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3E988C0-4500-46F6-97BF-B594517AB394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主表" sheetId="3" r:id="rId1"/>
    <sheet name="Sheet1" sheetId="1" r:id="rId2"/>
    <sheet name="Sheet2" sheetId="2" r:id="rId3"/>
    <sheet name="Sheet4" sheetId="4" r:id="rId4"/>
  </sheets>
  <definedNames>
    <definedName name="_xlnm._FilterDatabase" localSheetId="0" hidden="1">主表!$A$5:$D$161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L99" i="3" l="1" a="1"/>
  <c r="AL99" i="3" s="1"/>
  <c r="AK99" i="3" a="1"/>
  <c r="AK99" i="3" s="1"/>
  <c r="AL108" i="3" a="1"/>
  <c r="AL108" i="3" s="1"/>
  <c r="AK108" i="3" a="1"/>
  <c r="AK108" i="3" s="1"/>
  <c r="AL116" i="3" a="1"/>
  <c r="AL116" i="3" s="1"/>
  <c r="AK116" i="3" a="1"/>
  <c r="AK116" i="3" s="1"/>
  <c r="AL156" i="3" a="1"/>
  <c r="AL156" i="3" s="1"/>
  <c r="AK156" i="3" a="1"/>
  <c r="AK156" i="3" s="1"/>
  <c r="AL148" i="3" a="1"/>
  <c r="AL148" i="3" s="1"/>
  <c r="AK148" i="3" a="1"/>
  <c r="AK148" i="3" s="1"/>
  <c r="AL144" i="3" a="1"/>
  <c r="AL144" i="3" s="1"/>
  <c r="AK144" i="3" a="1"/>
  <c r="AK144" i="3" s="1"/>
  <c r="CP6" i="3" l="1"/>
  <c r="CP9" i="3"/>
  <c r="CO47" i="1" l="1"/>
  <c r="CF47" i="1"/>
  <c r="BW47" i="1"/>
  <c r="BN47" i="1"/>
  <c r="BE47" i="1"/>
  <c r="AV47" i="1"/>
  <c r="AM47" i="1"/>
  <c r="AD47" i="1"/>
  <c r="U47" i="1"/>
  <c r="L47" i="1"/>
  <c r="CO46" i="1"/>
  <c r="CF46" i="1"/>
  <c r="BW46" i="1"/>
  <c r="BN46" i="1"/>
  <c r="BE46" i="1"/>
  <c r="AV46" i="1"/>
  <c r="AM46" i="1"/>
  <c r="AD46" i="1"/>
  <c r="U46" i="1"/>
  <c r="L46" i="1"/>
  <c r="CO45" i="1"/>
  <c r="CF45" i="1"/>
  <c r="BW45" i="1"/>
  <c r="BN45" i="1"/>
  <c r="BE45" i="1"/>
  <c r="AV45" i="1"/>
  <c r="AM45" i="1"/>
  <c r="AD45" i="1"/>
  <c r="U45" i="1"/>
  <c r="L45" i="1"/>
  <c r="CO44" i="1"/>
  <c r="CF44" i="1"/>
  <c r="BW44" i="1"/>
  <c r="BN44" i="1"/>
  <c r="BE44" i="1"/>
  <c r="AV44" i="1"/>
  <c r="AM44" i="1"/>
  <c r="AD44" i="1"/>
  <c r="U44" i="1"/>
  <c r="L44" i="1"/>
  <c r="CO43" i="1"/>
  <c r="CF43" i="1"/>
  <c r="BW43" i="1"/>
  <c r="BN43" i="1"/>
  <c r="BE43" i="1"/>
  <c r="AV43" i="1"/>
  <c r="AM43" i="1"/>
  <c r="AD43" i="1"/>
  <c r="U43" i="1"/>
  <c r="L43" i="1"/>
  <c r="CO42" i="1"/>
  <c r="CF42" i="1"/>
  <c r="BW42" i="1"/>
  <c r="BN42" i="1"/>
  <c r="BE42" i="1"/>
  <c r="AV42" i="1"/>
  <c r="AM42" i="1"/>
  <c r="AD42" i="1"/>
  <c r="U42" i="1"/>
  <c r="L42" i="1"/>
  <c r="CO41" i="1"/>
  <c r="CF41" i="1"/>
  <c r="BW41" i="1"/>
  <c r="BN41" i="1"/>
  <c r="BE41" i="1"/>
  <c r="AV41" i="1"/>
  <c r="AM41" i="1"/>
  <c r="AD41" i="1"/>
  <c r="U41" i="1"/>
  <c r="L41" i="1"/>
  <c r="CO40" i="1"/>
  <c r="CF40" i="1"/>
  <c r="BW40" i="1"/>
  <c r="BN40" i="1"/>
  <c r="BE40" i="1"/>
  <c r="AV40" i="1"/>
  <c r="AM40" i="1"/>
  <c r="AD40" i="1"/>
  <c r="U40" i="1"/>
  <c r="L40" i="1"/>
  <c r="CO39" i="1"/>
  <c r="CF39" i="1"/>
  <c r="BW39" i="1"/>
  <c r="BN39" i="1"/>
  <c r="BE39" i="1"/>
  <c r="AV39" i="1"/>
  <c r="AM39" i="1"/>
  <c r="AD39" i="1"/>
  <c r="U39" i="1"/>
  <c r="L39" i="1"/>
  <c r="CO38" i="1"/>
  <c r="CF38" i="1"/>
  <c r="BW38" i="1"/>
  <c r="BN38" i="1"/>
  <c r="BE38" i="1"/>
  <c r="AV38" i="1"/>
  <c r="AM38" i="1"/>
  <c r="AD38" i="1"/>
  <c r="U38" i="1"/>
  <c r="L38" i="1"/>
  <c r="CO37" i="1"/>
  <c r="CF37" i="1"/>
  <c r="BW37" i="1"/>
  <c r="BN37" i="1"/>
  <c r="BE37" i="1"/>
  <c r="AV37" i="1"/>
  <c r="AM37" i="1"/>
  <c r="AD37" i="1"/>
  <c r="U37" i="1"/>
  <c r="L37" i="1"/>
  <c r="CO36" i="1"/>
  <c r="CF36" i="1"/>
  <c r="BW36" i="1"/>
  <c r="BN36" i="1"/>
  <c r="BE36" i="1"/>
  <c r="AV36" i="1"/>
  <c r="AM36" i="1"/>
  <c r="AD36" i="1"/>
  <c r="U36" i="1"/>
  <c r="L36" i="1"/>
  <c r="CF35" i="1"/>
  <c r="BW35" i="1"/>
  <c r="BN35" i="1"/>
  <c r="BE35" i="1"/>
  <c r="AV35" i="1"/>
  <c r="AM35" i="1"/>
  <c r="AD35" i="1"/>
  <c r="U35" i="1"/>
  <c r="L35" i="1"/>
  <c r="CF34" i="1"/>
  <c r="BW34" i="1"/>
  <c r="BN34" i="1"/>
  <c r="BE34" i="1"/>
  <c r="AV34" i="1"/>
  <c r="AM34" i="1"/>
  <c r="AD34" i="1"/>
  <c r="U34" i="1"/>
  <c r="L34" i="1"/>
  <c r="CF33" i="1"/>
  <c r="BW33" i="1"/>
  <c r="BN33" i="1"/>
  <c r="BE33" i="1"/>
  <c r="AV33" i="1"/>
  <c r="AM33" i="1"/>
  <c r="AD33" i="1"/>
  <c r="U33" i="1"/>
  <c r="L33" i="1"/>
  <c r="CF32" i="1"/>
  <c r="BW32" i="1"/>
  <c r="BN32" i="1"/>
  <c r="BE32" i="1"/>
  <c r="AV32" i="1"/>
  <c r="AM32" i="1"/>
  <c r="AD32" i="1"/>
  <c r="U32" i="1"/>
  <c r="L32" i="1"/>
  <c r="CF31" i="1"/>
  <c r="BW31" i="1"/>
  <c r="BN31" i="1"/>
  <c r="BE31" i="1"/>
  <c r="AV31" i="1"/>
  <c r="AM31" i="1"/>
  <c r="AD31" i="1"/>
  <c r="U31" i="1"/>
  <c r="L31" i="1"/>
  <c r="CF30" i="1"/>
  <c r="BW30" i="1"/>
  <c r="BN30" i="1"/>
  <c r="BE30" i="1"/>
  <c r="AV30" i="1"/>
  <c r="AM30" i="1"/>
  <c r="AD30" i="1"/>
  <c r="U30" i="1"/>
  <c r="L30" i="1"/>
  <c r="CF29" i="1"/>
  <c r="BW29" i="1"/>
  <c r="BN29" i="1"/>
  <c r="BE29" i="1"/>
  <c r="AV29" i="1"/>
  <c r="AM29" i="1"/>
  <c r="AD29" i="1"/>
  <c r="U29" i="1"/>
  <c r="L29" i="1"/>
  <c r="CF28" i="1"/>
  <c r="BW28" i="1"/>
  <c r="BN28" i="1"/>
  <c r="BE28" i="1"/>
  <c r="AV28" i="1"/>
  <c r="AM28" i="1"/>
  <c r="AD28" i="1"/>
  <c r="U28" i="1"/>
  <c r="L28" i="1"/>
  <c r="CF27" i="1"/>
  <c r="BW27" i="1"/>
  <c r="BN27" i="1"/>
  <c r="BE27" i="1"/>
  <c r="AV27" i="1"/>
  <c r="AM27" i="1"/>
  <c r="AD27" i="1"/>
  <c r="U27" i="1"/>
  <c r="L27" i="1"/>
  <c r="CF26" i="1"/>
  <c r="BW26" i="1"/>
  <c r="BN26" i="1"/>
  <c r="BE26" i="1"/>
  <c r="AV26" i="1"/>
  <c r="AM26" i="1"/>
  <c r="AD26" i="1"/>
  <c r="U26" i="1"/>
  <c r="L26" i="1"/>
  <c r="CF25" i="1"/>
  <c r="BW25" i="1"/>
  <c r="BN25" i="1"/>
  <c r="BE25" i="1"/>
  <c r="AV25" i="1"/>
  <c r="AM25" i="1"/>
  <c r="AD25" i="1"/>
  <c r="U25" i="1"/>
  <c r="L25" i="1"/>
  <c r="CF24" i="1"/>
  <c r="BW24" i="1"/>
  <c r="BN24" i="1"/>
  <c r="BE24" i="1"/>
  <c r="AV24" i="1"/>
  <c r="AM24" i="1"/>
  <c r="AD24" i="1"/>
  <c r="U24" i="1"/>
  <c r="L24" i="1"/>
  <c r="CF23" i="1"/>
  <c r="BW23" i="1"/>
  <c r="BN23" i="1"/>
  <c r="BE23" i="1"/>
  <c r="AV23" i="1"/>
  <c r="AM23" i="1"/>
  <c r="AD23" i="1"/>
  <c r="U23" i="1"/>
  <c r="L23" i="1"/>
  <c r="CF22" i="1"/>
  <c r="BW22" i="1"/>
  <c r="BN22" i="1"/>
  <c r="BE22" i="1"/>
  <c r="AV22" i="1"/>
  <c r="AM22" i="1"/>
  <c r="AD22" i="1"/>
  <c r="U22" i="1"/>
  <c r="L22" i="1"/>
  <c r="CF21" i="1"/>
  <c r="BW21" i="1"/>
  <c r="BN21" i="1"/>
  <c r="BE21" i="1"/>
  <c r="AV21" i="1"/>
  <c r="AM21" i="1"/>
  <c r="AD21" i="1"/>
  <c r="U21" i="1"/>
  <c r="L21" i="1"/>
  <c r="CF20" i="1"/>
  <c r="BW20" i="1"/>
  <c r="BN20" i="1"/>
  <c r="BE20" i="1"/>
  <c r="AV20" i="1"/>
  <c r="AM20" i="1"/>
  <c r="AD20" i="1"/>
  <c r="U20" i="1"/>
  <c r="L20" i="1"/>
  <c r="CF19" i="1"/>
  <c r="BW19" i="1"/>
  <c r="BN19" i="1"/>
  <c r="BE19" i="1"/>
  <c r="AV19" i="1"/>
  <c r="AM19" i="1"/>
  <c r="AD19" i="1"/>
  <c r="U19" i="1"/>
  <c r="L19" i="1"/>
  <c r="CF18" i="1"/>
  <c r="BW18" i="1"/>
  <c r="BN18" i="1"/>
  <c r="BE18" i="1"/>
  <c r="AV18" i="1"/>
  <c r="AM18" i="1"/>
  <c r="AD18" i="1"/>
  <c r="U18" i="1"/>
  <c r="L18" i="1"/>
  <c r="CF17" i="1"/>
  <c r="BW17" i="1"/>
  <c r="BN17" i="1"/>
  <c r="BE17" i="1"/>
  <c r="AV17" i="1"/>
  <c r="AM17" i="1"/>
  <c r="AD17" i="1"/>
  <c r="U17" i="1"/>
  <c r="L17" i="1"/>
  <c r="CF16" i="1"/>
  <c r="BW16" i="1"/>
  <c r="BN16" i="1"/>
  <c r="BE16" i="1"/>
  <c r="AV16" i="1"/>
  <c r="AD16" i="1"/>
  <c r="U16" i="1"/>
  <c r="L16" i="1"/>
  <c r="CF15" i="1"/>
  <c r="BW15" i="1"/>
  <c r="BN15" i="1"/>
  <c r="BE15" i="1"/>
  <c r="AV15" i="1"/>
  <c r="AD15" i="1"/>
  <c r="U15" i="1"/>
  <c r="L15" i="1"/>
  <c r="CF14" i="1"/>
  <c r="BW14" i="1"/>
  <c r="BN14" i="1"/>
  <c r="BE14" i="1"/>
  <c r="AV14" i="1"/>
  <c r="AD14" i="1"/>
  <c r="U14" i="1"/>
  <c r="L14" i="1"/>
  <c r="CF13" i="1"/>
  <c r="BW13" i="1"/>
  <c r="BN13" i="1"/>
  <c r="BE13" i="1"/>
  <c r="AV13" i="1"/>
  <c r="AD13" i="1"/>
  <c r="U13" i="1"/>
  <c r="L13" i="1"/>
  <c r="CF12" i="1"/>
  <c r="BW12" i="1"/>
  <c r="BN12" i="1"/>
  <c r="BE12" i="1"/>
  <c r="AV12" i="1"/>
  <c r="AD12" i="1"/>
  <c r="U12" i="1"/>
  <c r="L12" i="1"/>
  <c r="CF11" i="1"/>
  <c r="BW11" i="1"/>
  <c r="BN11" i="1"/>
  <c r="BE11" i="1"/>
  <c r="AV11" i="1"/>
  <c r="AM11" i="1"/>
  <c r="AD11" i="1"/>
  <c r="U11" i="1"/>
  <c r="L11" i="1"/>
  <c r="CF10" i="1"/>
  <c r="BW10" i="1"/>
  <c r="BN10" i="1"/>
  <c r="BE10" i="1"/>
  <c r="AV10" i="1"/>
  <c r="AM10" i="1"/>
  <c r="AD10" i="1"/>
  <c r="U10" i="1"/>
  <c r="L10" i="1"/>
  <c r="CF9" i="1"/>
  <c r="BW9" i="1"/>
  <c r="BN9" i="1"/>
  <c r="BE9" i="1"/>
  <c r="AV9" i="1"/>
  <c r="AM9" i="1"/>
  <c r="AD9" i="1"/>
  <c r="U9" i="1"/>
  <c r="L9" i="1"/>
  <c r="CF8" i="1"/>
  <c r="BW8" i="1"/>
  <c r="BN8" i="1"/>
  <c r="BE8" i="1"/>
  <c r="AV8" i="1"/>
  <c r="AM8" i="1"/>
  <c r="AD8" i="1"/>
  <c r="U8" i="1"/>
  <c r="L8" i="1"/>
  <c r="CF7" i="1"/>
  <c r="BW7" i="1"/>
  <c r="BN7" i="1"/>
  <c r="BE7" i="1"/>
  <c r="AV7" i="1"/>
  <c r="AM7" i="1"/>
  <c r="AD7" i="1"/>
  <c r="U7" i="1"/>
  <c r="L7" i="1"/>
  <c r="CF6" i="1"/>
  <c r="BW6" i="1"/>
  <c r="BN6" i="1"/>
  <c r="BE6" i="1"/>
  <c r="AV6" i="1"/>
  <c r="AM6" i="1"/>
  <c r="AD6" i="1"/>
  <c r="U6" i="1"/>
  <c r="L6" i="1"/>
  <c r="CP8" i="3" l="1"/>
  <c r="CO8" i="3"/>
  <c r="CN8" i="3"/>
  <c r="CM8" i="3"/>
  <c r="CL8" i="3"/>
  <c r="CK8" i="3"/>
  <c r="CJ8" i="3"/>
  <c r="CI8" i="3"/>
  <c r="BR8" i="3"/>
  <c r="BX8" i="3" s="1"/>
  <c r="BS8" i="3"/>
  <c r="BT8" i="3"/>
  <c r="BU8" i="3"/>
  <c r="BV8" i="3"/>
  <c r="BW8" i="3"/>
  <c r="BQ8" i="3"/>
  <c r="CO7" i="3"/>
  <c r="CN7" i="3"/>
  <c r="CM7" i="3"/>
  <c r="CL7" i="3"/>
  <c r="CK7" i="3"/>
  <c r="CJ7" i="3"/>
  <c r="CP7" i="3" s="1"/>
  <c r="CI7" i="3"/>
  <c r="BR7" i="3"/>
  <c r="BS7" i="3"/>
  <c r="BT7" i="3"/>
  <c r="BU7" i="3"/>
  <c r="BV7" i="3"/>
  <c r="BW7" i="3"/>
  <c r="BX7" i="3" s="1"/>
  <c r="BQ7" i="3"/>
  <c r="CO9" i="3"/>
  <c r="CN9" i="3"/>
  <c r="CM9" i="3"/>
  <c r="CL9" i="3"/>
  <c r="CK9" i="3"/>
  <c r="CJ9" i="3"/>
  <c r="CI9" i="3"/>
  <c r="BR9" i="3"/>
  <c r="BX9" i="3" s="1"/>
  <c r="BS9" i="3"/>
  <c r="BT9" i="3"/>
  <c r="BU9" i="3"/>
  <c r="BV9" i="3"/>
  <c r="BW9" i="3"/>
  <c r="BQ9" i="3"/>
  <c r="CO6" i="3"/>
  <c r="CN6" i="3"/>
  <c r="CM6" i="3"/>
  <c r="CK6" i="3"/>
  <c r="CI6" i="3"/>
  <c r="BR6" i="3"/>
  <c r="BS6" i="3"/>
  <c r="BT6" i="3"/>
  <c r="BX6" i="3" s="1"/>
  <c r="BU6" i="3"/>
  <c r="BV6" i="3"/>
  <c r="BW6" i="3"/>
  <c r="BQ6" i="3"/>
  <c r="CK11" i="1"/>
  <c r="CI11" i="1"/>
  <c r="CO11" i="1" s="1"/>
  <c r="CK10" i="1"/>
  <c r="CI10" i="1"/>
  <c r="CO10" i="1" s="1"/>
  <c r="CK9" i="1"/>
  <c r="CI9" i="1"/>
  <c r="CO9" i="1" s="1"/>
  <c r="CK8" i="1"/>
  <c r="CI8" i="1"/>
  <c r="CO8" i="1" s="1"/>
  <c r="CK7" i="1"/>
  <c r="CI7" i="1"/>
  <c r="CO7" i="1" s="1"/>
  <c r="CK6" i="1"/>
  <c r="CL6" i="3" s="1"/>
  <c r="CI6" i="1"/>
  <c r="CO6" i="1" s="1"/>
  <c r="CK28" i="1"/>
  <c r="CI28" i="1"/>
  <c r="CO28" i="1" s="1"/>
  <c r="CK27" i="1"/>
  <c r="CI27" i="1"/>
  <c r="CO27" i="1" s="1"/>
  <c r="CK26" i="1"/>
  <c r="CI26" i="1"/>
  <c r="CO26" i="1" s="1"/>
  <c r="CK25" i="1"/>
  <c r="CI25" i="1"/>
  <c r="CO25" i="1" s="1"/>
  <c r="CK24" i="1"/>
  <c r="CI24" i="1"/>
  <c r="CO24" i="1" s="1"/>
  <c r="CI29" i="1"/>
  <c r="CK29" i="1"/>
  <c r="CI23" i="1"/>
  <c r="CO23" i="1" s="1"/>
  <c r="CI22" i="1"/>
  <c r="CO22" i="1" s="1"/>
  <c r="CI21" i="1"/>
  <c r="CO21" i="1" s="1"/>
  <c r="CI20" i="1"/>
  <c r="CO20" i="1" s="1"/>
  <c r="CI19" i="1"/>
  <c r="CO19" i="1" s="1"/>
  <c r="CI18" i="1"/>
  <c r="CO18" i="1" s="1"/>
  <c r="CI16" i="1"/>
  <c r="CO16" i="1" s="1"/>
  <c r="CI15" i="1"/>
  <c r="CO15" i="1" s="1"/>
  <c r="CI14" i="1"/>
  <c r="CO14" i="1" s="1"/>
  <c r="CI13" i="1"/>
  <c r="CO13" i="1" s="1"/>
  <c r="CI12" i="1"/>
  <c r="CO12" i="1" s="1"/>
  <c r="CI34" i="1"/>
  <c r="CO34" i="1" s="1"/>
  <c r="CI33" i="1"/>
  <c r="CO33" i="1" s="1"/>
  <c r="CI32" i="1"/>
  <c r="CO32" i="1" s="1"/>
  <c r="CI31" i="1"/>
  <c r="CO31" i="1" s="1"/>
  <c r="CI30" i="1"/>
  <c r="CO30" i="1" s="1"/>
  <c r="CI35" i="1"/>
  <c r="CO35" i="1" s="1"/>
  <c r="CI17" i="1"/>
  <c r="CO17" i="1" s="1"/>
  <c r="CJ6" i="3" l="1"/>
  <c r="CO29" i="1"/>
  <c r="CN13" i="3" a="1"/>
  <c r="CN13" i="3" s="1"/>
  <c r="CM13" i="3" a="1"/>
  <c r="CM13" i="3" s="1"/>
  <c r="CL13" i="3" a="1"/>
  <c r="CL13" i="3" s="1"/>
  <c r="CK13" i="3" a="1"/>
  <c r="CK13" i="3" s="1"/>
  <c r="CJ13" i="3" a="1"/>
  <c r="CJ13" i="3" s="1"/>
  <c r="CP13" i="3" s="1"/>
  <c r="CI13" i="3" a="1"/>
  <c r="CI13" i="3" s="1"/>
  <c r="CE13" i="3" a="1"/>
  <c r="CE13" i="3" s="1"/>
  <c r="CD13" i="3" a="1"/>
  <c r="CD13" i="3" s="1"/>
  <c r="CC13" i="3" a="1"/>
  <c r="CC13" i="3" s="1"/>
  <c r="CB13" i="3" a="1"/>
  <c r="CB13" i="3" s="1"/>
  <c r="CA13" i="3" a="1"/>
  <c r="CA13" i="3" s="1"/>
  <c r="BZ13" i="3" a="1"/>
  <c r="BZ13" i="3" s="1"/>
  <c r="BV13" i="3" a="1"/>
  <c r="BV13" i="3" s="1"/>
  <c r="BU13" i="3" a="1"/>
  <c r="BU13" i="3" s="1"/>
  <c r="BT13" i="3" a="1"/>
  <c r="BT13" i="3" s="1"/>
  <c r="BS13" i="3" a="1"/>
  <c r="BS13" i="3" s="1"/>
  <c r="BR13" i="3" a="1"/>
  <c r="BR13" i="3" s="1"/>
  <c r="BX13" i="3" s="1"/>
  <c r="BQ13" i="3" a="1"/>
  <c r="BQ13" i="3" s="1"/>
  <c r="BM13" i="3" a="1"/>
  <c r="BM13" i="3" s="1"/>
  <c r="BL13" i="3" a="1"/>
  <c r="BL13" i="3" s="1"/>
  <c r="BK13" i="3" a="1"/>
  <c r="BK13" i="3" s="1"/>
  <c r="BJ13" i="3" a="1"/>
  <c r="BJ13" i="3" s="1"/>
  <c r="BI13" i="3" a="1"/>
  <c r="BI13" i="3" s="1"/>
  <c r="BH13" i="3" a="1"/>
  <c r="BH13" i="3" s="1"/>
  <c r="BD13" i="3" a="1"/>
  <c r="BD13" i="3" s="1"/>
  <c r="BC13" i="3" a="1"/>
  <c r="BC13" i="3" s="1"/>
  <c r="BB13" i="3" a="1"/>
  <c r="BB13" i="3" s="1"/>
  <c r="BA13" i="3" a="1"/>
  <c r="BA13" i="3" s="1"/>
  <c r="AZ13" i="3" a="1"/>
  <c r="AZ13" i="3" s="1"/>
  <c r="AY13" i="3" a="1"/>
  <c r="AY13" i="3" s="1"/>
  <c r="AU13" i="3" a="1"/>
  <c r="AU13" i="3" s="1"/>
  <c r="AT13" i="3" a="1"/>
  <c r="AT13" i="3" s="1"/>
  <c r="AS13" i="3" a="1"/>
  <c r="AS13" i="3" s="1"/>
  <c r="AR13" i="3" a="1"/>
  <c r="AR13" i="3" s="1"/>
  <c r="AQ13" i="3" a="1"/>
  <c r="AQ13" i="3" s="1"/>
  <c r="AP13" i="3" a="1"/>
  <c r="AP13" i="3" s="1"/>
  <c r="AL13" i="3" a="1"/>
  <c r="AL13" i="3" s="1"/>
  <c r="AK13" i="3" a="1"/>
  <c r="AK13" i="3" s="1"/>
  <c r="AJ13" i="3" a="1"/>
  <c r="AJ13" i="3" s="1"/>
  <c r="AI13" i="3" a="1"/>
  <c r="AI13" i="3" s="1"/>
  <c r="AH13" i="3" a="1"/>
  <c r="AH13" i="3" s="1"/>
  <c r="AG13" i="3" a="1"/>
  <c r="AG13" i="3" s="1"/>
  <c r="AC13" i="3" a="1"/>
  <c r="AC13" i="3" s="1"/>
  <c r="AB13" i="3" a="1"/>
  <c r="AB13" i="3" s="1"/>
  <c r="AA13" i="3" a="1"/>
  <c r="AA13" i="3" s="1"/>
  <c r="Z13" i="3" a="1"/>
  <c r="Z13" i="3" s="1"/>
  <c r="Y13" i="3" a="1"/>
  <c r="Y13" i="3" s="1"/>
  <c r="X13" i="3" a="1"/>
  <c r="X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K13" i="3" a="1"/>
  <c r="K13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CN12" i="3" a="1"/>
  <c r="CN12" i="3" s="1"/>
  <c r="CM12" i="3" a="1"/>
  <c r="CM12" i="3" s="1"/>
  <c r="CL12" i="3" a="1"/>
  <c r="CL12" i="3" s="1"/>
  <c r="CK12" i="3" a="1"/>
  <c r="CK12" i="3" s="1"/>
  <c r="CJ12" i="3" a="1"/>
  <c r="CJ12" i="3" s="1"/>
  <c r="CP12" i="3" s="1"/>
  <c r="CI12" i="3" a="1"/>
  <c r="CI12" i="3" s="1"/>
  <c r="CE12" i="3" a="1"/>
  <c r="CE12" i="3" s="1"/>
  <c r="CD12" i="3" a="1"/>
  <c r="CD12" i="3" s="1"/>
  <c r="CC12" i="3" a="1"/>
  <c r="CC12" i="3" s="1"/>
  <c r="CB12" i="3" a="1"/>
  <c r="CB12" i="3" s="1"/>
  <c r="CA12" i="3" a="1"/>
  <c r="CA12" i="3" s="1"/>
  <c r="BZ12" i="3" a="1"/>
  <c r="BZ12" i="3" s="1"/>
  <c r="BV12" i="3" a="1"/>
  <c r="BV12" i="3" s="1"/>
  <c r="BU12" i="3" a="1"/>
  <c r="BU12" i="3" s="1"/>
  <c r="BT12" i="3" a="1"/>
  <c r="BT12" i="3" s="1"/>
  <c r="BS12" i="3" a="1"/>
  <c r="BS12" i="3" s="1"/>
  <c r="BR12" i="3" a="1"/>
  <c r="BR12" i="3" s="1"/>
  <c r="BX12" i="3" s="1"/>
  <c r="BQ12" i="3" a="1"/>
  <c r="BQ12" i="3" s="1"/>
  <c r="BM12" i="3" a="1"/>
  <c r="BM12" i="3" s="1"/>
  <c r="BL12" i="3" a="1"/>
  <c r="BL12" i="3" s="1"/>
  <c r="BK12" i="3" a="1"/>
  <c r="BK12" i="3" s="1"/>
  <c r="BJ12" i="3" a="1"/>
  <c r="BJ12" i="3" s="1"/>
  <c r="BI12" i="3" a="1"/>
  <c r="BI12" i="3" s="1"/>
  <c r="BH12" i="3" a="1"/>
  <c r="BH12" i="3" s="1"/>
  <c r="BD12" i="3" a="1"/>
  <c r="BD12" i="3" s="1"/>
  <c r="BC12" i="3" a="1"/>
  <c r="BC12" i="3" s="1"/>
  <c r="BB12" i="3" a="1"/>
  <c r="BB12" i="3" s="1"/>
  <c r="BA12" i="3" a="1"/>
  <c r="BA12" i="3" s="1"/>
  <c r="AZ12" i="3" a="1"/>
  <c r="AZ12" i="3" s="1"/>
  <c r="AY12" i="3" a="1"/>
  <c r="AY12" i="3" s="1"/>
  <c r="AU12" i="3" a="1"/>
  <c r="AU12" i="3" s="1"/>
  <c r="AT12" i="3" a="1"/>
  <c r="AT12" i="3" s="1"/>
  <c r="AS12" i="3" a="1"/>
  <c r="AS12" i="3" s="1"/>
  <c r="AR12" i="3" a="1"/>
  <c r="AR12" i="3" s="1"/>
  <c r="AQ12" i="3" a="1"/>
  <c r="AQ12" i="3" s="1"/>
  <c r="AP12" i="3" a="1"/>
  <c r="AP12" i="3" s="1"/>
  <c r="AL12" i="3" a="1"/>
  <c r="AL12" i="3" s="1"/>
  <c r="AK12" i="3" a="1"/>
  <c r="AK12" i="3" s="1"/>
  <c r="AJ12" i="3" a="1"/>
  <c r="AJ12" i="3" s="1"/>
  <c r="AI12" i="3" a="1"/>
  <c r="AI12" i="3" s="1"/>
  <c r="AH12" i="3" a="1"/>
  <c r="AH12" i="3" s="1"/>
  <c r="AG12" i="3" a="1"/>
  <c r="AG12" i="3" s="1"/>
  <c r="AC12" i="3" a="1"/>
  <c r="AC12" i="3" s="1"/>
  <c r="AB12" i="3" a="1"/>
  <c r="AB12" i="3" s="1"/>
  <c r="AA12" i="3" a="1"/>
  <c r="AA12" i="3" s="1"/>
  <c r="Z12" i="3" a="1"/>
  <c r="Z12" i="3" s="1"/>
  <c r="Y12" i="3" a="1"/>
  <c r="Y12" i="3" s="1"/>
  <c r="X12" i="3" a="1"/>
  <c r="X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K12" i="3" a="1"/>
  <c r="K12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CN11" i="3" l="1" a="1"/>
  <c r="CN11" i="3" s="1"/>
  <c r="CM11" i="3" a="1"/>
  <c r="CM11" i="3" s="1"/>
  <c r="CL11" i="3" a="1"/>
  <c r="CL11" i="3" s="1"/>
  <c r="CK11" i="3" a="1"/>
  <c r="CK11" i="3" s="1"/>
  <c r="CJ11" i="3" a="1"/>
  <c r="CJ11" i="3" s="1"/>
  <c r="CP11" i="3" s="1"/>
  <c r="CI11" i="3" a="1"/>
  <c r="CI11" i="3" s="1"/>
  <c r="CE11" i="3" a="1"/>
  <c r="CE11" i="3" s="1"/>
  <c r="CD11" i="3" a="1"/>
  <c r="CD11" i="3" s="1"/>
  <c r="CC11" i="3" a="1"/>
  <c r="CC11" i="3" s="1"/>
  <c r="CB11" i="3" a="1"/>
  <c r="CB11" i="3" s="1"/>
  <c r="CA11" i="3" a="1"/>
  <c r="CA11" i="3" s="1"/>
  <c r="BZ11" i="3" a="1"/>
  <c r="BZ11" i="3" s="1"/>
  <c r="BV11" i="3" a="1"/>
  <c r="BV11" i="3" s="1"/>
  <c r="BU11" i="3" a="1"/>
  <c r="BU11" i="3" s="1"/>
  <c r="BT11" i="3" a="1"/>
  <c r="BT11" i="3" s="1"/>
  <c r="BS11" i="3" a="1"/>
  <c r="BS11" i="3" s="1"/>
  <c r="BR11" i="3" a="1"/>
  <c r="BR11" i="3" s="1"/>
  <c r="BX11" i="3" s="1"/>
  <c r="BQ11" i="3" a="1"/>
  <c r="BQ11" i="3" s="1"/>
  <c r="BM11" i="3" a="1"/>
  <c r="BM11" i="3" s="1"/>
  <c r="BL11" i="3" a="1"/>
  <c r="BL11" i="3" s="1"/>
  <c r="BK11" i="3" a="1"/>
  <c r="BK11" i="3" s="1"/>
  <c r="BJ11" i="3" a="1"/>
  <c r="BJ11" i="3" s="1"/>
  <c r="BI11" i="3" a="1"/>
  <c r="BI11" i="3" s="1"/>
  <c r="BH11" i="3" a="1"/>
  <c r="BH11" i="3" s="1"/>
  <c r="BD11" i="3" a="1"/>
  <c r="BD11" i="3" s="1"/>
  <c r="BC11" i="3" a="1"/>
  <c r="BC11" i="3" s="1"/>
  <c r="BB11" i="3" a="1"/>
  <c r="BB11" i="3" s="1"/>
  <c r="BA11" i="3" a="1"/>
  <c r="BA11" i="3" s="1"/>
  <c r="AZ11" i="3" a="1"/>
  <c r="AZ11" i="3" s="1"/>
  <c r="AY11" i="3" a="1"/>
  <c r="AY11" i="3" s="1"/>
  <c r="AU11" i="3" a="1"/>
  <c r="AU11" i="3" s="1"/>
  <c r="AT11" i="3" a="1"/>
  <c r="AT11" i="3" s="1"/>
  <c r="AS11" i="3" a="1"/>
  <c r="AS11" i="3" s="1"/>
  <c r="AR11" i="3" a="1"/>
  <c r="AR11" i="3" s="1"/>
  <c r="AQ11" i="3" a="1"/>
  <c r="AQ11" i="3" s="1"/>
  <c r="AP11" i="3" a="1"/>
  <c r="AP11" i="3" s="1"/>
  <c r="AL11" i="3" a="1"/>
  <c r="AL11" i="3" s="1"/>
  <c r="AK11" i="3" a="1"/>
  <c r="AK11" i="3" s="1"/>
  <c r="AJ11" i="3" a="1"/>
  <c r="AJ11" i="3" s="1"/>
  <c r="AI11" i="3" a="1"/>
  <c r="AI11" i="3" s="1"/>
  <c r="AH11" i="3" a="1"/>
  <c r="AH11" i="3" s="1"/>
  <c r="AG11" i="3" a="1"/>
  <c r="AG11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K11" i="3" a="1"/>
  <c r="K11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C10" i="3" l="1"/>
  <c r="CN10" i="3" l="1" a="1"/>
  <c r="CN10" i="3" s="1"/>
  <c r="BQ10" i="3" a="1"/>
  <c r="BQ10" i="3" s="1"/>
  <c r="BR10" i="3" a="1"/>
  <c r="BR10" i="3" s="1"/>
  <c r="G10" i="3" a="1"/>
  <c r="G10" i="3" s="1"/>
  <c r="P10" i="3" a="1"/>
  <c r="P10" i="3" s="1"/>
  <c r="Y10" i="3" a="1"/>
  <c r="Y10" i="3" s="1"/>
  <c r="AC10" i="3" a="1"/>
  <c r="AC10" i="3" s="1"/>
  <c r="AG10" i="3" a="1"/>
  <c r="AG10" i="3" s="1"/>
  <c r="F10" i="3" a="1"/>
  <c r="F10" i="3" s="1"/>
  <c r="J10" i="3" a="1"/>
  <c r="J10" i="3" s="1"/>
  <c r="O10" i="3" a="1"/>
  <c r="O10" i="3" s="1"/>
  <c r="Q10" i="3" a="1"/>
  <c r="Q10" i="3" s="1"/>
  <c r="S10" i="3" a="1"/>
  <c r="S10" i="3" s="1"/>
  <c r="X10" i="3" a="1"/>
  <c r="X10" i="3" s="1"/>
  <c r="Z10" i="3" a="1"/>
  <c r="Z10" i="3" s="1"/>
  <c r="AB10" i="3" a="1"/>
  <c r="AB10" i="3" s="1"/>
  <c r="AH10" i="3" a="1"/>
  <c r="AH10" i="3" s="1"/>
  <c r="AJ10" i="3" a="1"/>
  <c r="AJ10" i="3" s="1"/>
  <c r="AL10" i="3" a="1"/>
  <c r="AL10" i="3" s="1"/>
  <c r="AQ10" i="3" a="1"/>
  <c r="AQ10" i="3" s="1"/>
  <c r="AS10" i="3" a="1"/>
  <c r="AS10" i="3" s="1"/>
  <c r="AU10" i="3" a="1"/>
  <c r="AU10" i="3" s="1"/>
  <c r="AZ10" i="3" a="1"/>
  <c r="AZ10" i="3" s="1"/>
  <c r="BB10" i="3" a="1"/>
  <c r="BB10" i="3" s="1"/>
  <c r="BD10" i="3" a="1"/>
  <c r="BD10" i="3" s="1"/>
  <c r="BH10" i="3" a="1"/>
  <c r="BH10" i="3" s="1"/>
  <c r="BJ10" i="3" a="1"/>
  <c r="BJ10" i="3" s="1"/>
  <c r="BL10" i="3" a="1"/>
  <c r="BL10" i="3" s="1"/>
  <c r="BS10" i="3" a="1"/>
  <c r="BS10" i="3" s="1"/>
  <c r="BU10" i="3" a="1"/>
  <c r="BU10" i="3" s="1"/>
  <c r="BZ10" i="3" a="1"/>
  <c r="BZ10" i="3" s="1"/>
  <c r="CB10" i="3" a="1"/>
  <c r="CB10" i="3" s="1"/>
  <c r="CD10" i="3" a="1"/>
  <c r="CD10" i="3" s="1"/>
  <c r="CI10" i="3" a="1"/>
  <c r="CI10" i="3" s="1"/>
  <c r="CK10" i="3" a="1"/>
  <c r="CK10" i="3" s="1"/>
  <c r="CM10" i="3" a="1"/>
  <c r="CM10" i="3" s="1"/>
  <c r="K10" i="3" a="1"/>
  <c r="K10" i="3" s="1"/>
  <c r="T10" i="3" a="1"/>
  <c r="T10" i="3" s="1"/>
  <c r="H10" i="3" a="1"/>
  <c r="H10" i="3" s="1"/>
  <c r="I10" i="3" a="1"/>
  <c r="I10" i="3" s="1"/>
  <c r="R10" i="3" a="1"/>
  <c r="R10" i="3" s="1"/>
  <c r="AA10" i="3" a="1"/>
  <c r="AA10" i="3" s="1"/>
  <c r="AI10" i="3" a="1"/>
  <c r="AI10" i="3" s="1"/>
  <c r="AK10" i="3" a="1"/>
  <c r="AK10" i="3" s="1"/>
  <c r="AP10" i="3" a="1"/>
  <c r="AP10" i="3" s="1"/>
  <c r="AR10" i="3" a="1"/>
  <c r="AR10" i="3" s="1"/>
  <c r="AT10" i="3" a="1"/>
  <c r="AT10" i="3" s="1"/>
  <c r="AY10" i="3" a="1"/>
  <c r="AY10" i="3" s="1"/>
  <c r="BA10" i="3" a="1"/>
  <c r="BA10" i="3" s="1"/>
  <c r="BC10" i="3" a="1"/>
  <c r="BC10" i="3" s="1"/>
  <c r="BI10" i="3" a="1"/>
  <c r="BI10" i="3" s="1"/>
  <c r="BK10" i="3" a="1"/>
  <c r="BK10" i="3" s="1"/>
  <c r="BM10" i="3" a="1"/>
  <c r="BM10" i="3" s="1"/>
  <c r="BT10" i="3" a="1"/>
  <c r="BT10" i="3" s="1"/>
  <c r="BV10" i="3" a="1"/>
  <c r="BV10" i="3" s="1"/>
  <c r="CA10" i="3" a="1"/>
  <c r="CA10" i="3" s="1"/>
  <c r="CC10" i="3" a="1"/>
  <c r="CC10" i="3" s="1"/>
  <c r="CE10" i="3" a="1"/>
  <c r="CE10" i="3" s="1"/>
  <c r="CJ10" i="3" a="1"/>
  <c r="CJ10" i="3" s="1"/>
  <c r="CL10" i="3" a="1"/>
  <c r="CL10" i="3" s="1"/>
  <c r="BX10" i="3" l="1"/>
  <c r="CP10" i="3"/>
  <c r="CG10" i="3"/>
  <c r="C15" i="3"/>
  <c r="C16" i="3"/>
  <c r="C17" i="3"/>
  <c r="C18" i="3"/>
  <c r="C19" i="3"/>
  <c r="C20" i="3"/>
  <c r="C21" i="3"/>
  <c r="Q21" i="3" s="1" a="1"/>
  <c r="Q21" i="3" s="1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4" i="3"/>
  <c r="F158" i="3" l="1" a="1"/>
  <c r="F158" i="3" s="1"/>
  <c r="I158" i="3" a="1"/>
  <c r="I158" i="3" s="1"/>
  <c r="T158" i="3" a="1"/>
  <c r="T158" i="3" s="1"/>
  <c r="AA158" i="3" a="1"/>
  <c r="AA158" i="3" s="1"/>
  <c r="AH158" i="3" a="1"/>
  <c r="AH158" i="3" s="1"/>
  <c r="G158" i="3" a="1"/>
  <c r="G158" i="3" s="1"/>
  <c r="J158" i="3" a="1"/>
  <c r="J158" i="3" s="1"/>
  <c r="Q158" i="3" a="1"/>
  <c r="Q158" i="3" s="1"/>
  <c r="X158" i="3" a="1"/>
  <c r="X158" i="3" s="1"/>
  <c r="AB158" i="3" a="1"/>
  <c r="AB158" i="3" s="1"/>
  <c r="AL158" i="3" a="1"/>
  <c r="AL158" i="3" s="1"/>
  <c r="AU158" i="3" a="1"/>
  <c r="AU158" i="3" s="1"/>
  <c r="BA158" i="3" a="1"/>
  <c r="BA158" i="3" s="1"/>
  <c r="BH158" i="3" a="1"/>
  <c r="BH158" i="3" s="1"/>
  <c r="BK158" i="3" a="1"/>
  <c r="BK158" i="3" s="1"/>
  <c r="BS158" i="3" a="1"/>
  <c r="BS158" i="3" s="1"/>
  <c r="BV158" i="3" a="1"/>
  <c r="BV158" i="3" s="1"/>
  <c r="CD158" i="3" a="1"/>
  <c r="CD158" i="3" s="1"/>
  <c r="CJ158" i="3" a="1"/>
  <c r="CJ158" i="3" s="1"/>
  <c r="CP158" i="3" s="1"/>
  <c r="R158" i="3" a="1"/>
  <c r="R158" i="3" s="1"/>
  <c r="Z158" i="3" a="1"/>
  <c r="Z158" i="3" s="1"/>
  <c r="AG158" i="3" a="1"/>
  <c r="AG158" i="3" s="1"/>
  <c r="AP158" i="3" a="1"/>
  <c r="AP158" i="3" s="1"/>
  <c r="AT158" i="3" a="1"/>
  <c r="AT158" i="3" s="1"/>
  <c r="AZ158" i="3" a="1"/>
  <c r="AZ158" i="3" s="1"/>
  <c r="BD158" i="3" a="1"/>
  <c r="BD158" i="3" s="1"/>
  <c r="BM158" i="3" a="1"/>
  <c r="BM158" i="3" s="1"/>
  <c r="BT158" i="3" a="1"/>
  <c r="BT158" i="3" s="1"/>
  <c r="BZ158" i="3" a="1"/>
  <c r="BZ158" i="3" s="1"/>
  <c r="CN158" i="3" a="1"/>
  <c r="CN158" i="3" s="1"/>
  <c r="K158" i="3" a="1"/>
  <c r="K158" i="3" s="1"/>
  <c r="S158" i="3" a="1"/>
  <c r="S158" i="3" s="1"/>
  <c r="AI158" i="3" a="1"/>
  <c r="AI158" i="3" s="1"/>
  <c r="AQ158" i="3" a="1"/>
  <c r="AQ158" i="3" s="1"/>
  <c r="BJ158" i="3" a="1"/>
  <c r="BJ158" i="3" s="1"/>
  <c r="BQ158" i="3" a="1"/>
  <c r="BQ158" i="3" s="1"/>
  <c r="CA158" i="3" a="1"/>
  <c r="CA158" i="3" s="1"/>
  <c r="CE158" i="3" a="1"/>
  <c r="CE158" i="3" s="1"/>
  <c r="CK158" i="3" a="1"/>
  <c r="CK158" i="3" s="1"/>
  <c r="O158" i="3" a="1"/>
  <c r="O158" i="3" s="1"/>
  <c r="AC158" i="3" a="1"/>
  <c r="AC158" i="3" s="1"/>
  <c r="AJ158" i="3" a="1"/>
  <c r="AJ158" i="3" s="1"/>
  <c r="AR158" i="3" a="1"/>
  <c r="AR158" i="3" s="1"/>
  <c r="AY158" i="3" a="1"/>
  <c r="AY158" i="3" s="1"/>
  <c r="BB158" i="3" a="1"/>
  <c r="BB158" i="3" s="1"/>
  <c r="BR158" i="3" a="1"/>
  <c r="BR158" i="3" s="1"/>
  <c r="BX158" i="3" s="1"/>
  <c r="BU158" i="3" a="1"/>
  <c r="BU158" i="3" s="1"/>
  <c r="CB158" i="3" a="1"/>
  <c r="CB158" i="3" s="1"/>
  <c r="CL158" i="3" a="1"/>
  <c r="CL158" i="3" s="1"/>
  <c r="H158" i="3" a="1"/>
  <c r="H158" i="3" s="1"/>
  <c r="P158" i="3" a="1"/>
  <c r="P158" i="3" s="1"/>
  <c r="Y158" i="3" a="1"/>
  <c r="Y158" i="3" s="1"/>
  <c r="AK158" i="3" a="1"/>
  <c r="AK158" i="3" s="1"/>
  <c r="AS158" i="3" a="1"/>
  <c r="AS158" i="3" s="1"/>
  <c r="BC158" i="3" a="1"/>
  <c r="BC158" i="3" s="1"/>
  <c r="BI158" i="3" a="1"/>
  <c r="BI158" i="3" s="1"/>
  <c r="BL158" i="3" a="1"/>
  <c r="BL158" i="3" s="1"/>
  <c r="CC158" i="3" a="1"/>
  <c r="CC158" i="3" s="1"/>
  <c r="CI158" i="3" a="1"/>
  <c r="CI158" i="3" s="1"/>
  <c r="CM158" i="3" a="1"/>
  <c r="CM158" i="3" s="1"/>
  <c r="F150" i="3" a="1"/>
  <c r="F150" i="3" s="1"/>
  <c r="O150" i="3" a="1"/>
  <c r="O150" i="3" s="1"/>
  <c r="S150" i="3" a="1"/>
  <c r="S150" i="3" s="1"/>
  <c r="Y150" i="3" a="1"/>
  <c r="Y150" i="3" s="1"/>
  <c r="AC150" i="3" a="1"/>
  <c r="AC150" i="3" s="1"/>
  <c r="AK150" i="3" a="1"/>
  <c r="AK150" i="3" s="1"/>
  <c r="AU150" i="3" a="1"/>
  <c r="AU150" i="3" s="1"/>
  <c r="BA150" i="3" a="1"/>
  <c r="BA150" i="3" s="1"/>
  <c r="BD150" i="3" a="1"/>
  <c r="BD150" i="3" s="1"/>
  <c r="BL150" i="3" a="1"/>
  <c r="BL150" i="3" s="1"/>
  <c r="BS150" i="3" a="1"/>
  <c r="BS150" i="3" s="1"/>
  <c r="CB150" i="3" a="1"/>
  <c r="CB150" i="3" s="1"/>
  <c r="CE150" i="3" a="1"/>
  <c r="CE150" i="3" s="1"/>
  <c r="CK150" i="3" a="1"/>
  <c r="CK150" i="3" s="1"/>
  <c r="CN150" i="3" a="1"/>
  <c r="CN150" i="3" s="1"/>
  <c r="J150" i="3" a="1"/>
  <c r="J150" i="3" s="1"/>
  <c r="Q150" i="3" a="1"/>
  <c r="Q150" i="3" s="1"/>
  <c r="X150" i="3" a="1"/>
  <c r="X150" i="3" s="1"/>
  <c r="AI150" i="3" a="1"/>
  <c r="AI150" i="3" s="1"/>
  <c r="AQ150" i="3" a="1"/>
  <c r="AQ150" i="3" s="1"/>
  <c r="AY150" i="3" a="1"/>
  <c r="AY150" i="3" s="1"/>
  <c r="BB150" i="3" a="1"/>
  <c r="BB150" i="3" s="1"/>
  <c r="BI150" i="3" a="1"/>
  <c r="BI150" i="3" s="1"/>
  <c r="BM150" i="3" a="1"/>
  <c r="BM150" i="3" s="1"/>
  <c r="BT150" i="3" a="1"/>
  <c r="BT150" i="3" s="1"/>
  <c r="CA150" i="3" a="1"/>
  <c r="CA150" i="3" s="1"/>
  <c r="CM150" i="3" a="1"/>
  <c r="CM150" i="3" s="1"/>
  <c r="G150" i="3" a="1"/>
  <c r="G150" i="3" s="1"/>
  <c r="T150" i="3" a="1"/>
  <c r="T150" i="3" s="1"/>
  <c r="AL150" i="3" a="1"/>
  <c r="AL150" i="3" s="1"/>
  <c r="AT150" i="3" a="1"/>
  <c r="AT150" i="3" s="1"/>
  <c r="BC150" i="3" a="1"/>
  <c r="BC150" i="3" s="1"/>
  <c r="BK150" i="3" a="1"/>
  <c r="BK150" i="3" s="1"/>
  <c r="CC150" i="3" a="1"/>
  <c r="CC150" i="3" s="1"/>
  <c r="CJ150" i="3" a="1"/>
  <c r="CJ150" i="3" s="1"/>
  <c r="CP150" i="3" s="1"/>
  <c r="H150" i="3" a="1"/>
  <c r="H150" i="3" s="1"/>
  <c r="P150" i="3" a="1"/>
  <c r="P150" i="3" s="1"/>
  <c r="Z150" i="3" a="1"/>
  <c r="Z150" i="3" s="1"/>
  <c r="AG150" i="3" a="1"/>
  <c r="AG150" i="3" s="1"/>
  <c r="AP150" i="3" a="1"/>
  <c r="AP150" i="3" s="1"/>
  <c r="BU150" i="3" a="1"/>
  <c r="BU150" i="3" s="1"/>
  <c r="CL150" i="3" a="1"/>
  <c r="CL150" i="3" s="1"/>
  <c r="I150" i="3" a="1"/>
  <c r="I150" i="3" s="1"/>
  <c r="R150" i="3" a="1"/>
  <c r="R150" i="3" s="1"/>
  <c r="AA150" i="3" a="1"/>
  <c r="AA150" i="3" s="1"/>
  <c r="AH150" i="3" a="1"/>
  <c r="AH150" i="3" s="1"/>
  <c r="AR150" i="3" a="1"/>
  <c r="AR150" i="3" s="1"/>
  <c r="AZ150" i="3" a="1"/>
  <c r="AZ150" i="3" s="1"/>
  <c r="BH150" i="3" a="1"/>
  <c r="BH150" i="3" s="1"/>
  <c r="BQ150" i="3" a="1"/>
  <c r="BQ150" i="3" s="1"/>
  <c r="BV150" i="3" a="1"/>
  <c r="BV150" i="3" s="1"/>
  <c r="CD150" i="3" a="1"/>
  <c r="CD150" i="3" s="1"/>
  <c r="K150" i="3" a="1"/>
  <c r="K150" i="3" s="1"/>
  <c r="AB150" i="3" a="1"/>
  <c r="AB150" i="3" s="1"/>
  <c r="AJ150" i="3" a="1"/>
  <c r="AJ150" i="3" s="1"/>
  <c r="AS150" i="3" a="1"/>
  <c r="AS150" i="3" s="1"/>
  <c r="BJ150" i="3" a="1"/>
  <c r="BJ150" i="3" s="1"/>
  <c r="BR150" i="3" a="1"/>
  <c r="BR150" i="3" s="1"/>
  <c r="BX150" i="3" s="1"/>
  <c r="BZ150" i="3" a="1"/>
  <c r="BZ150" i="3" s="1"/>
  <c r="CI150" i="3" a="1"/>
  <c r="CI150" i="3" s="1"/>
  <c r="F142" i="3" a="1"/>
  <c r="F142" i="3" s="1"/>
  <c r="O142" i="3" a="1"/>
  <c r="O142" i="3" s="1"/>
  <c r="S142" i="3" a="1"/>
  <c r="S142" i="3" s="1"/>
  <c r="Y142" i="3" a="1"/>
  <c r="Y142" i="3" s="1"/>
  <c r="AC142" i="3" a="1"/>
  <c r="AC142" i="3" s="1"/>
  <c r="AK142" i="3" a="1"/>
  <c r="AK142" i="3" s="1"/>
  <c r="AU142" i="3" a="1"/>
  <c r="AU142" i="3" s="1"/>
  <c r="BA142" i="3" a="1"/>
  <c r="BA142" i="3" s="1"/>
  <c r="BD142" i="3" a="1"/>
  <c r="BD142" i="3" s="1"/>
  <c r="BL142" i="3" a="1"/>
  <c r="BL142" i="3" s="1"/>
  <c r="BS142" i="3" a="1"/>
  <c r="BS142" i="3" s="1"/>
  <c r="CB142" i="3" a="1"/>
  <c r="CB142" i="3" s="1"/>
  <c r="CE142" i="3" a="1"/>
  <c r="CE142" i="3" s="1"/>
  <c r="CK142" i="3" a="1"/>
  <c r="CK142" i="3" s="1"/>
  <c r="CN142" i="3" a="1"/>
  <c r="CN142" i="3" s="1"/>
  <c r="G142" i="3" a="1"/>
  <c r="G142" i="3" s="1"/>
  <c r="K142" i="3" a="1"/>
  <c r="K142" i="3" s="1"/>
  <c r="R142" i="3" a="1"/>
  <c r="R142" i="3" s="1"/>
  <c r="Z142" i="3" a="1"/>
  <c r="Z142" i="3" s="1"/>
  <c r="AJ142" i="3" a="1"/>
  <c r="AJ142" i="3" s="1"/>
  <c r="AR142" i="3" a="1"/>
  <c r="AR142" i="3" s="1"/>
  <c r="BC142" i="3" a="1"/>
  <c r="BC142" i="3" s="1"/>
  <c r="BJ142" i="3" a="1"/>
  <c r="BJ142" i="3" s="1"/>
  <c r="BQ142" i="3" a="1"/>
  <c r="BQ142" i="3" s="1"/>
  <c r="BU142" i="3" a="1"/>
  <c r="BU142" i="3" s="1"/>
  <c r="CC142" i="3" a="1"/>
  <c r="CC142" i="3" s="1"/>
  <c r="CI142" i="3" a="1"/>
  <c r="CI142" i="3" s="1"/>
  <c r="H142" i="3" a="1"/>
  <c r="H142" i="3" s="1"/>
  <c r="P142" i="3" a="1"/>
  <c r="P142" i="3" s="1"/>
  <c r="X142" i="3" a="1"/>
  <c r="X142" i="3" s="1"/>
  <c r="AG142" i="3" a="1"/>
  <c r="AG142" i="3" s="1"/>
  <c r="AP142" i="3" a="1"/>
  <c r="AP142" i="3" s="1"/>
  <c r="AY142" i="3" a="1"/>
  <c r="AY142" i="3" s="1"/>
  <c r="BT142" i="3" a="1"/>
  <c r="BT142" i="3" s="1"/>
  <c r="CL142" i="3" a="1"/>
  <c r="CL142" i="3" s="1"/>
  <c r="I142" i="3" a="1"/>
  <c r="I142" i="3" s="1"/>
  <c r="Q142" i="3" a="1"/>
  <c r="Q142" i="3" s="1"/>
  <c r="AA142" i="3" a="1"/>
  <c r="AA142" i="3" s="1"/>
  <c r="AH142" i="3" a="1"/>
  <c r="AH142" i="3" s="1"/>
  <c r="AQ142" i="3" a="1"/>
  <c r="AQ142" i="3" s="1"/>
  <c r="AZ142" i="3" a="1"/>
  <c r="AZ142" i="3" s="1"/>
  <c r="BH142" i="3" a="1"/>
  <c r="BH142" i="3" s="1"/>
  <c r="BM142" i="3" a="1"/>
  <c r="BM142" i="3" s="1"/>
  <c r="BV142" i="3" a="1"/>
  <c r="BV142" i="3" s="1"/>
  <c r="CD142" i="3" a="1"/>
  <c r="CD142" i="3" s="1"/>
  <c r="CM142" i="3" a="1"/>
  <c r="CM142" i="3" s="1"/>
  <c r="J142" i="3" a="1"/>
  <c r="J142" i="3" s="1"/>
  <c r="AB142" i="3" a="1"/>
  <c r="AB142" i="3" s="1"/>
  <c r="AI142" i="3" a="1"/>
  <c r="AI142" i="3" s="1"/>
  <c r="AS142" i="3" a="1"/>
  <c r="AS142" i="3" s="1"/>
  <c r="BI142" i="3" a="1"/>
  <c r="BI142" i="3" s="1"/>
  <c r="BR142" i="3" a="1"/>
  <c r="BR142" i="3" s="1"/>
  <c r="BX142" i="3" s="1"/>
  <c r="BZ142" i="3" a="1"/>
  <c r="BZ142" i="3" s="1"/>
  <c r="T142" i="3" a="1"/>
  <c r="T142" i="3" s="1"/>
  <c r="AL142" i="3" a="1"/>
  <c r="AL142" i="3" s="1"/>
  <c r="AT142" i="3" a="1"/>
  <c r="AT142" i="3" s="1"/>
  <c r="BB142" i="3" a="1"/>
  <c r="BB142" i="3" s="1"/>
  <c r="BK142" i="3" a="1"/>
  <c r="BK142" i="3" s="1"/>
  <c r="CA142" i="3" a="1"/>
  <c r="CA142" i="3" s="1"/>
  <c r="CJ142" i="3" a="1"/>
  <c r="CJ142" i="3" s="1"/>
  <c r="CP142" i="3" s="1"/>
  <c r="G134" i="3" a="1"/>
  <c r="G134" i="3" s="1"/>
  <c r="J134" i="3" a="1"/>
  <c r="J134" i="3" s="1"/>
  <c r="S134" i="3" a="1"/>
  <c r="S134" i="3" s="1"/>
  <c r="Y134" i="3" a="1"/>
  <c r="Y134" i="3" s="1"/>
  <c r="AB134" i="3" a="1"/>
  <c r="AB134" i="3" s="1"/>
  <c r="AH134" i="3" a="1"/>
  <c r="AH134" i="3" s="1"/>
  <c r="AK134" i="3" a="1"/>
  <c r="AK134" i="3" s="1"/>
  <c r="AT134" i="3" a="1"/>
  <c r="AT134" i="3" s="1"/>
  <c r="AZ134" i="3" a="1"/>
  <c r="AZ134" i="3" s="1"/>
  <c r="BC134" i="3" a="1"/>
  <c r="BC134" i="3" s="1"/>
  <c r="BH134" i="3" a="1"/>
  <c r="BH134" i="3" s="1"/>
  <c r="BK134" i="3" a="1"/>
  <c r="BK134" i="3" s="1"/>
  <c r="BQ134" i="3" a="1"/>
  <c r="BQ134" i="3" s="1"/>
  <c r="BU134" i="3" a="1"/>
  <c r="BU134" i="3" s="1"/>
  <c r="CB134" i="3" a="1"/>
  <c r="CB134" i="3" s="1"/>
  <c r="CK134" i="3" a="1"/>
  <c r="CK134" i="3" s="1"/>
  <c r="CN134" i="3" a="1"/>
  <c r="CN134" i="3" s="1"/>
  <c r="I134" i="3" a="1"/>
  <c r="I134" i="3" s="1"/>
  <c r="O134" i="3" a="1"/>
  <c r="O134" i="3" s="1"/>
  <c r="Z134" i="3" a="1"/>
  <c r="Z134" i="3" s="1"/>
  <c r="AG134" i="3" a="1"/>
  <c r="AG134" i="3" s="1"/>
  <c r="AL134" i="3" a="1"/>
  <c r="AL134" i="3" s="1"/>
  <c r="AS134" i="3" a="1"/>
  <c r="AS134" i="3" s="1"/>
  <c r="BV134" i="3" a="1"/>
  <c r="BV134" i="3" s="1"/>
  <c r="CD134" i="3" a="1"/>
  <c r="CD134" i="3" s="1"/>
  <c r="CJ134" i="3" a="1"/>
  <c r="CJ134" i="3" s="1"/>
  <c r="CP134" i="3" s="1"/>
  <c r="P134" i="3" a="1"/>
  <c r="P134" i="3" s="1"/>
  <c r="T134" i="3" a="1"/>
  <c r="T134" i="3" s="1"/>
  <c r="AA134" i="3" a="1"/>
  <c r="AA134" i="3" s="1"/>
  <c r="AI134" i="3" a="1"/>
  <c r="AI134" i="3" s="1"/>
  <c r="AP134" i="3" a="1"/>
  <c r="AP134" i="3" s="1"/>
  <c r="BA134" i="3" a="1"/>
  <c r="BA134" i="3" s="1"/>
  <c r="BD134" i="3" a="1"/>
  <c r="BD134" i="3" s="1"/>
  <c r="BJ134" i="3" a="1"/>
  <c r="BJ134" i="3" s="1"/>
  <c r="BR134" i="3" a="1"/>
  <c r="BR134" i="3" s="1"/>
  <c r="BX134" i="3" s="1"/>
  <c r="BZ134" i="3" a="1"/>
  <c r="BZ134" i="3" s="1"/>
  <c r="CE134" i="3" a="1"/>
  <c r="CE134" i="3" s="1"/>
  <c r="CL134" i="3" a="1"/>
  <c r="CL134" i="3" s="1"/>
  <c r="F134" i="3" a="1"/>
  <c r="F134" i="3" s="1"/>
  <c r="Q134" i="3" a="1"/>
  <c r="Q134" i="3" s="1"/>
  <c r="AC134" i="3" a="1"/>
  <c r="AC134" i="3" s="1"/>
  <c r="AQ134" i="3" a="1"/>
  <c r="AQ134" i="3" s="1"/>
  <c r="BL134" i="3" a="1"/>
  <c r="BL134" i="3" s="1"/>
  <c r="CA134" i="3" a="1"/>
  <c r="CA134" i="3" s="1"/>
  <c r="CM134" i="3" a="1"/>
  <c r="CM134" i="3" s="1"/>
  <c r="H134" i="3" a="1"/>
  <c r="H134" i="3" s="1"/>
  <c r="R134" i="3" a="1"/>
  <c r="R134" i="3" s="1"/>
  <c r="AR134" i="3" a="1"/>
  <c r="AR134" i="3" s="1"/>
  <c r="BB134" i="3" a="1"/>
  <c r="BB134" i="3" s="1"/>
  <c r="BM134" i="3" a="1"/>
  <c r="BM134" i="3" s="1"/>
  <c r="CC134" i="3" a="1"/>
  <c r="CC134" i="3" s="1"/>
  <c r="K134" i="3" a="1"/>
  <c r="K134" i="3" s="1"/>
  <c r="X134" i="3" a="1"/>
  <c r="X134" i="3" s="1"/>
  <c r="AU134" i="3" a="1"/>
  <c r="AU134" i="3" s="1"/>
  <c r="BS134" i="3" a="1"/>
  <c r="BS134" i="3" s="1"/>
  <c r="CI134" i="3" a="1"/>
  <c r="CI134" i="3" s="1"/>
  <c r="AJ134" i="3" a="1"/>
  <c r="AJ134" i="3" s="1"/>
  <c r="AY134" i="3" a="1"/>
  <c r="AY134" i="3" s="1"/>
  <c r="BI134" i="3" a="1"/>
  <c r="BI134" i="3" s="1"/>
  <c r="BT134" i="3" a="1"/>
  <c r="BT134" i="3" s="1"/>
  <c r="F126" i="3" a="1"/>
  <c r="F126" i="3" s="1"/>
  <c r="J126" i="3" a="1"/>
  <c r="J126" i="3" s="1"/>
  <c r="P126" i="3" a="1"/>
  <c r="P126" i="3" s="1"/>
  <c r="T126" i="3" a="1"/>
  <c r="T126" i="3" s="1"/>
  <c r="Z126" i="3" a="1"/>
  <c r="Z126" i="3" s="1"/>
  <c r="AH126" i="3" a="1"/>
  <c r="AH126" i="3" s="1"/>
  <c r="AK126" i="3" a="1"/>
  <c r="AK126" i="3" s="1"/>
  <c r="AR126" i="3" a="1"/>
  <c r="AR126" i="3" s="1"/>
  <c r="AU126" i="3" a="1"/>
  <c r="AU126" i="3" s="1"/>
  <c r="BB126" i="3" a="1"/>
  <c r="BB126" i="3" s="1"/>
  <c r="BK126" i="3" a="1"/>
  <c r="BK126" i="3" s="1"/>
  <c r="BV126" i="3" a="1"/>
  <c r="BV126" i="3" s="1"/>
  <c r="CC126" i="3" a="1"/>
  <c r="CC126" i="3" s="1"/>
  <c r="CI126" i="3" a="1"/>
  <c r="CI126" i="3" s="1"/>
  <c r="CL126" i="3" a="1"/>
  <c r="CL126" i="3" s="1"/>
  <c r="G126" i="3" a="1"/>
  <c r="G126" i="3" s="1"/>
  <c r="K126" i="3" a="1"/>
  <c r="K126" i="3" s="1"/>
  <c r="Q126" i="3" a="1"/>
  <c r="Q126" i="3" s="1"/>
  <c r="X126" i="3" a="1"/>
  <c r="X126" i="3" s="1"/>
  <c r="AA126" i="3" a="1"/>
  <c r="AA126" i="3" s="1"/>
  <c r="AI126" i="3" a="1"/>
  <c r="AI126" i="3" s="1"/>
  <c r="AL126" i="3" a="1"/>
  <c r="AL126" i="3" s="1"/>
  <c r="AS126" i="3" a="1"/>
  <c r="AS126" i="3" s="1"/>
  <c r="AY126" i="3" a="1"/>
  <c r="AY126" i="3" s="1"/>
  <c r="BC126" i="3" a="1"/>
  <c r="BC126" i="3" s="1"/>
  <c r="BH126" i="3" a="1"/>
  <c r="BH126" i="3" s="1"/>
  <c r="BQ126" i="3" a="1"/>
  <c r="BQ126" i="3" s="1"/>
  <c r="BT126" i="3" a="1"/>
  <c r="BT126" i="3" s="1"/>
  <c r="BZ126" i="3" a="1"/>
  <c r="BZ126" i="3" s="1"/>
  <c r="CM126" i="3" a="1"/>
  <c r="CM126" i="3" s="1"/>
  <c r="H126" i="3" a="1"/>
  <c r="H126" i="3" s="1"/>
  <c r="R126" i="3" a="1"/>
  <c r="R126" i="3" s="1"/>
  <c r="AB126" i="3" a="1"/>
  <c r="AB126" i="3" s="1"/>
  <c r="BL126" i="3" a="1"/>
  <c r="BL126" i="3" s="1"/>
  <c r="BU126" i="3" a="1"/>
  <c r="BU126" i="3" s="1"/>
  <c r="CD126" i="3" a="1"/>
  <c r="CD126" i="3" s="1"/>
  <c r="CN126" i="3" a="1"/>
  <c r="CN126" i="3" s="1"/>
  <c r="I126" i="3" a="1"/>
  <c r="I126" i="3" s="1"/>
  <c r="S126" i="3" a="1"/>
  <c r="S126" i="3" s="1"/>
  <c r="AC126" i="3" a="1"/>
  <c r="AC126" i="3" s="1"/>
  <c r="AJ126" i="3" a="1"/>
  <c r="AJ126" i="3" s="1"/>
  <c r="AT126" i="3" a="1"/>
  <c r="AT126" i="3" s="1"/>
  <c r="BD126" i="3" a="1"/>
  <c r="BD126" i="3" s="1"/>
  <c r="BM126" i="3" a="1"/>
  <c r="BM126" i="3" s="1"/>
  <c r="CE126" i="3" a="1"/>
  <c r="CE126" i="3" s="1"/>
  <c r="Y126" i="3" a="1"/>
  <c r="Y126" i="3" s="1"/>
  <c r="AP126" i="3" a="1"/>
  <c r="AP126" i="3" s="1"/>
  <c r="BI126" i="3" a="1"/>
  <c r="BI126" i="3" s="1"/>
  <c r="CA126" i="3" a="1"/>
  <c r="CA126" i="3" s="1"/>
  <c r="AQ126" i="3" a="1"/>
  <c r="AQ126" i="3" s="1"/>
  <c r="BJ126" i="3" a="1"/>
  <c r="BJ126" i="3" s="1"/>
  <c r="CB126" i="3" a="1"/>
  <c r="CB126" i="3" s="1"/>
  <c r="O126" i="3" a="1"/>
  <c r="O126" i="3" s="1"/>
  <c r="AG126" i="3" a="1"/>
  <c r="AG126" i="3" s="1"/>
  <c r="AZ126" i="3" a="1"/>
  <c r="AZ126" i="3" s="1"/>
  <c r="BR126" i="3" a="1"/>
  <c r="BR126" i="3" s="1"/>
  <c r="BX126" i="3" s="1"/>
  <c r="CJ126" i="3" a="1"/>
  <c r="CJ126" i="3" s="1"/>
  <c r="CP126" i="3" s="1"/>
  <c r="BA126" i="3" a="1"/>
  <c r="BA126" i="3" s="1"/>
  <c r="BS126" i="3" a="1"/>
  <c r="BS126" i="3" s="1"/>
  <c r="CK126" i="3" a="1"/>
  <c r="CK126" i="3" s="1"/>
  <c r="G118" i="3" a="1"/>
  <c r="G118" i="3" s="1"/>
  <c r="K118" i="3" a="1"/>
  <c r="K118" i="3" s="1"/>
  <c r="P118" i="3" a="1"/>
  <c r="P118" i="3" s="1"/>
  <c r="T118" i="3" a="1"/>
  <c r="T118" i="3" s="1"/>
  <c r="Z118" i="3" a="1"/>
  <c r="Z118" i="3" s="1"/>
  <c r="AI118" i="3" a="1"/>
  <c r="AI118" i="3" s="1"/>
  <c r="AL118" i="3" a="1"/>
  <c r="AL118" i="3" s="1"/>
  <c r="AR118" i="3" a="1"/>
  <c r="AR118" i="3" s="1"/>
  <c r="AU118" i="3" a="1"/>
  <c r="AU118" i="3" s="1"/>
  <c r="BD118" i="3" a="1"/>
  <c r="BD118" i="3" s="1"/>
  <c r="BJ118" i="3" a="1"/>
  <c r="BJ118" i="3" s="1"/>
  <c r="BM118" i="3" a="1"/>
  <c r="BM118" i="3" s="1"/>
  <c r="BS118" i="3" a="1"/>
  <c r="BS118" i="3" s="1"/>
  <c r="BV118" i="3" a="1"/>
  <c r="BV118" i="3" s="1"/>
  <c r="CC118" i="3" a="1"/>
  <c r="CC118" i="3" s="1"/>
  <c r="CI118" i="3" a="1"/>
  <c r="CI118" i="3" s="1"/>
  <c r="CL118" i="3" a="1"/>
  <c r="CL118" i="3" s="1"/>
  <c r="H118" i="3" a="1"/>
  <c r="H118" i="3" s="1"/>
  <c r="Q118" i="3" a="1"/>
  <c r="Q118" i="3" s="1"/>
  <c r="X118" i="3" a="1"/>
  <c r="X118" i="3" s="1"/>
  <c r="AA118" i="3" a="1"/>
  <c r="AA118" i="3" s="1"/>
  <c r="AG118" i="3" a="1"/>
  <c r="AG118" i="3" s="1"/>
  <c r="AP118" i="3" a="1"/>
  <c r="AP118" i="3" s="1"/>
  <c r="AS118" i="3" a="1"/>
  <c r="AS118" i="3" s="1"/>
  <c r="AY118" i="3" a="1"/>
  <c r="AY118" i="3" s="1"/>
  <c r="BB118" i="3" a="1"/>
  <c r="BB118" i="3" s="1"/>
  <c r="BK118" i="3" a="1"/>
  <c r="BK118" i="3" s="1"/>
  <c r="BT118" i="3" a="1"/>
  <c r="BT118" i="3" s="1"/>
  <c r="BZ118" i="3" a="1"/>
  <c r="BZ118" i="3" s="1"/>
  <c r="CD118" i="3" a="1"/>
  <c r="CD118" i="3" s="1"/>
  <c r="CM118" i="3" a="1"/>
  <c r="CM118" i="3" s="1"/>
  <c r="I118" i="3" a="1"/>
  <c r="I118" i="3" s="1"/>
  <c r="R118" i="3" a="1"/>
  <c r="R118" i="3" s="1"/>
  <c r="AB118" i="3" a="1"/>
  <c r="AB118" i="3" s="1"/>
  <c r="AJ118" i="3" a="1"/>
  <c r="AJ118" i="3" s="1"/>
  <c r="BC118" i="3" a="1"/>
  <c r="BC118" i="3" s="1"/>
  <c r="BU118" i="3" a="1"/>
  <c r="BU118" i="3" s="1"/>
  <c r="CE118" i="3" a="1"/>
  <c r="CE118" i="3" s="1"/>
  <c r="CN118" i="3" a="1"/>
  <c r="CN118" i="3" s="1"/>
  <c r="J118" i="3" a="1"/>
  <c r="J118" i="3" s="1"/>
  <c r="S118" i="3" a="1"/>
  <c r="S118" i="3" s="1"/>
  <c r="AC118" i="3" a="1"/>
  <c r="AC118" i="3" s="1"/>
  <c r="AK118" i="3" a="1"/>
  <c r="AK118" i="3" s="1"/>
  <c r="AT118" i="3" a="1"/>
  <c r="AT118" i="3" s="1"/>
  <c r="BL118" i="3" a="1"/>
  <c r="BL118" i="3" s="1"/>
  <c r="Y118" i="3" a="1"/>
  <c r="Y118" i="3" s="1"/>
  <c r="AQ118" i="3" a="1"/>
  <c r="AQ118" i="3" s="1"/>
  <c r="BH118" i="3" a="1"/>
  <c r="BH118" i="3" s="1"/>
  <c r="CA118" i="3" a="1"/>
  <c r="CA118" i="3" s="1"/>
  <c r="F118" i="3" a="1"/>
  <c r="F118" i="3" s="1"/>
  <c r="BI118" i="3" a="1"/>
  <c r="BI118" i="3" s="1"/>
  <c r="CB118" i="3" a="1"/>
  <c r="CB118" i="3" s="1"/>
  <c r="O118" i="3" a="1"/>
  <c r="O118" i="3" s="1"/>
  <c r="AZ118" i="3" a="1"/>
  <c r="AZ118" i="3" s="1"/>
  <c r="BQ118" i="3" a="1"/>
  <c r="BQ118" i="3" s="1"/>
  <c r="CJ118" i="3" a="1"/>
  <c r="CJ118" i="3" s="1"/>
  <c r="CP118" i="3" s="1"/>
  <c r="AH118" i="3" a="1"/>
  <c r="AH118" i="3" s="1"/>
  <c r="BA118" i="3" a="1"/>
  <c r="BA118" i="3" s="1"/>
  <c r="BR118" i="3" a="1"/>
  <c r="BR118" i="3" s="1"/>
  <c r="BX118" i="3" s="1"/>
  <c r="CK118" i="3" a="1"/>
  <c r="CK118" i="3" s="1"/>
  <c r="G110" i="3" a="1"/>
  <c r="G110" i="3" s="1"/>
  <c r="K110" i="3" a="1"/>
  <c r="K110" i="3" s="1"/>
  <c r="P110" i="3" a="1"/>
  <c r="P110" i="3" s="1"/>
  <c r="T110" i="3" a="1"/>
  <c r="T110" i="3" s="1"/>
  <c r="Z110" i="3" a="1"/>
  <c r="Z110" i="3" s="1"/>
  <c r="AI110" i="3" a="1"/>
  <c r="AI110" i="3" s="1"/>
  <c r="AL110" i="3" a="1"/>
  <c r="AL110" i="3" s="1"/>
  <c r="AR110" i="3" a="1"/>
  <c r="AR110" i="3" s="1"/>
  <c r="AU110" i="3" a="1"/>
  <c r="AU110" i="3" s="1"/>
  <c r="BD110" i="3" a="1"/>
  <c r="BD110" i="3" s="1"/>
  <c r="BJ110" i="3" a="1"/>
  <c r="BJ110" i="3" s="1"/>
  <c r="BM110" i="3" a="1"/>
  <c r="BM110" i="3" s="1"/>
  <c r="BS110" i="3" a="1"/>
  <c r="BS110" i="3" s="1"/>
  <c r="BV110" i="3" a="1"/>
  <c r="BV110" i="3" s="1"/>
  <c r="CC110" i="3" a="1"/>
  <c r="CC110" i="3" s="1"/>
  <c r="CI110" i="3" a="1"/>
  <c r="CI110" i="3" s="1"/>
  <c r="CL110" i="3" a="1"/>
  <c r="CL110" i="3" s="1"/>
  <c r="H110" i="3" a="1"/>
  <c r="H110" i="3" s="1"/>
  <c r="Q110" i="3" a="1"/>
  <c r="Q110" i="3" s="1"/>
  <c r="X110" i="3" a="1"/>
  <c r="X110" i="3" s="1"/>
  <c r="AA110" i="3" a="1"/>
  <c r="AA110" i="3" s="1"/>
  <c r="AG110" i="3" a="1"/>
  <c r="AG110" i="3" s="1"/>
  <c r="AP110" i="3" a="1"/>
  <c r="AP110" i="3" s="1"/>
  <c r="AS110" i="3" a="1"/>
  <c r="AS110" i="3" s="1"/>
  <c r="AY110" i="3" a="1"/>
  <c r="AY110" i="3" s="1"/>
  <c r="BB110" i="3" a="1"/>
  <c r="BB110" i="3" s="1"/>
  <c r="BK110" i="3" a="1"/>
  <c r="BK110" i="3" s="1"/>
  <c r="BT110" i="3" a="1"/>
  <c r="BT110" i="3" s="1"/>
  <c r="BZ110" i="3" a="1"/>
  <c r="BZ110" i="3" s="1"/>
  <c r="CD110" i="3" a="1"/>
  <c r="CD110" i="3" s="1"/>
  <c r="CM110" i="3" a="1"/>
  <c r="CM110" i="3" s="1"/>
  <c r="O110" i="3" a="1"/>
  <c r="O110" i="3" s="1"/>
  <c r="Y110" i="3" a="1"/>
  <c r="Y110" i="3" s="1"/>
  <c r="AQ110" i="3" a="1"/>
  <c r="AQ110" i="3" s="1"/>
  <c r="AZ110" i="3" a="1"/>
  <c r="AZ110" i="3" s="1"/>
  <c r="BH110" i="3" a="1"/>
  <c r="BH110" i="3" s="1"/>
  <c r="BQ110" i="3" a="1"/>
  <c r="BQ110" i="3" s="1"/>
  <c r="CA110" i="3" a="1"/>
  <c r="CA110" i="3" s="1"/>
  <c r="CJ110" i="3" a="1"/>
  <c r="CJ110" i="3" s="1"/>
  <c r="CP110" i="3" s="1"/>
  <c r="F110" i="3" a="1"/>
  <c r="F110" i="3" s="1"/>
  <c r="AH110" i="3" a="1"/>
  <c r="AH110" i="3" s="1"/>
  <c r="BA110" i="3" a="1"/>
  <c r="BA110" i="3" s="1"/>
  <c r="BI110" i="3" a="1"/>
  <c r="BI110" i="3" s="1"/>
  <c r="BR110" i="3" a="1"/>
  <c r="BR110" i="3" s="1"/>
  <c r="BX110" i="3" s="1"/>
  <c r="CB110" i="3" a="1"/>
  <c r="CB110" i="3" s="1"/>
  <c r="CK110" i="3" a="1"/>
  <c r="CK110" i="3" s="1"/>
  <c r="R110" i="3" a="1"/>
  <c r="R110" i="3" s="1"/>
  <c r="AJ110" i="3" a="1"/>
  <c r="AJ110" i="3" s="1"/>
  <c r="BC110" i="3" a="1"/>
  <c r="BC110" i="3" s="1"/>
  <c r="BU110" i="3" a="1"/>
  <c r="BU110" i="3" s="1"/>
  <c r="CN110" i="3" a="1"/>
  <c r="CN110" i="3" s="1"/>
  <c r="S110" i="3" a="1"/>
  <c r="S110" i="3" s="1"/>
  <c r="AK110" i="3" a="1"/>
  <c r="AK110" i="3" s="1"/>
  <c r="I110" i="3" a="1"/>
  <c r="I110" i="3" s="1"/>
  <c r="AB110" i="3" a="1"/>
  <c r="AB110" i="3" s="1"/>
  <c r="CE110" i="3" a="1"/>
  <c r="CE110" i="3" s="1"/>
  <c r="J110" i="3" a="1"/>
  <c r="J110" i="3" s="1"/>
  <c r="AC110" i="3" a="1"/>
  <c r="AC110" i="3" s="1"/>
  <c r="AT110" i="3" a="1"/>
  <c r="AT110" i="3" s="1"/>
  <c r="BL110" i="3" a="1"/>
  <c r="BL110" i="3" s="1"/>
  <c r="F102" i="3" a="1"/>
  <c r="F102" i="3" s="1"/>
  <c r="J102" i="3" a="1"/>
  <c r="J102" i="3" s="1"/>
  <c r="S102" i="3" a="1"/>
  <c r="S102" i="3" s="1"/>
  <c r="AC102" i="3" a="1"/>
  <c r="AC102" i="3" s="1"/>
  <c r="AH102" i="3" a="1"/>
  <c r="AH102" i="3" s="1"/>
  <c r="AK102" i="3" a="1"/>
  <c r="AK102" i="3" s="1"/>
  <c r="AT102" i="3" a="1"/>
  <c r="AT102" i="3" s="1"/>
  <c r="BA102" i="3" a="1"/>
  <c r="BA102" i="3" s="1"/>
  <c r="BI102" i="3" a="1"/>
  <c r="BI102" i="3" s="1"/>
  <c r="BL102" i="3" a="1"/>
  <c r="BL102" i="3" s="1"/>
  <c r="BR102" i="3" a="1"/>
  <c r="BR102" i="3" s="1"/>
  <c r="BX102" i="3" s="1"/>
  <c r="CB102" i="3" a="1"/>
  <c r="CB102" i="3" s="1"/>
  <c r="CK102" i="3" a="1"/>
  <c r="CK102" i="3" s="1"/>
  <c r="G102" i="3" a="1"/>
  <c r="G102" i="3" s="1"/>
  <c r="K102" i="3" a="1"/>
  <c r="K102" i="3" s="1"/>
  <c r="P102" i="3" a="1"/>
  <c r="P102" i="3" s="1"/>
  <c r="T102" i="3" a="1"/>
  <c r="T102" i="3" s="1"/>
  <c r="Z102" i="3" a="1"/>
  <c r="Z102" i="3" s="1"/>
  <c r="AI102" i="3" a="1"/>
  <c r="AI102" i="3" s="1"/>
  <c r="AL102" i="3" a="1"/>
  <c r="AL102" i="3" s="1"/>
  <c r="AR102" i="3" a="1"/>
  <c r="AR102" i="3" s="1"/>
  <c r="AU102" i="3" a="1"/>
  <c r="AU102" i="3" s="1"/>
  <c r="BD102" i="3" a="1"/>
  <c r="BD102" i="3" s="1"/>
  <c r="BJ102" i="3" a="1"/>
  <c r="BJ102" i="3" s="1"/>
  <c r="BM102" i="3" a="1"/>
  <c r="BM102" i="3" s="1"/>
  <c r="BS102" i="3" a="1"/>
  <c r="BS102" i="3" s="1"/>
  <c r="BV102" i="3" a="1"/>
  <c r="BV102" i="3" s="1"/>
  <c r="CC102" i="3" a="1"/>
  <c r="CC102" i="3" s="1"/>
  <c r="CI102" i="3" a="1"/>
  <c r="CI102" i="3" s="1"/>
  <c r="CL102" i="3" a="1"/>
  <c r="CL102" i="3" s="1"/>
  <c r="X102" i="3" a="1"/>
  <c r="X102" i="3" s="1"/>
  <c r="AG102" i="3" a="1"/>
  <c r="AG102" i="3" s="1"/>
  <c r="AP102" i="3" a="1"/>
  <c r="AP102" i="3" s="1"/>
  <c r="AY102" i="3" a="1"/>
  <c r="AY102" i="3" s="1"/>
  <c r="BZ102" i="3" a="1"/>
  <c r="BZ102" i="3" s="1"/>
  <c r="O102" i="3" a="1"/>
  <c r="O102" i="3" s="1"/>
  <c r="Y102" i="3" a="1"/>
  <c r="Y102" i="3" s="1"/>
  <c r="AQ102" i="3" a="1"/>
  <c r="AQ102" i="3" s="1"/>
  <c r="AZ102" i="3" a="1"/>
  <c r="AZ102" i="3" s="1"/>
  <c r="BH102" i="3" a="1"/>
  <c r="BH102" i="3" s="1"/>
  <c r="BQ102" i="3" a="1"/>
  <c r="BQ102" i="3" s="1"/>
  <c r="CA102" i="3" a="1"/>
  <c r="CA102" i="3" s="1"/>
  <c r="CJ102" i="3" a="1"/>
  <c r="CJ102" i="3" s="1"/>
  <c r="CP102" i="3" s="1"/>
  <c r="H102" i="3" a="1"/>
  <c r="H102" i="3" s="1"/>
  <c r="AA102" i="3" a="1"/>
  <c r="AA102" i="3" s="1"/>
  <c r="AS102" i="3" a="1"/>
  <c r="AS102" i="3" s="1"/>
  <c r="BK102" i="3" a="1"/>
  <c r="BK102" i="3" s="1"/>
  <c r="CD102" i="3" a="1"/>
  <c r="CD102" i="3" s="1"/>
  <c r="I102" i="3" a="1"/>
  <c r="I102" i="3" s="1"/>
  <c r="AB102" i="3" a="1"/>
  <c r="AB102" i="3" s="1"/>
  <c r="CE102" i="3" a="1"/>
  <c r="CE102" i="3" s="1"/>
  <c r="Q102" i="3" a="1"/>
  <c r="Q102" i="3" s="1"/>
  <c r="BB102" i="3" a="1"/>
  <c r="BB102" i="3" s="1"/>
  <c r="CM102" i="3" a="1"/>
  <c r="CM102" i="3" s="1"/>
  <c r="R102" i="3" a="1"/>
  <c r="R102" i="3" s="1"/>
  <c r="BC102" i="3" a="1"/>
  <c r="BC102" i="3" s="1"/>
  <c r="CN102" i="3" a="1"/>
  <c r="CN102" i="3" s="1"/>
  <c r="BT102" i="3" a="1"/>
  <c r="BT102" i="3" s="1"/>
  <c r="AJ102" i="3" a="1"/>
  <c r="AJ102" i="3" s="1"/>
  <c r="BU102" i="3" a="1"/>
  <c r="BU102" i="3" s="1"/>
  <c r="F94" i="3" a="1"/>
  <c r="F94" i="3" s="1"/>
  <c r="J94" i="3" a="1"/>
  <c r="J94" i="3" s="1"/>
  <c r="S94" i="3" a="1"/>
  <c r="S94" i="3" s="1"/>
  <c r="AC94" i="3" a="1"/>
  <c r="AC94" i="3" s="1"/>
  <c r="AH94" i="3" a="1"/>
  <c r="AH94" i="3" s="1"/>
  <c r="AK94" i="3" a="1"/>
  <c r="AK94" i="3" s="1"/>
  <c r="AT94" i="3" a="1"/>
  <c r="AT94" i="3" s="1"/>
  <c r="BA94" i="3" a="1"/>
  <c r="BA94" i="3" s="1"/>
  <c r="BI94" i="3" a="1"/>
  <c r="BI94" i="3" s="1"/>
  <c r="BL94" i="3" a="1"/>
  <c r="BL94" i="3" s="1"/>
  <c r="BR94" i="3" a="1"/>
  <c r="BR94" i="3" s="1"/>
  <c r="BX94" i="3" s="1"/>
  <c r="CB94" i="3" a="1"/>
  <c r="CB94" i="3" s="1"/>
  <c r="CK94" i="3" a="1"/>
  <c r="CK94" i="3" s="1"/>
  <c r="G94" i="3" a="1"/>
  <c r="G94" i="3" s="1"/>
  <c r="K94" i="3" a="1"/>
  <c r="K94" i="3" s="1"/>
  <c r="P94" i="3" a="1"/>
  <c r="P94" i="3" s="1"/>
  <c r="T94" i="3" a="1"/>
  <c r="T94" i="3" s="1"/>
  <c r="Z94" i="3" a="1"/>
  <c r="Z94" i="3" s="1"/>
  <c r="AI94" i="3" a="1"/>
  <c r="AI94" i="3" s="1"/>
  <c r="AL94" i="3" a="1"/>
  <c r="AL94" i="3" s="1"/>
  <c r="AR94" i="3" a="1"/>
  <c r="AR94" i="3" s="1"/>
  <c r="AU94" i="3" a="1"/>
  <c r="AU94" i="3" s="1"/>
  <c r="BD94" i="3" a="1"/>
  <c r="BD94" i="3" s="1"/>
  <c r="BJ94" i="3" a="1"/>
  <c r="BJ94" i="3" s="1"/>
  <c r="BM94" i="3" a="1"/>
  <c r="BM94" i="3" s="1"/>
  <c r="BS94" i="3" a="1"/>
  <c r="BS94" i="3" s="1"/>
  <c r="BV94" i="3" a="1"/>
  <c r="BV94" i="3" s="1"/>
  <c r="CC94" i="3" a="1"/>
  <c r="CC94" i="3" s="1"/>
  <c r="CI94" i="3" a="1"/>
  <c r="CI94" i="3" s="1"/>
  <c r="CL94" i="3" a="1"/>
  <c r="CL94" i="3" s="1"/>
  <c r="H94" i="3" a="1"/>
  <c r="H94" i="3" s="1"/>
  <c r="Q94" i="3" a="1"/>
  <c r="Q94" i="3" s="1"/>
  <c r="AA94" i="3" a="1"/>
  <c r="AA94" i="3" s="1"/>
  <c r="AS94" i="3" a="1"/>
  <c r="AS94" i="3" s="1"/>
  <c r="BB94" i="3" a="1"/>
  <c r="BB94" i="3" s="1"/>
  <c r="BK94" i="3" a="1"/>
  <c r="BK94" i="3" s="1"/>
  <c r="BT94" i="3" a="1"/>
  <c r="BT94" i="3" s="1"/>
  <c r="CD94" i="3" a="1"/>
  <c r="CD94" i="3" s="1"/>
  <c r="CM94" i="3" a="1"/>
  <c r="CM94" i="3" s="1"/>
  <c r="I94" i="3" a="1"/>
  <c r="I94" i="3" s="1"/>
  <c r="R94" i="3" a="1"/>
  <c r="R94" i="3" s="1"/>
  <c r="AB94" i="3" a="1"/>
  <c r="AB94" i="3" s="1"/>
  <c r="AJ94" i="3" a="1"/>
  <c r="AJ94" i="3" s="1"/>
  <c r="BC94" i="3" a="1"/>
  <c r="BC94" i="3" s="1"/>
  <c r="BU94" i="3" a="1"/>
  <c r="BU94" i="3" s="1"/>
  <c r="CE94" i="3" a="1"/>
  <c r="CE94" i="3" s="1"/>
  <c r="CN94" i="3" a="1"/>
  <c r="CN94" i="3" s="1"/>
  <c r="X94" i="3" a="1"/>
  <c r="X94" i="3" s="1"/>
  <c r="AP94" i="3" a="1"/>
  <c r="AP94" i="3" s="1"/>
  <c r="BZ94" i="3" a="1"/>
  <c r="BZ94" i="3" s="1"/>
  <c r="Y94" i="3" a="1"/>
  <c r="Y94" i="3" s="1"/>
  <c r="AQ94" i="3" a="1"/>
  <c r="AQ94" i="3" s="1"/>
  <c r="BH94" i="3" a="1"/>
  <c r="BH94" i="3" s="1"/>
  <c r="CA94" i="3" a="1"/>
  <c r="CA94" i="3" s="1"/>
  <c r="AG94" i="3" a="1"/>
  <c r="AG94" i="3" s="1"/>
  <c r="BQ94" i="3" a="1"/>
  <c r="BQ94" i="3" s="1"/>
  <c r="AY94" i="3" a="1"/>
  <c r="AY94" i="3" s="1"/>
  <c r="O94" i="3" a="1"/>
  <c r="O94" i="3" s="1"/>
  <c r="AZ94" i="3" a="1"/>
  <c r="AZ94" i="3" s="1"/>
  <c r="CJ94" i="3" a="1"/>
  <c r="CJ94" i="3" s="1"/>
  <c r="CP94" i="3" s="1"/>
  <c r="H90" i="3" a="1"/>
  <c r="H90" i="3" s="1"/>
  <c r="Q90" i="3" a="1"/>
  <c r="Q90" i="3" s="1"/>
  <c r="X90" i="3" a="1"/>
  <c r="X90" i="3" s="1"/>
  <c r="AA90" i="3" a="1"/>
  <c r="AA90" i="3" s="1"/>
  <c r="AG90" i="3" a="1"/>
  <c r="AG90" i="3" s="1"/>
  <c r="AP90" i="3" a="1"/>
  <c r="AP90" i="3" s="1"/>
  <c r="AS90" i="3" a="1"/>
  <c r="AS90" i="3" s="1"/>
  <c r="AY90" i="3" a="1"/>
  <c r="AY90" i="3" s="1"/>
  <c r="BB90" i="3" a="1"/>
  <c r="BB90" i="3" s="1"/>
  <c r="BK90" i="3" a="1"/>
  <c r="BK90" i="3" s="1"/>
  <c r="I90" i="3" a="1"/>
  <c r="I90" i="3" s="1"/>
  <c r="O90" i="3" a="1"/>
  <c r="O90" i="3" s="1"/>
  <c r="R90" i="3" a="1"/>
  <c r="R90" i="3" s="1"/>
  <c r="Y90" i="3" a="1"/>
  <c r="Y90" i="3" s="1"/>
  <c r="AB90" i="3" a="1"/>
  <c r="AB90" i="3" s="1"/>
  <c r="J90" i="3" a="1"/>
  <c r="J90" i="3" s="1"/>
  <c r="S90" i="3" a="1"/>
  <c r="S90" i="3" s="1"/>
  <c r="AC90" i="3" a="1"/>
  <c r="AC90" i="3" s="1"/>
  <c r="AJ90" i="3" a="1"/>
  <c r="AJ90" i="3" s="1"/>
  <c r="AU90" i="3" a="1"/>
  <c r="AU90" i="3" s="1"/>
  <c r="BC90" i="3" a="1"/>
  <c r="BC90" i="3" s="1"/>
  <c r="BI90" i="3" a="1"/>
  <c r="BI90" i="3" s="1"/>
  <c r="BM90" i="3" a="1"/>
  <c r="BM90" i="3" s="1"/>
  <c r="BT90" i="3" a="1"/>
  <c r="BT90" i="3" s="1"/>
  <c r="BZ90" i="3" a="1"/>
  <c r="BZ90" i="3" s="1"/>
  <c r="CD90" i="3" a="1"/>
  <c r="CD90" i="3" s="1"/>
  <c r="CM90" i="3" a="1"/>
  <c r="CM90" i="3" s="1"/>
  <c r="K90" i="3" a="1"/>
  <c r="K90" i="3" s="1"/>
  <c r="T90" i="3" a="1"/>
  <c r="T90" i="3" s="1"/>
  <c r="AK90" i="3" a="1"/>
  <c r="AK90" i="3" s="1"/>
  <c r="AR90" i="3" a="1"/>
  <c r="AR90" i="3" s="1"/>
  <c r="AZ90" i="3" a="1"/>
  <c r="AZ90" i="3" s="1"/>
  <c r="BJ90" i="3" a="1"/>
  <c r="BJ90" i="3" s="1"/>
  <c r="BQ90" i="3" a="1"/>
  <c r="BQ90" i="3" s="1"/>
  <c r="BU90" i="3" a="1"/>
  <c r="BU90" i="3" s="1"/>
  <c r="CA90" i="3" a="1"/>
  <c r="CA90" i="3" s="1"/>
  <c r="CE90" i="3" a="1"/>
  <c r="CE90" i="3" s="1"/>
  <c r="CJ90" i="3" a="1"/>
  <c r="CJ90" i="3" s="1"/>
  <c r="CP90" i="3" s="1"/>
  <c r="CN90" i="3" a="1"/>
  <c r="CN90" i="3" s="1"/>
  <c r="AH90" i="3" a="1"/>
  <c r="AH90" i="3" s="1"/>
  <c r="BD90" i="3" a="1"/>
  <c r="BD90" i="3" s="1"/>
  <c r="BR90" i="3" a="1"/>
  <c r="BR90" i="3" s="1"/>
  <c r="BX90" i="3" s="1"/>
  <c r="CB90" i="3" a="1"/>
  <c r="CB90" i="3" s="1"/>
  <c r="CK90" i="3" a="1"/>
  <c r="CK90" i="3" s="1"/>
  <c r="P90" i="3" a="1"/>
  <c r="P90" i="3" s="1"/>
  <c r="AI90" i="3" a="1"/>
  <c r="AI90" i="3" s="1"/>
  <c r="AT90" i="3" a="1"/>
  <c r="AT90" i="3" s="1"/>
  <c r="BH90" i="3" a="1"/>
  <c r="BH90" i="3" s="1"/>
  <c r="BS90" i="3" a="1"/>
  <c r="BS90" i="3" s="1"/>
  <c r="CC90" i="3" a="1"/>
  <c r="CC90" i="3" s="1"/>
  <c r="CL90" i="3" a="1"/>
  <c r="CL90" i="3" s="1"/>
  <c r="F90" i="3" a="1"/>
  <c r="F90" i="3" s="1"/>
  <c r="AL90" i="3" a="1"/>
  <c r="AL90" i="3" s="1"/>
  <c r="G90" i="3" a="1"/>
  <c r="G90" i="3" s="1"/>
  <c r="AQ90" i="3" a="1"/>
  <c r="AQ90" i="3" s="1"/>
  <c r="BL90" i="3" a="1"/>
  <c r="BL90" i="3" s="1"/>
  <c r="CI90" i="3" a="1"/>
  <c r="CI90" i="3" s="1"/>
  <c r="BA90" i="3" a="1"/>
  <c r="BA90" i="3" s="1"/>
  <c r="Z90" i="3" a="1"/>
  <c r="Z90" i="3" s="1"/>
  <c r="BV90" i="3" a="1"/>
  <c r="BV90" i="3" s="1"/>
  <c r="F82" i="3" a="1"/>
  <c r="F82" i="3" s="1"/>
  <c r="I82" i="3" a="1"/>
  <c r="I82" i="3" s="1"/>
  <c r="O82" i="3" a="1"/>
  <c r="O82" i="3" s="1"/>
  <c r="S82" i="3" a="1"/>
  <c r="S82" i="3" s="1"/>
  <c r="Z82" i="3" a="1"/>
  <c r="Z82" i="3" s="1"/>
  <c r="AH82" i="3" a="1"/>
  <c r="AH82" i="3" s="1"/>
  <c r="AU82" i="3" a="1"/>
  <c r="AU82" i="3" s="1"/>
  <c r="BA82" i="3" a="1"/>
  <c r="BA82" i="3" s="1"/>
  <c r="BD82" i="3" a="1"/>
  <c r="BD82" i="3" s="1"/>
  <c r="BJ82" i="3" a="1"/>
  <c r="BJ82" i="3" s="1"/>
  <c r="BM82" i="3" a="1"/>
  <c r="BM82" i="3" s="1"/>
  <c r="BV82" i="3" a="1"/>
  <c r="BV82" i="3" s="1"/>
  <c r="CB82" i="3" a="1"/>
  <c r="CB82" i="3" s="1"/>
  <c r="CE82" i="3" a="1"/>
  <c r="CE82" i="3" s="1"/>
  <c r="CK82" i="3" a="1"/>
  <c r="CK82" i="3" s="1"/>
  <c r="CN82" i="3" a="1"/>
  <c r="CN82" i="3" s="1"/>
  <c r="G82" i="3" a="1"/>
  <c r="G82" i="3" s="1"/>
  <c r="J82" i="3" a="1"/>
  <c r="J82" i="3" s="1"/>
  <c r="P82" i="3" a="1"/>
  <c r="P82" i="3" s="1"/>
  <c r="T82" i="3" a="1"/>
  <c r="T82" i="3" s="1"/>
  <c r="AA82" i="3" a="1"/>
  <c r="AA82" i="3" s="1"/>
  <c r="AI82" i="3" a="1"/>
  <c r="AI82" i="3" s="1"/>
  <c r="AL82" i="3" a="1"/>
  <c r="AL82" i="3" s="1"/>
  <c r="AR82" i="3" a="1"/>
  <c r="AR82" i="3" s="1"/>
  <c r="BK82" i="3" a="1"/>
  <c r="BK82" i="3" s="1"/>
  <c r="BQ82" i="3" a="1"/>
  <c r="BQ82" i="3" s="1"/>
  <c r="BT82" i="3" a="1"/>
  <c r="BT82" i="3" s="1"/>
  <c r="BZ82" i="3" a="1"/>
  <c r="BZ82" i="3" s="1"/>
  <c r="CC82" i="3" a="1"/>
  <c r="CC82" i="3" s="1"/>
  <c r="K82" i="3" a="1"/>
  <c r="K82" i="3" s="1"/>
  <c r="X82" i="3" a="1"/>
  <c r="X82" i="3" s="1"/>
  <c r="AG82" i="3" a="1"/>
  <c r="AG82" i="3" s="1"/>
  <c r="AP82" i="3" a="1"/>
  <c r="AP82" i="3" s="1"/>
  <c r="AY82" i="3" a="1"/>
  <c r="AY82" i="3" s="1"/>
  <c r="BH82" i="3" a="1"/>
  <c r="BH82" i="3" s="1"/>
  <c r="BR82" i="3" a="1"/>
  <c r="BR82" i="3" s="1"/>
  <c r="BX82" i="3" s="1"/>
  <c r="CA82" i="3" a="1"/>
  <c r="CA82" i="3" s="1"/>
  <c r="CI82" i="3" a="1"/>
  <c r="CI82" i="3" s="1"/>
  <c r="Y82" i="3" a="1"/>
  <c r="Y82" i="3" s="1"/>
  <c r="AQ82" i="3" a="1"/>
  <c r="AQ82" i="3" s="1"/>
  <c r="AZ82" i="3" a="1"/>
  <c r="AZ82" i="3" s="1"/>
  <c r="BI82" i="3" a="1"/>
  <c r="BI82" i="3" s="1"/>
  <c r="BS82" i="3" a="1"/>
  <c r="BS82" i="3" s="1"/>
  <c r="CJ82" i="3" a="1"/>
  <c r="CJ82" i="3" s="1"/>
  <c r="CP82" i="3" s="1"/>
  <c r="AB82" i="3" a="1"/>
  <c r="AB82" i="3" s="1"/>
  <c r="AS82" i="3" a="1"/>
  <c r="AS82" i="3" s="1"/>
  <c r="H82" i="3" a="1"/>
  <c r="H82" i="3" s="1"/>
  <c r="AC82" i="3" a="1"/>
  <c r="AC82" i="3" s="1"/>
  <c r="AT82" i="3" a="1"/>
  <c r="AT82" i="3" s="1"/>
  <c r="BL82" i="3" a="1"/>
  <c r="BL82" i="3" s="1"/>
  <c r="CD82" i="3" a="1"/>
  <c r="CD82" i="3" s="1"/>
  <c r="Q82" i="3" a="1"/>
  <c r="Q82" i="3" s="1"/>
  <c r="BB82" i="3" a="1"/>
  <c r="BB82" i="3" s="1"/>
  <c r="CL82" i="3" a="1"/>
  <c r="CL82" i="3" s="1"/>
  <c r="R82" i="3" a="1"/>
  <c r="R82" i="3" s="1"/>
  <c r="BC82" i="3" a="1"/>
  <c r="BC82" i="3" s="1"/>
  <c r="CM82" i="3" a="1"/>
  <c r="CM82" i="3" s="1"/>
  <c r="AJ82" i="3" a="1"/>
  <c r="AJ82" i="3" s="1"/>
  <c r="AK82" i="3" a="1"/>
  <c r="AK82" i="3" s="1"/>
  <c r="BU82" i="3" a="1"/>
  <c r="BU82" i="3" s="1"/>
  <c r="F78" i="3" a="1"/>
  <c r="F78" i="3" s="1"/>
  <c r="O78" i="3" a="1"/>
  <c r="O78" i="3" s="1"/>
  <c r="S78" i="3" a="1"/>
  <c r="S78" i="3" s="1"/>
  <c r="Y78" i="3" a="1"/>
  <c r="Y78" i="3" s="1"/>
  <c r="AC78" i="3" a="1"/>
  <c r="AC78" i="3" s="1"/>
  <c r="AK78" i="3" a="1"/>
  <c r="AK78" i="3" s="1"/>
  <c r="AU78" i="3" a="1"/>
  <c r="AU78" i="3" s="1"/>
  <c r="BA78" i="3" a="1"/>
  <c r="BA78" i="3" s="1"/>
  <c r="BD78" i="3" a="1"/>
  <c r="BD78" i="3" s="1"/>
  <c r="BL78" i="3" a="1"/>
  <c r="BL78" i="3" s="1"/>
  <c r="BS78" i="3" a="1"/>
  <c r="BS78" i="3" s="1"/>
  <c r="CB78" i="3" a="1"/>
  <c r="CB78" i="3" s="1"/>
  <c r="CE78" i="3" a="1"/>
  <c r="CE78" i="3" s="1"/>
  <c r="CK78" i="3" a="1"/>
  <c r="CK78" i="3" s="1"/>
  <c r="CN78" i="3" a="1"/>
  <c r="CN78" i="3" s="1"/>
  <c r="G78" i="3" a="1"/>
  <c r="G78" i="3" s="1"/>
  <c r="J78" i="3" a="1"/>
  <c r="J78" i="3" s="1"/>
  <c r="P78" i="3" a="1"/>
  <c r="P78" i="3" s="1"/>
  <c r="Z78" i="3" a="1"/>
  <c r="Z78" i="3" s="1"/>
  <c r="AH78" i="3" a="1"/>
  <c r="AH78" i="3" s="1"/>
  <c r="AL78" i="3" a="1"/>
  <c r="AL78" i="3" s="1"/>
  <c r="AR78" i="3" a="1"/>
  <c r="AR78" i="3" s="1"/>
  <c r="AY78" i="3" a="1"/>
  <c r="AY78" i="3" s="1"/>
  <c r="BJ78" i="3" a="1"/>
  <c r="BJ78" i="3" s="1"/>
  <c r="BM78" i="3" a="1"/>
  <c r="BM78" i="3" s="1"/>
  <c r="BV78" i="3" a="1"/>
  <c r="BV78" i="3" s="1"/>
  <c r="CC78" i="3" a="1"/>
  <c r="CC78" i="3" s="1"/>
  <c r="CL78" i="3" a="1"/>
  <c r="CL78" i="3" s="1"/>
  <c r="H78" i="3" a="1"/>
  <c r="H78" i="3" s="1"/>
  <c r="Q78" i="3" a="1"/>
  <c r="Q78" i="3" s="1"/>
  <c r="AA78" i="3" a="1"/>
  <c r="AA78" i="3" s="1"/>
  <c r="AI78" i="3" a="1"/>
  <c r="AI78" i="3" s="1"/>
  <c r="AS78" i="3" a="1"/>
  <c r="AS78" i="3" s="1"/>
  <c r="BB78" i="3" a="1"/>
  <c r="BB78" i="3" s="1"/>
  <c r="BK78" i="3" a="1"/>
  <c r="BK78" i="3" s="1"/>
  <c r="BT78" i="3" a="1"/>
  <c r="BT78" i="3" s="1"/>
  <c r="CM78" i="3" a="1"/>
  <c r="CM78" i="3" s="1"/>
  <c r="I78" i="3" a="1"/>
  <c r="I78" i="3" s="1"/>
  <c r="R78" i="3" a="1"/>
  <c r="R78" i="3" s="1"/>
  <c r="AB78" i="3" a="1"/>
  <c r="AB78" i="3" s="1"/>
  <c r="AJ78" i="3" a="1"/>
  <c r="AJ78" i="3" s="1"/>
  <c r="AT78" i="3" a="1"/>
  <c r="AT78" i="3" s="1"/>
  <c r="BC78" i="3" a="1"/>
  <c r="BC78" i="3" s="1"/>
  <c r="BU78" i="3" a="1"/>
  <c r="BU78" i="3" s="1"/>
  <c r="CD78" i="3" a="1"/>
  <c r="CD78" i="3" s="1"/>
  <c r="K78" i="3" a="1"/>
  <c r="K78" i="3" s="1"/>
  <c r="BQ78" i="3" a="1"/>
  <c r="BQ78" i="3" s="1"/>
  <c r="CI78" i="3" a="1"/>
  <c r="CI78" i="3" s="1"/>
  <c r="AG78" i="3" a="1"/>
  <c r="AG78" i="3" s="1"/>
  <c r="AZ78" i="3" a="1"/>
  <c r="AZ78" i="3" s="1"/>
  <c r="BR78" i="3" a="1"/>
  <c r="BR78" i="3" s="1"/>
  <c r="BX78" i="3" s="1"/>
  <c r="CJ78" i="3" a="1"/>
  <c r="CJ78" i="3" s="1"/>
  <c r="CP78" i="3" s="1"/>
  <c r="AP78" i="3" a="1"/>
  <c r="AP78" i="3" s="1"/>
  <c r="BZ78" i="3" a="1"/>
  <c r="BZ78" i="3" s="1"/>
  <c r="AQ78" i="3" a="1"/>
  <c r="AQ78" i="3" s="1"/>
  <c r="CA78" i="3" a="1"/>
  <c r="CA78" i="3" s="1"/>
  <c r="T78" i="3" a="1"/>
  <c r="T78" i="3" s="1"/>
  <c r="X78" i="3" a="1"/>
  <c r="X78" i="3" s="1"/>
  <c r="BH78" i="3" a="1"/>
  <c r="BH78" i="3" s="1"/>
  <c r="BI78" i="3" a="1"/>
  <c r="BI78" i="3" s="1"/>
  <c r="H74" i="3" a="1"/>
  <c r="H74" i="3" s="1"/>
  <c r="K74" i="3" a="1"/>
  <c r="K74" i="3" s="1"/>
  <c r="Q74" i="3" a="1"/>
  <c r="Q74" i="3" s="1"/>
  <c r="T74" i="3" a="1"/>
  <c r="T74" i="3" s="1"/>
  <c r="AA74" i="3" a="1"/>
  <c r="AA74" i="3" s="1"/>
  <c r="AI74" i="3" a="1"/>
  <c r="AI74" i="3" s="1"/>
  <c r="AP74" i="3" a="1"/>
  <c r="AP74" i="3" s="1"/>
  <c r="AS74" i="3" a="1"/>
  <c r="AS74" i="3" s="1"/>
  <c r="BB74" i="3" a="1"/>
  <c r="BB74" i="3" s="1"/>
  <c r="BH74" i="3" a="1"/>
  <c r="BH74" i="3" s="1"/>
  <c r="BK74" i="3" a="1"/>
  <c r="BK74" i="3" s="1"/>
  <c r="BQ74" i="3" a="1"/>
  <c r="BQ74" i="3" s="1"/>
  <c r="BT74" i="3" a="1"/>
  <c r="BT74" i="3" s="1"/>
  <c r="BZ74" i="3" a="1"/>
  <c r="BZ74" i="3" s="1"/>
  <c r="CI74" i="3" a="1"/>
  <c r="CI74" i="3" s="1"/>
  <c r="CM74" i="3" a="1"/>
  <c r="CM74" i="3" s="1"/>
  <c r="I74" i="3" a="1"/>
  <c r="I74" i="3" s="1"/>
  <c r="R74" i="3" a="1"/>
  <c r="R74" i="3" s="1"/>
  <c r="X74" i="3" a="1"/>
  <c r="X74" i="3" s="1"/>
  <c r="AB74" i="3" a="1"/>
  <c r="AB74" i="3" s="1"/>
  <c r="AG74" i="3" a="1"/>
  <c r="AG74" i="3" s="1"/>
  <c r="AJ74" i="3" a="1"/>
  <c r="AJ74" i="3" s="1"/>
  <c r="AQ74" i="3" a="1"/>
  <c r="AQ74" i="3" s="1"/>
  <c r="AT74" i="3" a="1"/>
  <c r="AT74" i="3" s="1"/>
  <c r="AZ74" i="3" a="1"/>
  <c r="AZ74" i="3" s="1"/>
  <c r="BC74" i="3" a="1"/>
  <c r="BC74" i="3" s="1"/>
  <c r="BI74" i="3" a="1"/>
  <c r="BI74" i="3" s="1"/>
  <c r="BR74" i="3" a="1"/>
  <c r="BR74" i="3" s="1"/>
  <c r="BX74" i="3" s="1"/>
  <c r="BU74" i="3" a="1"/>
  <c r="BU74" i="3" s="1"/>
  <c r="CA74" i="3" a="1"/>
  <c r="CA74" i="3" s="1"/>
  <c r="CD74" i="3" a="1"/>
  <c r="CD74" i="3" s="1"/>
  <c r="CJ74" i="3" a="1"/>
  <c r="CJ74" i="3" s="1"/>
  <c r="CP74" i="3" s="1"/>
  <c r="F74" i="3" a="1"/>
  <c r="F74" i="3" s="1"/>
  <c r="O74" i="3" a="1"/>
  <c r="O74" i="3" s="1"/>
  <c r="Y74" i="3" a="1"/>
  <c r="Y74" i="3" s="1"/>
  <c r="BA74" i="3" a="1"/>
  <c r="BA74" i="3" s="1"/>
  <c r="BS74" i="3" a="1"/>
  <c r="BS74" i="3" s="1"/>
  <c r="CB74" i="3" a="1"/>
  <c r="CB74" i="3" s="1"/>
  <c r="CK74" i="3" a="1"/>
  <c r="CK74" i="3" s="1"/>
  <c r="G74" i="3" a="1"/>
  <c r="G74" i="3" s="1"/>
  <c r="P74" i="3" a="1"/>
  <c r="P74" i="3" s="1"/>
  <c r="Z74" i="3" a="1"/>
  <c r="Z74" i="3" s="1"/>
  <c r="AH74" i="3" a="1"/>
  <c r="AH74" i="3" s="1"/>
  <c r="AR74" i="3" a="1"/>
  <c r="AR74" i="3" s="1"/>
  <c r="BJ74" i="3" a="1"/>
  <c r="BJ74" i="3" s="1"/>
  <c r="CC74" i="3" a="1"/>
  <c r="CC74" i="3" s="1"/>
  <c r="CL74" i="3" a="1"/>
  <c r="CL74" i="3" s="1"/>
  <c r="S74" i="3" a="1"/>
  <c r="S74" i="3" s="1"/>
  <c r="AK74" i="3" a="1"/>
  <c r="AK74" i="3" s="1"/>
  <c r="BD74" i="3" a="1"/>
  <c r="BD74" i="3" s="1"/>
  <c r="CN74" i="3" a="1"/>
  <c r="CN74" i="3" s="1"/>
  <c r="AL74" i="3" a="1"/>
  <c r="AL74" i="3" s="1"/>
  <c r="BV74" i="3" a="1"/>
  <c r="BV74" i="3" s="1"/>
  <c r="AC74" i="3" a="1"/>
  <c r="AC74" i="3" s="1"/>
  <c r="BL74" i="3" a="1"/>
  <c r="BL74" i="3" s="1"/>
  <c r="BM74" i="3" a="1"/>
  <c r="BM74" i="3" s="1"/>
  <c r="CE74" i="3" a="1"/>
  <c r="CE74" i="3" s="1"/>
  <c r="J74" i="3" a="1"/>
  <c r="J74" i="3" s="1"/>
  <c r="AU74" i="3" a="1"/>
  <c r="AU74" i="3" s="1"/>
  <c r="AY74" i="3" a="1"/>
  <c r="AY74" i="3" s="1"/>
  <c r="H66" i="3" a="1"/>
  <c r="H66" i="3" s="1"/>
  <c r="Q66" i="3" a="1"/>
  <c r="Q66" i="3" s="1"/>
  <c r="T66" i="3" a="1"/>
  <c r="T66" i="3" s="1"/>
  <c r="Z66" i="3" a="1"/>
  <c r="Z66" i="3" s="1"/>
  <c r="AC66" i="3" a="1"/>
  <c r="AC66" i="3" s="1"/>
  <c r="AI66" i="3" a="1"/>
  <c r="AI66" i="3" s="1"/>
  <c r="AR66" i="3" a="1"/>
  <c r="AR66" i="3" s="1"/>
  <c r="AU66" i="3" a="1"/>
  <c r="AU66" i="3" s="1"/>
  <c r="BA66" i="3" a="1"/>
  <c r="BA66" i="3" s="1"/>
  <c r="BH66" i="3" a="1"/>
  <c r="BH66" i="3" s="1"/>
  <c r="BU66" i="3" a="1"/>
  <c r="BU66" i="3" s="1"/>
  <c r="CE66" i="3" a="1"/>
  <c r="CE66" i="3" s="1"/>
  <c r="CK66" i="3" a="1"/>
  <c r="CK66" i="3" s="1"/>
  <c r="CN66" i="3" a="1"/>
  <c r="CN66" i="3" s="1"/>
  <c r="F66" i="3" a="1"/>
  <c r="F66" i="3" s="1"/>
  <c r="I66" i="3" a="1"/>
  <c r="I66" i="3" s="1"/>
  <c r="O66" i="3" a="1"/>
  <c r="O66" i="3" s="1"/>
  <c r="X66" i="3" a="1"/>
  <c r="X66" i="3" s="1"/>
  <c r="AA66" i="3" a="1"/>
  <c r="AA66" i="3" s="1"/>
  <c r="AL66" i="3" a="1"/>
  <c r="AL66" i="3" s="1"/>
  <c r="AS66" i="3" a="1"/>
  <c r="AS66" i="3" s="1"/>
  <c r="BD66" i="3" a="1"/>
  <c r="BD66" i="3" s="1"/>
  <c r="BI66" i="3" a="1"/>
  <c r="BI66" i="3" s="1"/>
  <c r="BL66" i="3" a="1"/>
  <c r="BL66" i="3" s="1"/>
  <c r="BR66" i="3" a="1"/>
  <c r="BR66" i="3" s="1"/>
  <c r="BX66" i="3" s="1"/>
  <c r="BV66" i="3" a="1"/>
  <c r="BV66" i="3" s="1"/>
  <c r="CB66" i="3" a="1"/>
  <c r="CB66" i="3" s="1"/>
  <c r="CI66" i="3" a="1"/>
  <c r="CI66" i="3" s="1"/>
  <c r="G66" i="3" a="1"/>
  <c r="G66" i="3" s="1"/>
  <c r="Y66" i="3" a="1"/>
  <c r="Y66" i="3" s="1"/>
  <c r="AG66" i="3" a="1"/>
  <c r="AG66" i="3" s="1"/>
  <c r="AP66" i="3" a="1"/>
  <c r="AP66" i="3" s="1"/>
  <c r="AY66" i="3" a="1"/>
  <c r="AY66" i="3" s="1"/>
  <c r="BM66" i="3" a="1"/>
  <c r="BM66" i="3" s="1"/>
  <c r="BZ66" i="3" a="1"/>
  <c r="BZ66" i="3" s="1"/>
  <c r="P66" i="3" a="1"/>
  <c r="P66" i="3" s="1"/>
  <c r="AH66" i="3" a="1"/>
  <c r="AH66" i="3" s="1"/>
  <c r="AQ66" i="3" a="1"/>
  <c r="AQ66" i="3" s="1"/>
  <c r="AZ66" i="3" a="1"/>
  <c r="AZ66" i="3" s="1"/>
  <c r="BQ66" i="3" a="1"/>
  <c r="BQ66" i="3" s="1"/>
  <c r="CA66" i="3" a="1"/>
  <c r="CA66" i="3" s="1"/>
  <c r="CJ66" i="3" a="1"/>
  <c r="CJ66" i="3" s="1"/>
  <c r="R66" i="3" a="1"/>
  <c r="R66" i="3" s="1"/>
  <c r="AJ66" i="3" a="1"/>
  <c r="AJ66" i="3" s="1"/>
  <c r="BB66" i="3" a="1"/>
  <c r="BB66" i="3" s="1"/>
  <c r="BS66" i="3" a="1"/>
  <c r="BS66" i="3" s="1"/>
  <c r="CL66" i="3" a="1"/>
  <c r="CL66" i="3" s="1"/>
  <c r="S66" i="3" a="1"/>
  <c r="S66" i="3" s="1"/>
  <c r="AK66" i="3" a="1"/>
  <c r="AK66" i="3" s="1"/>
  <c r="BC66" i="3" a="1"/>
  <c r="BC66" i="3" s="1"/>
  <c r="BT66" i="3" a="1"/>
  <c r="BT66" i="3" s="1"/>
  <c r="CM66" i="3" a="1"/>
  <c r="CM66" i="3" s="1"/>
  <c r="J66" i="3" a="1"/>
  <c r="J66" i="3" s="1"/>
  <c r="CC66" i="3" a="1"/>
  <c r="CC66" i="3" s="1"/>
  <c r="K66" i="3" a="1"/>
  <c r="K66" i="3" s="1"/>
  <c r="AT66" i="3" a="1"/>
  <c r="AT66" i="3" s="1"/>
  <c r="CD66" i="3" a="1"/>
  <c r="CD66" i="3" s="1"/>
  <c r="BJ66" i="3" a="1"/>
  <c r="BJ66" i="3" s="1"/>
  <c r="BK66" i="3" a="1"/>
  <c r="BK66" i="3" s="1"/>
  <c r="AB66" i="3" a="1"/>
  <c r="AB66" i="3" s="1"/>
  <c r="F54" i="3" a="1"/>
  <c r="F54" i="3" s="1"/>
  <c r="I54" i="3" a="1"/>
  <c r="I54" i="3" s="1"/>
  <c r="R54" i="3" a="1"/>
  <c r="R54" i="3" s="1"/>
  <c r="Y54" i="3" a="1"/>
  <c r="Y54" i="3" s="1"/>
  <c r="AG54" i="3" a="1"/>
  <c r="AG54" i="3" s="1"/>
  <c r="AJ54" i="3" a="1"/>
  <c r="AJ54" i="3" s="1"/>
  <c r="AP54" i="3" a="1"/>
  <c r="AP54" i="3" s="1"/>
  <c r="BK54" i="3" a="1"/>
  <c r="BK54" i="3" s="1"/>
  <c r="BQ54" i="3" a="1"/>
  <c r="BQ54" i="3" s="1"/>
  <c r="BT54" i="3" a="1"/>
  <c r="BT54" i="3" s="1"/>
  <c r="CA54" i="3" a="1"/>
  <c r="CA54" i="3" s="1"/>
  <c r="CD54" i="3" a="1"/>
  <c r="CD54" i="3" s="1"/>
  <c r="CJ54" i="3" a="1"/>
  <c r="CJ54" i="3" s="1"/>
  <c r="CP54" i="3" s="1"/>
  <c r="CM54" i="3" a="1"/>
  <c r="CM54" i="3" s="1"/>
  <c r="G54" i="3" a="1"/>
  <c r="G54" i="3" s="1"/>
  <c r="J54" i="3" a="1"/>
  <c r="J54" i="3" s="1"/>
  <c r="P54" i="3" a="1"/>
  <c r="P54" i="3" s="1"/>
  <c r="S54" i="3" a="1"/>
  <c r="S54" i="3" s="1"/>
  <c r="AB54" i="3" a="1"/>
  <c r="AB54" i="3" s="1"/>
  <c r="AH54" i="3" a="1"/>
  <c r="AH54" i="3" s="1"/>
  <c r="AK54" i="3" a="1"/>
  <c r="AK54" i="3" s="1"/>
  <c r="AQ54" i="3" a="1"/>
  <c r="AQ54" i="3" s="1"/>
  <c r="AT54" i="3" a="1"/>
  <c r="AT54" i="3" s="1"/>
  <c r="BH54" i="3" a="1"/>
  <c r="BH54" i="3" s="1"/>
  <c r="BL54" i="3" a="1"/>
  <c r="BL54" i="3" s="1"/>
  <c r="BU54" i="3" a="1"/>
  <c r="BU54" i="3" s="1"/>
  <c r="CE54" i="3" a="1"/>
  <c r="CE54" i="3" s="1"/>
  <c r="CK54" i="3" a="1"/>
  <c r="CK54" i="3" s="1"/>
  <c r="CN54" i="3" a="1"/>
  <c r="CN54" i="3" s="1"/>
  <c r="Q54" i="3" a="1"/>
  <c r="Q54" i="3" s="1"/>
  <c r="Z54" i="3" a="1"/>
  <c r="Z54" i="3" s="1"/>
  <c r="AI54" i="3" a="1"/>
  <c r="AI54" i="3" s="1"/>
  <c r="AR54" i="3" a="1"/>
  <c r="AR54" i="3" s="1"/>
  <c r="BI54" i="3" a="1"/>
  <c r="BI54" i="3" s="1"/>
  <c r="BR54" i="3" a="1"/>
  <c r="BR54" i="3" s="1"/>
  <c r="BX54" i="3" s="1"/>
  <c r="CB54" i="3" a="1"/>
  <c r="CB54" i="3" s="1"/>
  <c r="H54" i="3" a="1"/>
  <c r="H54" i="3" s="1"/>
  <c r="AA54" i="3" a="1"/>
  <c r="AA54" i="3" s="1"/>
  <c r="AS54" i="3" a="1"/>
  <c r="AS54" i="3" s="1"/>
  <c r="BJ54" i="3" a="1"/>
  <c r="BJ54" i="3" s="1"/>
  <c r="BS54" i="3" a="1"/>
  <c r="BS54" i="3" s="1"/>
  <c r="CC54" i="3" a="1"/>
  <c r="CC54" i="3" s="1"/>
  <c r="CL54" i="3" a="1"/>
  <c r="CL54" i="3" s="1"/>
  <c r="T54" i="3" a="1"/>
  <c r="T54" i="3" s="1"/>
  <c r="BV54" i="3" a="1"/>
  <c r="BV54" i="3" s="1"/>
  <c r="X54" i="3" a="1"/>
  <c r="X54" i="3" s="1"/>
  <c r="AL54" i="3" a="1"/>
  <c r="AL54" i="3" s="1"/>
  <c r="BZ54" i="3" a="1"/>
  <c r="BZ54" i="3" s="1"/>
  <c r="AC54" i="3" a="1"/>
  <c r="AC54" i="3" s="1"/>
  <c r="BM54" i="3" a="1"/>
  <c r="BM54" i="3" s="1"/>
  <c r="K54" i="3" a="1"/>
  <c r="K54" i="3" s="1"/>
  <c r="CI54" i="3" a="1"/>
  <c r="CI54" i="3" s="1"/>
  <c r="O54" i="3" a="1"/>
  <c r="O54" i="3" s="1"/>
  <c r="AU54" i="3" a="1"/>
  <c r="AU54" i="3" s="1"/>
  <c r="K50" i="3" a="1"/>
  <c r="K50" i="3" s="1"/>
  <c r="Q50" i="3" a="1"/>
  <c r="Q50" i="3" s="1"/>
  <c r="T50" i="3" a="1"/>
  <c r="T50" i="3" s="1"/>
  <c r="Z50" i="3" a="1"/>
  <c r="Z50" i="3" s="1"/>
  <c r="AC50" i="3" a="1"/>
  <c r="AC50" i="3" s="1"/>
  <c r="AI50" i="3" a="1"/>
  <c r="AI50" i="3" s="1"/>
  <c r="AR50" i="3" a="1"/>
  <c r="AR50" i="3" s="1"/>
  <c r="AU50" i="3" a="1"/>
  <c r="AU50" i="3" s="1"/>
  <c r="BA50" i="3" a="1"/>
  <c r="BA50" i="3" s="1"/>
  <c r="BD50" i="3" a="1"/>
  <c r="BD50" i="3" s="1"/>
  <c r="BI50" i="3" a="1"/>
  <c r="BI50" i="3" s="1"/>
  <c r="BM50" i="3" a="1"/>
  <c r="BM50" i="3" s="1"/>
  <c r="BR50" i="3" a="1"/>
  <c r="BR50" i="3" s="1"/>
  <c r="BX50" i="3" s="1"/>
  <c r="BV50" i="3" a="1"/>
  <c r="BV50" i="3" s="1"/>
  <c r="CB50" i="3" a="1"/>
  <c r="CB50" i="3" s="1"/>
  <c r="CI50" i="3" a="1"/>
  <c r="CI50" i="3" s="1"/>
  <c r="H50" i="3" a="1"/>
  <c r="H50" i="3" s="1"/>
  <c r="O50" i="3" a="1"/>
  <c r="O50" i="3" s="1"/>
  <c r="X50" i="3" a="1"/>
  <c r="X50" i="3" s="1"/>
  <c r="AA50" i="3" a="1"/>
  <c r="AA50" i="3" s="1"/>
  <c r="AL50" i="3" a="1"/>
  <c r="AL50" i="3" s="1"/>
  <c r="AS50" i="3" a="1"/>
  <c r="AS50" i="3" s="1"/>
  <c r="BB50" i="3" a="1"/>
  <c r="BB50" i="3" s="1"/>
  <c r="BJ50" i="3" a="1"/>
  <c r="BJ50" i="3" s="1"/>
  <c r="BS50" i="3" a="1"/>
  <c r="BS50" i="3" s="1"/>
  <c r="BZ50" i="3" a="1"/>
  <c r="BZ50" i="3" s="1"/>
  <c r="CC50" i="3" a="1"/>
  <c r="CC50" i="3" s="1"/>
  <c r="CL50" i="3" a="1"/>
  <c r="CL50" i="3" s="1"/>
  <c r="F50" i="3" a="1"/>
  <c r="F50" i="3" s="1"/>
  <c r="Y50" i="3" a="1"/>
  <c r="Y50" i="3" s="1"/>
  <c r="AG50" i="3" a="1"/>
  <c r="AG50" i="3" s="1"/>
  <c r="AP50" i="3" a="1"/>
  <c r="AP50" i="3" s="1"/>
  <c r="AY50" i="3" a="1"/>
  <c r="AY50" i="3" s="1"/>
  <c r="BQ50" i="3" a="1"/>
  <c r="BQ50" i="3" s="1"/>
  <c r="CA50" i="3" a="1"/>
  <c r="CA50" i="3" s="1"/>
  <c r="CJ50" i="3" a="1"/>
  <c r="CJ50" i="3" s="1"/>
  <c r="CP50" i="3" s="1"/>
  <c r="G50" i="3" a="1"/>
  <c r="G50" i="3" s="1"/>
  <c r="P50" i="3" a="1"/>
  <c r="P50" i="3" s="1"/>
  <c r="AQ50" i="3" a="1"/>
  <c r="AQ50" i="3" s="1"/>
  <c r="AZ50" i="3" a="1"/>
  <c r="AZ50" i="3" s="1"/>
  <c r="BH50" i="3" a="1"/>
  <c r="BH50" i="3" s="1"/>
  <c r="CK50" i="3" a="1"/>
  <c r="CK50" i="3" s="1"/>
  <c r="I50" i="3" a="1"/>
  <c r="I50" i="3" s="1"/>
  <c r="BK50" i="3" a="1"/>
  <c r="BK50" i="3" s="1"/>
  <c r="CD50" i="3" a="1"/>
  <c r="CD50" i="3" s="1"/>
  <c r="J50" i="3" a="1"/>
  <c r="J50" i="3" s="1"/>
  <c r="AB50" i="3" a="1"/>
  <c r="AB50" i="3" s="1"/>
  <c r="AT50" i="3" a="1"/>
  <c r="AT50" i="3" s="1"/>
  <c r="BL50" i="3" a="1"/>
  <c r="BL50" i="3" s="1"/>
  <c r="CE50" i="3" a="1"/>
  <c r="CE50" i="3" s="1"/>
  <c r="R50" i="3" a="1"/>
  <c r="R50" i="3" s="1"/>
  <c r="BC50" i="3" a="1"/>
  <c r="BC50" i="3" s="1"/>
  <c r="CM50" i="3" a="1"/>
  <c r="CM50" i="3" s="1"/>
  <c r="S50" i="3" a="1"/>
  <c r="S50" i="3" s="1"/>
  <c r="CN50" i="3" a="1"/>
  <c r="CN50" i="3" s="1"/>
  <c r="BT50" i="3" a="1"/>
  <c r="BT50" i="3" s="1"/>
  <c r="BU50" i="3" a="1"/>
  <c r="BU50" i="3" s="1"/>
  <c r="AJ50" i="3" a="1"/>
  <c r="AJ50" i="3" s="1"/>
  <c r="AK50" i="3" a="1"/>
  <c r="AK50" i="3" s="1"/>
  <c r="H42" i="3" a="1"/>
  <c r="H42" i="3" s="1"/>
  <c r="O42" i="3" a="1"/>
  <c r="O42" i="3" s="1"/>
  <c r="R42" i="3" a="1"/>
  <c r="R42" i="3" s="1"/>
  <c r="Y42" i="3" a="1"/>
  <c r="Y42" i="3" s="1"/>
  <c r="AB42" i="3" a="1"/>
  <c r="AB42" i="3" s="1"/>
  <c r="AG42" i="3" a="1"/>
  <c r="AG42" i="3" s="1"/>
  <c r="AP42" i="3" a="1"/>
  <c r="AP42" i="3" s="1"/>
  <c r="J42" i="3" a="1"/>
  <c r="J42" i="3" s="1"/>
  <c r="Q42" i="3" a="1"/>
  <c r="Q42" i="3" s="1"/>
  <c r="AI42" i="3" a="1"/>
  <c r="AI42" i="3" s="1"/>
  <c r="AQ42" i="3" a="1"/>
  <c r="AQ42" i="3" s="1"/>
  <c r="AU42" i="3" a="1"/>
  <c r="AU42" i="3" s="1"/>
  <c r="AZ42" i="3" a="1"/>
  <c r="AZ42" i="3" s="1"/>
  <c r="BD42" i="3" a="1"/>
  <c r="BD42" i="3" s="1"/>
  <c r="BI42" i="3" a="1"/>
  <c r="BI42" i="3" s="1"/>
  <c r="BL42" i="3" a="1"/>
  <c r="BL42" i="3" s="1"/>
  <c r="BT42" i="3" a="1"/>
  <c r="BT42" i="3" s="1"/>
  <c r="CA42" i="3" a="1"/>
  <c r="CA42" i="3" s="1"/>
  <c r="CD42" i="3" a="1"/>
  <c r="CD42" i="3" s="1"/>
  <c r="CJ42" i="3" a="1"/>
  <c r="CJ42" i="3" s="1"/>
  <c r="CP42" i="3" s="1"/>
  <c r="CM42" i="3" a="1"/>
  <c r="CM42" i="3" s="1"/>
  <c r="F42" i="3" a="1"/>
  <c r="F42" i="3" s="1"/>
  <c r="K42" i="3" a="1"/>
  <c r="K42" i="3" s="1"/>
  <c r="S42" i="3" a="1"/>
  <c r="S42" i="3" s="1"/>
  <c r="Z42" i="3" a="1"/>
  <c r="Z42" i="3" s="1"/>
  <c r="AJ42" i="3" a="1"/>
  <c r="AJ42" i="3" s="1"/>
  <c r="AR42" i="3" a="1"/>
  <c r="AR42" i="3" s="1"/>
  <c r="BA42" i="3" a="1"/>
  <c r="BA42" i="3" s="1"/>
  <c r="BM42" i="3" a="1"/>
  <c r="BM42" i="3" s="1"/>
  <c r="BR42" i="3" a="1"/>
  <c r="BR42" i="3" s="1"/>
  <c r="BX42" i="3" s="1"/>
  <c r="BU42" i="3" a="1"/>
  <c r="BU42" i="3" s="1"/>
  <c r="CE42" i="3" a="1"/>
  <c r="CE42" i="3" s="1"/>
  <c r="CK42" i="3" a="1"/>
  <c r="CK42" i="3" s="1"/>
  <c r="CN42" i="3" a="1"/>
  <c r="CN42" i="3" s="1"/>
  <c r="AA42" i="3" a="1"/>
  <c r="AA42" i="3" s="1"/>
  <c r="AK42" i="3" a="1"/>
  <c r="AK42" i="3" s="1"/>
  <c r="AY42" i="3" a="1"/>
  <c r="AY42" i="3" s="1"/>
  <c r="BV42" i="3" a="1"/>
  <c r="BV42" i="3" s="1"/>
  <c r="CI42" i="3" a="1"/>
  <c r="CI42" i="3" s="1"/>
  <c r="P42" i="3" a="1"/>
  <c r="P42" i="3" s="1"/>
  <c r="AC42" i="3" a="1"/>
  <c r="AC42" i="3" s="1"/>
  <c r="AL42" i="3" a="1"/>
  <c r="AL42" i="3" s="1"/>
  <c r="BH42" i="3" a="1"/>
  <c r="BH42" i="3" s="1"/>
  <c r="BQ42" i="3" a="1"/>
  <c r="BQ42" i="3" s="1"/>
  <c r="BZ42" i="3" a="1"/>
  <c r="BZ42" i="3" s="1"/>
  <c r="G42" i="3" a="1"/>
  <c r="G42" i="3" s="1"/>
  <c r="BB42" i="3" a="1"/>
  <c r="BB42" i="3" s="1"/>
  <c r="BS42" i="3" a="1"/>
  <c r="BS42" i="3" s="1"/>
  <c r="I42" i="3" a="1"/>
  <c r="I42" i="3" s="1"/>
  <c r="BC42" i="3" a="1"/>
  <c r="BC42" i="3" s="1"/>
  <c r="CL42" i="3" a="1"/>
  <c r="CL42" i="3" s="1"/>
  <c r="T42" i="3" a="1"/>
  <c r="T42" i="3" s="1"/>
  <c r="BJ42" i="3" a="1"/>
  <c r="BJ42" i="3" s="1"/>
  <c r="X42" i="3" a="1"/>
  <c r="X42" i="3" s="1"/>
  <c r="BK42" i="3" a="1"/>
  <c r="BK42" i="3" s="1"/>
  <c r="AS42" i="3" a="1"/>
  <c r="AS42" i="3" s="1"/>
  <c r="AT42" i="3" a="1"/>
  <c r="AT42" i="3" s="1"/>
  <c r="CB42" i="3" a="1"/>
  <c r="CB42" i="3" s="1"/>
  <c r="CC42" i="3" a="1"/>
  <c r="CC42" i="3" s="1"/>
  <c r="H34" i="3" a="1"/>
  <c r="H34" i="3" s="1"/>
  <c r="Q34" i="3" a="1"/>
  <c r="Q34" i="3" s="1"/>
  <c r="X34" i="3" a="1"/>
  <c r="X34" i="3" s="1"/>
  <c r="AA34" i="3" a="1"/>
  <c r="AA34" i="3" s="1"/>
  <c r="AG34" i="3" a="1"/>
  <c r="AG34" i="3" s="1"/>
  <c r="AP34" i="3" a="1"/>
  <c r="AP34" i="3" s="1"/>
  <c r="AS34" i="3" a="1"/>
  <c r="AS34" i="3" s="1"/>
  <c r="BK34" i="3" a="1"/>
  <c r="BK34" i="3" s="1"/>
  <c r="BT34" i="3" a="1"/>
  <c r="BT34" i="3" s="1"/>
  <c r="BZ34" i="3" a="1"/>
  <c r="BZ34" i="3" s="1"/>
  <c r="CD34" i="3" a="1"/>
  <c r="CD34" i="3" s="1"/>
  <c r="CM34" i="3" a="1"/>
  <c r="CM34" i="3" s="1"/>
  <c r="I34" i="3" a="1"/>
  <c r="I34" i="3" s="1"/>
  <c r="O34" i="3" a="1"/>
  <c r="O34" i="3" s="1"/>
  <c r="R34" i="3" a="1"/>
  <c r="R34" i="3" s="1"/>
  <c r="Y34" i="3" a="1"/>
  <c r="Y34" i="3" s="1"/>
  <c r="AB34" i="3" a="1"/>
  <c r="AB34" i="3" s="1"/>
  <c r="AJ34" i="3" a="1"/>
  <c r="AJ34" i="3" s="1"/>
  <c r="AQ34" i="3" a="1"/>
  <c r="AQ34" i="3" s="1"/>
  <c r="BC34" i="3" a="1"/>
  <c r="BC34" i="3" s="1"/>
  <c r="BH34" i="3" a="1"/>
  <c r="BH34" i="3" s="1"/>
  <c r="BQ34" i="3" a="1"/>
  <c r="BQ34" i="3" s="1"/>
  <c r="BU34" i="3" a="1"/>
  <c r="BU34" i="3" s="1"/>
  <c r="CA34" i="3" a="1"/>
  <c r="CA34" i="3" s="1"/>
  <c r="CE34" i="3" a="1"/>
  <c r="CE34" i="3" s="1"/>
  <c r="CJ34" i="3" a="1"/>
  <c r="CJ34" i="3" s="1"/>
  <c r="CP34" i="3" s="1"/>
  <c r="CN34" i="3" a="1"/>
  <c r="CN34" i="3" s="1"/>
  <c r="J34" i="3" a="1"/>
  <c r="J34" i="3" s="1"/>
  <c r="S34" i="3" a="1"/>
  <c r="S34" i="3" s="1"/>
  <c r="AC34" i="3" a="1"/>
  <c r="AC34" i="3" s="1"/>
  <c r="AK34" i="3" a="1"/>
  <c r="AK34" i="3" s="1"/>
  <c r="AT34" i="3" a="1"/>
  <c r="AT34" i="3" s="1"/>
  <c r="BL34" i="3" a="1"/>
  <c r="BL34" i="3" s="1"/>
  <c r="K34" i="3" a="1"/>
  <c r="K34" i="3" s="1"/>
  <c r="T34" i="3" a="1"/>
  <c r="T34" i="3" s="1"/>
  <c r="AL34" i="3" a="1"/>
  <c r="AL34" i="3" s="1"/>
  <c r="AU34" i="3" a="1"/>
  <c r="AU34" i="3" s="1"/>
  <c r="BD34" i="3" a="1"/>
  <c r="BD34" i="3" s="1"/>
  <c r="BM34" i="3" a="1"/>
  <c r="BM34" i="3" s="1"/>
  <c r="BV34" i="3" a="1"/>
  <c r="BV34" i="3" s="1"/>
  <c r="CI34" i="3" a="1"/>
  <c r="CI34" i="3" s="1"/>
  <c r="BR34" i="3" a="1"/>
  <c r="BR34" i="3" s="1"/>
  <c r="BX34" i="3" s="1"/>
  <c r="CK34" i="3" a="1"/>
  <c r="CK34" i="3" s="1"/>
  <c r="P34" i="3" a="1"/>
  <c r="P34" i="3" s="1"/>
  <c r="AI34" i="3" a="1"/>
  <c r="AI34" i="3" s="1"/>
  <c r="BS34" i="3" a="1"/>
  <c r="BS34" i="3" s="1"/>
  <c r="CL34" i="3" a="1"/>
  <c r="CL34" i="3" s="1"/>
  <c r="F34" i="3" a="1"/>
  <c r="F34" i="3" s="1"/>
  <c r="CB34" i="3" a="1"/>
  <c r="CB34" i="3" s="1"/>
  <c r="G34" i="3" a="1"/>
  <c r="G34" i="3" s="1"/>
  <c r="AR34" i="3" a="1"/>
  <c r="AR34" i="3" s="1"/>
  <c r="CC34" i="3" a="1"/>
  <c r="CC34" i="3" s="1"/>
  <c r="BI34" i="3" a="1"/>
  <c r="BI34" i="3" s="1"/>
  <c r="BJ34" i="3" a="1"/>
  <c r="BJ34" i="3" s="1"/>
  <c r="Z34" i="3" a="1"/>
  <c r="Z34" i="3" s="1"/>
  <c r="G26" i="3" a="1"/>
  <c r="G26" i="3" s="1"/>
  <c r="Q26" i="3" a="1"/>
  <c r="Q26" i="3" s="1"/>
  <c r="Z26" i="3" a="1"/>
  <c r="Z26" i="3" s="1"/>
  <c r="AL26" i="3" a="1"/>
  <c r="AL26" i="3" s="1"/>
  <c r="AR26" i="3" a="1"/>
  <c r="AR26" i="3" s="1"/>
  <c r="AU26" i="3" a="1"/>
  <c r="AU26" i="3" s="1"/>
  <c r="BA26" i="3" a="1"/>
  <c r="BA26" i="3" s="1"/>
  <c r="BD26" i="3" a="1"/>
  <c r="BD26" i="3" s="1"/>
  <c r="BI26" i="3" a="1"/>
  <c r="BI26" i="3" s="1"/>
  <c r="BL26" i="3" a="1"/>
  <c r="BL26" i="3" s="1"/>
  <c r="BR26" i="3" a="1"/>
  <c r="BR26" i="3" s="1"/>
  <c r="BU26" i="3" a="1"/>
  <c r="BU26" i="3" s="1"/>
  <c r="CA26" i="3" a="1"/>
  <c r="CA26" i="3" s="1"/>
  <c r="CK26" i="3" a="1"/>
  <c r="CK26" i="3" s="1"/>
  <c r="H26" i="3" a="1"/>
  <c r="H26" i="3" s="1"/>
  <c r="K26" i="3" a="1"/>
  <c r="K26" i="3" s="1"/>
  <c r="R26" i="3" a="1"/>
  <c r="R26" i="3" s="1"/>
  <c r="X26" i="3" a="1"/>
  <c r="X26" i="3" s="1"/>
  <c r="AA26" i="3" a="1"/>
  <c r="AA26" i="3" s="1"/>
  <c r="AI26" i="3" a="1"/>
  <c r="AI26" i="3" s="1"/>
  <c r="AP26" i="3" a="1"/>
  <c r="AP26" i="3" s="1"/>
  <c r="AY26" i="3" a="1"/>
  <c r="AY26" i="3" s="1"/>
  <c r="BB26" i="3" a="1"/>
  <c r="BB26" i="3" s="1"/>
  <c r="BJ26" i="3" a="1"/>
  <c r="BJ26" i="3" s="1"/>
  <c r="BS26" i="3" a="1"/>
  <c r="BS26" i="3" s="1"/>
  <c r="BV26" i="3" a="1"/>
  <c r="BV26" i="3" s="1"/>
  <c r="CB26" i="3" a="1"/>
  <c r="CB26" i="3" s="1"/>
  <c r="CE26" i="3" a="1"/>
  <c r="CE26" i="3" s="1"/>
  <c r="CL26" i="3" a="1"/>
  <c r="CL26" i="3" s="1"/>
  <c r="J26" i="3" a="1"/>
  <c r="J26" i="3" s="1"/>
  <c r="T26" i="3" a="1"/>
  <c r="T26" i="3" s="1"/>
  <c r="AC26" i="3" a="1"/>
  <c r="AC26" i="3" s="1"/>
  <c r="AK26" i="3" a="1"/>
  <c r="AK26" i="3" s="1"/>
  <c r="AT26" i="3" a="1"/>
  <c r="AT26" i="3" s="1"/>
  <c r="BC26" i="3" a="1"/>
  <c r="BC26" i="3" s="1"/>
  <c r="BK26" i="3" a="1"/>
  <c r="BK26" i="3" s="1"/>
  <c r="CD26" i="3" a="1"/>
  <c r="CD26" i="3" s="1"/>
  <c r="CM26" i="3" a="1"/>
  <c r="CM26" i="3" s="1"/>
  <c r="O26" i="3" a="1"/>
  <c r="O26" i="3" s="1"/>
  <c r="AG26" i="3" a="1"/>
  <c r="AG26" i="3" s="1"/>
  <c r="AZ26" i="3" a="1"/>
  <c r="AZ26" i="3" s="1"/>
  <c r="BH26" i="3" a="1"/>
  <c r="BH26" i="3" s="1"/>
  <c r="BM26" i="3" a="1"/>
  <c r="BM26" i="3" s="1"/>
  <c r="CI26" i="3" a="1"/>
  <c r="CI26" i="3" s="1"/>
  <c r="CN26" i="3" a="1"/>
  <c r="CN26" i="3" s="1"/>
  <c r="F26" i="3" a="1"/>
  <c r="F26" i="3" s="1"/>
  <c r="Y26" i="3" a="1"/>
  <c r="Y26" i="3" s="1"/>
  <c r="AQ26" i="3" a="1"/>
  <c r="AQ26" i="3" s="1"/>
  <c r="BZ26" i="3" a="1"/>
  <c r="BZ26" i="3" s="1"/>
  <c r="I26" i="3" a="1"/>
  <c r="I26" i="3" s="1"/>
  <c r="AB26" i="3" a="1"/>
  <c r="AB26" i="3" s="1"/>
  <c r="AS26" i="3" a="1"/>
  <c r="AS26" i="3" s="1"/>
  <c r="CC26" i="3" a="1"/>
  <c r="CC26" i="3" s="1"/>
  <c r="AH26" i="3" a="1"/>
  <c r="AH26" i="3" s="1"/>
  <c r="BQ26" i="3" a="1"/>
  <c r="BQ26" i="3" s="1"/>
  <c r="AJ26" i="3" a="1"/>
  <c r="AJ26" i="3" s="1"/>
  <c r="BT26" i="3" a="1"/>
  <c r="BT26" i="3" s="1"/>
  <c r="P26" i="3" a="1"/>
  <c r="P26" i="3" s="1"/>
  <c r="S26" i="3" a="1"/>
  <c r="S26" i="3" s="1"/>
  <c r="CJ26" i="3" a="1"/>
  <c r="CJ26" i="3" s="1"/>
  <c r="G161" i="3" a="1"/>
  <c r="G161" i="3" s="1"/>
  <c r="O161" i="3" a="1"/>
  <c r="O161" i="3" s="1"/>
  <c r="T161" i="3" a="1"/>
  <c r="T161" i="3" s="1"/>
  <c r="Z161" i="3" a="1"/>
  <c r="Z161" i="3" s="1"/>
  <c r="AC161" i="3" a="1"/>
  <c r="AC161" i="3" s="1"/>
  <c r="AJ161" i="3" a="1"/>
  <c r="AJ161" i="3" s="1"/>
  <c r="AP161" i="3" a="1"/>
  <c r="AP161" i="3" s="1"/>
  <c r="AS161" i="3" a="1"/>
  <c r="AS161" i="3" s="1"/>
  <c r="BA161" i="3" a="1"/>
  <c r="BA161" i="3" s="1"/>
  <c r="BH161" i="3" a="1"/>
  <c r="BH161" i="3" s="1"/>
  <c r="BK161" i="3" a="1"/>
  <c r="BK161" i="3" s="1"/>
  <c r="BS161" i="3" a="1"/>
  <c r="BS161" i="3" s="1"/>
  <c r="CD161" i="3" a="1"/>
  <c r="CD161" i="3" s="1"/>
  <c r="CL161" i="3" a="1"/>
  <c r="CL161" i="3" s="1"/>
  <c r="I161" i="3" a="1"/>
  <c r="I161" i="3" s="1"/>
  <c r="S161" i="3" a="1"/>
  <c r="S161" i="3" s="1"/>
  <c r="AI161" i="3" a="1"/>
  <c r="AI161" i="3" s="1"/>
  <c r="AL161" i="3" a="1"/>
  <c r="AL161" i="3" s="1"/>
  <c r="BC161" i="3" a="1"/>
  <c r="BC161" i="3" s="1"/>
  <c r="BI161" i="3" a="1"/>
  <c r="BI161" i="3" s="1"/>
  <c r="BL161" i="3" a="1"/>
  <c r="BL161" i="3" s="1"/>
  <c r="BR161" i="3" a="1"/>
  <c r="BR161" i="3" s="1"/>
  <c r="BX161" i="3" s="1"/>
  <c r="BV161" i="3" a="1"/>
  <c r="BV161" i="3" s="1"/>
  <c r="CC161" i="3" a="1"/>
  <c r="CC161" i="3" s="1"/>
  <c r="CI161" i="3" a="1"/>
  <c r="CI161" i="3" s="1"/>
  <c r="CM161" i="3" a="1"/>
  <c r="CM161" i="3" s="1"/>
  <c r="F161" i="3" a="1"/>
  <c r="F161" i="3" s="1"/>
  <c r="J161" i="3" a="1"/>
  <c r="J161" i="3" s="1"/>
  <c r="P161" i="3" a="1"/>
  <c r="P161" i="3" s="1"/>
  <c r="AA161" i="3" a="1"/>
  <c r="AA161" i="3" s="1"/>
  <c r="AQ161" i="3" a="1"/>
  <c r="AQ161" i="3" s="1"/>
  <c r="AT161" i="3" a="1"/>
  <c r="AT161" i="3" s="1"/>
  <c r="AZ161" i="3" a="1"/>
  <c r="AZ161" i="3" s="1"/>
  <c r="BD161" i="3" a="1"/>
  <c r="BD161" i="3" s="1"/>
  <c r="BM161" i="3" a="1"/>
  <c r="BM161" i="3" s="1"/>
  <c r="BZ161" i="3" a="1"/>
  <c r="BZ161" i="3" s="1"/>
  <c r="CJ161" i="3" a="1"/>
  <c r="CJ161" i="3" s="1"/>
  <c r="CP161" i="3" s="1"/>
  <c r="K161" i="3" a="1"/>
  <c r="K161" i="3" s="1"/>
  <c r="Q161" i="3" a="1"/>
  <c r="Q161" i="3" s="1"/>
  <c r="X161" i="3" a="1"/>
  <c r="X161" i="3" s="1"/>
  <c r="AG161" i="3" a="1"/>
  <c r="AG161" i="3" s="1"/>
  <c r="AK161" i="3" a="1"/>
  <c r="AK161" i="3" s="1"/>
  <c r="AU161" i="3" a="1"/>
  <c r="AU161" i="3" s="1"/>
  <c r="BJ161" i="3" a="1"/>
  <c r="BJ161" i="3" s="1"/>
  <c r="BQ161" i="3" a="1"/>
  <c r="BQ161" i="3" s="1"/>
  <c r="BT161" i="3" a="1"/>
  <c r="BT161" i="3" s="1"/>
  <c r="CA161" i="3" a="1"/>
  <c r="CA161" i="3" s="1"/>
  <c r="CE161" i="3" a="1"/>
  <c r="CE161" i="3" s="1"/>
  <c r="CK161" i="3" a="1"/>
  <c r="CK161" i="3" s="1"/>
  <c r="CN161" i="3" a="1"/>
  <c r="CN161" i="3" s="1"/>
  <c r="H161" i="3" a="1"/>
  <c r="H161" i="3" s="1"/>
  <c r="R161" i="3" a="1"/>
  <c r="R161" i="3" s="1"/>
  <c r="Y161" i="3" a="1"/>
  <c r="Y161" i="3" s="1"/>
  <c r="AB161" i="3" a="1"/>
  <c r="AB161" i="3" s="1"/>
  <c r="AH161" i="3" a="1"/>
  <c r="AH161" i="3" s="1"/>
  <c r="AR161" i="3" a="1"/>
  <c r="AR161" i="3" s="1"/>
  <c r="AY161" i="3" a="1"/>
  <c r="AY161" i="3" s="1"/>
  <c r="BB161" i="3" a="1"/>
  <c r="BB161" i="3" s="1"/>
  <c r="BU161" i="3" a="1"/>
  <c r="BU161" i="3" s="1"/>
  <c r="CB161" i="3" a="1"/>
  <c r="CB161" i="3" s="1"/>
  <c r="J157" i="3" a="1"/>
  <c r="J157" i="3" s="1"/>
  <c r="P157" i="3" a="1"/>
  <c r="P157" i="3" s="1"/>
  <c r="S157" i="3" a="1"/>
  <c r="S157" i="3" s="1"/>
  <c r="Y157" i="3" a="1"/>
  <c r="Y157" i="3" s="1"/>
  <c r="AL157" i="3" a="1"/>
  <c r="AL157" i="3" s="1"/>
  <c r="AS157" i="3" a="1"/>
  <c r="AS157" i="3" s="1"/>
  <c r="BA157" i="3" a="1"/>
  <c r="BA157" i="3" s="1"/>
  <c r="BD157" i="3" a="1"/>
  <c r="BD157" i="3" s="1"/>
  <c r="BI157" i="3" a="1"/>
  <c r="BI157" i="3" s="1"/>
  <c r="BL157" i="3" a="1"/>
  <c r="BL157" i="3" s="1"/>
  <c r="BT157" i="3" a="1"/>
  <c r="BT157" i="3" s="1"/>
  <c r="CA157" i="3" a="1"/>
  <c r="CA157" i="3" s="1"/>
  <c r="CL157" i="3" a="1"/>
  <c r="CL157" i="3" s="1"/>
  <c r="G157" i="3" a="1"/>
  <c r="G157" i="3" s="1"/>
  <c r="K157" i="3" a="1"/>
  <c r="K157" i="3" s="1"/>
  <c r="X157" i="3" a="1"/>
  <c r="X157" i="3" s="1"/>
  <c r="AB157" i="3" a="1"/>
  <c r="AB157" i="3" s="1"/>
  <c r="AH157" i="3" a="1"/>
  <c r="AH157" i="3" s="1"/>
  <c r="CE157" i="3" a="1"/>
  <c r="CE157" i="3" s="1"/>
  <c r="R157" i="3" a="1"/>
  <c r="R157" i="3" s="1"/>
  <c r="Z157" i="3" a="1"/>
  <c r="Z157" i="3" s="1"/>
  <c r="AG157" i="3" a="1"/>
  <c r="AG157" i="3" s="1"/>
  <c r="AP157" i="3" a="1"/>
  <c r="AP157" i="3" s="1"/>
  <c r="AU157" i="3" a="1"/>
  <c r="AU157" i="3" s="1"/>
  <c r="BC157" i="3" a="1"/>
  <c r="BC157" i="3" s="1"/>
  <c r="BJ157" i="3" a="1"/>
  <c r="BJ157" i="3" s="1"/>
  <c r="BR157" i="3" a="1"/>
  <c r="BR157" i="3" s="1"/>
  <c r="BX157" i="3" s="1"/>
  <c r="BZ157" i="3" a="1"/>
  <c r="BZ157" i="3" s="1"/>
  <c r="CI157" i="3" a="1"/>
  <c r="CI157" i="3" s="1"/>
  <c r="F157" i="3" a="1"/>
  <c r="F157" i="3" s="1"/>
  <c r="O157" i="3" a="1"/>
  <c r="O157" i="3" s="1"/>
  <c r="AA157" i="3" a="1"/>
  <c r="AA157" i="3" s="1"/>
  <c r="AI157" i="3" a="1"/>
  <c r="AI157" i="3" s="1"/>
  <c r="AQ157" i="3" a="1"/>
  <c r="AQ157" i="3" s="1"/>
  <c r="AY157" i="3" a="1"/>
  <c r="AY157" i="3" s="1"/>
  <c r="BK157" i="3" a="1"/>
  <c r="BK157" i="3" s="1"/>
  <c r="BS157" i="3" a="1"/>
  <c r="BS157" i="3" s="1"/>
  <c r="CB157" i="3" a="1"/>
  <c r="CB157" i="3" s="1"/>
  <c r="CJ157" i="3" a="1"/>
  <c r="CJ157" i="3" s="1"/>
  <c r="CP157" i="3" s="1"/>
  <c r="CN157" i="3" a="1"/>
  <c r="CN157" i="3" s="1"/>
  <c r="H157" i="3" a="1"/>
  <c r="H157" i="3" s="1"/>
  <c r="T157" i="3" a="1"/>
  <c r="T157" i="3" s="1"/>
  <c r="AC157" i="3" a="1"/>
  <c r="AC157" i="3" s="1"/>
  <c r="AJ157" i="3" a="1"/>
  <c r="AJ157" i="3" s="1"/>
  <c r="AR157" i="3" a="1"/>
  <c r="AR157" i="3" s="1"/>
  <c r="AZ157" i="3" a="1"/>
  <c r="AZ157" i="3" s="1"/>
  <c r="BM157" i="3" a="1"/>
  <c r="BM157" i="3" s="1"/>
  <c r="BU157" i="3" a="1"/>
  <c r="BU157" i="3" s="1"/>
  <c r="CC157" i="3" a="1"/>
  <c r="CC157" i="3" s="1"/>
  <c r="CK157" i="3" a="1"/>
  <c r="CK157" i="3" s="1"/>
  <c r="I157" i="3" a="1"/>
  <c r="I157" i="3" s="1"/>
  <c r="Q157" i="3" a="1"/>
  <c r="Q157" i="3" s="1"/>
  <c r="AK157" i="3" a="1"/>
  <c r="AK157" i="3" s="1"/>
  <c r="AT157" i="3" a="1"/>
  <c r="AT157" i="3" s="1"/>
  <c r="BB157" i="3" a="1"/>
  <c r="BB157" i="3" s="1"/>
  <c r="BH157" i="3" a="1"/>
  <c r="BH157" i="3" s="1"/>
  <c r="BQ157" i="3" a="1"/>
  <c r="BQ157" i="3" s="1"/>
  <c r="BV157" i="3" a="1"/>
  <c r="BV157" i="3" s="1"/>
  <c r="CD157" i="3" a="1"/>
  <c r="CD157" i="3" s="1"/>
  <c r="CM157" i="3" a="1"/>
  <c r="CM157" i="3" s="1"/>
  <c r="G145" i="3" a="1"/>
  <c r="G145" i="3" s="1"/>
  <c r="P145" i="3" a="1"/>
  <c r="P145" i="3" s="1"/>
  <c r="S145" i="3" a="1"/>
  <c r="S145" i="3" s="1"/>
  <c r="Y145" i="3" a="1"/>
  <c r="Y145" i="3" s="1"/>
  <c r="AB145" i="3" a="1"/>
  <c r="AB145" i="3" s="1"/>
  <c r="AG145" i="3" a="1"/>
  <c r="AG145" i="3" s="1"/>
  <c r="AK145" i="3" a="1"/>
  <c r="AK145" i="3" s="1"/>
  <c r="AQ145" i="3" a="1"/>
  <c r="AQ145" i="3" s="1"/>
  <c r="AU145" i="3" a="1"/>
  <c r="AU145" i="3" s="1"/>
  <c r="AZ145" i="3" a="1"/>
  <c r="AZ145" i="3" s="1"/>
  <c r="BD145" i="3" a="1"/>
  <c r="BD145" i="3" s="1"/>
  <c r="BI145" i="3" a="1"/>
  <c r="BI145" i="3" s="1"/>
  <c r="BL145" i="3" a="1"/>
  <c r="BL145" i="3" s="1"/>
  <c r="BR145" i="3" a="1"/>
  <c r="BR145" i="3" s="1"/>
  <c r="BX145" i="3" s="1"/>
  <c r="BU145" i="3" a="1"/>
  <c r="BU145" i="3" s="1"/>
  <c r="CD145" i="3" a="1"/>
  <c r="CD145" i="3" s="1"/>
  <c r="CK145" i="3" a="1"/>
  <c r="CK145" i="3" s="1"/>
  <c r="I145" i="3" a="1"/>
  <c r="I145" i="3" s="1"/>
  <c r="Q145" i="3" a="1"/>
  <c r="Q145" i="3" s="1"/>
  <c r="T145" i="3" a="1"/>
  <c r="T145" i="3" s="1"/>
  <c r="AH145" i="3" a="1"/>
  <c r="AH145" i="3" s="1"/>
  <c r="AL145" i="3" a="1"/>
  <c r="AL145" i="3" s="1"/>
  <c r="AT145" i="3" a="1"/>
  <c r="AT145" i="3" s="1"/>
  <c r="BA145" i="3" a="1"/>
  <c r="BA145" i="3" s="1"/>
  <c r="BK145" i="3" a="1"/>
  <c r="BK145" i="3" s="1"/>
  <c r="BS145" i="3" a="1"/>
  <c r="BS145" i="3" s="1"/>
  <c r="BZ145" i="3" a="1"/>
  <c r="BZ145" i="3" s="1"/>
  <c r="J145" i="3" a="1"/>
  <c r="J145" i="3" s="1"/>
  <c r="R145" i="3" a="1"/>
  <c r="R145" i="3" s="1"/>
  <c r="AA145" i="3" a="1"/>
  <c r="AA145" i="3" s="1"/>
  <c r="AI145" i="3" a="1"/>
  <c r="AI145" i="3" s="1"/>
  <c r="AR145" i="3" a="1"/>
  <c r="AR145" i="3" s="1"/>
  <c r="BH145" i="3" a="1"/>
  <c r="BH145" i="3" s="1"/>
  <c r="BQ145" i="3" a="1"/>
  <c r="BQ145" i="3" s="1"/>
  <c r="BV145" i="3" a="1"/>
  <c r="BV145" i="3" s="1"/>
  <c r="CE145" i="3" a="1"/>
  <c r="CE145" i="3" s="1"/>
  <c r="CM145" i="3" a="1"/>
  <c r="CM145" i="3" s="1"/>
  <c r="F145" i="3" a="1"/>
  <c r="F145" i="3" s="1"/>
  <c r="K145" i="3" a="1"/>
  <c r="K145" i="3" s="1"/>
  <c r="AC145" i="3" a="1"/>
  <c r="AC145" i="3" s="1"/>
  <c r="AJ145" i="3" a="1"/>
  <c r="AJ145" i="3" s="1"/>
  <c r="AS145" i="3" a="1"/>
  <c r="AS145" i="3" s="1"/>
  <c r="BB145" i="3" a="1"/>
  <c r="BB145" i="3" s="1"/>
  <c r="CA145" i="3" a="1"/>
  <c r="CA145" i="3" s="1"/>
  <c r="CI145" i="3" a="1"/>
  <c r="CI145" i="3" s="1"/>
  <c r="CN145" i="3" a="1"/>
  <c r="CN145" i="3" s="1"/>
  <c r="O145" i="3" a="1"/>
  <c r="O145" i="3" s="1"/>
  <c r="X145" i="3" a="1"/>
  <c r="X145" i="3" s="1"/>
  <c r="BC145" i="3" a="1"/>
  <c r="BC145" i="3" s="1"/>
  <c r="BJ145" i="3" a="1"/>
  <c r="BJ145" i="3" s="1"/>
  <c r="CB145" i="3" a="1"/>
  <c r="CB145" i="3" s="1"/>
  <c r="CJ145" i="3" a="1"/>
  <c r="CJ145" i="3" s="1"/>
  <c r="CP145" i="3" s="1"/>
  <c r="H145" i="3" a="1"/>
  <c r="H145" i="3" s="1"/>
  <c r="Z145" i="3" a="1"/>
  <c r="Z145" i="3" s="1"/>
  <c r="AP145" i="3" a="1"/>
  <c r="AP145" i="3" s="1"/>
  <c r="AY145" i="3" a="1"/>
  <c r="AY145" i="3" s="1"/>
  <c r="BM145" i="3" a="1"/>
  <c r="BM145" i="3" s="1"/>
  <c r="BT145" i="3" a="1"/>
  <c r="BT145" i="3" s="1"/>
  <c r="CC145" i="3" a="1"/>
  <c r="CC145" i="3" s="1"/>
  <c r="CL145" i="3" a="1"/>
  <c r="CL145" i="3" s="1"/>
  <c r="H141" i="3" a="1"/>
  <c r="H141" i="3" s="1"/>
  <c r="K141" i="3" a="1"/>
  <c r="K141" i="3" s="1"/>
  <c r="T141" i="3" a="1"/>
  <c r="T141" i="3" s="1"/>
  <c r="AA141" i="3" a="1"/>
  <c r="AA141" i="3" s="1"/>
  <c r="AI141" i="3" a="1"/>
  <c r="AI141" i="3" s="1"/>
  <c r="AL141" i="3" a="1"/>
  <c r="AL141" i="3" s="1"/>
  <c r="AS141" i="3" a="1"/>
  <c r="AS141" i="3" s="1"/>
  <c r="AY141" i="3" a="1"/>
  <c r="AY141" i="3" s="1"/>
  <c r="BB141" i="3" a="1"/>
  <c r="BB141" i="3" s="1"/>
  <c r="BJ141" i="3" a="1"/>
  <c r="BJ141" i="3" s="1"/>
  <c r="BQ141" i="3" a="1"/>
  <c r="BQ141" i="3" s="1"/>
  <c r="BZ141" i="3" a="1"/>
  <c r="BZ141" i="3" s="1"/>
  <c r="CC141" i="3" a="1"/>
  <c r="CC141" i="3" s="1"/>
  <c r="CI141" i="3" a="1"/>
  <c r="CI141" i="3" s="1"/>
  <c r="CL141" i="3" a="1"/>
  <c r="CL141" i="3" s="1"/>
  <c r="F141" i="3" a="1"/>
  <c r="F141" i="3" s="1"/>
  <c r="Q141" i="3" a="1"/>
  <c r="Q141" i="3" s="1"/>
  <c r="X141" i="3" a="1"/>
  <c r="X141" i="3" s="1"/>
  <c r="AB141" i="3" a="1"/>
  <c r="AB141" i="3" s="1"/>
  <c r="AH141" i="3" a="1"/>
  <c r="AH141" i="3" s="1"/>
  <c r="AP141" i="3" a="1"/>
  <c r="AP141" i="3" s="1"/>
  <c r="AU141" i="3" a="1"/>
  <c r="AU141" i="3" s="1"/>
  <c r="BA141" i="3" a="1"/>
  <c r="BA141" i="3" s="1"/>
  <c r="BH141" i="3" a="1"/>
  <c r="BH141" i="3" s="1"/>
  <c r="BL141" i="3" a="1"/>
  <c r="BL141" i="3" s="1"/>
  <c r="BS141" i="3" a="1"/>
  <c r="BS141" i="3" s="1"/>
  <c r="CA141" i="3" a="1"/>
  <c r="CA141" i="3" s="1"/>
  <c r="CD141" i="3" a="1"/>
  <c r="CD141" i="3" s="1"/>
  <c r="P141" i="3" a="1"/>
  <c r="P141" i="3" s="1"/>
  <c r="Y141" i="3" a="1"/>
  <c r="Y141" i="3" s="1"/>
  <c r="BD141" i="3" a="1"/>
  <c r="BD141" i="3" s="1"/>
  <c r="BK141" i="3" a="1"/>
  <c r="BK141" i="3" s="1"/>
  <c r="BT141" i="3" a="1"/>
  <c r="BT141" i="3" s="1"/>
  <c r="CB141" i="3" a="1"/>
  <c r="CB141" i="3" s="1"/>
  <c r="CK141" i="3" a="1"/>
  <c r="CK141" i="3" s="1"/>
  <c r="I141" i="3" a="1"/>
  <c r="I141" i="3" s="1"/>
  <c r="R141" i="3" a="1"/>
  <c r="R141" i="3" s="1"/>
  <c r="Z141" i="3" a="1"/>
  <c r="Z141" i="3" s="1"/>
  <c r="AG141" i="3" a="1"/>
  <c r="AG141" i="3" s="1"/>
  <c r="AQ141" i="3" a="1"/>
  <c r="AQ141" i="3" s="1"/>
  <c r="BM141" i="3" a="1"/>
  <c r="BM141" i="3" s="1"/>
  <c r="BU141" i="3" a="1"/>
  <c r="BU141" i="3" s="1"/>
  <c r="CM141" i="3" a="1"/>
  <c r="CM141" i="3" s="1"/>
  <c r="J141" i="3" a="1"/>
  <c r="J141" i="3" s="1"/>
  <c r="S141" i="3" a="1"/>
  <c r="S141" i="3" s="1"/>
  <c r="AJ141" i="3" a="1"/>
  <c r="AJ141" i="3" s="1"/>
  <c r="AR141" i="3" a="1"/>
  <c r="AR141" i="3" s="1"/>
  <c r="AZ141" i="3" a="1"/>
  <c r="AZ141" i="3" s="1"/>
  <c r="BI141" i="3" a="1"/>
  <c r="BI141" i="3" s="1"/>
  <c r="BV141" i="3" a="1"/>
  <c r="BV141" i="3" s="1"/>
  <c r="CE141" i="3" a="1"/>
  <c r="CE141" i="3" s="1"/>
  <c r="G141" i="3" a="1"/>
  <c r="G141" i="3" s="1"/>
  <c r="O141" i="3" a="1"/>
  <c r="O141" i="3" s="1"/>
  <c r="AC141" i="3" a="1"/>
  <c r="AC141" i="3" s="1"/>
  <c r="AK141" i="3" a="1"/>
  <c r="AK141" i="3" s="1"/>
  <c r="AT141" i="3" a="1"/>
  <c r="AT141" i="3" s="1"/>
  <c r="BC141" i="3" a="1"/>
  <c r="BC141" i="3" s="1"/>
  <c r="BR141" i="3" a="1"/>
  <c r="BR141" i="3" s="1"/>
  <c r="BX141" i="3" s="1"/>
  <c r="CJ141" i="3" a="1"/>
  <c r="CJ141" i="3" s="1"/>
  <c r="CP141" i="3" s="1"/>
  <c r="CN141" i="3" a="1"/>
  <c r="CN141" i="3" s="1"/>
  <c r="G137" i="3" a="1"/>
  <c r="G137" i="3" s="1"/>
  <c r="P137" i="3" a="1"/>
  <c r="P137" i="3" s="1"/>
  <c r="S137" i="3" a="1"/>
  <c r="S137" i="3" s="1"/>
  <c r="Y137" i="3" a="1"/>
  <c r="Y137" i="3" s="1"/>
  <c r="AB137" i="3" a="1"/>
  <c r="AB137" i="3" s="1"/>
  <c r="AK137" i="3" a="1"/>
  <c r="AK137" i="3" s="1"/>
  <c r="AQ137" i="3" a="1"/>
  <c r="AQ137" i="3" s="1"/>
  <c r="AU137" i="3" a="1"/>
  <c r="AU137" i="3" s="1"/>
  <c r="AZ137" i="3" a="1"/>
  <c r="AZ137" i="3" s="1"/>
  <c r="BD137" i="3" a="1"/>
  <c r="BD137" i="3" s="1"/>
  <c r="BI137" i="3" a="1"/>
  <c r="BI137" i="3" s="1"/>
  <c r="BL137" i="3" a="1"/>
  <c r="BL137" i="3" s="1"/>
  <c r="BR137" i="3" a="1"/>
  <c r="BR137" i="3" s="1"/>
  <c r="BX137" i="3" s="1"/>
  <c r="BU137" i="3" a="1"/>
  <c r="BU137" i="3" s="1"/>
  <c r="CD137" i="3" a="1"/>
  <c r="CD137" i="3" s="1"/>
  <c r="CK137" i="3" a="1"/>
  <c r="CK137" i="3" s="1"/>
  <c r="F137" i="3" a="1"/>
  <c r="F137" i="3" s="1"/>
  <c r="J137" i="3" a="1"/>
  <c r="J137" i="3" s="1"/>
  <c r="X137" i="3" a="1"/>
  <c r="X137" i="3" s="1"/>
  <c r="AC137" i="3" a="1"/>
  <c r="AC137" i="3" s="1"/>
  <c r="AP137" i="3" a="1"/>
  <c r="AP137" i="3" s="1"/>
  <c r="BB137" i="3" a="1"/>
  <c r="BB137" i="3" s="1"/>
  <c r="BH137" i="3" a="1"/>
  <c r="BH137" i="3" s="1"/>
  <c r="BM137" i="3" a="1"/>
  <c r="BM137" i="3" s="1"/>
  <c r="CA137" i="3" a="1"/>
  <c r="CA137" i="3" s="1"/>
  <c r="CE137" i="3" a="1"/>
  <c r="CE137" i="3" s="1"/>
  <c r="CL137" i="3" a="1"/>
  <c r="CL137" i="3" s="1"/>
  <c r="K137" i="3" a="1"/>
  <c r="K137" i="3" s="1"/>
  <c r="R137" i="3" a="1"/>
  <c r="R137" i="3" s="1"/>
  <c r="Z137" i="3" a="1"/>
  <c r="Z137" i="3" s="1"/>
  <c r="AR137" i="3" a="1"/>
  <c r="AR137" i="3" s="1"/>
  <c r="AY137" i="3" a="1"/>
  <c r="AY137" i="3" s="1"/>
  <c r="BC137" i="3" a="1"/>
  <c r="BC137" i="3" s="1"/>
  <c r="BQ137" i="3" a="1"/>
  <c r="BQ137" i="3" s="1"/>
  <c r="BT137" i="3" a="1"/>
  <c r="BT137" i="3" s="1"/>
  <c r="CB137" i="3" a="1"/>
  <c r="CB137" i="3" s="1"/>
  <c r="CI137" i="3" a="1"/>
  <c r="CI137" i="3" s="1"/>
  <c r="CM137" i="3" a="1"/>
  <c r="CM137" i="3" s="1"/>
  <c r="H137" i="3" a="1"/>
  <c r="H137" i="3" s="1"/>
  <c r="AS137" i="3" a="1"/>
  <c r="AS137" i="3" s="1"/>
  <c r="CC137" i="3" a="1"/>
  <c r="CC137" i="3" s="1"/>
  <c r="CN137" i="3" a="1"/>
  <c r="CN137" i="3" s="1"/>
  <c r="I137" i="3" a="1"/>
  <c r="I137" i="3" s="1"/>
  <c r="T137" i="3" a="1"/>
  <c r="T137" i="3" s="1"/>
  <c r="AT137" i="3" a="1"/>
  <c r="AT137" i="3" s="1"/>
  <c r="BS137" i="3" a="1"/>
  <c r="BS137" i="3" s="1"/>
  <c r="O137" i="3" a="1"/>
  <c r="O137" i="3" s="1"/>
  <c r="AA137" i="3" a="1"/>
  <c r="AA137" i="3" s="1"/>
  <c r="BJ137" i="3" a="1"/>
  <c r="BJ137" i="3" s="1"/>
  <c r="BV137" i="3" a="1"/>
  <c r="BV137" i="3" s="1"/>
  <c r="CJ137" i="3" a="1"/>
  <c r="CJ137" i="3" s="1"/>
  <c r="CP137" i="3" s="1"/>
  <c r="Q137" i="3" a="1"/>
  <c r="Q137" i="3" s="1"/>
  <c r="AL137" i="3" a="1"/>
  <c r="AL137" i="3" s="1"/>
  <c r="BA137" i="3" a="1"/>
  <c r="BA137" i="3" s="1"/>
  <c r="BK137" i="3" a="1"/>
  <c r="BK137" i="3" s="1"/>
  <c r="BZ137" i="3" a="1"/>
  <c r="BZ137" i="3" s="1"/>
  <c r="H133" i="3" a="1"/>
  <c r="H133" i="3" s="1"/>
  <c r="K133" i="3" a="1"/>
  <c r="K133" i="3" s="1"/>
  <c r="Q133" i="3" a="1"/>
  <c r="Q133" i="3" s="1"/>
  <c r="Z133" i="3" a="1"/>
  <c r="Z133" i="3" s="1"/>
  <c r="AC133" i="3" a="1"/>
  <c r="AC133" i="3" s="1"/>
  <c r="AH133" i="3" a="1"/>
  <c r="AH133" i="3" s="1"/>
  <c r="AL133" i="3" a="1"/>
  <c r="AL133" i="3" s="1"/>
  <c r="AR133" i="3" a="1"/>
  <c r="AR133" i="3" s="1"/>
  <c r="AY133" i="3" a="1"/>
  <c r="AY133" i="3" s="1"/>
  <c r="BL133" i="3" a="1"/>
  <c r="BL133" i="3" s="1"/>
  <c r="BR133" i="3" a="1"/>
  <c r="BR133" i="3" s="1"/>
  <c r="BX133" i="3" s="1"/>
  <c r="CB133" i="3" a="1"/>
  <c r="CB133" i="3" s="1"/>
  <c r="CL133" i="3" a="1"/>
  <c r="CL133" i="3" s="1"/>
  <c r="I133" i="3" a="1"/>
  <c r="I133" i="3" s="1"/>
  <c r="T133" i="3" a="1"/>
  <c r="T133" i="3" s="1"/>
  <c r="AA133" i="3" a="1"/>
  <c r="AA133" i="3" s="1"/>
  <c r="AI133" i="3" a="1"/>
  <c r="AI133" i="3" s="1"/>
  <c r="AP133" i="3" a="1"/>
  <c r="AP133" i="3" s="1"/>
  <c r="AS133" i="3" a="1"/>
  <c r="AS133" i="3" s="1"/>
  <c r="BB133" i="3" a="1"/>
  <c r="BB133" i="3" s="1"/>
  <c r="BJ133" i="3" a="1"/>
  <c r="BJ133" i="3" s="1"/>
  <c r="BM133" i="3" a="1"/>
  <c r="BM133" i="3" s="1"/>
  <c r="BS133" i="3" a="1"/>
  <c r="BS133" i="3" s="1"/>
  <c r="BV133" i="3" a="1"/>
  <c r="BV133" i="3" s="1"/>
  <c r="CC133" i="3" a="1"/>
  <c r="CC133" i="3" s="1"/>
  <c r="CI133" i="3" a="1"/>
  <c r="CI133" i="3" s="1"/>
  <c r="CM133" i="3" a="1"/>
  <c r="CM133" i="3" s="1"/>
  <c r="R133" i="3" a="1"/>
  <c r="R133" i="3" s="1"/>
  <c r="AJ133" i="3" a="1"/>
  <c r="AJ133" i="3" s="1"/>
  <c r="AT133" i="3" a="1"/>
  <c r="AT133" i="3" s="1"/>
  <c r="BC133" i="3" a="1"/>
  <c r="BC133" i="3" s="1"/>
  <c r="BK133" i="3" a="1"/>
  <c r="BK133" i="3" s="1"/>
  <c r="BT133" i="3" a="1"/>
  <c r="BT133" i="3" s="1"/>
  <c r="CD133" i="3" a="1"/>
  <c r="CD133" i="3" s="1"/>
  <c r="J133" i="3" a="1"/>
  <c r="J133" i="3" s="1"/>
  <c r="S133" i="3" a="1"/>
  <c r="S133" i="3" s="1"/>
  <c r="AB133" i="3" a="1"/>
  <c r="AB133" i="3" s="1"/>
  <c r="AK133" i="3" a="1"/>
  <c r="AK133" i="3" s="1"/>
  <c r="AU133" i="3" a="1"/>
  <c r="AU133" i="3" s="1"/>
  <c r="BD133" i="3" a="1"/>
  <c r="BD133" i="3" s="1"/>
  <c r="BU133" i="3" a="1"/>
  <c r="BU133" i="3" s="1"/>
  <c r="CE133" i="3" a="1"/>
  <c r="CE133" i="3" s="1"/>
  <c r="CN133" i="3" a="1"/>
  <c r="CN133" i="3" s="1"/>
  <c r="F133" i="3" a="1"/>
  <c r="F133" i="3" s="1"/>
  <c r="X133" i="3" a="1"/>
  <c r="X133" i="3" s="1"/>
  <c r="AQ133" i="3" a="1"/>
  <c r="AQ133" i="3" s="1"/>
  <c r="BH133" i="3" a="1"/>
  <c r="BH133" i="3" s="1"/>
  <c r="BZ133" i="3" a="1"/>
  <c r="BZ133" i="3" s="1"/>
  <c r="G133" i="3" a="1"/>
  <c r="G133" i="3" s="1"/>
  <c r="Y133" i="3" a="1"/>
  <c r="Y133" i="3" s="1"/>
  <c r="BI133" i="3" a="1"/>
  <c r="BI133" i="3" s="1"/>
  <c r="CA133" i="3" a="1"/>
  <c r="CA133" i="3" s="1"/>
  <c r="O133" i="3" a="1"/>
  <c r="O133" i="3" s="1"/>
  <c r="AG133" i="3" a="1"/>
  <c r="AG133" i="3" s="1"/>
  <c r="AZ133" i="3" a="1"/>
  <c r="AZ133" i="3" s="1"/>
  <c r="BQ133" i="3" a="1"/>
  <c r="BQ133" i="3" s="1"/>
  <c r="CJ133" i="3" a="1"/>
  <c r="CJ133" i="3" s="1"/>
  <c r="CP133" i="3" s="1"/>
  <c r="P133" i="3" a="1"/>
  <c r="P133" i="3" s="1"/>
  <c r="BA133" i="3" a="1"/>
  <c r="BA133" i="3" s="1"/>
  <c r="CK133" i="3" a="1"/>
  <c r="CK133" i="3" s="1"/>
  <c r="F129" i="3" a="1"/>
  <c r="F129" i="3" s="1"/>
  <c r="I129" i="3" a="1"/>
  <c r="I129" i="3" s="1"/>
  <c r="X129" i="3" a="1"/>
  <c r="X129" i="3" s="1"/>
  <c r="AB129" i="3" a="1"/>
  <c r="AB129" i="3" s="1"/>
  <c r="AK129" i="3" a="1"/>
  <c r="AK129" i="3" s="1"/>
  <c r="AU129" i="3" a="1"/>
  <c r="AU129" i="3" s="1"/>
  <c r="AZ129" i="3" a="1"/>
  <c r="AZ129" i="3" s="1"/>
  <c r="BC129" i="3" a="1"/>
  <c r="BC129" i="3" s="1"/>
  <c r="BH129" i="3" a="1"/>
  <c r="BH129" i="3" s="1"/>
  <c r="BR129" i="3" a="1"/>
  <c r="BR129" i="3" s="1"/>
  <c r="BX129" i="3" s="1"/>
  <c r="CB129" i="3" a="1"/>
  <c r="CB129" i="3" s="1"/>
  <c r="CE129" i="3" a="1"/>
  <c r="CE129" i="3" s="1"/>
  <c r="CK129" i="3" a="1"/>
  <c r="CK129" i="3" s="1"/>
  <c r="G129" i="3" a="1"/>
  <c r="G129" i="3" s="1"/>
  <c r="O129" i="3" a="1"/>
  <c r="O129" i="3" s="1"/>
  <c r="R129" i="3" a="1"/>
  <c r="R129" i="3" s="1"/>
  <c r="Y129" i="3" a="1"/>
  <c r="Y129" i="3" s="1"/>
  <c r="AC129" i="3" a="1"/>
  <c r="AC129" i="3" s="1"/>
  <c r="AH129" i="3" a="1"/>
  <c r="AH129" i="3" s="1"/>
  <c r="AL129" i="3" a="1"/>
  <c r="AL129" i="3" s="1"/>
  <c r="AR129" i="3" a="1"/>
  <c r="AR129" i="3" s="1"/>
  <c r="BA129" i="3" a="1"/>
  <c r="BA129" i="3" s="1"/>
  <c r="BD129" i="3" a="1"/>
  <c r="BD129" i="3" s="1"/>
  <c r="BI129" i="3" a="1"/>
  <c r="BI129" i="3" s="1"/>
  <c r="BL129" i="3" a="1"/>
  <c r="BL129" i="3" s="1"/>
  <c r="BS129" i="3" a="1"/>
  <c r="BS129" i="3" s="1"/>
  <c r="BV129" i="3" a="1"/>
  <c r="BV129" i="3" s="1"/>
  <c r="CC129" i="3" a="1"/>
  <c r="CC129" i="3" s="1"/>
  <c r="CN129" i="3" a="1"/>
  <c r="CN129" i="3" s="1"/>
  <c r="P129" i="3" a="1"/>
  <c r="P129" i="3" s="1"/>
  <c r="Z129" i="3" a="1"/>
  <c r="Z129" i="3" s="1"/>
  <c r="AI129" i="3" a="1"/>
  <c r="AI129" i="3" s="1"/>
  <c r="AS129" i="3" a="1"/>
  <c r="AS129" i="3" s="1"/>
  <c r="BJ129" i="3" a="1"/>
  <c r="BJ129" i="3" s="1"/>
  <c r="BT129" i="3" a="1"/>
  <c r="BT129" i="3" s="1"/>
  <c r="CL129" i="3" a="1"/>
  <c r="CL129" i="3" s="1"/>
  <c r="H129" i="3" a="1"/>
  <c r="H129" i="3" s="1"/>
  <c r="Q129" i="3" a="1"/>
  <c r="Q129" i="3" s="1"/>
  <c r="AA129" i="3" a="1"/>
  <c r="AA129" i="3" s="1"/>
  <c r="AJ129" i="3" a="1"/>
  <c r="AJ129" i="3" s="1"/>
  <c r="AT129" i="3" a="1"/>
  <c r="AT129" i="3" s="1"/>
  <c r="BB129" i="3" a="1"/>
  <c r="BB129" i="3" s="1"/>
  <c r="BK129" i="3" a="1"/>
  <c r="BK129" i="3" s="1"/>
  <c r="BU129" i="3" a="1"/>
  <c r="BU129" i="3" s="1"/>
  <c r="CD129" i="3" a="1"/>
  <c r="CD129" i="3" s="1"/>
  <c r="CM129" i="3" a="1"/>
  <c r="CM129" i="3" s="1"/>
  <c r="J129" i="3" a="1"/>
  <c r="J129" i="3" s="1"/>
  <c r="AY129" i="3" a="1"/>
  <c r="AY129" i="3" s="1"/>
  <c r="BM129" i="3" a="1"/>
  <c r="BM129" i="3" s="1"/>
  <c r="CI129" i="3" a="1"/>
  <c r="CI129" i="3" s="1"/>
  <c r="K129" i="3" a="1"/>
  <c r="K129" i="3" s="1"/>
  <c r="AG129" i="3" a="1"/>
  <c r="AG129" i="3" s="1"/>
  <c r="BQ129" i="3" a="1"/>
  <c r="BQ129" i="3" s="1"/>
  <c r="CJ129" i="3" a="1"/>
  <c r="CJ129" i="3" s="1"/>
  <c r="CP129" i="3" s="1"/>
  <c r="S129" i="3" a="1"/>
  <c r="S129" i="3" s="1"/>
  <c r="AP129" i="3" a="1"/>
  <c r="AP129" i="3" s="1"/>
  <c r="BZ129" i="3" a="1"/>
  <c r="BZ129" i="3" s="1"/>
  <c r="T129" i="3" a="1"/>
  <c r="T129" i="3" s="1"/>
  <c r="AQ129" i="3" a="1"/>
  <c r="AQ129" i="3" s="1"/>
  <c r="CA129" i="3" a="1"/>
  <c r="CA129" i="3" s="1"/>
  <c r="I121" i="3" a="1"/>
  <c r="I121" i="3" s="1"/>
  <c r="R121" i="3" a="1"/>
  <c r="R121" i="3" s="1"/>
  <c r="X121" i="3" a="1"/>
  <c r="X121" i="3" s="1"/>
  <c r="AI121" i="3" a="1"/>
  <c r="AI121" i="3" s="1"/>
  <c r="AL121" i="3" a="1"/>
  <c r="AL121" i="3" s="1"/>
  <c r="AR121" i="3" a="1"/>
  <c r="AR121" i="3" s="1"/>
  <c r="AY121" i="3" a="1"/>
  <c r="AY121" i="3" s="1"/>
  <c r="BJ121" i="3" a="1"/>
  <c r="BJ121" i="3" s="1"/>
  <c r="BM121" i="3" a="1"/>
  <c r="BM121" i="3" s="1"/>
  <c r="BS121" i="3" a="1"/>
  <c r="BS121" i="3" s="1"/>
  <c r="CD121" i="3" a="1"/>
  <c r="CD121" i="3" s="1"/>
  <c r="CJ121" i="3" a="1"/>
  <c r="CJ121" i="3" s="1"/>
  <c r="CP121" i="3" s="1"/>
  <c r="F121" i="3" a="1"/>
  <c r="F121" i="3" s="1"/>
  <c r="O121" i="3" a="1"/>
  <c r="O121" i="3" s="1"/>
  <c r="S121" i="3" a="1"/>
  <c r="S121" i="3" s="1"/>
  <c r="Y121" i="3" a="1"/>
  <c r="Y121" i="3" s="1"/>
  <c r="AB121" i="3" a="1"/>
  <c r="AB121" i="3" s="1"/>
  <c r="AG121" i="3" a="1"/>
  <c r="AG121" i="3" s="1"/>
  <c r="AJ121" i="3" a="1"/>
  <c r="AJ121" i="3" s="1"/>
  <c r="AP121" i="3" a="1"/>
  <c r="AP121" i="3" s="1"/>
  <c r="AS121" i="3" a="1"/>
  <c r="AS121" i="3" s="1"/>
  <c r="BB121" i="3" a="1"/>
  <c r="BB121" i="3" s="1"/>
  <c r="BH121" i="3" a="1"/>
  <c r="BH121" i="3" s="1"/>
  <c r="BK121" i="3" a="1"/>
  <c r="BK121" i="3" s="1"/>
  <c r="BQ121" i="3" a="1"/>
  <c r="BQ121" i="3" s="1"/>
  <c r="BV121" i="3" a="1"/>
  <c r="BV121" i="3" s="1"/>
  <c r="CB121" i="3" a="1"/>
  <c r="CB121" i="3" s="1"/>
  <c r="CE121" i="3" a="1"/>
  <c r="CE121" i="3" s="1"/>
  <c r="CK121" i="3" a="1"/>
  <c r="CK121" i="3" s="1"/>
  <c r="CN121" i="3" a="1"/>
  <c r="CN121" i="3" s="1"/>
  <c r="G121" i="3" a="1"/>
  <c r="G121" i="3" s="1"/>
  <c r="P121" i="3" a="1"/>
  <c r="P121" i="3" s="1"/>
  <c r="Z121" i="3" a="1"/>
  <c r="Z121" i="3" s="1"/>
  <c r="AQ121" i="3" a="1"/>
  <c r="AQ121" i="3" s="1"/>
  <c r="AZ121" i="3" a="1"/>
  <c r="AZ121" i="3" s="1"/>
  <c r="BI121" i="3" a="1"/>
  <c r="BI121" i="3" s="1"/>
  <c r="BZ121" i="3" a="1"/>
  <c r="BZ121" i="3" s="1"/>
  <c r="H121" i="3" a="1"/>
  <c r="H121" i="3" s="1"/>
  <c r="Q121" i="3" a="1"/>
  <c r="Q121" i="3" s="1"/>
  <c r="AA121" i="3" a="1"/>
  <c r="AA121" i="3" s="1"/>
  <c r="AH121" i="3" a="1"/>
  <c r="AH121" i="3" s="1"/>
  <c r="BA121" i="3" a="1"/>
  <c r="BA121" i="3" s="1"/>
  <c r="BR121" i="3" a="1"/>
  <c r="BR121" i="3" s="1"/>
  <c r="BX121" i="3" s="1"/>
  <c r="CA121" i="3" a="1"/>
  <c r="CA121" i="3" s="1"/>
  <c r="CI121" i="3" a="1"/>
  <c r="CI121" i="3" s="1"/>
  <c r="J121" i="3" a="1"/>
  <c r="J121" i="3" s="1"/>
  <c r="AC121" i="3" a="1"/>
  <c r="AC121" i="3" s="1"/>
  <c r="AT121" i="3" a="1"/>
  <c r="AT121" i="3" s="1"/>
  <c r="CC121" i="3" a="1"/>
  <c r="CC121" i="3" s="1"/>
  <c r="K121" i="3" a="1"/>
  <c r="K121" i="3" s="1"/>
  <c r="AU121" i="3" a="1"/>
  <c r="AU121" i="3" s="1"/>
  <c r="BL121" i="3" a="1"/>
  <c r="BL121" i="3" s="1"/>
  <c r="AK121" i="3" a="1"/>
  <c r="AK121" i="3" s="1"/>
  <c r="BC121" i="3" a="1"/>
  <c r="BC121" i="3" s="1"/>
  <c r="BT121" i="3" a="1"/>
  <c r="BT121" i="3" s="1"/>
  <c r="CL121" i="3" a="1"/>
  <c r="CL121" i="3" s="1"/>
  <c r="T121" i="3" a="1"/>
  <c r="T121" i="3" s="1"/>
  <c r="BD121" i="3" a="1"/>
  <c r="BD121" i="3" s="1"/>
  <c r="BU121" i="3" a="1"/>
  <c r="BU121" i="3" s="1"/>
  <c r="CM121" i="3" a="1"/>
  <c r="CM121" i="3" s="1"/>
  <c r="F113" i="3" a="1"/>
  <c r="F113" i="3" s="1"/>
  <c r="O113" i="3" a="1"/>
  <c r="O113" i="3" s="1"/>
  <c r="S113" i="3" a="1"/>
  <c r="S113" i="3" s="1"/>
  <c r="Y113" i="3" a="1"/>
  <c r="Y113" i="3" s="1"/>
  <c r="AC113" i="3" a="1"/>
  <c r="AC113" i="3" s="1"/>
  <c r="AK113" i="3" a="1"/>
  <c r="AK113" i="3" s="1"/>
  <c r="AU113" i="3" a="1"/>
  <c r="AU113" i="3" s="1"/>
  <c r="BA113" i="3" a="1"/>
  <c r="BA113" i="3" s="1"/>
  <c r="BD113" i="3" a="1"/>
  <c r="BD113" i="3" s="1"/>
  <c r="BL113" i="3" a="1"/>
  <c r="BL113" i="3" s="1"/>
  <c r="BS113" i="3" a="1"/>
  <c r="BS113" i="3" s="1"/>
  <c r="CB113" i="3" a="1"/>
  <c r="CB113" i="3" s="1"/>
  <c r="CE113" i="3" a="1"/>
  <c r="CE113" i="3" s="1"/>
  <c r="CK113" i="3" a="1"/>
  <c r="CK113" i="3" s="1"/>
  <c r="CN113" i="3" a="1"/>
  <c r="CN113" i="3" s="1"/>
  <c r="G113" i="3" a="1"/>
  <c r="G113" i="3" s="1"/>
  <c r="J113" i="3" a="1"/>
  <c r="J113" i="3" s="1"/>
  <c r="P113" i="3" a="1"/>
  <c r="P113" i="3" s="1"/>
  <c r="Z113" i="3" a="1"/>
  <c r="Z113" i="3" s="1"/>
  <c r="AH113" i="3" a="1"/>
  <c r="AH113" i="3" s="1"/>
  <c r="AL113" i="3" a="1"/>
  <c r="AL113" i="3" s="1"/>
  <c r="AR113" i="3" a="1"/>
  <c r="AR113" i="3" s="1"/>
  <c r="AY113" i="3" a="1"/>
  <c r="AY113" i="3" s="1"/>
  <c r="BJ113" i="3" a="1"/>
  <c r="BJ113" i="3" s="1"/>
  <c r="BM113" i="3" a="1"/>
  <c r="BM113" i="3" s="1"/>
  <c r="BV113" i="3" a="1"/>
  <c r="BV113" i="3" s="1"/>
  <c r="CC113" i="3" a="1"/>
  <c r="CC113" i="3" s="1"/>
  <c r="CL113" i="3" a="1"/>
  <c r="CL113" i="3" s="1"/>
  <c r="K113" i="3" a="1"/>
  <c r="K113" i="3" s="1"/>
  <c r="T113" i="3" a="1"/>
  <c r="T113" i="3" s="1"/>
  <c r="AP113" i="3" a="1"/>
  <c r="AP113" i="3" s="1"/>
  <c r="BH113" i="3" a="1"/>
  <c r="BH113" i="3" s="1"/>
  <c r="BQ113" i="3" a="1"/>
  <c r="BQ113" i="3" s="1"/>
  <c r="BZ113" i="3" a="1"/>
  <c r="BZ113" i="3" s="1"/>
  <c r="CI113" i="3" a="1"/>
  <c r="CI113" i="3" s="1"/>
  <c r="X113" i="3" a="1"/>
  <c r="X113" i="3" s="1"/>
  <c r="AG113" i="3" a="1"/>
  <c r="AG113" i="3" s="1"/>
  <c r="AQ113" i="3" a="1"/>
  <c r="AQ113" i="3" s="1"/>
  <c r="AZ113" i="3" a="1"/>
  <c r="AZ113" i="3" s="1"/>
  <c r="BI113" i="3" a="1"/>
  <c r="BI113" i="3" s="1"/>
  <c r="BR113" i="3" a="1"/>
  <c r="BR113" i="3" s="1"/>
  <c r="CA113" i="3" a="1"/>
  <c r="CA113" i="3" s="1"/>
  <c r="CJ113" i="3" a="1"/>
  <c r="CJ113" i="3" s="1"/>
  <c r="CP113" i="3" s="1"/>
  <c r="H113" i="3" a="1"/>
  <c r="H113" i="3" s="1"/>
  <c r="AA113" i="3" a="1"/>
  <c r="AA113" i="3" s="1"/>
  <c r="AS113" i="3" a="1"/>
  <c r="AS113" i="3" s="1"/>
  <c r="BK113" i="3" a="1"/>
  <c r="BK113" i="3" s="1"/>
  <c r="I113" i="3" a="1"/>
  <c r="I113" i="3" s="1"/>
  <c r="AB113" i="3" a="1"/>
  <c r="AB113" i="3" s="1"/>
  <c r="AT113" i="3" a="1"/>
  <c r="AT113" i="3" s="1"/>
  <c r="CD113" i="3" a="1"/>
  <c r="CD113" i="3" s="1"/>
  <c r="Q113" i="3" a="1"/>
  <c r="Q113" i="3" s="1"/>
  <c r="AI113" i="3" a="1"/>
  <c r="AI113" i="3" s="1"/>
  <c r="BB113" i="3" a="1"/>
  <c r="BB113" i="3" s="1"/>
  <c r="BT113" i="3" a="1"/>
  <c r="BT113" i="3" s="1"/>
  <c r="CM113" i="3" a="1"/>
  <c r="CM113" i="3" s="1"/>
  <c r="R113" i="3" a="1"/>
  <c r="R113" i="3" s="1"/>
  <c r="AJ113" i="3" a="1"/>
  <c r="AJ113" i="3" s="1"/>
  <c r="BC113" i="3" a="1"/>
  <c r="BC113" i="3" s="1"/>
  <c r="BU113" i="3" a="1"/>
  <c r="BU113" i="3" s="1"/>
  <c r="I105" i="3" a="1"/>
  <c r="I105" i="3" s="1"/>
  <c r="R105" i="3" a="1"/>
  <c r="R105" i="3" s="1"/>
  <c r="X105" i="3" a="1"/>
  <c r="X105" i="3" s="1"/>
  <c r="AB105" i="3" a="1"/>
  <c r="AB105" i="3" s="1"/>
  <c r="AG105" i="3" a="1"/>
  <c r="AG105" i="3" s="1"/>
  <c r="AJ105" i="3" a="1"/>
  <c r="AJ105" i="3" s="1"/>
  <c r="AQ105" i="3" a="1"/>
  <c r="AQ105" i="3" s="1"/>
  <c r="AT105" i="3" a="1"/>
  <c r="AT105" i="3" s="1"/>
  <c r="AZ105" i="3" a="1"/>
  <c r="AZ105" i="3" s="1"/>
  <c r="BC105" i="3" a="1"/>
  <c r="BC105" i="3" s="1"/>
  <c r="BI105" i="3" a="1"/>
  <c r="BI105" i="3" s="1"/>
  <c r="BR105" i="3" a="1"/>
  <c r="BR105" i="3" s="1"/>
  <c r="BX105" i="3" s="1"/>
  <c r="BU105" i="3" a="1"/>
  <c r="BU105" i="3" s="1"/>
  <c r="CA105" i="3" a="1"/>
  <c r="CA105" i="3" s="1"/>
  <c r="CD105" i="3" a="1"/>
  <c r="CD105" i="3" s="1"/>
  <c r="CJ105" i="3" a="1"/>
  <c r="CJ105" i="3" s="1"/>
  <c r="CP105" i="3" s="1"/>
  <c r="F105" i="3" a="1"/>
  <c r="F105" i="3" s="1"/>
  <c r="O105" i="3" a="1"/>
  <c r="O105" i="3" s="1"/>
  <c r="S105" i="3" a="1"/>
  <c r="S105" i="3" s="1"/>
  <c r="Y105" i="3" a="1"/>
  <c r="Y105" i="3" s="1"/>
  <c r="AC105" i="3" a="1"/>
  <c r="AC105" i="3" s="1"/>
  <c r="AK105" i="3" a="1"/>
  <c r="AK105" i="3" s="1"/>
  <c r="AU105" i="3" a="1"/>
  <c r="AU105" i="3" s="1"/>
  <c r="BA105" i="3" a="1"/>
  <c r="BA105" i="3" s="1"/>
  <c r="BD105" i="3" a="1"/>
  <c r="BD105" i="3" s="1"/>
  <c r="BL105" i="3" a="1"/>
  <c r="BL105" i="3" s="1"/>
  <c r="BS105" i="3" a="1"/>
  <c r="BS105" i="3" s="1"/>
  <c r="CB105" i="3" a="1"/>
  <c r="CB105" i="3" s="1"/>
  <c r="CE105" i="3" a="1"/>
  <c r="CE105" i="3" s="1"/>
  <c r="CK105" i="3" a="1"/>
  <c r="CK105" i="3" s="1"/>
  <c r="CN105" i="3" a="1"/>
  <c r="CN105" i="3" s="1"/>
  <c r="J105" i="3" a="1"/>
  <c r="J105" i="3" s="1"/>
  <c r="AL105" i="3" a="1"/>
  <c r="AL105" i="3" s="1"/>
  <c r="AY105" i="3" a="1"/>
  <c r="AY105" i="3" s="1"/>
  <c r="BM105" i="3" a="1"/>
  <c r="BM105" i="3" s="1"/>
  <c r="BV105" i="3" a="1"/>
  <c r="BV105" i="3" s="1"/>
  <c r="K105" i="3" a="1"/>
  <c r="K105" i="3" s="1"/>
  <c r="T105" i="3" a="1"/>
  <c r="T105" i="3" s="1"/>
  <c r="AP105" i="3" a="1"/>
  <c r="AP105" i="3" s="1"/>
  <c r="BH105" i="3" a="1"/>
  <c r="BH105" i="3" s="1"/>
  <c r="BQ105" i="3" a="1"/>
  <c r="BQ105" i="3" s="1"/>
  <c r="BZ105" i="3" a="1"/>
  <c r="BZ105" i="3" s="1"/>
  <c r="CI105" i="3" a="1"/>
  <c r="CI105" i="3" s="1"/>
  <c r="P105" i="3" a="1"/>
  <c r="P105" i="3" s="1"/>
  <c r="AH105" i="3" a="1"/>
  <c r="AH105" i="3" s="1"/>
  <c r="CL105" i="3" a="1"/>
  <c r="CL105" i="3" s="1"/>
  <c r="Q105" i="3" a="1"/>
  <c r="Q105" i="3" s="1"/>
  <c r="AI105" i="3" a="1"/>
  <c r="AI105" i="3" s="1"/>
  <c r="BB105" i="3" a="1"/>
  <c r="BB105" i="3" s="1"/>
  <c r="BT105" i="3" a="1"/>
  <c r="BT105" i="3" s="1"/>
  <c r="CM105" i="3" a="1"/>
  <c r="CM105" i="3" s="1"/>
  <c r="G105" i="3" a="1"/>
  <c r="G105" i="3" s="1"/>
  <c r="AR105" i="3" a="1"/>
  <c r="AR105" i="3" s="1"/>
  <c r="CC105" i="3" a="1"/>
  <c r="CC105" i="3" s="1"/>
  <c r="H105" i="3" a="1"/>
  <c r="H105" i="3" s="1"/>
  <c r="AS105" i="3" a="1"/>
  <c r="AS105" i="3" s="1"/>
  <c r="Z105" i="3" a="1"/>
  <c r="Z105" i="3" s="1"/>
  <c r="BJ105" i="3" a="1"/>
  <c r="BJ105" i="3" s="1"/>
  <c r="AA105" i="3" a="1"/>
  <c r="AA105" i="3" s="1"/>
  <c r="BK105" i="3" a="1"/>
  <c r="BK105" i="3" s="1"/>
  <c r="G101" i="3" a="1"/>
  <c r="G101" i="3" s="1"/>
  <c r="J101" i="3" a="1"/>
  <c r="J101" i="3" s="1"/>
  <c r="P101" i="3" a="1"/>
  <c r="P101" i="3" s="1"/>
  <c r="Z101" i="3" a="1"/>
  <c r="Z101" i="3" s="1"/>
  <c r="AH101" i="3" a="1"/>
  <c r="AH101" i="3" s="1"/>
  <c r="AL101" i="3" a="1"/>
  <c r="AL101" i="3" s="1"/>
  <c r="AR101" i="3" a="1"/>
  <c r="AR101" i="3" s="1"/>
  <c r="AY101" i="3" a="1"/>
  <c r="AY101" i="3" s="1"/>
  <c r="BJ101" i="3" a="1"/>
  <c r="BJ101" i="3" s="1"/>
  <c r="BM101" i="3" a="1"/>
  <c r="BM101" i="3" s="1"/>
  <c r="BV101" i="3" a="1"/>
  <c r="BV101" i="3" s="1"/>
  <c r="CC101" i="3" a="1"/>
  <c r="CC101" i="3" s="1"/>
  <c r="CL101" i="3" a="1"/>
  <c r="CL101" i="3" s="1"/>
  <c r="H101" i="3" a="1"/>
  <c r="H101" i="3" s="1"/>
  <c r="K101" i="3" a="1"/>
  <c r="K101" i="3" s="1"/>
  <c r="Q101" i="3" a="1"/>
  <c r="Q101" i="3" s="1"/>
  <c r="T101" i="3" a="1"/>
  <c r="T101" i="3" s="1"/>
  <c r="AA101" i="3" a="1"/>
  <c r="AA101" i="3" s="1"/>
  <c r="AI101" i="3" a="1"/>
  <c r="AI101" i="3" s="1"/>
  <c r="AP101" i="3" a="1"/>
  <c r="AP101" i="3" s="1"/>
  <c r="AS101" i="3" a="1"/>
  <c r="AS101" i="3" s="1"/>
  <c r="BB101" i="3" a="1"/>
  <c r="BB101" i="3" s="1"/>
  <c r="BH101" i="3" a="1"/>
  <c r="BH101" i="3" s="1"/>
  <c r="BK101" i="3" a="1"/>
  <c r="BK101" i="3" s="1"/>
  <c r="BQ101" i="3" a="1"/>
  <c r="BQ101" i="3" s="1"/>
  <c r="BT101" i="3" a="1"/>
  <c r="BT101" i="3" s="1"/>
  <c r="BZ101" i="3" a="1"/>
  <c r="BZ101" i="3" s="1"/>
  <c r="CI101" i="3" a="1"/>
  <c r="CI101" i="3" s="1"/>
  <c r="CM101" i="3" a="1"/>
  <c r="CM101" i="3" s="1"/>
  <c r="I101" i="3" a="1"/>
  <c r="I101" i="3" s="1"/>
  <c r="R101" i="3" a="1"/>
  <c r="R101" i="3" s="1"/>
  <c r="AB101" i="3" a="1"/>
  <c r="AB101" i="3" s="1"/>
  <c r="AJ101" i="3" a="1"/>
  <c r="AJ101" i="3" s="1"/>
  <c r="AT101" i="3" a="1"/>
  <c r="AT101" i="3" s="1"/>
  <c r="BC101" i="3" a="1"/>
  <c r="BC101" i="3" s="1"/>
  <c r="BU101" i="3" a="1"/>
  <c r="BU101" i="3" s="1"/>
  <c r="CD101" i="3" a="1"/>
  <c r="CD101" i="3" s="1"/>
  <c r="S101" i="3" a="1"/>
  <c r="S101" i="3" s="1"/>
  <c r="AC101" i="3" a="1"/>
  <c r="AC101" i="3" s="1"/>
  <c r="AK101" i="3" a="1"/>
  <c r="AK101" i="3" s="1"/>
  <c r="AU101" i="3" a="1"/>
  <c r="AU101" i="3" s="1"/>
  <c r="BD101" i="3" a="1"/>
  <c r="BD101" i="3" s="1"/>
  <c r="BL101" i="3" a="1"/>
  <c r="BL101" i="3" s="1"/>
  <c r="CE101" i="3" a="1"/>
  <c r="CE101" i="3" s="1"/>
  <c r="CN101" i="3" a="1"/>
  <c r="CN101" i="3" s="1"/>
  <c r="X101" i="3" a="1"/>
  <c r="X101" i="3" s="1"/>
  <c r="AQ101" i="3" a="1"/>
  <c r="AQ101" i="3" s="1"/>
  <c r="BI101" i="3" a="1"/>
  <c r="BI101" i="3" s="1"/>
  <c r="CA101" i="3" a="1"/>
  <c r="CA101" i="3" s="1"/>
  <c r="F101" i="3" a="1"/>
  <c r="F101" i="3" s="1"/>
  <c r="Y101" i="3" a="1"/>
  <c r="Y101" i="3" s="1"/>
  <c r="CB101" i="3" a="1"/>
  <c r="CB101" i="3" s="1"/>
  <c r="AG101" i="3" a="1"/>
  <c r="AG101" i="3" s="1"/>
  <c r="BR101" i="3" a="1"/>
  <c r="BR101" i="3" s="1"/>
  <c r="BX101" i="3" s="1"/>
  <c r="BS101" i="3" a="1"/>
  <c r="BS101" i="3" s="1"/>
  <c r="AZ101" i="3" a="1"/>
  <c r="AZ101" i="3" s="1"/>
  <c r="CJ101" i="3" a="1"/>
  <c r="CJ101" i="3" s="1"/>
  <c r="CP101" i="3" s="1"/>
  <c r="O101" i="3" a="1"/>
  <c r="O101" i="3" s="1"/>
  <c r="BA101" i="3" a="1"/>
  <c r="BA101" i="3" s="1"/>
  <c r="CK101" i="3" a="1"/>
  <c r="CK101" i="3" s="1"/>
  <c r="G93" i="3" a="1"/>
  <c r="G93" i="3" s="1"/>
  <c r="J93" i="3" a="1"/>
  <c r="J93" i="3" s="1"/>
  <c r="P93" i="3" a="1"/>
  <c r="P93" i="3" s="1"/>
  <c r="Z93" i="3" a="1"/>
  <c r="Z93" i="3" s="1"/>
  <c r="AH93" i="3" a="1"/>
  <c r="AH93" i="3" s="1"/>
  <c r="AL93" i="3" a="1"/>
  <c r="AL93" i="3" s="1"/>
  <c r="AR93" i="3" a="1"/>
  <c r="AR93" i="3" s="1"/>
  <c r="AY93" i="3" a="1"/>
  <c r="AY93" i="3" s="1"/>
  <c r="BJ93" i="3" a="1"/>
  <c r="BJ93" i="3" s="1"/>
  <c r="BM93" i="3" a="1"/>
  <c r="BM93" i="3" s="1"/>
  <c r="BV93" i="3" a="1"/>
  <c r="BV93" i="3" s="1"/>
  <c r="CC93" i="3" a="1"/>
  <c r="CC93" i="3" s="1"/>
  <c r="CL93" i="3" a="1"/>
  <c r="CL93" i="3" s="1"/>
  <c r="H93" i="3" a="1"/>
  <c r="H93" i="3" s="1"/>
  <c r="K93" i="3" a="1"/>
  <c r="K93" i="3" s="1"/>
  <c r="Q93" i="3" a="1"/>
  <c r="Q93" i="3" s="1"/>
  <c r="T93" i="3" a="1"/>
  <c r="T93" i="3" s="1"/>
  <c r="AA93" i="3" a="1"/>
  <c r="AA93" i="3" s="1"/>
  <c r="AI93" i="3" a="1"/>
  <c r="AI93" i="3" s="1"/>
  <c r="AP93" i="3" a="1"/>
  <c r="AP93" i="3" s="1"/>
  <c r="AS93" i="3" a="1"/>
  <c r="AS93" i="3" s="1"/>
  <c r="BB93" i="3" a="1"/>
  <c r="BB93" i="3" s="1"/>
  <c r="BH93" i="3" a="1"/>
  <c r="BH93" i="3" s="1"/>
  <c r="BK93" i="3" a="1"/>
  <c r="BK93" i="3" s="1"/>
  <c r="BQ93" i="3" a="1"/>
  <c r="BQ93" i="3" s="1"/>
  <c r="BT93" i="3" a="1"/>
  <c r="BT93" i="3" s="1"/>
  <c r="BZ93" i="3" a="1"/>
  <c r="BZ93" i="3" s="1"/>
  <c r="CI93" i="3" a="1"/>
  <c r="CI93" i="3" s="1"/>
  <c r="CM93" i="3" a="1"/>
  <c r="CM93" i="3" s="1"/>
  <c r="X93" i="3" a="1"/>
  <c r="X93" i="3" s="1"/>
  <c r="AG93" i="3" a="1"/>
  <c r="AG93" i="3" s="1"/>
  <c r="AQ93" i="3" a="1"/>
  <c r="AQ93" i="3" s="1"/>
  <c r="AZ93" i="3" a="1"/>
  <c r="AZ93" i="3" s="1"/>
  <c r="BI93" i="3" a="1"/>
  <c r="BI93" i="3" s="1"/>
  <c r="BR93" i="3" a="1"/>
  <c r="BR93" i="3" s="1"/>
  <c r="BX93" i="3" s="1"/>
  <c r="CA93" i="3" a="1"/>
  <c r="CA93" i="3" s="1"/>
  <c r="CJ93" i="3" a="1"/>
  <c r="CJ93" i="3" s="1"/>
  <c r="CP93" i="3" s="1"/>
  <c r="F93" i="3" a="1"/>
  <c r="F93" i="3" s="1"/>
  <c r="O93" i="3" a="1"/>
  <c r="O93" i="3" s="1"/>
  <c r="Y93" i="3" a="1"/>
  <c r="Y93" i="3" s="1"/>
  <c r="BA93" i="3" a="1"/>
  <c r="BA93" i="3" s="1"/>
  <c r="BS93" i="3" a="1"/>
  <c r="BS93" i="3" s="1"/>
  <c r="CB93" i="3" a="1"/>
  <c r="CB93" i="3" s="1"/>
  <c r="CK93" i="3" a="1"/>
  <c r="CK93" i="3" s="1"/>
  <c r="R93" i="3" a="1"/>
  <c r="R93" i="3" s="1"/>
  <c r="AJ93" i="3" a="1"/>
  <c r="AJ93" i="3" s="1"/>
  <c r="BC93" i="3" a="1"/>
  <c r="BC93" i="3" s="1"/>
  <c r="BU93" i="3" a="1"/>
  <c r="BU93" i="3" s="1"/>
  <c r="S93" i="3" a="1"/>
  <c r="S93" i="3" s="1"/>
  <c r="AK93" i="3" a="1"/>
  <c r="AK93" i="3" s="1"/>
  <c r="BD93" i="3" a="1"/>
  <c r="BD93" i="3" s="1"/>
  <c r="CN93" i="3" a="1"/>
  <c r="CN93" i="3" s="1"/>
  <c r="I93" i="3" a="1"/>
  <c r="I93" i="3" s="1"/>
  <c r="AT93" i="3" a="1"/>
  <c r="AT93" i="3" s="1"/>
  <c r="CD93" i="3" a="1"/>
  <c r="CD93" i="3" s="1"/>
  <c r="AU93" i="3" a="1"/>
  <c r="AU93" i="3" s="1"/>
  <c r="CE93" i="3" a="1"/>
  <c r="CE93" i="3" s="1"/>
  <c r="AB93" i="3" a="1"/>
  <c r="AB93" i="3" s="1"/>
  <c r="AC93" i="3" a="1"/>
  <c r="AC93" i="3" s="1"/>
  <c r="BL93" i="3" a="1"/>
  <c r="BL93" i="3" s="1"/>
  <c r="G85" i="3" a="1"/>
  <c r="G85" i="3" s="1"/>
  <c r="J85" i="3" a="1"/>
  <c r="J85" i="3" s="1"/>
  <c r="P85" i="3" a="1"/>
  <c r="P85" i="3" s="1"/>
  <c r="Z85" i="3" a="1"/>
  <c r="Z85" i="3" s="1"/>
  <c r="AH85" i="3" a="1"/>
  <c r="AH85" i="3" s="1"/>
  <c r="AL85" i="3" a="1"/>
  <c r="AL85" i="3" s="1"/>
  <c r="AR85" i="3" a="1"/>
  <c r="AR85" i="3" s="1"/>
  <c r="AY85" i="3" a="1"/>
  <c r="AY85" i="3" s="1"/>
  <c r="BJ85" i="3" a="1"/>
  <c r="BJ85" i="3" s="1"/>
  <c r="BM85" i="3" a="1"/>
  <c r="BM85" i="3" s="1"/>
  <c r="BV85" i="3" a="1"/>
  <c r="BV85" i="3" s="1"/>
  <c r="CC85" i="3" a="1"/>
  <c r="CC85" i="3" s="1"/>
  <c r="CL85" i="3" a="1"/>
  <c r="CL85" i="3" s="1"/>
  <c r="H85" i="3" a="1"/>
  <c r="H85" i="3" s="1"/>
  <c r="K85" i="3" a="1"/>
  <c r="K85" i="3" s="1"/>
  <c r="Q85" i="3" a="1"/>
  <c r="Q85" i="3" s="1"/>
  <c r="T85" i="3" a="1"/>
  <c r="T85" i="3" s="1"/>
  <c r="AA85" i="3" a="1"/>
  <c r="AA85" i="3" s="1"/>
  <c r="AI85" i="3" a="1"/>
  <c r="AI85" i="3" s="1"/>
  <c r="AP85" i="3" a="1"/>
  <c r="AP85" i="3" s="1"/>
  <c r="AS85" i="3" a="1"/>
  <c r="AS85" i="3" s="1"/>
  <c r="BB85" i="3" a="1"/>
  <c r="BB85" i="3" s="1"/>
  <c r="BH85" i="3" a="1"/>
  <c r="BH85" i="3" s="1"/>
  <c r="BK85" i="3" a="1"/>
  <c r="BK85" i="3" s="1"/>
  <c r="BQ85" i="3" a="1"/>
  <c r="BQ85" i="3" s="1"/>
  <c r="BT85" i="3" a="1"/>
  <c r="BT85" i="3" s="1"/>
  <c r="BZ85" i="3" a="1"/>
  <c r="BZ85" i="3" s="1"/>
  <c r="CI85" i="3" a="1"/>
  <c r="CI85" i="3" s="1"/>
  <c r="CM85" i="3" a="1"/>
  <c r="CM85" i="3" s="1"/>
  <c r="X85" i="3" a="1"/>
  <c r="X85" i="3" s="1"/>
  <c r="AG85" i="3" a="1"/>
  <c r="AG85" i="3" s="1"/>
  <c r="AQ85" i="3" a="1"/>
  <c r="AQ85" i="3" s="1"/>
  <c r="AZ85" i="3" a="1"/>
  <c r="AZ85" i="3" s="1"/>
  <c r="BI85" i="3" a="1"/>
  <c r="BI85" i="3" s="1"/>
  <c r="BR85" i="3" a="1"/>
  <c r="BR85" i="3" s="1"/>
  <c r="BX85" i="3" s="1"/>
  <c r="CA85" i="3" a="1"/>
  <c r="CA85" i="3" s="1"/>
  <c r="CJ85" i="3" a="1"/>
  <c r="CJ85" i="3" s="1"/>
  <c r="CP85" i="3" s="1"/>
  <c r="F85" i="3" a="1"/>
  <c r="F85" i="3" s="1"/>
  <c r="O85" i="3" a="1"/>
  <c r="O85" i="3" s="1"/>
  <c r="Y85" i="3" a="1"/>
  <c r="Y85" i="3" s="1"/>
  <c r="BA85" i="3" a="1"/>
  <c r="BA85" i="3" s="1"/>
  <c r="BS85" i="3" a="1"/>
  <c r="BS85" i="3" s="1"/>
  <c r="CB85" i="3" a="1"/>
  <c r="CB85" i="3" s="1"/>
  <c r="CK85" i="3" a="1"/>
  <c r="CK85" i="3" s="1"/>
  <c r="R85" i="3" a="1"/>
  <c r="R85" i="3" s="1"/>
  <c r="AJ85" i="3" a="1"/>
  <c r="AJ85" i="3" s="1"/>
  <c r="BC85" i="3" a="1"/>
  <c r="BC85" i="3" s="1"/>
  <c r="BU85" i="3" a="1"/>
  <c r="BU85" i="3" s="1"/>
  <c r="S85" i="3" a="1"/>
  <c r="S85" i="3" s="1"/>
  <c r="AK85" i="3" a="1"/>
  <c r="AK85" i="3" s="1"/>
  <c r="BD85" i="3" a="1"/>
  <c r="BD85" i="3" s="1"/>
  <c r="CN85" i="3" a="1"/>
  <c r="CN85" i="3" s="1"/>
  <c r="I85" i="3" a="1"/>
  <c r="I85" i="3" s="1"/>
  <c r="AT85" i="3" a="1"/>
  <c r="AT85" i="3" s="1"/>
  <c r="CD85" i="3" a="1"/>
  <c r="CD85" i="3" s="1"/>
  <c r="AU85" i="3" a="1"/>
  <c r="AU85" i="3" s="1"/>
  <c r="CE85" i="3" a="1"/>
  <c r="CE85" i="3" s="1"/>
  <c r="BL85" i="3" a="1"/>
  <c r="BL85" i="3" s="1"/>
  <c r="AB85" i="3" a="1"/>
  <c r="AB85" i="3" s="1"/>
  <c r="AC85" i="3" a="1"/>
  <c r="AC85" i="3" s="1"/>
  <c r="H81" i="3" a="1"/>
  <c r="H81" i="3" s="1"/>
  <c r="K81" i="3" a="1"/>
  <c r="K81" i="3" s="1"/>
  <c r="Q81" i="3" a="1"/>
  <c r="Q81" i="3" s="1"/>
  <c r="T81" i="3" a="1"/>
  <c r="T81" i="3" s="1"/>
  <c r="AA81" i="3" a="1"/>
  <c r="AA81" i="3" s="1"/>
  <c r="AJ81" i="3" a="1"/>
  <c r="AJ81" i="3" s="1"/>
  <c r="AP81" i="3" a="1"/>
  <c r="AP81" i="3" s="1"/>
  <c r="AY81" i="3" a="1"/>
  <c r="AY81" i="3" s="1"/>
  <c r="BB81" i="3" a="1"/>
  <c r="BB81" i="3" s="1"/>
  <c r="BJ81" i="3" a="1"/>
  <c r="BJ81" i="3" s="1"/>
  <c r="BQ81" i="3" a="1"/>
  <c r="BQ81" i="3" s="1"/>
  <c r="BT81" i="3" a="1"/>
  <c r="BT81" i="3" s="1"/>
  <c r="CA81" i="3" a="1"/>
  <c r="CA81" i="3" s="1"/>
  <c r="CL81" i="3" a="1"/>
  <c r="CL81" i="3" s="1"/>
  <c r="F81" i="3" a="1"/>
  <c r="F81" i="3" s="1"/>
  <c r="I81" i="3" a="1"/>
  <c r="I81" i="3" s="1"/>
  <c r="O81" i="3" a="1"/>
  <c r="O81" i="3" s="1"/>
  <c r="R81" i="3" a="1"/>
  <c r="R81" i="3" s="1"/>
  <c r="X81" i="3" a="1"/>
  <c r="X81" i="3" s="1"/>
  <c r="AB81" i="3" a="1"/>
  <c r="AB81" i="3" s="1"/>
  <c r="AG81" i="3" a="1"/>
  <c r="AG81" i="3" s="1"/>
  <c r="AK81" i="3" a="1"/>
  <c r="AK81" i="3" s="1"/>
  <c r="AQ81" i="3" a="1"/>
  <c r="AQ81" i="3" s="1"/>
  <c r="AT81" i="3" a="1"/>
  <c r="AT81" i="3" s="1"/>
  <c r="BC81" i="3" a="1"/>
  <c r="BC81" i="3" s="1"/>
  <c r="BH81" i="3" a="1"/>
  <c r="BH81" i="3" s="1"/>
  <c r="BK81" i="3" a="1"/>
  <c r="BK81" i="3" s="1"/>
  <c r="BR81" i="3" a="1"/>
  <c r="BR81" i="3" s="1"/>
  <c r="BX81" i="3" s="1"/>
  <c r="BU81" i="3" a="1"/>
  <c r="BU81" i="3" s="1"/>
  <c r="CD81" i="3" a="1"/>
  <c r="CD81" i="3" s="1"/>
  <c r="CJ81" i="3" a="1"/>
  <c r="CJ81" i="3" s="1"/>
  <c r="CP81" i="3" s="1"/>
  <c r="CM81" i="3" a="1"/>
  <c r="CM81" i="3" s="1"/>
  <c r="S81" i="3" a="1"/>
  <c r="S81" i="3" s="1"/>
  <c r="AC81" i="3" a="1"/>
  <c r="AC81" i="3" s="1"/>
  <c r="AU81" i="3" a="1"/>
  <c r="AU81" i="3" s="1"/>
  <c r="BL81" i="3" a="1"/>
  <c r="BL81" i="3" s="1"/>
  <c r="BV81" i="3" a="1"/>
  <c r="BV81" i="3" s="1"/>
  <c r="CE81" i="3" a="1"/>
  <c r="CE81" i="3" s="1"/>
  <c r="J81" i="3" a="1"/>
  <c r="J81" i="3" s="1"/>
  <c r="AL81" i="3" a="1"/>
  <c r="AL81" i="3" s="1"/>
  <c r="BD81" i="3" a="1"/>
  <c r="BD81" i="3" s="1"/>
  <c r="BM81" i="3" a="1"/>
  <c r="BM81" i="3" s="1"/>
  <c r="BZ81" i="3" a="1"/>
  <c r="BZ81" i="3" s="1"/>
  <c r="CI81" i="3" a="1"/>
  <c r="CI81" i="3" s="1"/>
  <c r="CN81" i="3" a="1"/>
  <c r="CN81" i="3" s="1"/>
  <c r="G81" i="3" a="1"/>
  <c r="G81" i="3" s="1"/>
  <c r="Y81" i="3" a="1"/>
  <c r="Y81" i="3" s="1"/>
  <c r="AR81" i="3" a="1"/>
  <c r="AR81" i="3" s="1"/>
  <c r="BI81" i="3" a="1"/>
  <c r="BI81" i="3" s="1"/>
  <c r="CB81" i="3" a="1"/>
  <c r="CB81" i="3" s="1"/>
  <c r="Z81" i="3" a="1"/>
  <c r="Z81" i="3" s="1"/>
  <c r="AS81" i="3" a="1"/>
  <c r="AS81" i="3" s="1"/>
  <c r="CC81" i="3" a="1"/>
  <c r="CC81" i="3" s="1"/>
  <c r="AH81" i="3" a="1"/>
  <c r="AH81" i="3" s="1"/>
  <c r="BS81" i="3" a="1"/>
  <c r="BS81" i="3" s="1"/>
  <c r="AI81" i="3" a="1"/>
  <c r="AI81" i="3" s="1"/>
  <c r="AZ81" i="3" a="1"/>
  <c r="AZ81" i="3" s="1"/>
  <c r="BA81" i="3" a="1"/>
  <c r="BA81" i="3" s="1"/>
  <c r="CK81" i="3" a="1"/>
  <c r="CK81" i="3" s="1"/>
  <c r="P81" i="3" a="1"/>
  <c r="P81" i="3" s="1"/>
  <c r="H77" i="3" a="1"/>
  <c r="H77" i="3" s="1"/>
  <c r="K77" i="3" a="1"/>
  <c r="K77" i="3" s="1"/>
  <c r="T77" i="3" a="1"/>
  <c r="T77" i="3" s="1"/>
  <c r="AA77" i="3" a="1"/>
  <c r="AA77" i="3" s="1"/>
  <c r="AI77" i="3" a="1"/>
  <c r="AI77" i="3" s="1"/>
  <c r="AL77" i="3" a="1"/>
  <c r="AL77" i="3" s="1"/>
  <c r="AS77" i="3" a="1"/>
  <c r="AS77" i="3" s="1"/>
  <c r="AY77" i="3" a="1"/>
  <c r="AY77" i="3" s="1"/>
  <c r="BB77" i="3" a="1"/>
  <c r="BB77" i="3" s="1"/>
  <c r="BJ77" i="3" a="1"/>
  <c r="BJ77" i="3" s="1"/>
  <c r="BQ77" i="3" a="1"/>
  <c r="BQ77" i="3" s="1"/>
  <c r="BZ77" i="3" a="1"/>
  <c r="BZ77" i="3" s="1"/>
  <c r="CC77" i="3" a="1"/>
  <c r="CC77" i="3" s="1"/>
  <c r="CI77" i="3" a="1"/>
  <c r="CI77" i="3" s="1"/>
  <c r="CL77" i="3" a="1"/>
  <c r="CL77" i="3" s="1"/>
  <c r="F77" i="3" a="1"/>
  <c r="F77" i="3" s="1"/>
  <c r="I77" i="3" a="1"/>
  <c r="I77" i="3" s="1"/>
  <c r="O77" i="3" a="1"/>
  <c r="O77" i="3" s="1"/>
  <c r="R77" i="3" a="1"/>
  <c r="R77" i="3" s="1"/>
  <c r="X77" i="3" a="1"/>
  <c r="X77" i="3" s="1"/>
  <c r="AJ77" i="3" a="1"/>
  <c r="AJ77" i="3" s="1"/>
  <c r="AP77" i="3" a="1"/>
  <c r="AP77" i="3" s="1"/>
  <c r="AT77" i="3" a="1"/>
  <c r="AT77" i="3" s="1"/>
  <c r="BC77" i="3" a="1"/>
  <c r="BC77" i="3" s="1"/>
  <c r="BH77" i="3" a="1"/>
  <c r="BH77" i="3" s="1"/>
  <c r="BK77" i="3" a="1"/>
  <c r="BK77" i="3" s="1"/>
  <c r="BT77" i="3" a="1"/>
  <c r="BT77" i="3" s="1"/>
  <c r="CA77" i="3" a="1"/>
  <c r="CA77" i="3" s="1"/>
  <c r="CJ77" i="3" a="1"/>
  <c r="CJ77" i="3" s="1"/>
  <c r="CP77" i="3" s="1"/>
  <c r="CM77" i="3" a="1"/>
  <c r="CM77" i="3" s="1"/>
  <c r="G77" i="3" a="1"/>
  <c r="G77" i="3" s="1"/>
  <c r="P77" i="3" a="1"/>
  <c r="P77" i="3" s="1"/>
  <c r="Y77" i="3" a="1"/>
  <c r="Y77" i="3" s="1"/>
  <c r="AG77" i="3" a="1"/>
  <c r="AG77" i="3" s="1"/>
  <c r="AQ77" i="3" a="1"/>
  <c r="AQ77" i="3" s="1"/>
  <c r="AZ77" i="3" a="1"/>
  <c r="AZ77" i="3" s="1"/>
  <c r="BI77" i="3" a="1"/>
  <c r="BI77" i="3" s="1"/>
  <c r="BR77" i="3" a="1"/>
  <c r="BR77" i="3" s="1"/>
  <c r="BX77" i="3" s="1"/>
  <c r="CK77" i="3" a="1"/>
  <c r="CK77" i="3" s="1"/>
  <c r="Q77" i="3" a="1"/>
  <c r="Q77" i="3" s="1"/>
  <c r="Z77" i="3" a="1"/>
  <c r="Z77" i="3" s="1"/>
  <c r="AH77" i="3" a="1"/>
  <c r="AH77" i="3" s="1"/>
  <c r="AR77" i="3" a="1"/>
  <c r="AR77" i="3" s="1"/>
  <c r="BA77" i="3" a="1"/>
  <c r="BA77" i="3" s="1"/>
  <c r="BS77" i="3" a="1"/>
  <c r="BS77" i="3" s="1"/>
  <c r="CB77" i="3" a="1"/>
  <c r="CB77" i="3" s="1"/>
  <c r="AB77" i="3" a="1"/>
  <c r="AB77" i="3" s="1"/>
  <c r="AU77" i="3" a="1"/>
  <c r="AU77" i="3" s="1"/>
  <c r="BL77" i="3" a="1"/>
  <c r="BL77" i="3" s="1"/>
  <c r="CD77" i="3" a="1"/>
  <c r="CD77" i="3" s="1"/>
  <c r="J77" i="3" a="1"/>
  <c r="J77" i="3" s="1"/>
  <c r="AC77" i="3" a="1"/>
  <c r="AC77" i="3" s="1"/>
  <c r="BM77" i="3" a="1"/>
  <c r="BM77" i="3" s="1"/>
  <c r="CE77" i="3" a="1"/>
  <c r="CE77" i="3" s="1"/>
  <c r="S77" i="3" a="1"/>
  <c r="S77" i="3" s="1"/>
  <c r="BD77" i="3" a="1"/>
  <c r="BD77" i="3" s="1"/>
  <c r="CN77" i="3" a="1"/>
  <c r="CN77" i="3" s="1"/>
  <c r="AK77" i="3" a="1"/>
  <c r="AK77" i="3" s="1"/>
  <c r="BU77" i="3" a="1"/>
  <c r="BU77" i="3" s="1"/>
  <c r="BV77" i="3" a="1"/>
  <c r="BV77" i="3" s="1"/>
  <c r="I65" i="3" a="1"/>
  <c r="I65" i="3" s="1"/>
  <c r="O65" i="3" a="1"/>
  <c r="O65" i="3" s="1"/>
  <c r="R65" i="3" a="1"/>
  <c r="R65" i="3" s="1"/>
  <c r="X65" i="3" a="1"/>
  <c r="X65" i="3" s="1"/>
  <c r="AA65" i="3" a="1"/>
  <c r="AA65" i="3" s="1"/>
  <c r="AI65" i="3" a="1"/>
  <c r="AI65" i="3" s="1"/>
  <c r="AL65" i="3" a="1"/>
  <c r="AL65" i="3" s="1"/>
  <c r="AR65" i="3" a="1"/>
  <c r="AR65" i="3" s="1"/>
  <c r="AU65" i="3" a="1"/>
  <c r="AU65" i="3" s="1"/>
  <c r="BD65" i="3" a="1"/>
  <c r="BD65" i="3" s="1"/>
  <c r="BL65" i="3" a="1"/>
  <c r="BL65" i="3" s="1"/>
  <c r="BR65" i="3" a="1"/>
  <c r="BR65" i="3" s="1"/>
  <c r="BX65" i="3" s="1"/>
  <c r="BU65" i="3" a="1"/>
  <c r="BU65" i="3" s="1"/>
  <c r="CA65" i="3" a="1"/>
  <c r="CA65" i="3" s="1"/>
  <c r="CE65" i="3" a="1"/>
  <c r="CE65" i="3" s="1"/>
  <c r="CJ65" i="3" a="1"/>
  <c r="CJ65" i="3" s="1"/>
  <c r="CP65" i="3" s="1"/>
  <c r="CN65" i="3" a="1"/>
  <c r="CN65" i="3" s="1"/>
  <c r="F65" i="3" a="1"/>
  <c r="F65" i="3" s="1"/>
  <c r="J65" i="3" a="1"/>
  <c r="J65" i="3" s="1"/>
  <c r="S65" i="3" a="1"/>
  <c r="S65" i="3" s="1"/>
  <c r="Y65" i="3" a="1"/>
  <c r="Y65" i="3" s="1"/>
  <c r="AB65" i="3" a="1"/>
  <c r="AB65" i="3" s="1"/>
  <c r="AG65" i="3" a="1"/>
  <c r="AG65" i="3" s="1"/>
  <c r="AP65" i="3" a="1"/>
  <c r="AP65" i="3" s="1"/>
  <c r="AS65" i="3" a="1"/>
  <c r="AS65" i="3" s="1"/>
  <c r="AY65" i="3" a="1"/>
  <c r="AY65" i="3" s="1"/>
  <c r="BB65" i="3" a="1"/>
  <c r="BB65" i="3" s="1"/>
  <c r="BJ65" i="3" a="1"/>
  <c r="BJ65" i="3" s="1"/>
  <c r="BM65" i="3" a="1"/>
  <c r="BM65" i="3" s="1"/>
  <c r="BS65" i="3" a="1"/>
  <c r="BS65" i="3" s="1"/>
  <c r="CB65" i="3" a="1"/>
  <c r="CB65" i="3" s="1"/>
  <c r="CK65" i="3" a="1"/>
  <c r="CK65" i="3" s="1"/>
  <c r="G65" i="3" a="1"/>
  <c r="G65" i="3" s="1"/>
  <c r="P65" i="3" a="1"/>
  <c r="P65" i="3" s="1"/>
  <c r="AQ65" i="3" a="1"/>
  <c r="AQ65" i="3" s="1"/>
  <c r="AZ65" i="3" a="1"/>
  <c r="AZ65" i="3" s="1"/>
  <c r="BH65" i="3" a="1"/>
  <c r="BH65" i="3" s="1"/>
  <c r="BV65" i="3" a="1"/>
  <c r="BV65" i="3" s="1"/>
  <c r="CI65" i="3" a="1"/>
  <c r="CI65" i="3" s="1"/>
  <c r="H65" i="3" a="1"/>
  <c r="H65" i="3" s="1"/>
  <c r="Q65" i="3" a="1"/>
  <c r="Q65" i="3" s="1"/>
  <c r="Z65" i="3" a="1"/>
  <c r="Z65" i="3" s="1"/>
  <c r="BA65" i="3" a="1"/>
  <c r="BA65" i="3" s="1"/>
  <c r="BI65" i="3" a="1"/>
  <c r="BI65" i="3" s="1"/>
  <c r="BQ65" i="3" a="1"/>
  <c r="BQ65" i="3" s="1"/>
  <c r="BZ65" i="3" a="1"/>
  <c r="BZ65" i="3" s="1"/>
  <c r="AJ65" i="3" a="1"/>
  <c r="AJ65" i="3" s="1"/>
  <c r="BC65" i="3" a="1"/>
  <c r="BC65" i="3" s="1"/>
  <c r="CL65" i="3" a="1"/>
  <c r="CL65" i="3" s="1"/>
  <c r="T65" i="3" a="1"/>
  <c r="T65" i="3" s="1"/>
  <c r="AK65" i="3" a="1"/>
  <c r="AK65" i="3" s="1"/>
  <c r="BT65" i="3" a="1"/>
  <c r="BT65" i="3" s="1"/>
  <c r="CM65" i="3" a="1"/>
  <c r="CM65" i="3" s="1"/>
  <c r="AC65" i="3" a="1"/>
  <c r="AC65" i="3" s="1"/>
  <c r="BK65" i="3" a="1"/>
  <c r="BK65" i="3" s="1"/>
  <c r="K65" i="3" a="1"/>
  <c r="K65" i="3" s="1"/>
  <c r="CC65" i="3" a="1"/>
  <c r="CC65" i="3" s="1"/>
  <c r="CD65" i="3" a="1"/>
  <c r="CD65" i="3" s="1"/>
  <c r="AT65" i="3" a="1"/>
  <c r="AT65" i="3" s="1"/>
  <c r="H61" i="3" a="1"/>
  <c r="H61" i="3" s="1"/>
  <c r="Q61" i="3" a="1"/>
  <c r="Q61" i="3" s="1"/>
  <c r="X61" i="3" a="1"/>
  <c r="X61" i="3" s="1"/>
  <c r="AA61" i="3" a="1"/>
  <c r="AA61" i="3" s="1"/>
  <c r="AG61" i="3" a="1"/>
  <c r="AG61" i="3" s="1"/>
  <c r="AP61" i="3" a="1"/>
  <c r="AP61" i="3" s="1"/>
  <c r="AS61" i="3" a="1"/>
  <c r="AS61" i="3" s="1"/>
  <c r="AY61" i="3" a="1"/>
  <c r="AY61" i="3" s="1"/>
  <c r="BB61" i="3" a="1"/>
  <c r="BB61" i="3" s="1"/>
  <c r="BK61" i="3" a="1"/>
  <c r="BK61" i="3" s="1"/>
  <c r="BT61" i="3" a="1"/>
  <c r="BT61" i="3" s="1"/>
  <c r="BZ61" i="3" a="1"/>
  <c r="BZ61" i="3" s="1"/>
  <c r="CD61" i="3" a="1"/>
  <c r="CD61" i="3" s="1"/>
  <c r="CM61" i="3" a="1"/>
  <c r="CM61" i="3" s="1"/>
  <c r="I61" i="3" a="1"/>
  <c r="I61" i="3" s="1"/>
  <c r="O61" i="3" a="1"/>
  <c r="O61" i="3" s="1"/>
  <c r="R61" i="3" a="1"/>
  <c r="R61" i="3" s="1"/>
  <c r="Y61" i="3" a="1"/>
  <c r="Y61" i="3" s="1"/>
  <c r="AJ61" i="3" a="1"/>
  <c r="AJ61" i="3" s="1"/>
  <c r="AQ61" i="3" a="1"/>
  <c r="AQ61" i="3" s="1"/>
  <c r="AZ61" i="3" a="1"/>
  <c r="AZ61" i="3" s="1"/>
  <c r="BC61" i="3" a="1"/>
  <c r="BC61" i="3" s="1"/>
  <c r="BH61" i="3" a="1"/>
  <c r="BH61" i="3" s="1"/>
  <c r="BQ61" i="3" a="1"/>
  <c r="BQ61" i="3" s="1"/>
  <c r="BU61" i="3" a="1"/>
  <c r="BU61" i="3" s="1"/>
  <c r="CA61" i="3" a="1"/>
  <c r="CA61" i="3" s="1"/>
  <c r="CE61" i="3" a="1"/>
  <c r="CE61" i="3" s="1"/>
  <c r="CJ61" i="3" a="1"/>
  <c r="CJ61" i="3" s="1"/>
  <c r="CP61" i="3" s="1"/>
  <c r="CN61" i="3" a="1"/>
  <c r="CN61" i="3" s="1"/>
  <c r="J61" i="3" a="1"/>
  <c r="J61" i="3" s="1"/>
  <c r="S61" i="3" a="1"/>
  <c r="S61" i="3" s="1"/>
  <c r="AK61" i="3" a="1"/>
  <c r="AK61" i="3" s="1"/>
  <c r="AT61" i="3" a="1"/>
  <c r="AT61" i="3" s="1"/>
  <c r="BL61" i="3" a="1"/>
  <c r="BL61" i="3" s="1"/>
  <c r="K61" i="3" a="1"/>
  <c r="K61" i="3" s="1"/>
  <c r="T61" i="3" a="1"/>
  <c r="T61" i="3" s="1"/>
  <c r="AL61" i="3" a="1"/>
  <c r="AL61" i="3" s="1"/>
  <c r="AU61" i="3" a="1"/>
  <c r="AU61" i="3" s="1"/>
  <c r="BD61" i="3" a="1"/>
  <c r="BD61" i="3" s="1"/>
  <c r="BM61" i="3" a="1"/>
  <c r="BM61" i="3" s="1"/>
  <c r="BV61" i="3" a="1"/>
  <c r="BV61" i="3" s="1"/>
  <c r="CI61" i="3" a="1"/>
  <c r="CI61" i="3" s="1"/>
  <c r="BA61" i="3" a="1"/>
  <c r="BA61" i="3" s="1"/>
  <c r="BR61" i="3" a="1"/>
  <c r="BR61" i="3" s="1"/>
  <c r="BX61" i="3" s="1"/>
  <c r="CK61" i="3" a="1"/>
  <c r="CK61" i="3" s="1"/>
  <c r="P61" i="3" a="1"/>
  <c r="P61" i="3" s="1"/>
  <c r="AI61" i="3" a="1"/>
  <c r="AI61" i="3" s="1"/>
  <c r="BS61" i="3" a="1"/>
  <c r="BS61" i="3" s="1"/>
  <c r="CL61" i="3" a="1"/>
  <c r="CL61" i="3" s="1"/>
  <c r="F61" i="3" a="1"/>
  <c r="F61" i="3" s="1"/>
  <c r="CB61" i="3" a="1"/>
  <c r="CB61" i="3" s="1"/>
  <c r="G61" i="3" a="1"/>
  <c r="G61" i="3" s="1"/>
  <c r="AR61" i="3" a="1"/>
  <c r="AR61" i="3" s="1"/>
  <c r="CC61" i="3" a="1"/>
  <c r="CC61" i="3" s="1"/>
  <c r="Z61" i="3" a="1"/>
  <c r="Z61" i="3" s="1"/>
  <c r="BI61" i="3" a="1"/>
  <c r="BI61" i="3" s="1"/>
  <c r="BJ61" i="3" a="1"/>
  <c r="BJ61" i="3" s="1"/>
  <c r="F53" i="3" a="1"/>
  <c r="F53" i="3" s="1"/>
  <c r="J53" i="3" a="1"/>
  <c r="J53" i="3" s="1"/>
  <c r="S53" i="3" a="1"/>
  <c r="S53" i="3" s="1"/>
  <c r="AC53" i="3" a="1"/>
  <c r="AC53" i="3" s="1"/>
  <c r="AH53" i="3" a="1"/>
  <c r="AH53" i="3" s="1"/>
  <c r="AK53" i="3" a="1"/>
  <c r="AK53" i="3" s="1"/>
  <c r="AT53" i="3" a="1"/>
  <c r="AT53" i="3" s="1"/>
  <c r="BA53" i="3" a="1"/>
  <c r="BA53" i="3" s="1"/>
  <c r="BI53" i="3" a="1"/>
  <c r="BI53" i="3" s="1"/>
  <c r="BL53" i="3" a="1"/>
  <c r="BL53" i="3" s="1"/>
  <c r="BR53" i="3" a="1"/>
  <c r="BR53" i="3" s="1"/>
  <c r="BX53" i="3" s="1"/>
  <c r="CB53" i="3" a="1"/>
  <c r="CB53" i="3" s="1"/>
  <c r="CK53" i="3" a="1"/>
  <c r="CK53" i="3" s="1"/>
  <c r="G53" i="3" a="1"/>
  <c r="G53" i="3" s="1"/>
  <c r="K53" i="3" a="1"/>
  <c r="K53" i="3" s="1"/>
  <c r="P53" i="3" a="1"/>
  <c r="P53" i="3" s="1"/>
  <c r="T53" i="3" a="1"/>
  <c r="T53" i="3" s="1"/>
  <c r="Z53" i="3" a="1"/>
  <c r="Z53" i="3" s="1"/>
  <c r="AI53" i="3" a="1"/>
  <c r="AI53" i="3" s="1"/>
  <c r="AL53" i="3" a="1"/>
  <c r="AL53" i="3" s="1"/>
  <c r="AR53" i="3" a="1"/>
  <c r="AR53" i="3" s="1"/>
  <c r="AU53" i="3" a="1"/>
  <c r="AU53" i="3" s="1"/>
  <c r="BD53" i="3" a="1"/>
  <c r="BD53" i="3" s="1"/>
  <c r="BJ53" i="3" a="1"/>
  <c r="BJ53" i="3" s="1"/>
  <c r="BM53" i="3" a="1"/>
  <c r="BM53" i="3" s="1"/>
  <c r="BS53" i="3" a="1"/>
  <c r="BS53" i="3" s="1"/>
  <c r="BV53" i="3" a="1"/>
  <c r="BV53" i="3" s="1"/>
  <c r="CC53" i="3" a="1"/>
  <c r="CC53" i="3" s="1"/>
  <c r="CI53" i="3" a="1"/>
  <c r="CI53" i="3" s="1"/>
  <c r="CL53" i="3" a="1"/>
  <c r="CL53" i="3" s="1"/>
  <c r="X53" i="3" a="1"/>
  <c r="X53" i="3" s="1"/>
  <c r="AG53" i="3" a="1"/>
  <c r="AG53" i="3" s="1"/>
  <c r="AP53" i="3" a="1"/>
  <c r="AP53" i="3" s="1"/>
  <c r="AY53" i="3" a="1"/>
  <c r="AY53" i="3" s="1"/>
  <c r="BZ53" i="3" a="1"/>
  <c r="BZ53" i="3" s="1"/>
  <c r="O53" i="3" a="1"/>
  <c r="O53" i="3" s="1"/>
  <c r="Y53" i="3" a="1"/>
  <c r="Y53" i="3" s="1"/>
  <c r="AQ53" i="3" a="1"/>
  <c r="AQ53" i="3" s="1"/>
  <c r="AZ53" i="3" a="1"/>
  <c r="AZ53" i="3" s="1"/>
  <c r="BH53" i="3" a="1"/>
  <c r="BH53" i="3" s="1"/>
  <c r="BQ53" i="3" a="1"/>
  <c r="BQ53" i="3" s="1"/>
  <c r="CA53" i="3" a="1"/>
  <c r="CA53" i="3" s="1"/>
  <c r="CJ53" i="3" a="1"/>
  <c r="CJ53" i="3" s="1"/>
  <c r="CP53" i="3" s="1"/>
  <c r="Q53" i="3" a="1"/>
  <c r="Q53" i="3" s="1"/>
  <c r="BB53" i="3" a="1"/>
  <c r="BB53" i="3" s="1"/>
  <c r="BT53" i="3" a="1"/>
  <c r="BT53" i="3" s="1"/>
  <c r="CM53" i="3" a="1"/>
  <c r="CM53" i="3" s="1"/>
  <c r="R53" i="3" a="1"/>
  <c r="R53" i="3" s="1"/>
  <c r="AJ53" i="3" a="1"/>
  <c r="AJ53" i="3" s="1"/>
  <c r="BC53" i="3" a="1"/>
  <c r="BC53" i="3" s="1"/>
  <c r="BU53" i="3" a="1"/>
  <c r="BU53" i="3" s="1"/>
  <c r="CN53" i="3" a="1"/>
  <c r="CN53" i="3" s="1"/>
  <c r="H53" i="3" a="1"/>
  <c r="H53" i="3" s="1"/>
  <c r="AS53" i="3" a="1"/>
  <c r="AS53" i="3" s="1"/>
  <c r="CD53" i="3" a="1"/>
  <c r="CD53" i="3" s="1"/>
  <c r="I53" i="3" a="1"/>
  <c r="I53" i="3" s="1"/>
  <c r="CE53" i="3" a="1"/>
  <c r="CE53" i="3" s="1"/>
  <c r="AA53" i="3" a="1"/>
  <c r="AA53" i="3" s="1"/>
  <c r="AB53" i="3" a="1"/>
  <c r="AB53" i="3" s="1"/>
  <c r="BK53" i="3" a="1"/>
  <c r="BK53" i="3" s="1"/>
  <c r="H49" i="3" a="1"/>
  <c r="H49" i="3" s="1"/>
  <c r="Q49" i="3" a="1"/>
  <c r="Q49" i="3" s="1"/>
  <c r="X49" i="3" a="1"/>
  <c r="X49" i="3" s="1"/>
  <c r="AA49" i="3" a="1"/>
  <c r="AA49" i="3" s="1"/>
  <c r="AG49" i="3" a="1"/>
  <c r="AG49" i="3" s="1"/>
  <c r="AP49" i="3" a="1"/>
  <c r="AP49" i="3" s="1"/>
  <c r="AS49" i="3" a="1"/>
  <c r="AS49" i="3" s="1"/>
  <c r="AY49" i="3" a="1"/>
  <c r="AY49" i="3" s="1"/>
  <c r="BB49" i="3" a="1"/>
  <c r="BB49" i="3" s="1"/>
  <c r="BK49" i="3" a="1"/>
  <c r="BK49" i="3" s="1"/>
  <c r="BT49" i="3" a="1"/>
  <c r="BT49" i="3" s="1"/>
  <c r="BZ49" i="3" a="1"/>
  <c r="BZ49" i="3" s="1"/>
  <c r="CD49" i="3" a="1"/>
  <c r="CD49" i="3" s="1"/>
  <c r="CM49" i="3" a="1"/>
  <c r="CM49" i="3" s="1"/>
  <c r="I49" i="3" a="1"/>
  <c r="I49" i="3" s="1"/>
  <c r="O49" i="3" a="1"/>
  <c r="O49" i="3" s="1"/>
  <c r="R49" i="3" a="1"/>
  <c r="R49" i="3" s="1"/>
  <c r="Y49" i="3" a="1"/>
  <c r="Y49" i="3" s="1"/>
  <c r="AB49" i="3" a="1"/>
  <c r="AB49" i="3" s="1"/>
  <c r="AJ49" i="3" a="1"/>
  <c r="AJ49" i="3" s="1"/>
  <c r="AQ49" i="3" a="1"/>
  <c r="AQ49" i="3" s="1"/>
  <c r="AZ49" i="3" a="1"/>
  <c r="AZ49" i="3" s="1"/>
  <c r="BC49" i="3" a="1"/>
  <c r="BC49" i="3" s="1"/>
  <c r="BH49" i="3" a="1"/>
  <c r="BH49" i="3" s="1"/>
  <c r="BQ49" i="3" a="1"/>
  <c r="BQ49" i="3" s="1"/>
  <c r="BU49" i="3" a="1"/>
  <c r="BU49" i="3" s="1"/>
  <c r="CA49" i="3" a="1"/>
  <c r="CA49" i="3" s="1"/>
  <c r="CE49" i="3" a="1"/>
  <c r="CE49" i="3" s="1"/>
  <c r="CJ49" i="3" a="1"/>
  <c r="CJ49" i="3" s="1"/>
  <c r="CP49" i="3" s="1"/>
  <c r="CN49" i="3" a="1"/>
  <c r="CN49" i="3" s="1"/>
  <c r="J49" i="3" a="1"/>
  <c r="J49" i="3" s="1"/>
  <c r="S49" i="3" a="1"/>
  <c r="S49" i="3" s="1"/>
  <c r="AC49" i="3" a="1"/>
  <c r="AC49" i="3" s="1"/>
  <c r="AK49" i="3" a="1"/>
  <c r="AK49" i="3" s="1"/>
  <c r="AT49" i="3" a="1"/>
  <c r="AT49" i="3" s="1"/>
  <c r="BL49" i="3" a="1"/>
  <c r="BL49" i="3" s="1"/>
  <c r="K49" i="3" a="1"/>
  <c r="K49" i="3" s="1"/>
  <c r="T49" i="3" a="1"/>
  <c r="T49" i="3" s="1"/>
  <c r="AL49" i="3" a="1"/>
  <c r="AL49" i="3" s="1"/>
  <c r="AU49" i="3" a="1"/>
  <c r="AU49" i="3" s="1"/>
  <c r="BD49" i="3" a="1"/>
  <c r="BD49" i="3" s="1"/>
  <c r="BM49" i="3" a="1"/>
  <c r="BM49" i="3" s="1"/>
  <c r="BV49" i="3" a="1"/>
  <c r="BV49" i="3" s="1"/>
  <c r="CI49" i="3" a="1"/>
  <c r="CI49" i="3" s="1"/>
  <c r="F49" i="3" a="1"/>
  <c r="F49" i="3" s="1"/>
  <c r="BI49" i="3" a="1"/>
  <c r="BI49" i="3" s="1"/>
  <c r="CB49" i="3" a="1"/>
  <c r="CB49" i="3" s="1"/>
  <c r="G49" i="3" a="1"/>
  <c r="G49" i="3" s="1"/>
  <c r="Z49" i="3" a="1"/>
  <c r="Z49" i="3" s="1"/>
  <c r="AR49" i="3" a="1"/>
  <c r="AR49" i="3" s="1"/>
  <c r="BJ49" i="3" a="1"/>
  <c r="BJ49" i="3" s="1"/>
  <c r="CC49" i="3" a="1"/>
  <c r="CC49" i="3" s="1"/>
  <c r="BR49" i="3" a="1"/>
  <c r="BR49" i="3" s="1"/>
  <c r="BX49" i="3" s="1"/>
  <c r="AI49" i="3" a="1"/>
  <c r="AI49" i="3" s="1"/>
  <c r="BS49" i="3" a="1"/>
  <c r="BS49" i="3" s="1"/>
  <c r="CK49" i="3" a="1"/>
  <c r="CK49" i="3" s="1"/>
  <c r="P49" i="3" a="1"/>
  <c r="P49" i="3" s="1"/>
  <c r="CL49" i="3" a="1"/>
  <c r="CL49" i="3" s="1"/>
  <c r="BA49" i="3" a="1"/>
  <c r="BA49" i="3" s="1"/>
  <c r="F45" i="3" a="1"/>
  <c r="F45" i="3" s="1"/>
  <c r="J45" i="3" a="1"/>
  <c r="J45" i="3" s="1"/>
  <c r="P45" i="3" a="1"/>
  <c r="P45" i="3" s="1"/>
  <c r="T45" i="3" a="1"/>
  <c r="T45" i="3" s="1"/>
  <c r="Z45" i="3" a="1"/>
  <c r="Z45" i="3" s="1"/>
  <c r="AI45" i="3" a="1"/>
  <c r="AI45" i="3" s="1"/>
  <c r="AL45" i="3" a="1"/>
  <c r="AL45" i="3" s="1"/>
  <c r="AS45" i="3" a="1"/>
  <c r="AS45" i="3" s="1"/>
  <c r="AY45" i="3" a="1"/>
  <c r="AY45" i="3" s="1"/>
  <c r="BC45" i="3" a="1"/>
  <c r="BC45" i="3" s="1"/>
  <c r="BH45" i="3" a="1"/>
  <c r="BH45" i="3" s="1"/>
  <c r="BK45" i="3" a="1"/>
  <c r="BK45" i="3" s="1"/>
  <c r="BZ45" i="3" a="1"/>
  <c r="BZ45" i="3" s="1"/>
  <c r="CD45" i="3" a="1"/>
  <c r="CD45" i="3" s="1"/>
  <c r="CJ45" i="3" a="1"/>
  <c r="CJ45" i="3" s="1"/>
  <c r="CP45" i="3" s="1"/>
  <c r="CN45" i="3" a="1"/>
  <c r="CN45" i="3" s="1"/>
  <c r="G45" i="3" a="1"/>
  <c r="G45" i="3" s="1"/>
  <c r="K45" i="3" a="1"/>
  <c r="K45" i="3" s="1"/>
  <c r="Q45" i="3" a="1"/>
  <c r="Q45" i="3" s="1"/>
  <c r="X45" i="3" a="1"/>
  <c r="X45" i="3" s="1"/>
  <c r="AA45" i="3" a="1"/>
  <c r="AA45" i="3" s="1"/>
  <c r="AG45" i="3" a="1"/>
  <c r="AG45" i="3" s="1"/>
  <c r="AP45" i="3" a="1"/>
  <c r="AP45" i="3" s="1"/>
  <c r="AZ45" i="3" a="1"/>
  <c r="AZ45" i="3" s="1"/>
  <c r="BI45" i="3" a="1"/>
  <c r="BI45" i="3" s="1"/>
  <c r="BQ45" i="3" a="1"/>
  <c r="BQ45" i="3" s="1"/>
  <c r="BT45" i="3" a="1"/>
  <c r="BT45" i="3" s="1"/>
  <c r="CA45" i="3" a="1"/>
  <c r="CA45" i="3" s="1"/>
  <c r="CE45" i="3" a="1"/>
  <c r="CE45" i="3" s="1"/>
  <c r="CK45" i="3" a="1"/>
  <c r="CK45" i="3" s="1"/>
  <c r="O45" i="3" a="1"/>
  <c r="O45" i="3" s="1"/>
  <c r="Y45" i="3" a="1"/>
  <c r="Y45" i="3" s="1"/>
  <c r="AQ45" i="3" a="1"/>
  <c r="AQ45" i="3" s="1"/>
  <c r="BA45" i="3" a="1"/>
  <c r="BA45" i="3" s="1"/>
  <c r="BR45" i="3" a="1"/>
  <c r="BR45" i="3" s="1"/>
  <c r="BX45" i="3" s="1"/>
  <c r="CB45" i="3" a="1"/>
  <c r="CB45" i="3" s="1"/>
  <c r="CL45" i="3" a="1"/>
  <c r="CL45" i="3" s="1"/>
  <c r="AR45" i="3" a="1"/>
  <c r="AR45" i="3" s="1"/>
  <c r="BB45" i="3" a="1"/>
  <c r="BB45" i="3" s="1"/>
  <c r="BJ45" i="3" a="1"/>
  <c r="BJ45" i="3" s="1"/>
  <c r="BS45" i="3" a="1"/>
  <c r="BS45" i="3" s="1"/>
  <c r="CC45" i="3" a="1"/>
  <c r="CC45" i="3" s="1"/>
  <c r="CM45" i="3" a="1"/>
  <c r="CM45" i="3" s="1"/>
  <c r="H45" i="3" a="1"/>
  <c r="H45" i="3" s="1"/>
  <c r="AB45" i="3" a="1"/>
  <c r="AB45" i="3" s="1"/>
  <c r="AT45" i="3" a="1"/>
  <c r="AT45" i="3" s="1"/>
  <c r="BL45" i="3" a="1"/>
  <c r="BL45" i="3" s="1"/>
  <c r="CI45" i="3" a="1"/>
  <c r="CI45" i="3" s="1"/>
  <c r="I45" i="3" a="1"/>
  <c r="I45" i="3" s="1"/>
  <c r="AC45" i="3" a="1"/>
  <c r="AC45" i="3" s="1"/>
  <c r="AU45" i="3" a="1"/>
  <c r="AU45" i="3" s="1"/>
  <c r="BM45" i="3" a="1"/>
  <c r="BM45" i="3" s="1"/>
  <c r="R45" i="3" a="1"/>
  <c r="R45" i="3" s="1"/>
  <c r="BD45" i="3" a="1"/>
  <c r="BD45" i="3" s="1"/>
  <c r="S45" i="3" a="1"/>
  <c r="S45" i="3" s="1"/>
  <c r="BU45" i="3" a="1"/>
  <c r="BU45" i="3" s="1"/>
  <c r="BV45" i="3" a="1"/>
  <c r="BV45" i="3" s="1"/>
  <c r="AJ45" i="3" a="1"/>
  <c r="AJ45" i="3" s="1"/>
  <c r="AK45" i="3" a="1"/>
  <c r="AK45" i="3" s="1"/>
  <c r="G37" i="3" a="1"/>
  <c r="G37" i="3" s="1"/>
  <c r="J37" i="3" a="1"/>
  <c r="J37" i="3" s="1"/>
  <c r="P37" i="3" a="1"/>
  <c r="P37" i="3" s="1"/>
  <c r="Z37" i="3" a="1"/>
  <c r="Z37" i="3" s="1"/>
  <c r="AL37" i="3" a="1"/>
  <c r="AL37" i="3" s="1"/>
  <c r="AR37" i="3" a="1"/>
  <c r="AR37" i="3" s="1"/>
  <c r="AY37" i="3" a="1"/>
  <c r="AY37" i="3" s="1"/>
  <c r="BJ37" i="3" a="1"/>
  <c r="BJ37" i="3" s="1"/>
  <c r="BM37" i="3" a="1"/>
  <c r="BM37" i="3" s="1"/>
  <c r="BS37" i="3" a="1"/>
  <c r="BS37" i="3" s="1"/>
  <c r="CB37" i="3" a="1"/>
  <c r="CB37" i="3" s="1"/>
  <c r="CE37" i="3" a="1"/>
  <c r="CE37" i="3" s="1"/>
  <c r="CK37" i="3" a="1"/>
  <c r="CK37" i="3" s="1"/>
  <c r="CN37" i="3" a="1"/>
  <c r="CN37" i="3" s="1"/>
  <c r="H37" i="3" a="1"/>
  <c r="H37" i="3" s="1"/>
  <c r="K37" i="3" a="1"/>
  <c r="K37" i="3" s="1"/>
  <c r="Q37" i="3" a="1"/>
  <c r="Q37" i="3" s="1"/>
  <c r="T37" i="3" a="1"/>
  <c r="T37" i="3" s="1"/>
  <c r="AA37" i="3" a="1"/>
  <c r="AA37" i="3" s="1"/>
  <c r="AI37" i="3" a="1"/>
  <c r="AI37" i="3" s="1"/>
  <c r="AP37" i="3" a="1"/>
  <c r="AP37" i="3" s="1"/>
  <c r="AS37" i="3" a="1"/>
  <c r="AS37" i="3" s="1"/>
  <c r="BB37" i="3" a="1"/>
  <c r="BB37" i="3" s="1"/>
  <c r="BH37" i="3" a="1"/>
  <c r="BH37" i="3" s="1"/>
  <c r="BK37" i="3" a="1"/>
  <c r="BK37" i="3" s="1"/>
  <c r="BQ37" i="3" a="1"/>
  <c r="BQ37" i="3" s="1"/>
  <c r="BV37" i="3" a="1"/>
  <c r="BV37" i="3" s="1"/>
  <c r="CC37" i="3" a="1"/>
  <c r="CC37" i="3" s="1"/>
  <c r="CL37" i="3" a="1"/>
  <c r="CL37" i="3" s="1"/>
  <c r="I37" i="3" a="1"/>
  <c r="I37" i="3" s="1"/>
  <c r="R37" i="3" a="1"/>
  <c r="R37" i="3" s="1"/>
  <c r="AB37" i="3" a="1"/>
  <c r="AB37" i="3" s="1"/>
  <c r="AJ37" i="3" a="1"/>
  <c r="AJ37" i="3" s="1"/>
  <c r="AT37" i="3" a="1"/>
  <c r="AT37" i="3" s="1"/>
  <c r="BC37" i="3" a="1"/>
  <c r="BC37" i="3" s="1"/>
  <c r="BT37" i="3" a="1"/>
  <c r="BT37" i="3" s="1"/>
  <c r="CM37" i="3" a="1"/>
  <c r="CM37" i="3" s="1"/>
  <c r="S37" i="3" a="1"/>
  <c r="S37" i="3" s="1"/>
  <c r="AC37" i="3" a="1"/>
  <c r="AC37" i="3" s="1"/>
  <c r="AK37" i="3" a="1"/>
  <c r="AK37" i="3" s="1"/>
  <c r="AU37" i="3" a="1"/>
  <c r="AU37" i="3" s="1"/>
  <c r="BD37" i="3" a="1"/>
  <c r="BD37" i="3" s="1"/>
  <c r="BL37" i="3" a="1"/>
  <c r="BL37" i="3" s="1"/>
  <c r="BU37" i="3" a="1"/>
  <c r="BU37" i="3" s="1"/>
  <c r="CD37" i="3" a="1"/>
  <c r="CD37" i="3" s="1"/>
  <c r="X37" i="3" a="1"/>
  <c r="X37" i="3" s="1"/>
  <c r="AQ37" i="3" a="1"/>
  <c r="AQ37" i="3" s="1"/>
  <c r="BI37" i="3" a="1"/>
  <c r="BI37" i="3" s="1"/>
  <c r="BZ37" i="3" a="1"/>
  <c r="BZ37" i="3" s="1"/>
  <c r="F37" i="3" a="1"/>
  <c r="F37" i="3" s="1"/>
  <c r="Y37" i="3" a="1"/>
  <c r="Y37" i="3" s="1"/>
  <c r="CA37" i="3" a="1"/>
  <c r="CA37" i="3" s="1"/>
  <c r="AG37" i="3" a="1"/>
  <c r="AG37" i="3" s="1"/>
  <c r="BR37" i="3" a="1"/>
  <c r="BR37" i="3" s="1"/>
  <c r="BX37" i="3" s="1"/>
  <c r="CI37" i="3" a="1"/>
  <c r="CI37" i="3" s="1"/>
  <c r="O37" i="3" a="1"/>
  <c r="O37" i="3" s="1"/>
  <c r="CJ37" i="3" a="1"/>
  <c r="CJ37" i="3" s="1"/>
  <c r="CP37" i="3" s="1"/>
  <c r="AZ37" i="3" a="1"/>
  <c r="AZ37" i="3" s="1"/>
  <c r="BA37" i="3" a="1"/>
  <c r="BA37" i="3" s="1"/>
  <c r="F33" i="3" a="1"/>
  <c r="F33" i="3" s="1"/>
  <c r="I33" i="3" a="1"/>
  <c r="I33" i="3" s="1"/>
  <c r="R33" i="3" a="1"/>
  <c r="R33" i="3" s="1"/>
  <c r="X33" i="3" a="1"/>
  <c r="X33" i="3" s="1"/>
  <c r="AB33" i="3" a="1"/>
  <c r="AB33" i="3" s="1"/>
  <c r="AG33" i="3" a="1"/>
  <c r="AG33" i="3" s="1"/>
  <c r="AJ33" i="3" a="1"/>
  <c r="AJ33" i="3" s="1"/>
  <c r="AQ33" i="3" a="1"/>
  <c r="AQ33" i="3" s="1"/>
  <c r="AT33" i="3" a="1"/>
  <c r="AT33" i="3" s="1"/>
  <c r="AZ33" i="3" a="1"/>
  <c r="AZ33" i="3" s="1"/>
  <c r="BC33" i="3" a="1"/>
  <c r="BC33" i="3" s="1"/>
  <c r="BI33" i="3" a="1"/>
  <c r="BI33" i="3" s="1"/>
  <c r="BR33" i="3" a="1"/>
  <c r="BR33" i="3" s="1"/>
  <c r="BU33" i="3" a="1"/>
  <c r="BU33" i="3" s="1"/>
  <c r="CA33" i="3" a="1"/>
  <c r="CA33" i="3" s="1"/>
  <c r="CD33" i="3" a="1"/>
  <c r="CD33" i="3" s="1"/>
  <c r="CJ33" i="3" a="1"/>
  <c r="CJ33" i="3" s="1"/>
  <c r="O33" i="3" a="1"/>
  <c r="O33" i="3" s="1"/>
  <c r="S33" i="3" a="1"/>
  <c r="S33" i="3" s="1"/>
  <c r="Y33" i="3" a="1"/>
  <c r="Y33" i="3" s="1"/>
  <c r="AC33" i="3" a="1"/>
  <c r="AC33" i="3" s="1"/>
  <c r="AK33" i="3" a="1"/>
  <c r="AK33" i="3" s="1"/>
  <c r="AU33" i="3" a="1"/>
  <c r="AU33" i="3" s="1"/>
  <c r="BA33" i="3" a="1"/>
  <c r="BA33" i="3" s="1"/>
  <c r="BD33" i="3" a="1"/>
  <c r="BD33" i="3" s="1"/>
  <c r="BL33" i="3" a="1"/>
  <c r="BL33" i="3" s="1"/>
  <c r="BS33" i="3" a="1"/>
  <c r="BS33" i="3" s="1"/>
  <c r="CB33" i="3" a="1"/>
  <c r="CB33" i="3" s="1"/>
  <c r="CE33" i="3" a="1"/>
  <c r="CE33" i="3" s="1"/>
  <c r="CK33" i="3" a="1"/>
  <c r="CK33" i="3" s="1"/>
  <c r="CN33" i="3" a="1"/>
  <c r="CN33" i="3" s="1"/>
  <c r="G33" i="3" a="1"/>
  <c r="G33" i="3" s="1"/>
  <c r="P33" i="3" a="1"/>
  <c r="P33" i="3" s="1"/>
  <c r="Z33" i="3" a="1"/>
  <c r="Z33" i="3" s="1"/>
  <c r="AR33" i="3" a="1"/>
  <c r="AR33" i="3" s="1"/>
  <c r="BJ33" i="3" a="1"/>
  <c r="BJ33" i="3" s="1"/>
  <c r="CC33" i="3" a="1"/>
  <c r="CC33" i="3" s="1"/>
  <c r="CL33" i="3" a="1"/>
  <c r="CL33" i="3" s="1"/>
  <c r="H33" i="3" a="1"/>
  <c r="H33" i="3" s="1"/>
  <c r="Q33" i="3" a="1"/>
  <c r="Q33" i="3" s="1"/>
  <c r="AA33" i="3" a="1"/>
  <c r="AA33" i="3" s="1"/>
  <c r="AI33" i="3" a="1"/>
  <c r="AI33" i="3" s="1"/>
  <c r="AS33" i="3" a="1"/>
  <c r="AS33" i="3" s="1"/>
  <c r="BB33" i="3" a="1"/>
  <c r="BB33" i="3" s="1"/>
  <c r="BK33" i="3" a="1"/>
  <c r="BK33" i="3" s="1"/>
  <c r="BT33" i="3" a="1"/>
  <c r="BT33" i="3" s="1"/>
  <c r="CM33" i="3" a="1"/>
  <c r="CM33" i="3" s="1"/>
  <c r="J33" i="3" a="1"/>
  <c r="J33" i="3" s="1"/>
  <c r="AY33" i="3" a="1"/>
  <c r="AY33" i="3" s="1"/>
  <c r="BM33" i="3" a="1"/>
  <c r="BM33" i="3" s="1"/>
  <c r="K33" i="3" a="1"/>
  <c r="K33" i="3" s="1"/>
  <c r="BQ33" i="3" a="1"/>
  <c r="BQ33" i="3" s="1"/>
  <c r="CI33" i="3" a="1"/>
  <c r="CI33" i="3" s="1"/>
  <c r="T33" i="3" a="1"/>
  <c r="T33" i="3" s="1"/>
  <c r="BH33" i="3" a="1"/>
  <c r="BH33" i="3" s="1"/>
  <c r="BV33" i="3" a="1"/>
  <c r="BV33" i="3" s="1"/>
  <c r="BZ33" i="3" a="1"/>
  <c r="BZ33" i="3" s="1"/>
  <c r="AL33" i="3" a="1"/>
  <c r="AL33" i="3" s="1"/>
  <c r="AP33" i="3" a="1"/>
  <c r="AP33" i="3" s="1"/>
  <c r="G29" i="3" a="1"/>
  <c r="G29" i="3" s="1"/>
  <c r="Q29" i="3" a="1"/>
  <c r="Q29" i="3" s="1"/>
  <c r="T29" i="3" a="1"/>
  <c r="T29" i="3" s="1"/>
  <c r="Z29" i="3" a="1"/>
  <c r="Z29" i="3" s="1"/>
  <c r="AG29" i="3" a="1"/>
  <c r="AG29" i="3" s="1"/>
  <c r="AK29" i="3" a="1"/>
  <c r="AK29" i="3" s="1"/>
  <c r="AU29" i="3" a="1"/>
  <c r="AU29" i="3" s="1"/>
  <c r="BA29" i="3" a="1"/>
  <c r="BA29" i="3" s="1"/>
  <c r="BD29" i="3" a="1"/>
  <c r="BD29" i="3" s="1"/>
  <c r="BL29" i="3" a="1"/>
  <c r="BL29" i="3" s="1"/>
  <c r="BS29" i="3" a="1"/>
  <c r="BS29" i="3" s="1"/>
  <c r="CB29" i="3" a="1"/>
  <c r="CB29" i="3" s="1"/>
  <c r="CE29" i="3" a="1"/>
  <c r="CE29" i="3" s="1"/>
  <c r="CK29" i="3" a="1"/>
  <c r="CK29" i="3" s="1"/>
  <c r="CN29" i="3" a="1"/>
  <c r="CN29" i="3" s="1"/>
  <c r="I29" i="3" a="1"/>
  <c r="I29" i="3" s="1"/>
  <c r="P29" i="3" a="1"/>
  <c r="P29" i="3" s="1"/>
  <c r="AA29" i="3" a="1"/>
  <c r="AA29" i="3" s="1"/>
  <c r="AL29" i="3" a="1"/>
  <c r="AL29" i="3" s="1"/>
  <c r="AS29" i="3" a="1"/>
  <c r="AS29" i="3" s="1"/>
  <c r="AZ29" i="3" a="1"/>
  <c r="AZ29" i="3" s="1"/>
  <c r="BK29" i="3" a="1"/>
  <c r="BK29" i="3" s="1"/>
  <c r="BR29" i="3" a="1"/>
  <c r="BR29" i="3" s="1"/>
  <c r="BV29" i="3" a="1"/>
  <c r="BV29" i="3" s="1"/>
  <c r="CJ29" i="3" a="1"/>
  <c r="CJ29" i="3" s="1"/>
  <c r="CP29" i="3" s="1"/>
  <c r="J29" i="3" a="1"/>
  <c r="J29" i="3" s="1"/>
  <c r="R29" i="3" a="1"/>
  <c r="R29" i="3" s="1"/>
  <c r="X29" i="3" a="1"/>
  <c r="X29" i="3" s="1"/>
  <c r="AB29" i="3" a="1"/>
  <c r="AB29" i="3" s="1"/>
  <c r="AH29" i="3" a="1"/>
  <c r="AH29" i="3" s="1"/>
  <c r="AP29" i="3" a="1"/>
  <c r="AP29" i="3" s="1"/>
  <c r="AT29" i="3" a="1"/>
  <c r="AT29" i="3" s="1"/>
  <c r="BH29" i="3" a="1"/>
  <c r="BH29" i="3" s="1"/>
  <c r="BZ29" i="3" a="1"/>
  <c r="BZ29" i="3" s="1"/>
  <c r="CD29" i="3" a="1"/>
  <c r="CD29" i="3" s="1"/>
  <c r="CL29" i="3" a="1"/>
  <c r="CL29" i="3" s="1"/>
  <c r="K29" i="3" a="1"/>
  <c r="K29" i="3" s="1"/>
  <c r="Y29" i="3" a="1"/>
  <c r="Y29" i="3" s="1"/>
  <c r="AI29" i="3" a="1"/>
  <c r="AI29" i="3" s="1"/>
  <c r="AY29" i="3" a="1"/>
  <c r="AY29" i="3" s="1"/>
  <c r="BI29" i="3" a="1"/>
  <c r="BI29" i="3" s="1"/>
  <c r="BT29" i="3" a="1"/>
  <c r="BT29" i="3" s="1"/>
  <c r="O29" i="3" a="1"/>
  <c r="O29" i="3" s="1"/>
  <c r="AJ29" i="3" a="1"/>
  <c r="AJ29" i="3" s="1"/>
  <c r="BJ29" i="3" a="1"/>
  <c r="BJ29" i="3" s="1"/>
  <c r="BU29" i="3" a="1"/>
  <c r="BU29" i="3" s="1"/>
  <c r="CI29" i="3" a="1"/>
  <c r="CI29" i="3" s="1"/>
  <c r="F29" i="3" a="1"/>
  <c r="F29" i="3" s="1"/>
  <c r="AC29" i="3" a="1"/>
  <c r="AC29" i="3" s="1"/>
  <c r="BB29" i="3" a="1"/>
  <c r="BB29" i="3" s="1"/>
  <c r="CA29" i="3" a="1"/>
  <c r="CA29" i="3" s="1"/>
  <c r="H29" i="3" a="1"/>
  <c r="H29" i="3" s="1"/>
  <c r="BC29" i="3" a="1"/>
  <c r="BC29" i="3" s="1"/>
  <c r="CC29" i="3" a="1"/>
  <c r="CC29" i="3" s="1"/>
  <c r="AQ29" i="3" a="1"/>
  <c r="AQ29" i="3" s="1"/>
  <c r="CM29" i="3" a="1"/>
  <c r="CM29" i="3" s="1"/>
  <c r="AR29" i="3" a="1"/>
  <c r="AR29" i="3" s="1"/>
  <c r="BM29" i="3" a="1"/>
  <c r="BM29" i="3" s="1"/>
  <c r="BQ29" i="3" a="1"/>
  <c r="BQ29" i="3" s="1"/>
  <c r="S29" i="3" a="1"/>
  <c r="S29" i="3" s="1"/>
  <c r="H21" i="3" a="1"/>
  <c r="H21" i="3" s="1"/>
  <c r="F21" i="3" a="1"/>
  <c r="F21" i="3" s="1"/>
  <c r="I21" i="3" a="1"/>
  <c r="I21" i="3" s="1"/>
  <c r="P21" i="3" a="1"/>
  <c r="P21" i="3" s="1"/>
  <c r="S21" i="3" a="1"/>
  <c r="S21" i="3" s="1"/>
  <c r="Y21" i="3" a="1"/>
  <c r="Y21" i="3" s="1"/>
  <c r="AG21" i="3" a="1"/>
  <c r="AG21" i="3" s="1"/>
  <c r="AK21" i="3" a="1"/>
  <c r="AK21" i="3" s="1"/>
  <c r="AT21" i="3" a="1"/>
  <c r="AT21" i="3" s="1"/>
  <c r="BD21" i="3" a="1"/>
  <c r="BD21" i="3" s="1"/>
  <c r="BI21" i="3" a="1"/>
  <c r="BI21" i="3" s="1"/>
  <c r="BL21" i="3" a="1"/>
  <c r="BL21" i="3" s="1"/>
  <c r="BU21" i="3" a="1"/>
  <c r="BU21" i="3" s="1"/>
  <c r="CB21" i="3" a="1"/>
  <c r="CB21" i="3" s="1"/>
  <c r="CK21" i="3" a="1"/>
  <c r="CK21" i="3" s="1"/>
  <c r="CN21" i="3" a="1"/>
  <c r="CN21" i="3" s="1"/>
  <c r="J21" i="3" a="1"/>
  <c r="J21" i="3" s="1"/>
  <c r="T21" i="3" a="1"/>
  <c r="T21" i="3" s="1"/>
  <c r="Z21" i="3" a="1"/>
  <c r="Z21" i="3" s="1"/>
  <c r="AC21" i="3" a="1"/>
  <c r="AC21" i="3" s="1"/>
  <c r="AH21" i="3" a="1"/>
  <c r="AH21" i="3" s="1"/>
  <c r="AL21" i="3" a="1"/>
  <c r="AL21" i="3" s="1"/>
  <c r="AQ21" i="3" a="1"/>
  <c r="AQ21" i="3" s="1"/>
  <c r="AU21" i="3" a="1"/>
  <c r="AU21" i="3" s="1"/>
  <c r="BA21" i="3" a="1"/>
  <c r="BA21" i="3" s="1"/>
  <c r="BJ21" i="3" a="1"/>
  <c r="BJ21" i="3" s="1"/>
  <c r="BM21" i="3" a="1"/>
  <c r="BM21" i="3" s="1"/>
  <c r="BS21" i="3" a="1"/>
  <c r="BS21" i="3" s="1"/>
  <c r="BV21" i="3" a="1"/>
  <c r="BV21" i="3" s="1"/>
  <c r="CE21" i="3" a="1"/>
  <c r="CE21" i="3" s="1"/>
  <c r="CL21" i="3" a="1"/>
  <c r="CL21" i="3" s="1"/>
  <c r="K21" i="3" a="1"/>
  <c r="K21" i="3" s="1"/>
  <c r="R21" i="3" a="1"/>
  <c r="R21" i="3" s="1"/>
  <c r="AA21" i="3" a="1"/>
  <c r="AA21" i="3" s="1"/>
  <c r="AI21" i="3" a="1"/>
  <c r="AI21" i="3" s="1"/>
  <c r="AR21" i="3" a="1"/>
  <c r="AR21" i="3" s="1"/>
  <c r="AY21" i="3" a="1"/>
  <c r="AY21" i="3" s="1"/>
  <c r="BB21" i="3" a="1"/>
  <c r="BB21" i="3" s="1"/>
  <c r="BH21" i="3" a="1"/>
  <c r="BH21" i="3" s="1"/>
  <c r="BQ21" i="3" a="1"/>
  <c r="BQ21" i="3" s="1"/>
  <c r="BT21" i="3" a="1"/>
  <c r="BT21" i="3" s="1"/>
  <c r="BZ21" i="3" a="1"/>
  <c r="BZ21" i="3" s="1"/>
  <c r="CC21" i="3" a="1"/>
  <c r="CC21" i="3" s="1"/>
  <c r="CI21" i="3" a="1"/>
  <c r="CI21" i="3" s="1"/>
  <c r="O21" i="3" a="1"/>
  <c r="O21" i="3" s="1"/>
  <c r="AZ21" i="3" a="1"/>
  <c r="AZ21" i="3" s="1"/>
  <c r="BR21" i="3" a="1"/>
  <c r="BR21" i="3" s="1"/>
  <c r="CJ21" i="3" a="1"/>
  <c r="CJ21" i="3" s="1"/>
  <c r="AJ21" i="3" a="1"/>
  <c r="AJ21" i="3" s="1"/>
  <c r="BC21" i="3" a="1"/>
  <c r="BC21" i="3" s="1"/>
  <c r="CM21" i="3" a="1"/>
  <c r="CM21" i="3" s="1"/>
  <c r="X21" i="3" a="1"/>
  <c r="X21" i="3" s="1"/>
  <c r="AP21" i="3" a="1"/>
  <c r="AP21" i="3" s="1"/>
  <c r="CA21" i="3" a="1"/>
  <c r="CA21" i="3" s="1"/>
  <c r="AB21" i="3" a="1"/>
  <c r="AB21" i="3" s="1"/>
  <c r="AS21" i="3" a="1"/>
  <c r="AS21" i="3" s="1"/>
  <c r="G21" i="3" a="1"/>
  <c r="G21" i="3" s="1"/>
  <c r="BK21" i="3" a="1"/>
  <c r="BK21" i="3" s="1"/>
  <c r="CD21" i="3" a="1"/>
  <c r="CD21" i="3" s="1"/>
  <c r="G160" i="3" a="1"/>
  <c r="G160" i="3" s="1"/>
  <c r="I160" i="3" a="1"/>
  <c r="I160" i="3" s="1"/>
  <c r="K160" i="3" a="1"/>
  <c r="K160" i="3" s="1"/>
  <c r="P160" i="3" a="1"/>
  <c r="P160" i="3" s="1"/>
  <c r="R160" i="3" a="1"/>
  <c r="R160" i="3" s="1"/>
  <c r="X160" i="3" a="1"/>
  <c r="X160" i="3" s="1"/>
  <c r="AA160" i="3" a="1"/>
  <c r="AA160" i="3" s="1"/>
  <c r="AH160" i="3" a="1"/>
  <c r="AH160" i="3" s="1"/>
  <c r="AK160" i="3" a="1"/>
  <c r="AK160" i="3" s="1"/>
  <c r="AQ160" i="3" a="1"/>
  <c r="AQ160" i="3" s="1"/>
  <c r="AY160" i="3" a="1"/>
  <c r="AY160" i="3" s="1"/>
  <c r="BD160" i="3" a="1"/>
  <c r="BD160" i="3" s="1"/>
  <c r="BI160" i="3" a="1"/>
  <c r="BI160" i="3" s="1"/>
  <c r="BQ160" i="3" a="1"/>
  <c r="BQ160" i="3" s="1"/>
  <c r="BV160" i="3" a="1"/>
  <c r="BV160" i="3" s="1"/>
  <c r="CB160" i="3" a="1"/>
  <c r="CB160" i="3" s="1"/>
  <c r="CE160" i="3" a="1"/>
  <c r="CE160" i="3" s="1"/>
  <c r="CJ160" i="3" a="1"/>
  <c r="CJ160" i="3" s="1"/>
  <c r="CP160" i="3" s="1"/>
  <c r="CM160" i="3" a="1"/>
  <c r="CM160" i="3" s="1"/>
  <c r="F160" i="3" a="1"/>
  <c r="F160" i="3" s="1"/>
  <c r="Q160" i="3" a="1"/>
  <c r="Q160" i="3" s="1"/>
  <c r="T160" i="3" a="1"/>
  <c r="T160" i="3" s="1"/>
  <c r="AG160" i="3" a="1"/>
  <c r="AG160" i="3" s="1"/>
  <c r="AJ160" i="3" a="1"/>
  <c r="AJ160" i="3" s="1"/>
  <c r="AU160" i="3" a="1"/>
  <c r="AU160" i="3" s="1"/>
  <c r="BA160" i="3" a="1"/>
  <c r="BA160" i="3" s="1"/>
  <c r="BJ160" i="3" a="1"/>
  <c r="BJ160" i="3" s="1"/>
  <c r="BT160" i="3" a="1"/>
  <c r="BT160" i="3" s="1"/>
  <c r="CA160" i="3" a="1"/>
  <c r="CA160" i="3" s="1"/>
  <c r="CD160" i="3" a="1"/>
  <c r="CD160" i="3" s="1"/>
  <c r="CK160" i="3" a="1"/>
  <c r="CK160" i="3" s="1"/>
  <c r="CN160" i="3" a="1"/>
  <c r="CN160" i="3" s="1"/>
  <c r="O160" i="3" a="1"/>
  <c r="O160" i="3" s="1"/>
  <c r="Y160" i="3" a="1"/>
  <c r="Y160" i="3" s="1"/>
  <c r="AB160" i="3" a="1"/>
  <c r="AB160" i="3" s="1"/>
  <c r="AR160" i="3" a="1"/>
  <c r="AR160" i="3" s="1"/>
  <c r="BB160" i="3" a="1"/>
  <c r="BB160" i="3" s="1"/>
  <c r="BK160" i="3" a="1"/>
  <c r="BK160" i="3" s="1"/>
  <c r="BU160" i="3" a="1"/>
  <c r="BU160" i="3" s="1"/>
  <c r="J160" i="3" a="1"/>
  <c r="J160" i="3" s="1"/>
  <c r="S160" i="3" a="1"/>
  <c r="S160" i="3" s="1"/>
  <c r="AC160" i="3" a="1"/>
  <c r="AC160" i="3" s="1"/>
  <c r="AI160" i="3" a="1"/>
  <c r="AI160" i="3" s="1"/>
  <c r="AL160" i="3" a="1"/>
  <c r="AL160" i="3" s="1"/>
  <c r="AS160" i="3" a="1"/>
  <c r="AS160" i="3" s="1"/>
  <c r="BC160" i="3" a="1"/>
  <c r="BC160" i="3" s="1"/>
  <c r="BH160" i="3" a="1"/>
  <c r="BH160" i="3" s="1"/>
  <c r="BL160" i="3" a="1"/>
  <c r="BL160" i="3" s="1"/>
  <c r="BR160" i="3" a="1"/>
  <c r="BR160" i="3" s="1"/>
  <c r="BX160" i="3" s="1"/>
  <c r="CC160" i="3" a="1"/>
  <c r="CC160" i="3" s="1"/>
  <c r="CI160" i="3" a="1"/>
  <c r="CI160" i="3" s="1"/>
  <c r="CL160" i="3" a="1"/>
  <c r="CL160" i="3" s="1"/>
  <c r="H160" i="3" a="1"/>
  <c r="H160" i="3" s="1"/>
  <c r="Z160" i="3" a="1"/>
  <c r="Z160" i="3" s="1"/>
  <c r="AP160" i="3" a="1"/>
  <c r="AP160" i="3" s="1"/>
  <c r="AT160" i="3" a="1"/>
  <c r="AT160" i="3" s="1"/>
  <c r="AZ160" i="3" a="1"/>
  <c r="AZ160" i="3" s="1"/>
  <c r="BM160" i="3" a="1"/>
  <c r="BM160" i="3" s="1"/>
  <c r="BS160" i="3" a="1"/>
  <c r="BS160" i="3" s="1"/>
  <c r="BZ160" i="3" a="1"/>
  <c r="BZ160" i="3" s="1"/>
  <c r="H152" i="3" a="1"/>
  <c r="H152" i="3" s="1"/>
  <c r="O152" i="3" a="1"/>
  <c r="O152" i="3" s="1"/>
  <c r="X152" i="3" a="1"/>
  <c r="X152" i="3" s="1"/>
  <c r="AA152" i="3" a="1"/>
  <c r="AA152" i="3" s="1"/>
  <c r="AL152" i="3" a="1"/>
  <c r="AL152" i="3" s="1"/>
  <c r="AS152" i="3" a="1"/>
  <c r="AS152" i="3" s="1"/>
  <c r="BB152" i="3" a="1"/>
  <c r="BB152" i="3" s="1"/>
  <c r="BJ152" i="3" a="1"/>
  <c r="BJ152" i="3" s="1"/>
  <c r="BS152" i="3" a="1"/>
  <c r="BS152" i="3" s="1"/>
  <c r="BZ152" i="3" a="1"/>
  <c r="BZ152" i="3" s="1"/>
  <c r="CC152" i="3" a="1"/>
  <c r="CC152" i="3" s="1"/>
  <c r="CL152" i="3" a="1"/>
  <c r="CL152" i="3" s="1"/>
  <c r="G152" i="3" a="1"/>
  <c r="G152" i="3" s="1"/>
  <c r="K152" i="3" a="1"/>
  <c r="K152" i="3" s="1"/>
  <c r="R152" i="3" a="1"/>
  <c r="R152" i="3" s="1"/>
  <c r="AC152" i="3" a="1"/>
  <c r="AC152" i="3" s="1"/>
  <c r="AJ152" i="3" a="1"/>
  <c r="AJ152" i="3" s="1"/>
  <c r="AQ152" i="3" a="1"/>
  <c r="AQ152" i="3" s="1"/>
  <c r="AU152" i="3" a="1"/>
  <c r="AU152" i="3" s="1"/>
  <c r="BC152" i="3" a="1"/>
  <c r="BC152" i="3" s="1"/>
  <c r="BH152" i="3" a="1"/>
  <c r="BH152" i="3" s="1"/>
  <c r="BM152" i="3" a="1"/>
  <c r="BM152" i="3" s="1"/>
  <c r="BT152" i="3" a="1"/>
  <c r="BT152" i="3" s="1"/>
  <c r="CI152" i="3" a="1"/>
  <c r="CI152" i="3" s="1"/>
  <c r="CM152" i="3" a="1"/>
  <c r="CM152" i="3" s="1"/>
  <c r="I152" i="3" a="1"/>
  <c r="I152" i="3" s="1"/>
  <c r="Q152" i="3" a="1"/>
  <c r="Q152" i="3" s="1"/>
  <c r="Z152" i="3" a="1"/>
  <c r="Z152" i="3" s="1"/>
  <c r="AH152" i="3" a="1"/>
  <c r="AH152" i="3" s="1"/>
  <c r="AP152" i="3" a="1"/>
  <c r="AP152" i="3" s="1"/>
  <c r="AY152" i="3" a="1"/>
  <c r="AY152" i="3" s="1"/>
  <c r="BD152" i="3" a="1"/>
  <c r="BD152" i="3" s="1"/>
  <c r="BL152" i="3" a="1"/>
  <c r="BL152" i="3" s="1"/>
  <c r="BU152" i="3" a="1"/>
  <c r="BU152" i="3" s="1"/>
  <c r="CD152" i="3" a="1"/>
  <c r="CD152" i="3" s="1"/>
  <c r="J152" i="3" a="1"/>
  <c r="J152" i="3" s="1"/>
  <c r="S152" i="3" a="1"/>
  <c r="S152" i="3" s="1"/>
  <c r="AI152" i="3" a="1"/>
  <c r="AI152" i="3" s="1"/>
  <c r="AR152" i="3" a="1"/>
  <c r="AR152" i="3" s="1"/>
  <c r="AZ152" i="3" a="1"/>
  <c r="AZ152" i="3" s="1"/>
  <c r="BQ152" i="3" a="1"/>
  <c r="BQ152" i="3" s="1"/>
  <c r="BV152" i="3" a="1"/>
  <c r="BV152" i="3" s="1"/>
  <c r="CE152" i="3" a="1"/>
  <c r="CE152" i="3" s="1"/>
  <c r="CN152" i="3" a="1"/>
  <c r="CN152" i="3" s="1"/>
  <c r="F152" i="3" a="1"/>
  <c r="F152" i="3" s="1"/>
  <c r="T152" i="3" a="1"/>
  <c r="T152" i="3" s="1"/>
  <c r="AB152" i="3" a="1"/>
  <c r="AB152" i="3" s="1"/>
  <c r="AK152" i="3" a="1"/>
  <c r="AK152" i="3" s="1"/>
  <c r="BA152" i="3" a="1"/>
  <c r="BA152" i="3" s="1"/>
  <c r="BI152" i="3" a="1"/>
  <c r="BI152" i="3" s="1"/>
  <c r="CA152" i="3" a="1"/>
  <c r="CA152" i="3" s="1"/>
  <c r="CJ152" i="3" a="1"/>
  <c r="CJ152" i="3" s="1"/>
  <c r="CP152" i="3" s="1"/>
  <c r="P152" i="3" a="1"/>
  <c r="P152" i="3" s="1"/>
  <c r="Y152" i="3" a="1"/>
  <c r="Y152" i="3" s="1"/>
  <c r="AG152" i="3" a="1"/>
  <c r="AG152" i="3" s="1"/>
  <c r="AT152" i="3" a="1"/>
  <c r="AT152" i="3" s="1"/>
  <c r="BK152" i="3" a="1"/>
  <c r="BK152" i="3" s="1"/>
  <c r="BR152" i="3" a="1"/>
  <c r="BR152" i="3" s="1"/>
  <c r="BX152" i="3" s="1"/>
  <c r="CB152" i="3" a="1"/>
  <c r="CB152" i="3" s="1"/>
  <c r="CK152" i="3" a="1"/>
  <c r="CK152" i="3" s="1"/>
  <c r="H144" i="3" a="1"/>
  <c r="H144" i="3" s="1"/>
  <c r="O144" i="3" a="1"/>
  <c r="O144" i="3" s="1"/>
  <c r="X144" i="3" a="1"/>
  <c r="X144" i="3" s="1"/>
  <c r="AA144" i="3" a="1"/>
  <c r="AA144" i="3" s="1"/>
  <c r="AS144" i="3" a="1"/>
  <c r="AS144" i="3" s="1"/>
  <c r="BB144" i="3" a="1"/>
  <c r="BB144" i="3" s="1"/>
  <c r="BJ144" i="3" a="1"/>
  <c r="BJ144" i="3" s="1"/>
  <c r="BS144" i="3" a="1"/>
  <c r="BS144" i="3" s="1"/>
  <c r="BZ144" i="3" a="1"/>
  <c r="BZ144" i="3" s="1"/>
  <c r="CC144" i="3" a="1"/>
  <c r="CC144" i="3" s="1"/>
  <c r="CL144" i="3" a="1"/>
  <c r="CL144" i="3" s="1"/>
  <c r="S144" i="3" a="1"/>
  <c r="S144" i="3" s="1"/>
  <c r="Z144" i="3" a="1"/>
  <c r="Z144" i="3" s="1"/>
  <c r="AR144" i="3" a="1"/>
  <c r="AR144" i="3" s="1"/>
  <c r="AY144" i="3" a="1"/>
  <c r="AY144" i="3" s="1"/>
  <c r="BI144" i="3" a="1"/>
  <c r="BI144" i="3" s="1"/>
  <c r="BQ144" i="3" a="1"/>
  <c r="BQ144" i="3" s="1"/>
  <c r="BU144" i="3" a="1"/>
  <c r="BU144" i="3" s="1"/>
  <c r="CB144" i="3" a="1"/>
  <c r="CB144" i="3" s="1"/>
  <c r="CJ144" i="3" a="1"/>
  <c r="CJ144" i="3" s="1"/>
  <c r="CP144" i="3" s="1"/>
  <c r="CN144" i="3" a="1"/>
  <c r="CN144" i="3" s="1"/>
  <c r="J144" i="3" a="1"/>
  <c r="J144" i="3" s="1"/>
  <c r="R144" i="3" a="1"/>
  <c r="R144" i="3" s="1"/>
  <c r="AQ144" i="3" a="1"/>
  <c r="AQ144" i="3" s="1"/>
  <c r="AZ144" i="3" a="1"/>
  <c r="AZ144" i="3" s="1"/>
  <c r="BM144" i="3" a="1"/>
  <c r="BM144" i="3" s="1"/>
  <c r="BV144" i="3" a="1"/>
  <c r="BV144" i="3" s="1"/>
  <c r="CE144" i="3" a="1"/>
  <c r="CE144" i="3" s="1"/>
  <c r="CM144" i="3" a="1"/>
  <c r="CM144" i="3" s="1"/>
  <c r="F144" i="3" a="1"/>
  <c r="F144" i="3" s="1"/>
  <c r="K144" i="3" a="1"/>
  <c r="K144" i="3" s="1"/>
  <c r="T144" i="3" a="1"/>
  <c r="T144" i="3" s="1"/>
  <c r="AB144" i="3" a="1"/>
  <c r="AB144" i="3" s="1"/>
  <c r="BA144" i="3" a="1"/>
  <c r="BA144" i="3" s="1"/>
  <c r="BH144" i="3" a="1"/>
  <c r="BH144" i="3" s="1"/>
  <c r="CA144" i="3" a="1"/>
  <c r="CA144" i="3" s="1"/>
  <c r="CI144" i="3" a="1"/>
  <c r="CI144" i="3" s="1"/>
  <c r="G144" i="3" a="1"/>
  <c r="G144" i="3" s="1"/>
  <c r="P144" i="3" a="1"/>
  <c r="P144" i="3" s="1"/>
  <c r="Y144" i="3" a="1"/>
  <c r="Y144" i="3" s="1"/>
  <c r="AC144" i="3" a="1"/>
  <c r="AC144" i="3" s="1"/>
  <c r="AT144" i="3" a="1"/>
  <c r="AT144" i="3" s="1"/>
  <c r="BC144" i="3" a="1"/>
  <c r="BC144" i="3" s="1"/>
  <c r="BK144" i="3" a="1"/>
  <c r="BK144" i="3" s="1"/>
  <c r="BR144" i="3" a="1"/>
  <c r="BR144" i="3" s="1"/>
  <c r="BX144" i="3" s="1"/>
  <c r="CK144" i="3" a="1"/>
  <c r="CK144" i="3" s="1"/>
  <c r="I144" i="3" a="1"/>
  <c r="I144" i="3" s="1"/>
  <c r="Q144" i="3" a="1"/>
  <c r="Q144" i="3" s="1"/>
  <c r="AP144" i="3" a="1"/>
  <c r="AP144" i="3" s="1"/>
  <c r="AU144" i="3" a="1"/>
  <c r="AU144" i="3" s="1"/>
  <c r="BD144" i="3" a="1"/>
  <c r="BD144" i="3" s="1"/>
  <c r="BL144" i="3" a="1"/>
  <c r="BL144" i="3" s="1"/>
  <c r="BT144" i="3" a="1"/>
  <c r="BT144" i="3" s="1"/>
  <c r="CD144" i="3" a="1"/>
  <c r="CD144" i="3" s="1"/>
  <c r="G136" i="3" a="1"/>
  <c r="G136" i="3" s="1"/>
  <c r="J136" i="3" a="1"/>
  <c r="J136" i="3" s="1"/>
  <c r="Q136" i="3" a="1"/>
  <c r="Q136" i="3" s="1"/>
  <c r="T136" i="3" a="1"/>
  <c r="T136" i="3" s="1"/>
  <c r="AA136" i="3" a="1"/>
  <c r="AA136" i="3" s="1"/>
  <c r="AI136" i="3" a="1"/>
  <c r="AI136" i="3" s="1"/>
  <c r="AR136" i="3" a="1"/>
  <c r="AR136" i="3" s="1"/>
  <c r="AU136" i="3" a="1"/>
  <c r="AU136" i="3" s="1"/>
  <c r="BA136" i="3" a="1"/>
  <c r="BA136" i="3" s="1"/>
  <c r="BJ136" i="3" a="1"/>
  <c r="BJ136" i="3" s="1"/>
  <c r="BQ136" i="3" a="1"/>
  <c r="BQ136" i="3" s="1"/>
  <c r="BZ136" i="3" a="1"/>
  <c r="BZ136" i="3" s="1"/>
  <c r="CC136" i="3" a="1"/>
  <c r="CC136" i="3" s="1"/>
  <c r="CL136" i="3" a="1"/>
  <c r="CL136" i="3" s="1"/>
  <c r="H136" i="3" a="1"/>
  <c r="H136" i="3" s="1"/>
  <c r="O136" i="3" a="1"/>
  <c r="O136" i="3" s="1"/>
  <c r="AG136" i="3" a="1"/>
  <c r="AG136" i="3" s="1"/>
  <c r="AK136" i="3" a="1"/>
  <c r="AK136" i="3" s="1"/>
  <c r="AS136" i="3" a="1"/>
  <c r="AS136" i="3" s="1"/>
  <c r="BD136" i="3" a="1"/>
  <c r="BD136" i="3" s="1"/>
  <c r="BK136" i="3" a="1"/>
  <c r="BK136" i="3" s="1"/>
  <c r="BR136" i="3" a="1"/>
  <c r="BR136" i="3" s="1"/>
  <c r="BX136" i="3" s="1"/>
  <c r="BV136" i="3" a="1"/>
  <c r="BV136" i="3" s="1"/>
  <c r="CD136" i="3" a="1"/>
  <c r="CD136" i="3" s="1"/>
  <c r="CK136" i="3" a="1"/>
  <c r="CK136" i="3" s="1"/>
  <c r="I136" i="3" a="1"/>
  <c r="I136" i="3" s="1"/>
  <c r="P136" i="3" a="1"/>
  <c r="P136" i="3" s="1"/>
  <c r="X136" i="3" a="1"/>
  <c r="X136" i="3" s="1"/>
  <c r="AB136" i="3" a="1"/>
  <c r="AB136" i="3" s="1"/>
  <c r="AH136" i="3" a="1"/>
  <c r="AH136" i="3" s="1"/>
  <c r="AL136" i="3" a="1"/>
  <c r="AL136" i="3" s="1"/>
  <c r="AZ136" i="3" a="1"/>
  <c r="AZ136" i="3" s="1"/>
  <c r="BH136" i="3" a="1"/>
  <c r="BH136" i="3" s="1"/>
  <c r="BL136" i="3" a="1"/>
  <c r="BL136" i="3" s="1"/>
  <c r="BS136" i="3" a="1"/>
  <c r="BS136" i="3" s="1"/>
  <c r="CA136" i="3" a="1"/>
  <c r="CA136" i="3" s="1"/>
  <c r="CE136" i="3" a="1"/>
  <c r="CE136" i="3" s="1"/>
  <c r="Y136" i="3" a="1"/>
  <c r="Y136" i="3" s="1"/>
  <c r="AT136" i="3" a="1"/>
  <c r="AT136" i="3" s="1"/>
  <c r="BI136" i="3" a="1"/>
  <c r="BI136" i="3" s="1"/>
  <c r="BT136" i="3" a="1"/>
  <c r="BT136" i="3" s="1"/>
  <c r="CI136" i="3" a="1"/>
  <c r="CI136" i="3" s="1"/>
  <c r="K136" i="3" a="1"/>
  <c r="K136" i="3" s="1"/>
  <c r="Z136" i="3" a="1"/>
  <c r="Z136" i="3" s="1"/>
  <c r="AJ136" i="3" a="1"/>
  <c r="AJ136" i="3" s="1"/>
  <c r="AY136" i="3" a="1"/>
  <c r="AY136" i="3" s="1"/>
  <c r="BU136" i="3" a="1"/>
  <c r="BU136" i="3" s="1"/>
  <c r="CJ136" i="3" a="1"/>
  <c r="CJ136" i="3" s="1"/>
  <c r="CP136" i="3" s="1"/>
  <c r="R136" i="3" a="1"/>
  <c r="R136" i="3" s="1"/>
  <c r="AC136" i="3" a="1"/>
  <c r="AC136" i="3" s="1"/>
  <c r="AP136" i="3" a="1"/>
  <c r="AP136" i="3" s="1"/>
  <c r="BB136" i="3" a="1"/>
  <c r="BB136" i="3" s="1"/>
  <c r="BM136" i="3" a="1"/>
  <c r="BM136" i="3" s="1"/>
  <c r="CM136" i="3" a="1"/>
  <c r="CM136" i="3" s="1"/>
  <c r="F136" i="3" a="1"/>
  <c r="F136" i="3" s="1"/>
  <c r="S136" i="3" a="1"/>
  <c r="S136" i="3" s="1"/>
  <c r="AQ136" i="3" a="1"/>
  <c r="AQ136" i="3" s="1"/>
  <c r="BC136" i="3" a="1"/>
  <c r="BC136" i="3" s="1"/>
  <c r="CB136" i="3" a="1"/>
  <c r="CB136" i="3" s="1"/>
  <c r="CN136" i="3" a="1"/>
  <c r="CN136" i="3" s="1"/>
  <c r="F124" i="3" a="1"/>
  <c r="F124" i="3" s="1"/>
  <c r="I124" i="3" a="1"/>
  <c r="I124" i="3" s="1"/>
  <c r="O124" i="3" a="1"/>
  <c r="O124" i="3" s="1"/>
  <c r="R124" i="3" a="1"/>
  <c r="R124" i="3" s="1"/>
  <c r="X124" i="3" a="1"/>
  <c r="X124" i="3" s="1"/>
  <c r="AB124" i="3" a="1"/>
  <c r="AB124" i="3" s="1"/>
  <c r="AK124" i="3" a="1"/>
  <c r="AK124" i="3" s="1"/>
  <c r="AQ124" i="3" a="1"/>
  <c r="AQ124" i="3" s="1"/>
  <c r="AT124" i="3" a="1"/>
  <c r="AT124" i="3" s="1"/>
  <c r="BC124" i="3" a="1"/>
  <c r="BC124" i="3" s="1"/>
  <c r="BH124" i="3" a="1"/>
  <c r="BH124" i="3" s="1"/>
  <c r="BK124" i="3" a="1"/>
  <c r="BK124" i="3" s="1"/>
  <c r="BR124" i="3" a="1"/>
  <c r="BR124" i="3" s="1"/>
  <c r="BX124" i="3" s="1"/>
  <c r="BU124" i="3" a="1"/>
  <c r="BU124" i="3" s="1"/>
  <c r="CD124" i="3" a="1"/>
  <c r="CD124" i="3" s="1"/>
  <c r="CJ124" i="3" a="1"/>
  <c r="CJ124" i="3" s="1"/>
  <c r="CP124" i="3" s="1"/>
  <c r="CM124" i="3" a="1"/>
  <c r="CM124" i="3" s="1"/>
  <c r="G124" i="3" a="1"/>
  <c r="G124" i="3" s="1"/>
  <c r="S124" i="3" a="1"/>
  <c r="S124" i="3" s="1"/>
  <c r="Y124" i="3" a="1"/>
  <c r="Y124" i="3" s="1"/>
  <c r="AC124" i="3" a="1"/>
  <c r="AC124" i="3" s="1"/>
  <c r="AR124" i="3" a="1"/>
  <c r="AR124" i="3" s="1"/>
  <c r="AU124" i="3" a="1"/>
  <c r="AU124" i="3" s="1"/>
  <c r="AZ124" i="3" a="1"/>
  <c r="AZ124" i="3" s="1"/>
  <c r="BI124" i="3" a="1"/>
  <c r="BI124" i="3" s="1"/>
  <c r="BL124" i="3" a="1"/>
  <c r="BL124" i="3" s="1"/>
  <c r="BS124" i="3" a="1"/>
  <c r="BS124" i="3" s="1"/>
  <c r="BV124" i="3" a="1"/>
  <c r="BV124" i="3" s="1"/>
  <c r="CB124" i="3" a="1"/>
  <c r="CB124" i="3" s="1"/>
  <c r="CE124" i="3" a="1"/>
  <c r="CE124" i="3" s="1"/>
  <c r="CK124" i="3" a="1"/>
  <c r="CK124" i="3" s="1"/>
  <c r="J124" i="3" a="1"/>
  <c r="J124" i="3" s="1"/>
  <c r="AL124" i="3" a="1"/>
  <c r="AL124" i="3" s="1"/>
  <c r="BD124" i="3" a="1"/>
  <c r="BD124" i="3" s="1"/>
  <c r="BM124" i="3" a="1"/>
  <c r="BM124" i="3" s="1"/>
  <c r="BZ124" i="3" a="1"/>
  <c r="BZ124" i="3" s="1"/>
  <c r="CI124" i="3" a="1"/>
  <c r="CI124" i="3" s="1"/>
  <c r="CN124" i="3" a="1"/>
  <c r="CN124" i="3" s="1"/>
  <c r="K124" i="3" a="1"/>
  <c r="K124" i="3" s="1"/>
  <c r="T124" i="3" a="1"/>
  <c r="T124" i="3" s="1"/>
  <c r="AP124" i="3" a="1"/>
  <c r="AP124" i="3" s="1"/>
  <c r="AY124" i="3" a="1"/>
  <c r="AY124" i="3" s="1"/>
  <c r="BQ124" i="3" a="1"/>
  <c r="BQ124" i="3" s="1"/>
  <c r="CA124" i="3" a="1"/>
  <c r="CA124" i="3" s="1"/>
  <c r="P124" i="3" a="1"/>
  <c r="P124" i="3" s="1"/>
  <c r="BA124" i="3" a="1"/>
  <c r="BA124" i="3" s="1"/>
  <c r="Q124" i="3" a="1"/>
  <c r="Q124" i="3" s="1"/>
  <c r="BB124" i="3" a="1"/>
  <c r="BB124" i="3" s="1"/>
  <c r="BT124" i="3" a="1"/>
  <c r="BT124" i="3" s="1"/>
  <c r="CL124" i="3" a="1"/>
  <c r="CL124" i="3" s="1"/>
  <c r="Z124" i="3" a="1"/>
  <c r="Z124" i="3" s="1"/>
  <c r="AS124" i="3" a="1"/>
  <c r="AS124" i="3" s="1"/>
  <c r="CC124" i="3" a="1"/>
  <c r="CC124" i="3" s="1"/>
  <c r="H124" i="3" a="1"/>
  <c r="H124" i="3" s="1"/>
  <c r="AA124" i="3" a="1"/>
  <c r="AA124" i="3" s="1"/>
  <c r="BJ124" i="3" a="1"/>
  <c r="BJ124" i="3" s="1"/>
  <c r="H120" i="3" a="1"/>
  <c r="H120" i="3" s="1"/>
  <c r="K120" i="3" a="1"/>
  <c r="K120" i="3" s="1"/>
  <c r="T120" i="3" a="1"/>
  <c r="T120" i="3" s="1"/>
  <c r="AA120" i="3" a="1"/>
  <c r="AA120" i="3" s="1"/>
  <c r="AI120" i="3" a="1"/>
  <c r="AI120" i="3" s="1"/>
  <c r="AL120" i="3" a="1"/>
  <c r="AL120" i="3" s="1"/>
  <c r="AS120" i="3" a="1"/>
  <c r="AS120" i="3" s="1"/>
  <c r="AY120" i="3" a="1"/>
  <c r="AY120" i="3" s="1"/>
  <c r="BB120" i="3" a="1"/>
  <c r="BB120" i="3" s="1"/>
  <c r="BJ120" i="3" a="1"/>
  <c r="BJ120" i="3" s="1"/>
  <c r="BQ120" i="3" a="1"/>
  <c r="BQ120" i="3" s="1"/>
  <c r="BZ120" i="3" a="1"/>
  <c r="BZ120" i="3" s="1"/>
  <c r="CC120" i="3" a="1"/>
  <c r="CC120" i="3" s="1"/>
  <c r="CI120" i="3" a="1"/>
  <c r="CI120" i="3" s="1"/>
  <c r="CN120" i="3" a="1"/>
  <c r="CN120" i="3" s="1"/>
  <c r="F120" i="3" a="1"/>
  <c r="F120" i="3" s="1"/>
  <c r="I120" i="3" a="1"/>
  <c r="I120" i="3" s="1"/>
  <c r="O120" i="3" a="1"/>
  <c r="O120" i="3" s="1"/>
  <c r="R120" i="3" a="1"/>
  <c r="R120" i="3" s="1"/>
  <c r="X120" i="3" a="1"/>
  <c r="X120" i="3" s="1"/>
  <c r="AJ120" i="3" a="1"/>
  <c r="AJ120" i="3" s="1"/>
  <c r="AP120" i="3" a="1"/>
  <c r="AP120" i="3" s="1"/>
  <c r="AT120" i="3" a="1"/>
  <c r="AT120" i="3" s="1"/>
  <c r="BC120" i="3" a="1"/>
  <c r="BC120" i="3" s="1"/>
  <c r="BH120" i="3" a="1"/>
  <c r="BH120" i="3" s="1"/>
  <c r="BK120" i="3" a="1"/>
  <c r="BK120" i="3" s="1"/>
  <c r="BT120" i="3" a="1"/>
  <c r="BT120" i="3" s="1"/>
  <c r="CA120" i="3" a="1"/>
  <c r="CA120" i="3" s="1"/>
  <c r="CL120" i="3" a="1"/>
  <c r="CL120" i="3" s="1"/>
  <c r="G120" i="3" a="1"/>
  <c r="G120" i="3" s="1"/>
  <c r="P120" i="3" a="1"/>
  <c r="P120" i="3" s="1"/>
  <c r="Y120" i="3" a="1"/>
  <c r="Y120" i="3" s="1"/>
  <c r="AG120" i="3" a="1"/>
  <c r="AG120" i="3" s="1"/>
  <c r="AQ120" i="3" a="1"/>
  <c r="AQ120" i="3" s="1"/>
  <c r="AZ120" i="3" a="1"/>
  <c r="AZ120" i="3" s="1"/>
  <c r="BI120" i="3" a="1"/>
  <c r="BI120" i="3" s="1"/>
  <c r="BR120" i="3" a="1"/>
  <c r="BR120" i="3" s="1"/>
  <c r="BX120" i="3" s="1"/>
  <c r="CJ120" i="3" a="1"/>
  <c r="CJ120" i="3" s="1"/>
  <c r="CP120" i="3" s="1"/>
  <c r="Q120" i="3" a="1"/>
  <c r="Q120" i="3" s="1"/>
  <c r="Z120" i="3" a="1"/>
  <c r="Z120" i="3" s="1"/>
  <c r="AH120" i="3" a="1"/>
  <c r="AH120" i="3" s="1"/>
  <c r="AR120" i="3" a="1"/>
  <c r="AR120" i="3" s="1"/>
  <c r="BA120" i="3" a="1"/>
  <c r="BA120" i="3" s="1"/>
  <c r="BS120" i="3" a="1"/>
  <c r="BS120" i="3" s="1"/>
  <c r="CB120" i="3" a="1"/>
  <c r="CB120" i="3" s="1"/>
  <c r="CK120" i="3" a="1"/>
  <c r="CK120" i="3" s="1"/>
  <c r="AB120" i="3" a="1"/>
  <c r="AB120" i="3" s="1"/>
  <c r="AU120" i="3" a="1"/>
  <c r="AU120" i="3" s="1"/>
  <c r="BL120" i="3" a="1"/>
  <c r="BL120" i="3" s="1"/>
  <c r="CD120" i="3" a="1"/>
  <c r="CD120" i="3" s="1"/>
  <c r="J120" i="3" a="1"/>
  <c r="J120" i="3" s="1"/>
  <c r="AC120" i="3" a="1"/>
  <c r="AC120" i="3" s="1"/>
  <c r="BM120" i="3" a="1"/>
  <c r="BM120" i="3" s="1"/>
  <c r="CE120" i="3" a="1"/>
  <c r="CE120" i="3" s="1"/>
  <c r="S120" i="3" a="1"/>
  <c r="S120" i="3" s="1"/>
  <c r="AK120" i="3" a="1"/>
  <c r="AK120" i="3" s="1"/>
  <c r="BD120" i="3" a="1"/>
  <c r="BD120" i="3" s="1"/>
  <c r="BU120" i="3" a="1"/>
  <c r="BU120" i="3" s="1"/>
  <c r="CM120" i="3" a="1"/>
  <c r="CM120" i="3" s="1"/>
  <c r="BV120" i="3" a="1"/>
  <c r="BV120" i="3" s="1"/>
  <c r="H112" i="3" a="1"/>
  <c r="H112" i="3" s="1"/>
  <c r="K112" i="3" a="1"/>
  <c r="K112" i="3" s="1"/>
  <c r="T112" i="3" a="1"/>
  <c r="T112" i="3" s="1"/>
  <c r="AA112" i="3" a="1"/>
  <c r="AA112" i="3" s="1"/>
  <c r="AI112" i="3" a="1"/>
  <c r="AI112" i="3" s="1"/>
  <c r="AL112" i="3" a="1"/>
  <c r="AL112" i="3" s="1"/>
  <c r="AS112" i="3" a="1"/>
  <c r="AS112" i="3" s="1"/>
  <c r="AY112" i="3" a="1"/>
  <c r="AY112" i="3" s="1"/>
  <c r="BB112" i="3" a="1"/>
  <c r="BB112" i="3" s="1"/>
  <c r="BJ112" i="3" a="1"/>
  <c r="BJ112" i="3" s="1"/>
  <c r="BQ112" i="3" a="1"/>
  <c r="BQ112" i="3" s="1"/>
  <c r="BZ112" i="3" a="1"/>
  <c r="BZ112" i="3" s="1"/>
  <c r="CC112" i="3" a="1"/>
  <c r="CC112" i="3" s="1"/>
  <c r="CI112" i="3" a="1"/>
  <c r="CI112" i="3" s="1"/>
  <c r="CL112" i="3" a="1"/>
  <c r="CL112" i="3" s="1"/>
  <c r="F112" i="3" a="1"/>
  <c r="F112" i="3" s="1"/>
  <c r="I112" i="3" a="1"/>
  <c r="I112" i="3" s="1"/>
  <c r="O112" i="3" a="1"/>
  <c r="O112" i="3" s="1"/>
  <c r="R112" i="3" a="1"/>
  <c r="R112" i="3" s="1"/>
  <c r="X112" i="3" a="1"/>
  <c r="X112" i="3" s="1"/>
  <c r="AJ112" i="3" a="1"/>
  <c r="AJ112" i="3" s="1"/>
  <c r="AP112" i="3" a="1"/>
  <c r="AP112" i="3" s="1"/>
  <c r="AT112" i="3" a="1"/>
  <c r="AT112" i="3" s="1"/>
  <c r="BC112" i="3" a="1"/>
  <c r="BC112" i="3" s="1"/>
  <c r="BH112" i="3" a="1"/>
  <c r="BH112" i="3" s="1"/>
  <c r="BK112" i="3" a="1"/>
  <c r="BK112" i="3" s="1"/>
  <c r="BT112" i="3" a="1"/>
  <c r="BT112" i="3" s="1"/>
  <c r="CA112" i="3" a="1"/>
  <c r="CA112" i="3" s="1"/>
  <c r="CJ112" i="3" a="1"/>
  <c r="CJ112" i="3" s="1"/>
  <c r="CP112" i="3" s="1"/>
  <c r="CM112" i="3" a="1"/>
  <c r="CM112" i="3" s="1"/>
  <c r="S112" i="3" a="1"/>
  <c r="S112" i="3" s="1"/>
  <c r="AB112" i="3" a="1"/>
  <c r="AB112" i="3" s="1"/>
  <c r="AK112" i="3" a="1"/>
  <c r="AK112" i="3" s="1"/>
  <c r="AU112" i="3" a="1"/>
  <c r="AU112" i="3" s="1"/>
  <c r="BD112" i="3" a="1"/>
  <c r="BD112" i="3" s="1"/>
  <c r="BL112" i="3" a="1"/>
  <c r="BL112" i="3" s="1"/>
  <c r="BU112" i="3" a="1"/>
  <c r="BU112" i="3" s="1"/>
  <c r="CD112" i="3" a="1"/>
  <c r="CD112" i="3" s="1"/>
  <c r="J112" i="3" a="1"/>
  <c r="J112" i="3" s="1"/>
  <c r="AC112" i="3" a="1"/>
  <c r="AC112" i="3" s="1"/>
  <c r="BM112" i="3" a="1"/>
  <c r="BM112" i="3" s="1"/>
  <c r="BV112" i="3" a="1"/>
  <c r="BV112" i="3" s="1"/>
  <c r="CE112" i="3" a="1"/>
  <c r="CE112" i="3" s="1"/>
  <c r="CN112" i="3" a="1"/>
  <c r="CN112" i="3" s="1"/>
  <c r="G112" i="3" a="1"/>
  <c r="G112" i="3" s="1"/>
  <c r="Y112" i="3" a="1"/>
  <c r="Y112" i="3" s="1"/>
  <c r="AQ112" i="3" a="1"/>
  <c r="AQ112" i="3" s="1"/>
  <c r="BI112" i="3" a="1"/>
  <c r="BI112" i="3" s="1"/>
  <c r="Z112" i="3" a="1"/>
  <c r="Z112" i="3" s="1"/>
  <c r="AR112" i="3" a="1"/>
  <c r="AR112" i="3" s="1"/>
  <c r="CB112" i="3" a="1"/>
  <c r="CB112" i="3" s="1"/>
  <c r="P112" i="3" a="1"/>
  <c r="P112" i="3" s="1"/>
  <c r="AG112" i="3" a="1"/>
  <c r="AG112" i="3" s="1"/>
  <c r="AZ112" i="3" a="1"/>
  <c r="AZ112" i="3" s="1"/>
  <c r="BR112" i="3" a="1"/>
  <c r="BR112" i="3" s="1"/>
  <c r="BX112" i="3" s="1"/>
  <c r="CK112" i="3" a="1"/>
  <c r="CK112" i="3" s="1"/>
  <c r="Q112" i="3" a="1"/>
  <c r="Q112" i="3" s="1"/>
  <c r="AH112" i="3" a="1"/>
  <c r="AH112" i="3" s="1"/>
  <c r="BA112" i="3" a="1"/>
  <c r="BA112" i="3" s="1"/>
  <c r="BS112" i="3" a="1"/>
  <c r="BS112" i="3" s="1"/>
  <c r="J104" i="3" a="1"/>
  <c r="J104" i="3" s="1"/>
  <c r="Q104" i="3" a="1"/>
  <c r="Q104" i="3" s="1"/>
  <c r="Z104" i="3" a="1"/>
  <c r="Z104" i="3" s="1"/>
  <c r="AC104" i="3" a="1"/>
  <c r="AC104" i="3" s="1"/>
  <c r="AH104" i="3" a="1"/>
  <c r="AH104" i="3" s="1"/>
  <c r="AR104" i="3" a="1"/>
  <c r="AR104" i="3" s="1"/>
  <c r="BA104" i="3" a="1"/>
  <c r="BA104" i="3" s="1"/>
  <c r="BM104" i="3" a="1"/>
  <c r="BM104" i="3" s="1"/>
  <c r="BS104" i="3" a="1"/>
  <c r="BS104" i="3" s="1"/>
  <c r="BV104" i="3" a="1"/>
  <c r="BV104" i="3" s="1"/>
  <c r="CB104" i="3" a="1"/>
  <c r="CB104" i="3" s="1"/>
  <c r="CE104" i="3" a="1"/>
  <c r="CE104" i="3" s="1"/>
  <c r="CN104" i="3" a="1"/>
  <c r="CN104" i="3" s="1"/>
  <c r="H104" i="3" a="1"/>
  <c r="H104" i="3" s="1"/>
  <c r="K104" i="3" a="1"/>
  <c r="K104" i="3" s="1"/>
  <c r="T104" i="3" a="1"/>
  <c r="T104" i="3" s="1"/>
  <c r="AA104" i="3" a="1"/>
  <c r="AA104" i="3" s="1"/>
  <c r="AI104" i="3" a="1"/>
  <c r="AI104" i="3" s="1"/>
  <c r="AL104" i="3" a="1"/>
  <c r="AL104" i="3" s="1"/>
  <c r="AS104" i="3" a="1"/>
  <c r="AS104" i="3" s="1"/>
  <c r="AY104" i="3" a="1"/>
  <c r="AY104" i="3" s="1"/>
  <c r="BB104" i="3" a="1"/>
  <c r="BB104" i="3" s="1"/>
  <c r="BJ104" i="3" a="1"/>
  <c r="BJ104" i="3" s="1"/>
  <c r="BQ104" i="3" a="1"/>
  <c r="BQ104" i="3" s="1"/>
  <c r="BZ104" i="3" a="1"/>
  <c r="BZ104" i="3" s="1"/>
  <c r="CC104" i="3" a="1"/>
  <c r="CC104" i="3" s="1"/>
  <c r="CI104" i="3" a="1"/>
  <c r="CI104" i="3" s="1"/>
  <c r="CL104" i="3" a="1"/>
  <c r="CL104" i="3" s="1"/>
  <c r="I104" i="3" a="1"/>
  <c r="I104" i="3" s="1"/>
  <c r="R104" i="3" a="1"/>
  <c r="R104" i="3" s="1"/>
  <c r="AJ104" i="3" a="1"/>
  <c r="AJ104" i="3" s="1"/>
  <c r="AT104" i="3" a="1"/>
  <c r="AT104" i="3" s="1"/>
  <c r="BC104" i="3" a="1"/>
  <c r="BC104" i="3" s="1"/>
  <c r="BK104" i="3" a="1"/>
  <c r="BK104" i="3" s="1"/>
  <c r="BT104" i="3" a="1"/>
  <c r="BT104" i="3" s="1"/>
  <c r="CM104" i="3" a="1"/>
  <c r="CM104" i="3" s="1"/>
  <c r="S104" i="3" a="1"/>
  <c r="S104" i="3" s="1"/>
  <c r="AB104" i="3" a="1"/>
  <c r="AB104" i="3" s="1"/>
  <c r="AK104" i="3" a="1"/>
  <c r="AK104" i="3" s="1"/>
  <c r="AU104" i="3" a="1"/>
  <c r="AU104" i="3" s="1"/>
  <c r="BD104" i="3" a="1"/>
  <c r="BD104" i="3" s="1"/>
  <c r="BL104" i="3" a="1"/>
  <c r="BL104" i="3" s="1"/>
  <c r="BU104" i="3" a="1"/>
  <c r="BU104" i="3" s="1"/>
  <c r="CD104" i="3" a="1"/>
  <c r="CD104" i="3" s="1"/>
  <c r="O104" i="3" a="1"/>
  <c r="O104" i="3" s="1"/>
  <c r="CJ104" i="3" a="1"/>
  <c r="CJ104" i="3" s="1"/>
  <c r="P104" i="3" a="1"/>
  <c r="P104" i="3" s="1"/>
  <c r="AG104" i="3" a="1"/>
  <c r="AG104" i="3" s="1"/>
  <c r="AZ104" i="3" a="1"/>
  <c r="AZ104" i="3" s="1"/>
  <c r="BR104" i="3" a="1"/>
  <c r="BR104" i="3" s="1"/>
  <c r="BX104" i="3" s="1"/>
  <c r="CK104" i="3" a="1"/>
  <c r="CK104" i="3" s="1"/>
  <c r="X104" i="3" a="1"/>
  <c r="X104" i="3" s="1"/>
  <c r="BH104" i="3" a="1"/>
  <c r="BH104" i="3" s="1"/>
  <c r="Y104" i="3" a="1"/>
  <c r="Y104" i="3" s="1"/>
  <c r="BI104" i="3" a="1"/>
  <c r="BI104" i="3" s="1"/>
  <c r="F104" i="3" a="1"/>
  <c r="F104" i="3" s="1"/>
  <c r="AP104" i="3" a="1"/>
  <c r="AP104" i="3" s="1"/>
  <c r="CA104" i="3" a="1"/>
  <c r="CA104" i="3" s="1"/>
  <c r="CG104" i="3" s="1"/>
  <c r="G104" i="3" a="1"/>
  <c r="G104" i="3" s="1"/>
  <c r="AQ104" i="3" a="1"/>
  <c r="AQ104" i="3" s="1"/>
  <c r="F100" i="3" a="1"/>
  <c r="F100" i="3" s="1"/>
  <c r="I100" i="3" a="1"/>
  <c r="I100" i="3" s="1"/>
  <c r="O100" i="3" a="1"/>
  <c r="O100" i="3" s="1"/>
  <c r="R100" i="3" a="1"/>
  <c r="R100" i="3" s="1"/>
  <c r="X100" i="3" a="1"/>
  <c r="X100" i="3" s="1"/>
  <c r="AJ100" i="3" a="1"/>
  <c r="AJ100" i="3" s="1"/>
  <c r="AP100" i="3" a="1"/>
  <c r="AP100" i="3" s="1"/>
  <c r="AT100" i="3" a="1"/>
  <c r="AT100" i="3" s="1"/>
  <c r="BC100" i="3" a="1"/>
  <c r="BC100" i="3" s="1"/>
  <c r="BH100" i="3" a="1"/>
  <c r="BH100" i="3" s="1"/>
  <c r="BK100" i="3" a="1"/>
  <c r="BK100" i="3" s="1"/>
  <c r="BT100" i="3" a="1"/>
  <c r="BT100" i="3" s="1"/>
  <c r="CA100" i="3" a="1"/>
  <c r="CA100" i="3" s="1"/>
  <c r="CJ100" i="3" a="1"/>
  <c r="CJ100" i="3" s="1"/>
  <c r="CP100" i="3" s="1"/>
  <c r="CM100" i="3" a="1"/>
  <c r="CM100" i="3" s="1"/>
  <c r="G100" i="3" a="1"/>
  <c r="G100" i="3" s="1"/>
  <c r="P100" i="3" a="1"/>
  <c r="P100" i="3" s="1"/>
  <c r="S100" i="3" a="1"/>
  <c r="S100" i="3" s="1"/>
  <c r="Y100" i="3" a="1"/>
  <c r="Y100" i="3" s="1"/>
  <c r="AB100" i="3" a="1"/>
  <c r="AB100" i="3" s="1"/>
  <c r="AG100" i="3" a="1"/>
  <c r="AG100" i="3" s="1"/>
  <c r="AK100" i="3" a="1"/>
  <c r="AK100" i="3" s="1"/>
  <c r="AQ100" i="3" a="1"/>
  <c r="AQ100" i="3" s="1"/>
  <c r="AU100" i="3" a="1"/>
  <c r="AU100" i="3" s="1"/>
  <c r="AZ100" i="3" a="1"/>
  <c r="AZ100" i="3" s="1"/>
  <c r="BD100" i="3" a="1"/>
  <c r="BD100" i="3" s="1"/>
  <c r="BI100" i="3" a="1"/>
  <c r="BI100" i="3" s="1"/>
  <c r="BL100" i="3" a="1"/>
  <c r="BL100" i="3" s="1"/>
  <c r="BR100" i="3" a="1"/>
  <c r="BR100" i="3" s="1"/>
  <c r="BX100" i="3" s="1"/>
  <c r="BU100" i="3" a="1"/>
  <c r="BU100" i="3" s="1"/>
  <c r="CD100" i="3" a="1"/>
  <c r="CD100" i="3" s="1"/>
  <c r="CK100" i="3" a="1"/>
  <c r="CK100" i="3" s="1"/>
  <c r="Q100" i="3" a="1"/>
  <c r="Q100" i="3" s="1"/>
  <c r="Z100" i="3" a="1"/>
  <c r="Z100" i="3" s="1"/>
  <c r="AH100" i="3" a="1"/>
  <c r="AH100" i="3" s="1"/>
  <c r="AR100" i="3" a="1"/>
  <c r="AR100" i="3" s="1"/>
  <c r="BA100" i="3" a="1"/>
  <c r="BA100" i="3" s="1"/>
  <c r="BS100" i="3" a="1"/>
  <c r="BS100" i="3" s="1"/>
  <c r="CB100" i="3" a="1"/>
  <c r="CB100" i="3" s="1"/>
  <c r="H100" i="3" a="1"/>
  <c r="H100" i="3" s="1"/>
  <c r="AA100" i="3" a="1"/>
  <c r="AA100" i="3" s="1"/>
  <c r="AI100" i="3" a="1"/>
  <c r="AI100" i="3" s="1"/>
  <c r="AS100" i="3" a="1"/>
  <c r="AS100" i="3" s="1"/>
  <c r="BB100" i="3" a="1"/>
  <c r="BB100" i="3" s="1"/>
  <c r="BJ100" i="3" a="1"/>
  <c r="BJ100" i="3" s="1"/>
  <c r="CC100" i="3" a="1"/>
  <c r="CC100" i="3" s="1"/>
  <c r="CL100" i="3" a="1"/>
  <c r="CL100" i="3" s="1"/>
  <c r="BV100" i="3" a="1"/>
  <c r="BV100" i="3" s="1"/>
  <c r="CN100" i="3" a="1"/>
  <c r="CN100" i="3" s="1"/>
  <c r="T100" i="3" a="1"/>
  <c r="T100" i="3" s="1"/>
  <c r="AL100" i="3" a="1"/>
  <c r="AL100" i="3" s="1"/>
  <c r="BZ100" i="3" a="1"/>
  <c r="BZ100" i="3" s="1"/>
  <c r="J100" i="3" a="1"/>
  <c r="J100" i="3" s="1"/>
  <c r="CE100" i="3" a="1"/>
  <c r="CE100" i="3" s="1"/>
  <c r="K100" i="3" a="1"/>
  <c r="K100" i="3" s="1"/>
  <c r="AY100" i="3" a="1"/>
  <c r="AY100" i="3" s="1"/>
  <c r="CI100" i="3" a="1"/>
  <c r="CI100" i="3" s="1"/>
  <c r="AC100" i="3" a="1"/>
  <c r="AC100" i="3" s="1"/>
  <c r="BM100" i="3" a="1"/>
  <c r="BM100" i="3" s="1"/>
  <c r="BQ100" i="3" a="1"/>
  <c r="BQ100" i="3" s="1"/>
  <c r="F84" i="3" a="1"/>
  <c r="F84" i="3" s="1"/>
  <c r="I84" i="3" a="1"/>
  <c r="I84" i="3" s="1"/>
  <c r="O84" i="3" a="1"/>
  <c r="O84" i="3" s="1"/>
  <c r="R84" i="3" a="1"/>
  <c r="R84" i="3" s="1"/>
  <c r="X84" i="3" a="1"/>
  <c r="X84" i="3" s="1"/>
  <c r="AJ84" i="3" a="1"/>
  <c r="AJ84" i="3" s="1"/>
  <c r="AP84" i="3" a="1"/>
  <c r="AP84" i="3" s="1"/>
  <c r="AT84" i="3" a="1"/>
  <c r="AT84" i="3" s="1"/>
  <c r="BC84" i="3" a="1"/>
  <c r="BC84" i="3" s="1"/>
  <c r="BH84" i="3" a="1"/>
  <c r="BH84" i="3" s="1"/>
  <c r="BK84" i="3" a="1"/>
  <c r="BK84" i="3" s="1"/>
  <c r="BT84" i="3" a="1"/>
  <c r="BT84" i="3" s="1"/>
  <c r="CA84" i="3" a="1"/>
  <c r="CA84" i="3" s="1"/>
  <c r="CJ84" i="3" a="1"/>
  <c r="CJ84" i="3" s="1"/>
  <c r="CM84" i="3" a="1"/>
  <c r="CM84" i="3" s="1"/>
  <c r="G84" i="3" a="1"/>
  <c r="G84" i="3" s="1"/>
  <c r="P84" i="3" a="1"/>
  <c r="P84" i="3" s="1"/>
  <c r="S84" i="3" a="1"/>
  <c r="S84" i="3" s="1"/>
  <c r="Y84" i="3" a="1"/>
  <c r="Y84" i="3" s="1"/>
  <c r="AB84" i="3" a="1"/>
  <c r="AB84" i="3" s="1"/>
  <c r="AG84" i="3" a="1"/>
  <c r="AG84" i="3" s="1"/>
  <c r="AK84" i="3" a="1"/>
  <c r="AK84" i="3" s="1"/>
  <c r="AQ84" i="3" a="1"/>
  <c r="AQ84" i="3" s="1"/>
  <c r="AU84" i="3" a="1"/>
  <c r="AU84" i="3" s="1"/>
  <c r="AZ84" i="3" a="1"/>
  <c r="AZ84" i="3" s="1"/>
  <c r="BD84" i="3" a="1"/>
  <c r="BD84" i="3" s="1"/>
  <c r="BI84" i="3" a="1"/>
  <c r="BI84" i="3" s="1"/>
  <c r="BL84" i="3" a="1"/>
  <c r="BL84" i="3" s="1"/>
  <c r="BR84" i="3" a="1"/>
  <c r="BR84" i="3" s="1"/>
  <c r="BX84" i="3" s="1"/>
  <c r="BU84" i="3" a="1"/>
  <c r="BU84" i="3" s="1"/>
  <c r="CD84" i="3" a="1"/>
  <c r="CD84" i="3" s="1"/>
  <c r="CK84" i="3" a="1"/>
  <c r="CK84" i="3" s="1"/>
  <c r="J84" i="3" a="1"/>
  <c r="J84" i="3" s="1"/>
  <c r="AC84" i="3" a="1"/>
  <c r="AC84" i="3" s="1"/>
  <c r="BM84" i="3" a="1"/>
  <c r="BM84" i="3" s="1"/>
  <c r="BV84" i="3" a="1"/>
  <c r="BV84" i="3" s="1"/>
  <c r="CE84" i="3" a="1"/>
  <c r="CE84" i="3" s="1"/>
  <c r="CN84" i="3" a="1"/>
  <c r="CN84" i="3" s="1"/>
  <c r="K84" i="3" a="1"/>
  <c r="K84" i="3" s="1"/>
  <c r="T84" i="3" a="1"/>
  <c r="T84" i="3" s="1"/>
  <c r="AL84" i="3" a="1"/>
  <c r="AL84" i="3" s="1"/>
  <c r="AY84" i="3" a="1"/>
  <c r="AY84" i="3" s="1"/>
  <c r="BQ84" i="3" a="1"/>
  <c r="BQ84" i="3" s="1"/>
  <c r="BZ84" i="3" a="1"/>
  <c r="BZ84" i="3" s="1"/>
  <c r="CI84" i="3" a="1"/>
  <c r="CI84" i="3" s="1"/>
  <c r="Q84" i="3" a="1"/>
  <c r="Q84" i="3" s="1"/>
  <c r="AH84" i="3" a="1"/>
  <c r="AH84" i="3" s="1"/>
  <c r="BA84" i="3" a="1"/>
  <c r="BA84" i="3" s="1"/>
  <c r="BS84" i="3" a="1"/>
  <c r="BS84" i="3" s="1"/>
  <c r="AI84" i="3" a="1"/>
  <c r="AI84" i="3" s="1"/>
  <c r="BB84" i="3" a="1"/>
  <c r="BB84" i="3" s="1"/>
  <c r="CL84" i="3" a="1"/>
  <c r="CL84" i="3" s="1"/>
  <c r="Z84" i="3" a="1"/>
  <c r="Z84" i="3" s="1"/>
  <c r="AA84" i="3" a="1"/>
  <c r="AA84" i="3" s="1"/>
  <c r="BJ84" i="3" a="1"/>
  <c r="BJ84" i="3" s="1"/>
  <c r="CB84" i="3" a="1"/>
  <c r="CB84" i="3" s="1"/>
  <c r="H84" i="3" a="1"/>
  <c r="H84" i="3" s="1"/>
  <c r="CC84" i="3" a="1"/>
  <c r="CC84" i="3" s="1"/>
  <c r="AR84" i="3" a="1"/>
  <c r="AR84" i="3" s="1"/>
  <c r="AS84" i="3" a="1"/>
  <c r="AS84" i="3" s="1"/>
  <c r="F68" i="3" a="1"/>
  <c r="F68" i="3" s="1"/>
  <c r="I68" i="3" a="1"/>
  <c r="I68" i="3" s="1"/>
  <c r="O68" i="3" a="1"/>
  <c r="O68" i="3" s="1"/>
  <c r="S68" i="3" a="1"/>
  <c r="S68" i="3" s="1"/>
  <c r="Z68" i="3" a="1"/>
  <c r="Z68" i="3" s="1"/>
  <c r="AU68" i="3" a="1"/>
  <c r="AU68" i="3" s="1"/>
  <c r="BA68" i="3" a="1"/>
  <c r="BA68" i="3" s="1"/>
  <c r="BD68" i="3" a="1"/>
  <c r="BD68" i="3" s="1"/>
  <c r="BJ68" i="3" a="1"/>
  <c r="BJ68" i="3" s="1"/>
  <c r="BM68" i="3" a="1"/>
  <c r="BM68" i="3" s="1"/>
  <c r="BV68" i="3" a="1"/>
  <c r="BV68" i="3" s="1"/>
  <c r="CB68" i="3" a="1"/>
  <c r="CB68" i="3" s="1"/>
  <c r="CE68" i="3" a="1"/>
  <c r="CE68" i="3" s="1"/>
  <c r="CK68" i="3" a="1"/>
  <c r="CK68" i="3" s="1"/>
  <c r="CN68" i="3" a="1"/>
  <c r="CN68" i="3" s="1"/>
  <c r="G68" i="3" a="1"/>
  <c r="G68" i="3" s="1"/>
  <c r="J68" i="3" a="1"/>
  <c r="J68" i="3" s="1"/>
  <c r="P68" i="3" a="1"/>
  <c r="P68" i="3" s="1"/>
  <c r="T68" i="3" a="1"/>
  <c r="T68" i="3" s="1"/>
  <c r="AA68" i="3" a="1"/>
  <c r="AA68" i="3" s="1"/>
  <c r="AI68" i="3" a="1"/>
  <c r="AI68" i="3" s="1"/>
  <c r="AL68" i="3" a="1"/>
  <c r="AL68" i="3" s="1"/>
  <c r="AR68" i="3" a="1"/>
  <c r="AR68" i="3" s="1"/>
  <c r="BK68" i="3" a="1"/>
  <c r="BK68" i="3" s="1"/>
  <c r="BQ68" i="3" a="1"/>
  <c r="BQ68" i="3" s="1"/>
  <c r="BT68" i="3" a="1"/>
  <c r="BT68" i="3" s="1"/>
  <c r="BZ68" i="3" a="1"/>
  <c r="BZ68" i="3" s="1"/>
  <c r="CC68" i="3" a="1"/>
  <c r="CC68" i="3" s="1"/>
  <c r="Q68" i="3" a="1"/>
  <c r="Q68" i="3" s="1"/>
  <c r="AJ68" i="3" a="1"/>
  <c r="AJ68" i="3" s="1"/>
  <c r="AS68" i="3" a="1"/>
  <c r="AS68" i="3" s="1"/>
  <c r="BB68" i="3" a="1"/>
  <c r="BB68" i="3" s="1"/>
  <c r="BU68" i="3" a="1"/>
  <c r="BU68" i="3" s="1"/>
  <c r="CL68" i="3" a="1"/>
  <c r="CL68" i="3" s="1"/>
  <c r="H68" i="3" a="1"/>
  <c r="H68" i="3" s="1"/>
  <c r="R68" i="3" a="1"/>
  <c r="R68" i="3" s="1"/>
  <c r="AK68" i="3" a="1"/>
  <c r="AK68" i="3" s="1"/>
  <c r="AT68" i="3" a="1"/>
  <c r="AT68" i="3" s="1"/>
  <c r="BC68" i="3" a="1"/>
  <c r="BC68" i="3" s="1"/>
  <c r="BL68" i="3" a="1"/>
  <c r="BL68" i="3" s="1"/>
  <c r="CD68" i="3" a="1"/>
  <c r="CD68" i="3" s="1"/>
  <c r="CM68" i="3" a="1"/>
  <c r="CM68" i="3" s="1"/>
  <c r="X68" i="3" a="1"/>
  <c r="X68" i="3" s="1"/>
  <c r="AP68" i="3" a="1"/>
  <c r="AP68" i="3" s="1"/>
  <c r="BH68" i="3" a="1"/>
  <c r="BH68" i="3" s="1"/>
  <c r="CA68" i="3" a="1"/>
  <c r="CA68" i="3" s="1"/>
  <c r="Y68" i="3" a="1"/>
  <c r="Y68" i="3" s="1"/>
  <c r="AQ68" i="3" a="1"/>
  <c r="AQ68" i="3" s="1"/>
  <c r="BI68" i="3" a="1"/>
  <c r="BI68" i="3" s="1"/>
  <c r="K68" i="3" a="1"/>
  <c r="K68" i="3" s="1"/>
  <c r="AY68" i="3" a="1"/>
  <c r="AY68" i="3" s="1"/>
  <c r="CI68" i="3" a="1"/>
  <c r="CI68" i="3" s="1"/>
  <c r="AZ68" i="3" a="1"/>
  <c r="AZ68" i="3" s="1"/>
  <c r="CJ68" i="3" a="1"/>
  <c r="CJ68" i="3" s="1"/>
  <c r="CP68" i="3" s="1"/>
  <c r="AG68" i="3" a="1"/>
  <c r="AG68" i="3" s="1"/>
  <c r="BR68" i="3" a="1"/>
  <c r="BR68" i="3" s="1"/>
  <c r="BX68" i="3" s="1"/>
  <c r="BS68" i="3" a="1"/>
  <c r="BS68" i="3" s="1"/>
  <c r="G52" i="3" a="1"/>
  <c r="G52" i="3" s="1"/>
  <c r="J52" i="3" a="1"/>
  <c r="J52" i="3" s="1"/>
  <c r="P52" i="3" a="1"/>
  <c r="P52" i="3" s="1"/>
  <c r="Z52" i="3" a="1"/>
  <c r="Z52" i="3" s="1"/>
  <c r="AH52" i="3" a="1"/>
  <c r="AH52" i="3" s="1"/>
  <c r="AL52" i="3" a="1"/>
  <c r="AL52" i="3" s="1"/>
  <c r="AR52" i="3" a="1"/>
  <c r="AR52" i="3" s="1"/>
  <c r="AY52" i="3" a="1"/>
  <c r="AY52" i="3" s="1"/>
  <c r="BJ52" i="3" a="1"/>
  <c r="BJ52" i="3" s="1"/>
  <c r="BM52" i="3" a="1"/>
  <c r="BM52" i="3" s="1"/>
  <c r="BV52" i="3" a="1"/>
  <c r="BV52" i="3" s="1"/>
  <c r="CC52" i="3" a="1"/>
  <c r="CC52" i="3" s="1"/>
  <c r="CL52" i="3" a="1"/>
  <c r="CL52" i="3" s="1"/>
  <c r="H52" i="3" a="1"/>
  <c r="H52" i="3" s="1"/>
  <c r="K52" i="3" a="1"/>
  <c r="K52" i="3" s="1"/>
  <c r="Q52" i="3" a="1"/>
  <c r="Q52" i="3" s="1"/>
  <c r="T52" i="3" a="1"/>
  <c r="T52" i="3" s="1"/>
  <c r="AA52" i="3" a="1"/>
  <c r="AA52" i="3" s="1"/>
  <c r="AI52" i="3" a="1"/>
  <c r="AI52" i="3" s="1"/>
  <c r="AP52" i="3" a="1"/>
  <c r="AP52" i="3" s="1"/>
  <c r="AS52" i="3" a="1"/>
  <c r="AS52" i="3" s="1"/>
  <c r="BB52" i="3" a="1"/>
  <c r="BB52" i="3" s="1"/>
  <c r="BH52" i="3" a="1"/>
  <c r="BH52" i="3" s="1"/>
  <c r="BK52" i="3" a="1"/>
  <c r="BK52" i="3" s="1"/>
  <c r="BQ52" i="3" a="1"/>
  <c r="BQ52" i="3" s="1"/>
  <c r="BT52" i="3" a="1"/>
  <c r="BT52" i="3" s="1"/>
  <c r="BZ52" i="3" a="1"/>
  <c r="BZ52" i="3" s="1"/>
  <c r="CI52" i="3" a="1"/>
  <c r="CI52" i="3" s="1"/>
  <c r="CM52" i="3" a="1"/>
  <c r="CM52" i="3" s="1"/>
  <c r="I52" i="3" a="1"/>
  <c r="I52" i="3" s="1"/>
  <c r="R52" i="3" a="1"/>
  <c r="R52" i="3" s="1"/>
  <c r="AB52" i="3" a="1"/>
  <c r="AB52" i="3" s="1"/>
  <c r="AJ52" i="3" a="1"/>
  <c r="AJ52" i="3" s="1"/>
  <c r="AT52" i="3" a="1"/>
  <c r="AT52" i="3" s="1"/>
  <c r="BC52" i="3" a="1"/>
  <c r="BC52" i="3" s="1"/>
  <c r="BU52" i="3" a="1"/>
  <c r="BU52" i="3" s="1"/>
  <c r="CD52" i="3" a="1"/>
  <c r="CD52" i="3" s="1"/>
  <c r="S52" i="3" a="1"/>
  <c r="S52" i="3" s="1"/>
  <c r="AC52" i="3" a="1"/>
  <c r="AC52" i="3" s="1"/>
  <c r="AK52" i="3" a="1"/>
  <c r="AK52" i="3" s="1"/>
  <c r="AU52" i="3" a="1"/>
  <c r="AU52" i="3" s="1"/>
  <c r="BD52" i="3" a="1"/>
  <c r="BD52" i="3" s="1"/>
  <c r="BL52" i="3" a="1"/>
  <c r="BL52" i="3" s="1"/>
  <c r="CE52" i="3" a="1"/>
  <c r="CE52" i="3" s="1"/>
  <c r="CN52" i="3" a="1"/>
  <c r="CN52" i="3" s="1"/>
  <c r="AG52" i="3" a="1"/>
  <c r="AG52" i="3" s="1"/>
  <c r="AZ52" i="3" a="1"/>
  <c r="AZ52" i="3" s="1"/>
  <c r="BR52" i="3" a="1"/>
  <c r="BR52" i="3" s="1"/>
  <c r="BX52" i="3" s="1"/>
  <c r="CJ52" i="3" a="1"/>
  <c r="CJ52" i="3" s="1"/>
  <c r="CP52" i="3" s="1"/>
  <c r="O52" i="3" a="1"/>
  <c r="O52" i="3" s="1"/>
  <c r="BA52" i="3" a="1"/>
  <c r="BA52" i="3" s="1"/>
  <c r="BS52" i="3" a="1"/>
  <c r="BS52" i="3" s="1"/>
  <c r="CK52" i="3" a="1"/>
  <c r="CK52" i="3" s="1"/>
  <c r="X52" i="3" a="1"/>
  <c r="X52" i="3" s="1"/>
  <c r="BI52" i="3" a="1"/>
  <c r="BI52" i="3" s="1"/>
  <c r="Y52" i="3" a="1"/>
  <c r="Y52" i="3" s="1"/>
  <c r="AQ52" i="3" a="1"/>
  <c r="AQ52" i="3" s="1"/>
  <c r="F52" i="3" a="1"/>
  <c r="F52" i="3" s="1"/>
  <c r="CA52" i="3" a="1"/>
  <c r="CA52" i="3" s="1"/>
  <c r="CB52" i="3" a="1"/>
  <c r="CB52" i="3" s="1"/>
  <c r="I48" i="3" a="1"/>
  <c r="I48" i="3" s="1"/>
  <c r="R48" i="3" a="1"/>
  <c r="R48" i="3" s="1"/>
  <c r="X48" i="3" a="1"/>
  <c r="X48" i="3" s="1"/>
  <c r="AB48" i="3" a="1"/>
  <c r="AB48" i="3" s="1"/>
  <c r="AG48" i="3" a="1"/>
  <c r="AG48" i="3" s="1"/>
  <c r="AJ48" i="3" a="1"/>
  <c r="AJ48" i="3" s="1"/>
  <c r="AQ48" i="3" a="1"/>
  <c r="AQ48" i="3" s="1"/>
  <c r="AT48" i="3" a="1"/>
  <c r="AT48" i="3" s="1"/>
  <c r="AZ48" i="3" a="1"/>
  <c r="AZ48" i="3" s="1"/>
  <c r="BC48" i="3" a="1"/>
  <c r="BC48" i="3" s="1"/>
  <c r="BI48" i="3" a="1"/>
  <c r="BI48" i="3" s="1"/>
  <c r="BR48" i="3" a="1"/>
  <c r="BR48" i="3" s="1"/>
  <c r="BX48" i="3" s="1"/>
  <c r="BU48" i="3" a="1"/>
  <c r="BU48" i="3" s="1"/>
  <c r="CA48" i="3" a="1"/>
  <c r="CA48" i="3" s="1"/>
  <c r="CD48" i="3" a="1"/>
  <c r="CD48" i="3" s="1"/>
  <c r="CJ48" i="3" a="1"/>
  <c r="CJ48" i="3" s="1"/>
  <c r="CP48" i="3" s="1"/>
  <c r="F48" i="3" a="1"/>
  <c r="F48" i="3" s="1"/>
  <c r="O48" i="3" a="1"/>
  <c r="O48" i="3" s="1"/>
  <c r="S48" i="3" a="1"/>
  <c r="S48" i="3" s="1"/>
  <c r="Y48" i="3" a="1"/>
  <c r="Y48" i="3" s="1"/>
  <c r="AC48" i="3" a="1"/>
  <c r="AC48" i="3" s="1"/>
  <c r="AK48" i="3" a="1"/>
  <c r="AK48" i="3" s="1"/>
  <c r="AU48" i="3" a="1"/>
  <c r="AU48" i="3" s="1"/>
  <c r="BA48" i="3" a="1"/>
  <c r="BA48" i="3" s="1"/>
  <c r="BD48" i="3" a="1"/>
  <c r="BD48" i="3" s="1"/>
  <c r="BL48" i="3" a="1"/>
  <c r="BL48" i="3" s="1"/>
  <c r="BS48" i="3" a="1"/>
  <c r="BS48" i="3" s="1"/>
  <c r="CB48" i="3" a="1"/>
  <c r="CB48" i="3" s="1"/>
  <c r="CE48" i="3" a="1"/>
  <c r="CE48" i="3" s="1"/>
  <c r="CK48" i="3" a="1"/>
  <c r="CK48" i="3" s="1"/>
  <c r="CN48" i="3" a="1"/>
  <c r="CN48" i="3" s="1"/>
  <c r="G48" i="3" a="1"/>
  <c r="G48" i="3" s="1"/>
  <c r="P48" i="3" a="1"/>
  <c r="P48" i="3" s="1"/>
  <c r="Z48" i="3" a="1"/>
  <c r="Z48" i="3" s="1"/>
  <c r="AR48" i="3" a="1"/>
  <c r="AR48" i="3" s="1"/>
  <c r="BJ48" i="3" a="1"/>
  <c r="BJ48" i="3" s="1"/>
  <c r="CC48" i="3" a="1"/>
  <c r="CC48" i="3" s="1"/>
  <c r="CL48" i="3" a="1"/>
  <c r="CL48" i="3" s="1"/>
  <c r="H48" i="3" a="1"/>
  <c r="H48" i="3" s="1"/>
  <c r="Q48" i="3" a="1"/>
  <c r="Q48" i="3" s="1"/>
  <c r="AA48" i="3" a="1"/>
  <c r="AA48" i="3" s="1"/>
  <c r="AI48" i="3" a="1"/>
  <c r="AI48" i="3" s="1"/>
  <c r="AS48" i="3" a="1"/>
  <c r="AS48" i="3" s="1"/>
  <c r="BB48" i="3" a="1"/>
  <c r="BB48" i="3" s="1"/>
  <c r="BK48" i="3" a="1"/>
  <c r="BK48" i="3" s="1"/>
  <c r="BT48" i="3" a="1"/>
  <c r="BT48" i="3" s="1"/>
  <c r="CM48" i="3" a="1"/>
  <c r="CM48" i="3" s="1"/>
  <c r="AL48" i="3" a="1"/>
  <c r="AL48" i="3" s="1"/>
  <c r="BV48" i="3" a="1"/>
  <c r="BV48" i="3" s="1"/>
  <c r="T48" i="3" a="1"/>
  <c r="T48" i="3" s="1"/>
  <c r="AP48" i="3" a="1"/>
  <c r="AP48" i="3" s="1"/>
  <c r="BH48" i="3" a="1"/>
  <c r="BH48" i="3" s="1"/>
  <c r="BZ48" i="3" a="1"/>
  <c r="BZ48" i="3" s="1"/>
  <c r="J48" i="3" a="1"/>
  <c r="J48" i="3" s="1"/>
  <c r="AY48" i="3" a="1"/>
  <c r="AY48" i="3" s="1"/>
  <c r="K48" i="3" a="1"/>
  <c r="K48" i="3" s="1"/>
  <c r="CI48" i="3" a="1"/>
  <c r="CI48" i="3" s="1"/>
  <c r="BM48" i="3" a="1"/>
  <c r="BM48" i="3" s="1"/>
  <c r="BQ48" i="3" a="1"/>
  <c r="BQ48" i="3" s="1"/>
  <c r="I44" i="3" a="1"/>
  <c r="I44" i="3" s="1"/>
  <c r="R44" i="3" a="1"/>
  <c r="R44" i="3" s="1"/>
  <c r="X44" i="3" a="1"/>
  <c r="X44" i="3" s="1"/>
  <c r="AB44" i="3" a="1"/>
  <c r="AB44" i="3" s="1"/>
  <c r="AG44" i="3" a="1"/>
  <c r="AG44" i="3" s="1"/>
  <c r="AJ44" i="3" a="1"/>
  <c r="AJ44" i="3" s="1"/>
  <c r="AQ44" i="3" a="1"/>
  <c r="AQ44" i="3" s="1"/>
  <c r="AT44" i="3" a="1"/>
  <c r="AT44" i="3" s="1"/>
  <c r="AZ44" i="3" a="1"/>
  <c r="AZ44" i="3" s="1"/>
  <c r="BC44" i="3" a="1"/>
  <c r="BC44" i="3" s="1"/>
  <c r="BI44" i="3" a="1"/>
  <c r="BI44" i="3" s="1"/>
  <c r="BR44" i="3" a="1"/>
  <c r="BR44" i="3" s="1"/>
  <c r="BX44" i="3" s="1"/>
  <c r="BU44" i="3" a="1"/>
  <c r="BU44" i="3" s="1"/>
  <c r="CA44" i="3" a="1"/>
  <c r="CA44" i="3" s="1"/>
  <c r="CE44" i="3" a="1"/>
  <c r="CE44" i="3" s="1"/>
  <c r="CK44" i="3" a="1"/>
  <c r="CK44" i="3" s="1"/>
  <c r="F44" i="3" a="1"/>
  <c r="F44" i="3" s="1"/>
  <c r="O44" i="3" a="1"/>
  <c r="O44" i="3" s="1"/>
  <c r="S44" i="3" a="1"/>
  <c r="S44" i="3" s="1"/>
  <c r="Y44" i="3" a="1"/>
  <c r="Y44" i="3" s="1"/>
  <c r="AC44" i="3" a="1"/>
  <c r="AC44" i="3" s="1"/>
  <c r="AK44" i="3" a="1"/>
  <c r="AK44" i="3" s="1"/>
  <c r="AU44" i="3" a="1"/>
  <c r="AU44" i="3" s="1"/>
  <c r="BA44" i="3" a="1"/>
  <c r="BA44" i="3" s="1"/>
  <c r="BD44" i="3" a="1"/>
  <c r="BD44" i="3" s="1"/>
  <c r="BL44" i="3" a="1"/>
  <c r="BL44" i="3" s="1"/>
  <c r="BS44" i="3" a="1"/>
  <c r="BS44" i="3" s="1"/>
  <c r="CB44" i="3" a="1"/>
  <c r="CB44" i="3" s="1"/>
  <c r="CL44" i="3" a="1"/>
  <c r="CL44" i="3" s="1"/>
  <c r="G44" i="3" a="1"/>
  <c r="G44" i="3" s="1"/>
  <c r="P44" i="3" a="1"/>
  <c r="P44" i="3" s="1"/>
  <c r="Z44" i="3" a="1"/>
  <c r="Z44" i="3" s="1"/>
  <c r="AR44" i="3" a="1"/>
  <c r="AR44" i="3" s="1"/>
  <c r="BJ44" i="3" a="1"/>
  <c r="BJ44" i="3" s="1"/>
  <c r="CC44" i="3" a="1"/>
  <c r="CC44" i="3" s="1"/>
  <c r="CM44" i="3" a="1"/>
  <c r="CM44" i="3" s="1"/>
  <c r="H44" i="3" a="1"/>
  <c r="H44" i="3" s="1"/>
  <c r="Q44" i="3" a="1"/>
  <c r="Q44" i="3" s="1"/>
  <c r="AA44" i="3" a="1"/>
  <c r="AA44" i="3" s="1"/>
  <c r="AI44" i="3" a="1"/>
  <c r="AI44" i="3" s="1"/>
  <c r="AS44" i="3" a="1"/>
  <c r="AS44" i="3" s="1"/>
  <c r="BB44" i="3" a="1"/>
  <c r="BB44" i="3" s="1"/>
  <c r="BK44" i="3" a="1"/>
  <c r="BK44" i="3" s="1"/>
  <c r="BT44" i="3" a="1"/>
  <c r="BT44" i="3" s="1"/>
  <c r="CD44" i="3" a="1"/>
  <c r="CD44" i="3" s="1"/>
  <c r="CN44" i="3" a="1"/>
  <c r="CN44" i="3" s="1"/>
  <c r="AL44" i="3" a="1"/>
  <c r="AL44" i="3" s="1"/>
  <c r="BV44" i="3" a="1"/>
  <c r="BV44" i="3" s="1"/>
  <c r="T44" i="3" a="1"/>
  <c r="T44" i="3" s="1"/>
  <c r="AP44" i="3" a="1"/>
  <c r="AP44" i="3" s="1"/>
  <c r="BH44" i="3" a="1"/>
  <c r="BH44" i="3" s="1"/>
  <c r="BZ44" i="3" a="1"/>
  <c r="BZ44" i="3" s="1"/>
  <c r="BM44" i="3" a="1"/>
  <c r="BM44" i="3" s="1"/>
  <c r="BQ44" i="3" a="1"/>
  <c r="BQ44" i="3" s="1"/>
  <c r="J44" i="3" a="1"/>
  <c r="J44" i="3" s="1"/>
  <c r="CI44" i="3" a="1"/>
  <c r="CI44" i="3" s="1"/>
  <c r="K44" i="3" a="1"/>
  <c r="K44" i="3" s="1"/>
  <c r="CJ44" i="3" a="1"/>
  <c r="CJ44" i="3" s="1"/>
  <c r="CP44" i="3" s="1"/>
  <c r="AY44" i="3" a="1"/>
  <c r="AY44" i="3" s="1"/>
  <c r="I40" i="3" a="1"/>
  <c r="I40" i="3" s="1"/>
  <c r="O40" i="3" a="1"/>
  <c r="O40" i="3" s="1"/>
  <c r="S40" i="3" a="1"/>
  <c r="S40" i="3" s="1"/>
  <c r="Y40" i="3" a="1"/>
  <c r="Y40" i="3" s="1"/>
  <c r="AG40" i="3" a="1"/>
  <c r="AG40" i="3" s="1"/>
  <c r="AJ40" i="3" a="1"/>
  <c r="AJ40" i="3" s="1"/>
  <c r="AP40" i="3" a="1"/>
  <c r="AP40" i="3" s="1"/>
  <c r="BC40" i="3" a="1"/>
  <c r="BC40" i="3" s="1"/>
  <c r="BI40" i="3" a="1"/>
  <c r="BI40" i="3" s="1"/>
  <c r="BL40" i="3" a="1"/>
  <c r="BL40" i="3" s="1"/>
  <c r="BR40" i="3" a="1"/>
  <c r="BR40" i="3" s="1"/>
  <c r="BX40" i="3" s="1"/>
  <c r="BU40" i="3" a="1"/>
  <c r="BU40" i="3" s="1"/>
  <c r="CD40" i="3" a="1"/>
  <c r="CD40" i="3" s="1"/>
  <c r="CJ40" i="3" a="1"/>
  <c r="CJ40" i="3" s="1"/>
  <c r="CP40" i="3" s="1"/>
  <c r="F40" i="3" a="1"/>
  <c r="F40" i="3" s="1"/>
  <c r="P40" i="3" a="1"/>
  <c r="P40" i="3" s="1"/>
  <c r="Z40" i="3" a="1"/>
  <c r="Z40" i="3" s="1"/>
  <c r="AK40" i="3" a="1"/>
  <c r="AK40" i="3" s="1"/>
  <c r="AQ40" i="3" a="1"/>
  <c r="AQ40" i="3" s="1"/>
  <c r="AT40" i="3" a="1"/>
  <c r="AT40" i="3" s="1"/>
  <c r="AZ40" i="3" a="1"/>
  <c r="AZ40" i="3" s="1"/>
  <c r="BD40" i="3" a="1"/>
  <c r="BD40" i="3" s="1"/>
  <c r="BM40" i="3" a="1"/>
  <c r="BM40" i="3" s="1"/>
  <c r="BS40" i="3" a="1"/>
  <c r="BS40" i="3" s="1"/>
  <c r="BV40" i="3" a="1"/>
  <c r="BV40" i="3" s="1"/>
  <c r="CB40" i="3" a="1"/>
  <c r="CB40" i="3" s="1"/>
  <c r="CE40" i="3" a="1"/>
  <c r="CE40" i="3" s="1"/>
  <c r="CK40" i="3" a="1"/>
  <c r="CK40" i="3" s="1"/>
  <c r="CN40" i="3" a="1"/>
  <c r="CN40" i="3" s="1"/>
  <c r="J40" i="3" a="1"/>
  <c r="J40" i="3" s="1"/>
  <c r="T40" i="3" a="1"/>
  <c r="T40" i="3" s="1"/>
  <c r="AU40" i="3" a="1"/>
  <c r="AU40" i="3" s="1"/>
  <c r="BQ40" i="3" a="1"/>
  <c r="BQ40" i="3" s="1"/>
  <c r="BZ40" i="3" a="1"/>
  <c r="BZ40" i="3" s="1"/>
  <c r="CI40" i="3" a="1"/>
  <c r="CI40" i="3" s="1"/>
  <c r="K40" i="3" a="1"/>
  <c r="K40" i="3" s="1"/>
  <c r="X40" i="3" a="1"/>
  <c r="X40" i="3" s="1"/>
  <c r="AL40" i="3" a="1"/>
  <c r="AL40" i="3" s="1"/>
  <c r="AY40" i="3" a="1"/>
  <c r="AY40" i="3" s="1"/>
  <c r="BH40" i="3" a="1"/>
  <c r="BH40" i="3" s="1"/>
  <c r="CA40" i="3" a="1"/>
  <c r="CA40" i="3" s="1"/>
  <c r="Q40" i="3" a="1"/>
  <c r="Q40" i="3" s="1"/>
  <c r="AI40" i="3" a="1"/>
  <c r="AI40" i="3" s="1"/>
  <c r="BA40" i="3" a="1"/>
  <c r="BA40" i="3" s="1"/>
  <c r="CL40" i="3" a="1"/>
  <c r="CL40" i="3" s="1"/>
  <c r="R40" i="3" a="1"/>
  <c r="R40" i="3" s="1"/>
  <c r="BB40" i="3" a="1"/>
  <c r="BB40" i="3" s="1"/>
  <c r="BT40" i="3" a="1"/>
  <c r="BT40" i="3" s="1"/>
  <c r="CM40" i="3" a="1"/>
  <c r="CM40" i="3" s="1"/>
  <c r="G40" i="3" a="1"/>
  <c r="G40" i="3" s="1"/>
  <c r="AR40" i="3" a="1"/>
  <c r="AR40" i="3" s="1"/>
  <c r="CC40" i="3" a="1"/>
  <c r="CC40" i="3" s="1"/>
  <c r="H40" i="3" a="1"/>
  <c r="H40" i="3" s="1"/>
  <c r="AS40" i="3" a="1"/>
  <c r="AS40" i="3" s="1"/>
  <c r="BJ40" i="3" a="1"/>
  <c r="BJ40" i="3" s="1"/>
  <c r="BK40" i="3" a="1"/>
  <c r="BK40" i="3" s="1"/>
  <c r="AA40" i="3" a="1"/>
  <c r="AA40" i="3" s="1"/>
  <c r="F36" i="3" a="1"/>
  <c r="F36" i="3" s="1"/>
  <c r="I36" i="3" a="1"/>
  <c r="I36" i="3" s="1"/>
  <c r="O36" i="3" a="1"/>
  <c r="O36" i="3" s="1"/>
  <c r="R36" i="3" a="1"/>
  <c r="R36" i="3" s="1"/>
  <c r="X36" i="3" a="1"/>
  <c r="X36" i="3" s="1"/>
  <c r="AJ36" i="3" a="1"/>
  <c r="AJ36" i="3" s="1"/>
  <c r="AP36" i="3" a="1"/>
  <c r="AP36" i="3" s="1"/>
  <c r="AT36" i="3" a="1"/>
  <c r="AT36" i="3" s="1"/>
  <c r="BC36" i="3" a="1"/>
  <c r="BC36" i="3" s="1"/>
  <c r="BH36" i="3" a="1"/>
  <c r="BH36" i="3" s="1"/>
  <c r="BK36" i="3" a="1"/>
  <c r="BK36" i="3" s="1"/>
  <c r="BT36" i="3" a="1"/>
  <c r="BT36" i="3" s="1"/>
  <c r="CA36" i="3" a="1"/>
  <c r="CA36" i="3" s="1"/>
  <c r="CJ36" i="3" a="1"/>
  <c r="CJ36" i="3" s="1"/>
  <c r="CM36" i="3" a="1"/>
  <c r="CM36" i="3" s="1"/>
  <c r="G36" i="3" a="1"/>
  <c r="G36" i="3" s="1"/>
  <c r="P36" i="3" a="1"/>
  <c r="P36" i="3" s="1"/>
  <c r="S36" i="3" a="1"/>
  <c r="S36" i="3" s="1"/>
  <c r="Y36" i="3" a="1"/>
  <c r="Y36" i="3" s="1"/>
  <c r="AB36" i="3" a="1"/>
  <c r="AB36" i="3" s="1"/>
  <c r="AG36" i="3" a="1"/>
  <c r="AG36" i="3" s="1"/>
  <c r="AK36" i="3" a="1"/>
  <c r="AK36" i="3" s="1"/>
  <c r="AQ36" i="3" a="1"/>
  <c r="AQ36" i="3" s="1"/>
  <c r="AU36" i="3" a="1"/>
  <c r="AU36" i="3" s="1"/>
  <c r="AZ36" i="3" a="1"/>
  <c r="AZ36" i="3" s="1"/>
  <c r="BD36" i="3" a="1"/>
  <c r="BD36" i="3" s="1"/>
  <c r="BI36" i="3" a="1"/>
  <c r="BI36" i="3" s="1"/>
  <c r="BL36" i="3" a="1"/>
  <c r="BL36" i="3" s="1"/>
  <c r="BR36" i="3" a="1"/>
  <c r="BR36" i="3" s="1"/>
  <c r="BX36" i="3" s="1"/>
  <c r="BU36" i="3" a="1"/>
  <c r="BU36" i="3" s="1"/>
  <c r="CD36" i="3" a="1"/>
  <c r="CD36" i="3" s="1"/>
  <c r="CK36" i="3" a="1"/>
  <c r="CK36" i="3" s="1"/>
  <c r="Q36" i="3" a="1"/>
  <c r="Q36" i="3" s="1"/>
  <c r="Z36" i="3" a="1"/>
  <c r="Z36" i="3" s="1"/>
  <c r="AR36" i="3" a="1"/>
  <c r="AR36" i="3" s="1"/>
  <c r="BA36" i="3" a="1"/>
  <c r="BA36" i="3" s="1"/>
  <c r="BS36" i="3" a="1"/>
  <c r="BS36" i="3" s="1"/>
  <c r="CB36" i="3" a="1"/>
  <c r="CB36" i="3" s="1"/>
  <c r="H36" i="3" a="1"/>
  <c r="H36" i="3" s="1"/>
  <c r="AA36" i="3" a="1"/>
  <c r="AA36" i="3" s="1"/>
  <c r="AI36" i="3" a="1"/>
  <c r="AI36" i="3" s="1"/>
  <c r="AS36" i="3" a="1"/>
  <c r="AS36" i="3" s="1"/>
  <c r="BB36" i="3" a="1"/>
  <c r="BB36" i="3" s="1"/>
  <c r="BJ36" i="3" a="1"/>
  <c r="BJ36" i="3" s="1"/>
  <c r="CC36" i="3" a="1"/>
  <c r="CC36" i="3" s="1"/>
  <c r="CL36" i="3" a="1"/>
  <c r="CL36" i="3" s="1"/>
  <c r="BV36" i="3" a="1"/>
  <c r="BV36" i="3" s="1"/>
  <c r="CN36" i="3" a="1"/>
  <c r="CN36" i="3" s="1"/>
  <c r="T36" i="3" a="1"/>
  <c r="T36" i="3" s="1"/>
  <c r="AL36" i="3" a="1"/>
  <c r="AL36" i="3" s="1"/>
  <c r="BZ36" i="3" a="1"/>
  <c r="BZ36" i="3" s="1"/>
  <c r="J36" i="3" a="1"/>
  <c r="J36" i="3" s="1"/>
  <c r="CE36" i="3" a="1"/>
  <c r="CE36" i="3" s="1"/>
  <c r="K36" i="3" a="1"/>
  <c r="K36" i="3" s="1"/>
  <c r="AY36" i="3" a="1"/>
  <c r="AY36" i="3" s="1"/>
  <c r="CI36" i="3" a="1"/>
  <c r="CI36" i="3" s="1"/>
  <c r="AC36" i="3" a="1"/>
  <c r="AC36" i="3" s="1"/>
  <c r="BM36" i="3" a="1"/>
  <c r="BM36" i="3" s="1"/>
  <c r="BQ36" i="3" a="1"/>
  <c r="BQ36" i="3" s="1"/>
  <c r="H32" i="3" a="1"/>
  <c r="H32" i="3" s="1"/>
  <c r="K32" i="3" a="1"/>
  <c r="K32" i="3" s="1"/>
  <c r="T32" i="3" a="1"/>
  <c r="T32" i="3" s="1"/>
  <c r="AA32" i="3" a="1"/>
  <c r="AA32" i="3" s="1"/>
  <c r="AI32" i="3" a="1"/>
  <c r="AI32" i="3" s="1"/>
  <c r="AL32" i="3" a="1"/>
  <c r="AL32" i="3" s="1"/>
  <c r="AS32" i="3" a="1"/>
  <c r="AS32" i="3" s="1"/>
  <c r="AY32" i="3" a="1"/>
  <c r="AY32" i="3" s="1"/>
  <c r="BB32" i="3" a="1"/>
  <c r="BB32" i="3" s="1"/>
  <c r="BJ32" i="3" a="1"/>
  <c r="BJ32" i="3" s="1"/>
  <c r="BQ32" i="3" a="1"/>
  <c r="BQ32" i="3" s="1"/>
  <c r="BZ32" i="3" a="1"/>
  <c r="BZ32" i="3" s="1"/>
  <c r="CC32" i="3" a="1"/>
  <c r="CC32" i="3" s="1"/>
  <c r="CI32" i="3" a="1"/>
  <c r="CI32" i="3" s="1"/>
  <c r="CL32" i="3" a="1"/>
  <c r="CL32" i="3" s="1"/>
  <c r="O32" i="3" a="1"/>
  <c r="O32" i="3" s="1"/>
  <c r="S32" i="3" a="1"/>
  <c r="S32" i="3" s="1"/>
  <c r="Z32" i="3" a="1"/>
  <c r="Z32" i="3" s="1"/>
  <c r="AK32" i="3" a="1"/>
  <c r="AK32" i="3" s="1"/>
  <c r="AR32" i="3" a="1"/>
  <c r="AR32" i="3" s="1"/>
  <c r="BD32" i="3" a="1"/>
  <c r="BD32" i="3" s="1"/>
  <c r="BU32" i="3" a="1"/>
  <c r="BU32" i="3" s="1"/>
  <c r="CB32" i="3" a="1"/>
  <c r="CB32" i="3" s="1"/>
  <c r="CJ32" i="3" a="1"/>
  <c r="CJ32" i="3" s="1"/>
  <c r="CP32" i="3" s="1"/>
  <c r="I32" i="3" a="1"/>
  <c r="I32" i="3" s="1"/>
  <c r="P32" i="3" a="1"/>
  <c r="P32" i="3" s="1"/>
  <c r="AG32" i="3" a="1"/>
  <c r="AG32" i="3" s="1"/>
  <c r="AT32" i="3" a="1"/>
  <c r="AT32" i="3" s="1"/>
  <c r="AZ32" i="3" a="1"/>
  <c r="AZ32" i="3" s="1"/>
  <c r="BK32" i="3" a="1"/>
  <c r="BK32" i="3" s="1"/>
  <c r="BR32" i="3" a="1"/>
  <c r="BR32" i="3" s="1"/>
  <c r="BX32" i="3" s="1"/>
  <c r="BV32" i="3" a="1"/>
  <c r="BV32" i="3" s="1"/>
  <c r="CK32" i="3" a="1"/>
  <c r="CK32" i="3" s="1"/>
  <c r="CN32" i="3" a="1"/>
  <c r="CN32" i="3" s="1"/>
  <c r="X32" i="3" a="1"/>
  <c r="X32" i="3" s="1"/>
  <c r="AU32" i="3" a="1"/>
  <c r="AU32" i="3" s="1"/>
  <c r="BH32" i="3" a="1"/>
  <c r="BH32" i="3" s="1"/>
  <c r="BS32" i="3" a="1"/>
  <c r="BS32" i="3" s="1"/>
  <c r="CD32" i="3" a="1"/>
  <c r="CD32" i="3" s="1"/>
  <c r="J32" i="3" a="1"/>
  <c r="J32" i="3" s="1"/>
  <c r="Y32" i="3" a="1"/>
  <c r="Y32" i="3" s="1"/>
  <c r="AJ32" i="3" a="1"/>
  <c r="AJ32" i="3" s="1"/>
  <c r="BI32" i="3" a="1"/>
  <c r="BI32" i="3" s="1"/>
  <c r="BT32" i="3" a="1"/>
  <c r="BT32" i="3" s="1"/>
  <c r="CE32" i="3" a="1"/>
  <c r="CE32" i="3" s="1"/>
  <c r="F32" i="3" a="1"/>
  <c r="F32" i="3" s="1"/>
  <c r="BA32" i="3" a="1"/>
  <c r="BA32" i="3" s="1"/>
  <c r="CA32" i="3" a="1"/>
  <c r="CA32" i="3" s="1"/>
  <c r="G32" i="3" a="1"/>
  <c r="G32" i="3" s="1"/>
  <c r="BC32" i="3" a="1"/>
  <c r="BC32" i="3" s="1"/>
  <c r="Q32" i="3" a="1"/>
  <c r="Q32" i="3" s="1"/>
  <c r="BL32" i="3" a="1"/>
  <c r="BL32" i="3" s="1"/>
  <c r="R32" i="3" a="1"/>
  <c r="R32" i="3" s="1"/>
  <c r="BM32" i="3" a="1"/>
  <c r="BM32" i="3" s="1"/>
  <c r="CM32" i="3" a="1"/>
  <c r="CM32" i="3" s="1"/>
  <c r="AP32" i="3" a="1"/>
  <c r="AP32" i="3" s="1"/>
  <c r="AQ32" i="3" a="1"/>
  <c r="AQ32" i="3" s="1"/>
  <c r="G28" i="3" a="1"/>
  <c r="G28" i="3" s="1"/>
  <c r="J28" i="3" a="1"/>
  <c r="J28" i="3" s="1"/>
  <c r="Q28" i="3" a="1"/>
  <c r="Q28" i="3" s="1"/>
  <c r="T28" i="3" a="1"/>
  <c r="T28" i="3" s="1"/>
  <c r="AC28" i="3" a="1"/>
  <c r="AC28" i="3" s="1"/>
  <c r="AK28" i="3" a="1"/>
  <c r="AK28" i="3" s="1"/>
  <c r="AQ28" i="3" a="1"/>
  <c r="AQ28" i="3" s="1"/>
  <c r="AT28" i="3" a="1"/>
  <c r="AT28" i="3" s="1"/>
  <c r="BA28" i="3" a="1"/>
  <c r="BA28" i="3" s="1"/>
  <c r="BJ28" i="3" a="1"/>
  <c r="BJ28" i="3" s="1"/>
  <c r="BQ28" i="3" a="1"/>
  <c r="BQ28" i="3" s="1"/>
  <c r="BT28" i="3" a="1"/>
  <c r="BT28" i="3" s="1"/>
  <c r="BZ28" i="3" a="1"/>
  <c r="BZ28" i="3" s="1"/>
  <c r="CI28" i="3" a="1"/>
  <c r="CI28" i="3" s="1"/>
  <c r="I28" i="3" a="1"/>
  <c r="I28" i="3" s="1"/>
  <c r="R28" i="3" a="1"/>
  <c r="R28" i="3" s="1"/>
  <c r="Y28" i="3" a="1"/>
  <c r="Y28" i="3" s="1"/>
  <c r="AI28" i="3" a="1"/>
  <c r="AI28" i="3" s="1"/>
  <c r="AS28" i="3" a="1"/>
  <c r="AS28" i="3" s="1"/>
  <c r="BB28" i="3" a="1"/>
  <c r="BB28" i="3" s="1"/>
  <c r="BM28" i="3" a="1"/>
  <c r="BM28" i="3" s="1"/>
  <c r="BU28" i="3" a="1"/>
  <c r="BU28" i="3" s="1"/>
  <c r="CA28" i="3" a="1"/>
  <c r="CA28" i="3" s="1"/>
  <c r="CE28" i="3" a="1"/>
  <c r="CE28" i="3" s="1"/>
  <c r="CM28" i="3" a="1"/>
  <c r="CM28" i="3" s="1"/>
  <c r="F28" i="3" a="1"/>
  <c r="F28" i="3" s="1"/>
  <c r="K28" i="3" a="1"/>
  <c r="K28" i="3" s="1"/>
  <c r="Z28" i="3" a="1"/>
  <c r="Z28" i="3" s="1"/>
  <c r="AJ28" i="3" a="1"/>
  <c r="AJ28" i="3" s="1"/>
  <c r="AP28" i="3" a="1"/>
  <c r="AP28" i="3" s="1"/>
  <c r="AU28" i="3" a="1"/>
  <c r="AU28" i="3" s="1"/>
  <c r="BC28" i="3" a="1"/>
  <c r="BC28" i="3" s="1"/>
  <c r="BI28" i="3" a="1"/>
  <c r="BI28" i="3" s="1"/>
  <c r="BR28" i="3" a="1"/>
  <c r="BR28" i="3" s="1"/>
  <c r="BX28" i="3" s="1"/>
  <c r="BV28" i="3" a="1"/>
  <c r="BV28" i="3" s="1"/>
  <c r="CB28" i="3" a="1"/>
  <c r="CB28" i="3" s="1"/>
  <c r="CJ28" i="3" a="1"/>
  <c r="CJ28" i="3" s="1"/>
  <c r="CP28" i="3" s="1"/>
  <c r="CN28" i="3" a="1"/>
  <c r="CN28" i="3" s="1"/>
  <c r="O28" i="3" a="1"/>
  <c r="O28" i="3" s="1"/>
  <c r="AA28" i="3" a="1"/>
  <c r="AA28" i="3" s="1"/>
  <c r="AY28" i="3" a="1"/>
  <c r="AY28" i="3" s="1"/>
  <c r="BK28" i="3" a="1"/>
  <c r="BK28" i="3" s="1"/>
  <c r="CK28" i="3" a="1"/>
  <c r="CK28" i="3" s="1"/>
  <c r="P28" i="3" a="1"/>
  <c r="P28" i="3" s="1"/>
  <c r="AB28" i="3" a="1"/>
  <c r="AB28" i="3" s="1"/>
  <c r="AL28" i="3" a="1"/>
  <c r="AL28" i="3" s="1"/>
  <c r="AZ28" i="3" a="1"/>
  <c r="AZ28" i="3" s="1"/>
  <c r="BL28" i="3" a="1"/>
  <c r="BL28" i="3" s="1"/>
  <c r="CL28" i="3" a="1"/>
  <c r="CL28" i="3" s="1"/>
  <c r="S28" i="3" a="1"/>
  <c r="S28" i="3" s="1"/>
  <c r="AR28" i="3" a="1"/>
  <c r="AR28" i="3" s="1"/>
  <c r="X28" i="3" a="1"/>
  <c r="X28" i="3" s="1"/>
  <c r="BS28" i="3" a="1"/>
  <c r="BS28" i="3" s="1"/>
  <c r="AG28" i="3" a="1"/>
  <c r="AG28" i="3" s="1"/>
  <c r="CC28" i="3" a="1"/>
  <c r="CC28" i="3" s="1"/>
  <c r="AH28" i="3" a="1"/>
  <c r="AH28" i="3" s="1"/>
  <c r="CD28" i="3" a="1"/>
  <c r="CD28" i="3" s="1"/>
  <c r="BD28" i="3" a="1"/>
  <c r="BD28" i="3" s="1"/>
  <c r="BH28" i="3" a="1"/>
  <c r="BH28" i="3" s="1"/>
  <c r="H28" i="3" a="1"/>
  <c r="H28" i="3" s="1"/>
  <c r="I24" i="3" a="1"/>
  <c r="I24" i="3" s="1"/>
  <c r="P24" i="3" a="1"/>
  <c r="P24" i="3" s="1"/>
  <c r="Y24" i="3" a="1"/>
  <c r="Y24" i="3" s="1"/>
  <c r="AB24" i="3" a="1"/>
  <c r="AB24" i="3" s="1"/>
  <c r="AG24" i="3" a="1"/>
  <c r="AG24" i="3" s="1"/>
  <c r="G24" i="3" a="1"/>
  <c r="G24" i="3" s="1"/>
  <c r="J24" i="3" a="1"/>
  <c r="J24" i="3" s="1"/>
  <c r="S24" i="3" a="1"/>
  <c r="S24" i="3" s="1"/>
  <c r="H24" i="3" a="1"/>
  <c r="H24" i="3" s="1"/>
  <c r="K24" i="3" a="1"/>
  <c r="K24" i="3" s="1"/>
  <c r="Q24" i="3" a="1"/>
  <c r="Q24" i="3" s="1"/>
  <c r="T24" i="3" a="1"/>
  <c r="T24" i="3" s="1"/>
  <c r="AC24" i="3" a="1"/>
  <c r="AC24" i="3" s="1"/>
  <c r="Z24" i="3" a="1"/>
  <c r="Z24" i="3" s="1"/>
  <c r="AH24" i="3" a="1"/>
  <c r="AH24" i="3" s="1"/>
  <c r="AK24" i="3" a="1"/>
  <c r="AK24" i="3" s="1"/>
  <c r="AQ24" i="3" a="1"/>
  <c r="AQ24" i="3" s="1"/>
  <c r="BA24" i="3" a="1"/>
  <c r="BA24" i="3" s="1"/>
  <c r="BI24" i="3" a="1"/>
  <c r="BI24" i="3" s="1"/>
  <c r="BM24" i="3" a="1"/>
  <c r="BM24" i="3" s="1"/>
  <c r="BS24" i="3" a="1"/>
  <c r="BS24" i="3" s="1"/>
  <c r="BZ24" i="3" a="1"/>
  <c r="BZ24" i="3" s="1"/>
  <c r="CI24" i="3" a="1"/>
  <c r="CI24" i="3" s="1"/>
  <c r="CL24" i="3" a="1"/>
  <c r="CL24" i="3" s="1"/>
  <c r="O24" i="3" a="1"/>
  <c r="O24" i="3" s="1"/>
  <c r="AA24" i="3" a="1"/>
  <c r="AA24" i="3" s="1"/>
  <c r="AI24" i="3" a="1"/>
  <c r="AI24" i="3" s="1"/>
  <c r="AL24" i="3" a="1"/>
  <c r="AL24" i="3" s="1"/>
  <c r="AR24" i="3" a="1"/>
  <c r="AR24" i="3" s="1"/>
  <c r="AU24" i="3" a="1"/>
  <c r="AU24" i="3" s="1"/>
  <c r="BB24" i="3" a="1"/>
  <c r="BB24" i="3" s="1"/>
  <c r="BJ24" i="3" a="1"/>
  <c r="BJ24" i="3" s="1"/>
  <c r="BQ24" i="3" a="1"/>
  <c r="BQ24" i="3" s="1"/>
  <c r="BT24" i="3" a="1"/>
  <c r="BT24" i="3" s="1"/>
  <c r="CC24" i="3" a="1"/>
  <c r="CC24" i="3" s="1"/>
  <c r="CJ24" i="3" a="1"/>
  <c r="CJ24" i="3" s="1"/>
  <c r="CP24" i="3" s="1"/>
  <c r="F24" i="3" a="1"/>
  <c r="F24" i="3" s="1"/>
  <c r="AP24" i="3" a="1"/>
  <c r="AP24" i="3" s="1"/>
  <c r="AZ24" i="3" a="1"/>
  <c r="AZ24" i="3" s="1"/>
  <c r="CB24" i="3" a="1"/>
  <c r="CB24" i="3" s="1"/>
  <c r="CK24" i="3" a="1"/>
  <c r="CK24" i="3" s="1"/>
  <c r="R24" i="3" a="1"/>
  <c r="R24" i="3" s="1"/>
  <c r="AJ24" i="3" a="1"/>
  <c r="AJ24" i="3" s="1"/>
  <c r="AS24" i="3" a="1"/>
  <c r="AS24" i="3" s="1"/>
  <c r="BC24" i="3" a="1"/>
  <c r="BC24" i="3" s="1"/>
  <c r="BK24" i="3" a="1"/>
  <c r="BK24" i="3" s="1"/>
  <c r="BU24" i="3" a="1"/>
  <c r="BU24" i="3" s="1"/>
  <c r="CD24" i="3" a="1"/>
  <c r="CD24" i="3" s="1"/>
  <c r="CM24" i="3" a="1"/>
  <c r="CM24" i="3" s="1"/>
  <c r="BD24" i="3" a="1"/>
  <c r="BD24" i="3" s="1"/>
  <c r="BV24" i="3" a="1"/>
  <c r="BV24" i="3" s="1"/>
  <c r="CN24" i="3" a="1"/>
  <c r="CN24" i="3" s="1"/>
  <c r="BH24" i="3" a="1"/>
  <c r="BH24" i="3" s="1"/>
  <c r="CA24" i="3" a="1"/>
  <c r="CA24" i="3" s="1"/>
  <c r="X24" i="3" a="1"/>
  <c r="X24" i="3" s="1"/>
  <c r="BL24" i="3" a="1"/>
  <c r="BL24" i="3" s="1"/>
  <c r="BR24" i="3" a="1"/>
  <c r="BR24" i="3" s="1"/>
  <c r="BX24" i="3" s="1"/>
  <c r="CE24" i="3" a="1"/>
  <c r="CE24" i="3" s="1"/>
  <c r="AT24" i="3" a="1"/>
  <c r="AT24" i="3" s="1"/>
  <c r="AY24" i="3" a="1"/>
  <c r="AY24" i="3" s="1"/>
  <c r="F20" i="3" a="1"/>
  <c r="F20" i="3" s="1"/>
  <c r="J20" i="3" a="1"/>
  <c r="J20" i="3" s="1"/>
  <c r="P20" i="3" a="1"/>
  <c r="P20" i="3" s="1"/>
  <c r="S20" i="3" a="1"/>
  <c r="S20" i="3" s="1"/>
  <c r="Y20" i="3" a="1"/>
  <c r="Y20" i="3" s="1"/>
  <c r="AB20" i="3" a="1"/>
  <c r="AB20" i="3" s="1"/>
  <c r="AJ20" i="3" a="1"/>
  <c r="AJ20" i="3" s="1"/>
  <c r="AP20" i="3" a="1"/>
  <c r="AP20" i="3" s="1"/>
  <c r="AS20" i="3" a="1"/>
  <c r="AS20" i="3" s="1"/>
  <c r="AZ20" i="3" a="1"/>
  <c r="AZ20" i="3" s="1"/>
  <c r="BC20" i="3" a="1"/>
  <c r="BC20" i="3" s="1"/>
  <c r="BK20" i="3" a="1"/>
  <c r="BK20" i="3" s="1"/>
  <c r="BR20" i="3" a="1"/>
  <c r="BR20" i="3" s="1"/>
  <c r="BX20" i="3" s="1"/>
  <c r="BU20" i="3" a="1"/>
  <c r="BU20" i="3" s="1"/>
  <c r="CA20" i="3" a="1"/>
  <c r="CA20" i="3" s="1"/>
  <c r="CD20" i="3" a="1"/>
  <c r="CD20" i="3" s="1"/>
  <c r="CM20" i="3" a="1"/>
  <c r="CM20" i="3" s="1"/>
  <c r="G20" i="3" a="1"/>
  <c r="G20" i="3" s="1"/>
  <c r="Q20" i="3" a="1"/>
  <c r="Q20" i="3" s="1"/>
  <c r="T20" i="3" a="1"/>
  <c r="T20" i="3" s="1"/>
  <c r="Z20" i="3" a="1"/>
  <c r="Z20" i="3" s="1"/>
  <c r="AG20" i="3" a="1"/>
  <c r="AG20" i="3" s="1"/>
  <c r="AT20" i="3" a="1"/>
  <c r="AT20" i="3" s="1"/>
  <c r="BD20" i="3" a="1"/>
  <c r="BD20" i="3" s="1"/>
  <c r="BI20" i="3" a="1"/>
  <c r="BI20" i="3" s="1"/>
  <c r="BL20" i="3" a="1"/>
  <c r="BL20" i="3" s="1"/>
  <c r="BV20" i="3" a="1"/>
  <c r="BV20" i="3" s="1"/>
  <c r="CB20" i="3" a="1"/>
  <c r="CB20" i="3" s="1"/>
  <c r="CE20" i="3" a="1"/>
  <c r="CE20" i="3" s="1"/>
  <c r="H20" i="3" a="1"/>
  <c r="H20" i="3" s="1"/>
  <c r="K20" i="3" a="1"/>
  <c r="K20" i="3" s="1"/>
  <c r="R20" i="3" a="1"/>
  <c r="R20" i="3" s="1"/>
  <c r="AC20" i="3" a="1"/>
  <c r="AC20" i="3" s="1"/>
  <c r="AH20" i="3" a="1"/>
  <c r="AH20" i="3" s="1"/>
  <c r="AK20" i="3" a="1"/>
  <c r="AK20" i="3" s="1"/>
  <c r="AQ20" i="3" a="1"/>
  <c r="AQ20" i="3" s="1"/>
  <c r="AU20" i="3" a="1"/>
  <c r="AU20" i="3" s="1"/>
  <c r="BA20" i="3" a="1"/>
  <c r="BA20" i="3" s="1"/>
  <c r="BJ20" i="3" a="1"/>
  <c r="BJ20" i="3" s="1"/>
  <c r="BM20" i="3" a="1"/>
  <c r="BM20" i="3" s="1"/>
  <c r="BS20" i="3" a="1"/>
  <c r="BS20" i="3" s="1"/>
  <c r="BZ20" i="3" a="1"/>
  <c r="BZ20" i="3" s="1"/>
  <c r="CI20" i="3" a="1"/>
  <c r="CI20" i="3" s="1"/>
  <c r="CL20" i="3" a="1"/>
  <c r="CL20" i="3" s="1"/>
  <c r="AI20" i="3" a="1"/>
  <c r="AI20" i="3" s="1"/>
  <c r="BB20" i="3" a="1"/>
  <c r="BB20" i="3" s="1"/>
  <c r="BT20" i="3" a="1"/>
  <c r="BT20" i="3" s="1"/>
  <c r="CK20" i="3" a="1"/>
  <c r="CK20" i="3" s="1"/>
  <c r="X20" i="3" a="1"/>
  <c r="X20" i="3" s="1"/>
  <c r="AL20" i="3" a="1"/>
  <c r="AL20" i="3" s="1"/>
  <c r="BH20" i="3" a="1"/>
  <c r="BH20" i="3" s="1"/>
  <c r="I20" i="3" a="1"/>
  <c r="I20" i="3" s="1"/>
  <c r="AA20" i="3" a="1"/>
  <c r="AA20" i="3" s="1"/>
  <c r="AR20" i="3" a="1"/>
  <c r="AR20" i="3" s="1"/>
  <c r="CC20" i="3" a="1"/>
  <c r="CC20" i="3" s="1"/>
  <c r="CN20" i="3" a="1"/>
  <c r="CN20" i="3" s="1"/>
  <c r="AY20" i="3" a="1"/>
  <c r="AY20" i="3" s="1"/>
  <c r="BQ20" i="3" a="1"/>
  <c r="BQ20" i="3" s="1"/>
  <c r="O20" i="3" a="1"/>
  <c r="O20" i="3" s="1"/>
  <c r="CJ20" i="3" a="1"/>
  <c r="CJ20" i="3" s="1"/>
  <c r="CP20" i="3" s="1"/>
  <c r="G16" i="3" a="1"/>
  <c r="G16" i="3" s="1"/>
  <c r="K16" i="3" a="1"/>
  <c r="K16" i="3" s="1"/>
  <c r="Q16" i="3" a="1"/>
  <c r="Q16" i="3" s="1"/>
  <c r="X16" i="3" a="1"/>
  <c r="X16" i="3" s="1"/>
  <c r="AK16" i="3" a="1"/>
  <c r="AK16" i="3" s="1"/>
  <c r="AQ16" i="3" a="1"/>
  <c r="AQ16" i="3" s="1"/>
  <c r="AU16" i="3" a="1"/>
  <c r="AU16" i="3" s="1"/>
  <c r="BA16" i="3" a="1"/>
  <c r="BA16" i="3" s="1"/>
  <c r="BQ16" i="3" a="1"/>
  <c r="BQ16" i="3" s="1"/>
  <c r="CD16" i="3" a="1"/>
  <c r="CD16" i="3" s="1"/>
  <c r="CJ16" i="3" a="1"/>
  <c r="CJ16" i="3" s="1"/>
  <c r="CM16" i="3" a="1"/>
  <c r="CM16" i="3" s="1"/>
  <c r="J16" i="3" a="1"/>
  <c r="J16" i="3" s="1"/>
  <c r="T16" i="3" a="1"/>
  <c r="T16" i="3" s="1"/>
  <c r="Z16" i="3" a="1"/>
  <c r="Z16" i="3" s="1"/>
  <c r="AC16" i="3" a="1"/>
  <c r="AC16" i="3" s="1"/>
  <c r="AH16" i="3" a="1"/>
  <c r="AH16" i="3" s="1"/>
  <c r="AT16" i="3" a="1"/>
  <c r="AT16" i="3" s="1"/>
  <c r="BD16" i="3" a="1"/>
  <c r="BD16" i="3" s="1"/>
  <c r="BJ16" i="3" a="1"/>
  <c r="BJ16" i="3" s="1"/>
  <c r="BM16" i="3" a="1"/>
  <c r="BM16" i="3" s="1"/>
  <c r="BT16" i="3" a="1"/>
  <c r="BT16" i="3" s="1"/>
  <c r="BZ16" i="3" a="1"/>
  <c r="BZ16" i="3" s="1"/>
  <c r="CC16" i="3" a="1"/>
  <c r="CC16" i="3" s="1"/>
  <c r="CI16" i="3" a="1"/>
  <c r="CI16" i="3" s="1"/>
  <c r="CL16" i="3" a="1"/>
  <c r="CL16" i="3" s="1"/>
  <c r="F16" i="3" a="1"/>
  <c r="F16" i="3" s="1"/>
  <c r="P16" i="3" a="1"/>
  <c r="P16" i="3" s="1"/>
  <c r="Y16" i="3" a="1"/>
  <c r="Y16" i="3" s="1"/>
  <c r="AG16" i="3" a="1"/>
  <c r="AG16" i="3" s="1"/>
  <c r="AP16" i="3" a="1"/>
  <c r="AP16" i="3" s="1"/>
  <c r="AZ16" i="3" a="1"/>
  <c r="AZ16" i="3" s="1"/>
  <c r="BI16" i="3" a="1"/>
  <c r="BI16" i="3" s="1"/>
  <c r="BS16" i="3" a="1"/>
  <c r="BS16" i="3" s="1"/>
  <c r="CB16" i="3" a="1"/>
  <c r="CB16" i="3" s="1"/>
  <c r="CK16" i="3" a="1"/>
  <c r="CK16" i="3" s="1"/>
  <c r="H16" i="3" a="1"/>
  <c r="H16" i="3" s="1"/>
  <c r="R16" i="3" a="1"/>
  <c r="R16" i="3" s="1"/>
  <c r="AA16" i="3" a="1"/>
  <c r="AA16" i="3" s="1"/>
  <c r="AI16" i="3" a="1"/>
  <c r="AI16" i="3" s="1"/>
  <c r="AR16" i="3" a="1"/>
  <c r="AR16" i="3" s="1"/>
  <c r="BB16" i="3" a="1"/>
  <c r="BB16" i="3" s="1"/>
  <c r="BK16" i="3" a="1"/>
  <c r="BK16" i="3" s="1"/>
  <c r="BU16" i="3" a="1"/>
  <c r="BU16" i="3" s="1"/>
  <c r="CN16" i="3" a="1"/>
  <c r="CN16" i="3" s="1"/>
  <c r="I16" i="3" a="1"/>
  <c r="I16" i="3" s="1"/>
  <c r="S16" i="3" a="1"/>
  <c r="S16" i="3" s="1"/>
  <c r="AB16" i="3" a="1"/>
  <c r="AB16" i="3" s="1"/>
  <c r="AJ16" i="3" a="1"/>
  <c r="AJ16" i="3" s="1"/>
  <c r="AS16" i="3" a="1"/>
  <c r="AS16" i="3" s="1"/>
  <c r="BC16" i="3" a="1"/>
  <c r="BC16" i="3" s="1"/>
  <c r="BL16" i="3" a="1"/>
  <c r="BL16" i="3" s="1"/>
  <c r="BV16" i="3" a="1"/>
  <c r="BV16" i="3" s="1"/>
  <c r="CE16" i="3" a="1"/>
  <c r="CE16" i="3" s="1"/>
  <c r="BR16" i="3" a="1"/>
  <c r="BR16" i="3" s="1"/>
  <c r="AL16" i="3" a="1"/>
  <c r="AL16" i="3" s="1"/>
  <c r="CA16" i="3" a="1"/>
  <c r="CA16" i="3" s="1"/>
  <c r="O16" i="3" a="1"/>
  <c r="O16" i="3" s="1"/>
  <c r="AY16" i="3" a="1"/>
  <c r="AY16" i="3" s="1"/>
  <c r="BH16" i="3" a="1"/>
  <c r="BH16" i="3" s="1"/>
  <c r="H14" i="3" a="1"/>
  <c r="H14" i="3" s="1"/>
  <c r="O14" i="3" a="1"/>
  <c r="O14" i="3" s="1"/>
  <c r="S14" i="3" a="1"/>
  <c r="S14" i="3" s="1"/>
  <c r="Z14" i="3" a="1"/>
  <c r="Z14" i="3" s="1"/>
  <c r="AC14" i="3" a="1"/>
  <c r="AC14" i="3" s="1"/>
  <c r="AH14" i="3" a="1"/>
  <c r="AH14" i="3" s="1"/>
  <c r="AL14" i="3" a="1"/>
  <c r="AL14" i="3" s="1"/>
  <c r="AQ14" i="3" a="1"/>
  <c r="AQ14" i="3" s="1"/>
  <c r="AU14" i="3" a="1"/>
  <c r="AU14" i="3" s="1"/>
  <c r="BA14" i="3" a="1"/>
  <c r="BA14" i="3" s="1"/>
  <c r="BJ14" i="3" a="1"/>
  <c r="BJ14" i="3" s="1"/>
  <c r="BM14" i="3" a="1"/>
  <c r="BM14" i="3" s="1"/>
  <c r="BS14" i="3" a="1"/>
  <c r="BS14" i="3" s="1"/>
  <c r="BV14" i="3" a="1"/>
  <c r="BV14" i="3" s="1"/>
  <c r="CE14" i="3" a="1"/>
  <c r="CE14" i="3" s="1"/>
  <c r="CL14" i="3" a="1"/>
  <c r="CL14" i="3" s="1"/>
  <c r="I14" i="3" a="1"/>
  <c r="I14" i="3" s="1"/>
  <c r="P14" i="3" a="1"/>
  <c r="P14" i="3" s="1"/>
  <c r="T14" i="3" a="1"/>
  <c r="T14" i="3" s="1"/>
  <c r="AA14" i="3" a="1"/>
  <c r="AA14" i="3" s="1"/>
  <c r="AI14" i="3" a="1"/>
  <c r="AI14" i="3" s="1"/>
  <c r="AR14" i="3" a="1"/>
  <c r="AR14" i="3" s="1"/>
  <c r="AY14" i="3" a="1"/>
  <c r="AY14" i="3" s="1"/>
  <c r="BB14" i="3" a="1"/>
  <c r="BB14" i="3" s="1"/>
  <c r="BH14" i="3" a="1"/>
  <c r="BH14" i="3" s="1"/>
  <c r="BQ14" i="3" a="1"/>
  <c r="BQ14" i="3" s="1"/>
  <c r="F14" i="3" a="1"/>
  <c r="F14" i="3" s="1"/>
  <c r="J14" i="3" a="1"/>
  <c r="J14" i="3" s="1"/>
  <c r="Q14" i="3" a="1"/>
  <c r="Q14" i="3" s="1"/>
  <c r="X14" i="3" a="1"/>
  <c r="X14" i="3" s="1"/>
  <c r="AB14" i="3" a="1"/>
  <c r="AB14" i="3" s="1"/>
  <c r="AJ14" i="3" a="1"/>
  <c r="AJ14" i="3" s="1"/>
  <c r="AP14" i="3" a="1"/>
  <c r="AP14" i="3" s="1"/>
  <c r="AS14" i="3" a="1"/>
  <c r="AS14" i="3" s="1"/>
  <c r="AZ14" i="3" a="1"/>
  <c r="AZ14" i="3" s="1"/>
  <c r="BC14" i="3" a="1"/>
  <c r="BC14" i="3" s="1"/>
  <c r="BK14" i="3" a="1"/>
  <c r="BK14" i="3" s="1"/>
  <c r="BR14" i="3" a="1"/>
  <c r="BR14" i="3" s="1"/>
  <c r="BX14" i="3" s="1"/>
  <c r="CA14" i="3" a="1"/>
  <c r="CA14" i="3" s="1"/>
  <c r="CD14" i="3" a="1"/>
  <c r="CD14" i="3" s="1"/>
  <c r="CJ14" i="3" a="1"/>
  <c r="CJ14" i="3" s="1"/>
  <c r="CP14" i="3" s="1"/>
  <c r="CM14" i="3" a="1"/>
  <c r="CM14" i="3" s="1"/>
  <c r="G14" i="3" a="1"/>
  <c r="G14" i="3" s="1"/>
  <c r="K14" i="3" a="1"/>
  <c r="K14" i="3" s="1"/>
  <c r="R14" i="3" a="1"/>
  <c r="R14" i="3" s="1"/>
  <c r="Y14" i="3" a="1"/>
  <c r="Y14" i="3" s="1"/>
  <c r="AG14" i="3" a="1"/>
  <c r="AG14" i="3" s="1"/>
  <c r="AK14" i="3" a="1"/>
  <c r="AK14" i="3" s="1"/>
  <c r="AT14" i="3" a="1"/>
  <c r="AT14" i="3" s="1"/>
  <c r="BD14" i="3" a="1"/>
  <c r="BD14" i="3" s="1"/>
  <c r="BI14" i="3" a="1"/>
  <c r="BI14" i="3" s="1"/>
  <c r="BL14" i="3" a="1"/>
  <c r="BL14" i="3" s="1"/>
  <c r="BU14" i="3" a="1"/>
  <c r="BU14" i="3" s="1"/>
  <c r="CB14" i="3" a="1"/>
  <c r="CB14" i="3" s="1"/>
  <c r="CK14" i="3" a="1"/>
  <c r="CK14" i="3" s="1"/>
  <c r="CN14" i="3" a="1"/>
  <c r="CN14" i="3" s="1"/>
  <c r="CC14" i="3" a="1"/>
  <c r="CC14" i="3" s="1"/>
  <c r="CI14" i="3" a="1"/>
  <c r="CI14" i="3" s="1"/>
  <c r="BT14" i="3" a="1"/>
  <c r="BT14" i="3" s="1"/>
  <c r="BZ14" i="3" a="1"/>
  <c r="BZ14" i="3" s="1"/>
  <c r="H154" i="3" a="1"/>
  <c r="H154" i="3" s="1"/>
  <c r="K154" i="3" a="1"/>
  <c r="K154" i="3" s="1"/>
  <c r="Q154" i="3" a="1"/>
  <c r="Q154" i="3" s="1"/>
  <c r="T154" i="3" a="1"/>
  <c r="T154" i="3" s="1"/>
  <c r="AA154" i="3" a="1"/>
  <c r="AA154" i="3" s="1"/>
  <c r="AI154" i="3" a="1"/>
  <c r="AI154" i="3" s="1"/>
  <c r="AP154" i="3" a="1"/>
  <c r="AP154" i="3" s="1"/>
  <c r="AS154" i="3" a="1"/>
  <c r="AS154" i="3" s="1"/>
  <c r="BB154" i="3" a="1"/>
  <c r="BB154" i="3" s="1"/>
  <c r="BH154" i="3" a="1"/>
  <c r="BH154" i="3" s="1"/>
  <c r="BK154" i="3" a="1"/>
  <c r="BK154" i="3" s="1"/>
  <c r="BQ154" i="3" a="1"/>
  <c r="BQ154" i="3" s="1"/>
  <c r="BT154" i="3" a="1"/>
  <c r="BT154" i="3" s="1"/>
  <c r="BZ154" i="3" a="1"/>
  <c r="BZ154" i="3" s="1"/>
  <c r="CI154" i="3" a="1"/>
  <c r="CI154" i="3" s="1"/>
  <c r="CM154" i="3" a="1"/>
  <c r="CM154" i="3" s="1"/>
  <c r="P154" i="3" a="1"/>
  <c r="P154" i="3" s="1"/>
  <c r="X154" i="3" a="1"/>
  <c r="X154" i="3" s="1"/>
  <c r="AC154" i="3" a="1"/>
  <c r="AC154" i="3" s="1"/>
  <c r="AH154" i="3" a="1"/>
  <c r="AH154" i="3" s="1"/>
  <c r="AQ154" i="3" a="1"/>
  <c r="AQ154" i="3" s="1"/>
  <c r="AU154" i="3" a="1"/>
  <c r="AU154" i="3" s="1"/>
  <c r="BI154" i="3" a="1"/>
  <c r="BI154" i="3" s="1"/>
  <c r="BL154" i="3" a="1"/>
  <c r="BL154" i="3" s="1"/>
  <c r="CA154" i="3" a="1"/>
  <c r="CA154" i="3" s="1"/>
  <c r="CE154" i="3" a="1"/>
  <c r="CE154" i="3" s="1"/>
  <c r="CL154" i="3" a="1"/>
  <c r="CL154" i="3" s="1"/>
  <c r="I154" i="3" a="1"/>
  <c r="I154" i="3" s="1"/>
  <c r="R154" i="3" a="1"/>
  <c r="R154" i="3" s="1"/>
  <c r="Z154" i="3" a="1"/>
  <c r="Z154" i="3" s="1"/>
  <c r="AZ154" i="3" a="1"/>
  <c r="AZ154" i="3" s="1"/>
  <c r="BM154" i="3" a="1"/>
  <c r="BM154" i="3" s="1"/>
  <c r="CD154" i="3" a="1"/>
  <c r="CD154" i="3" s="1"/>
  <c r="J154" i="3" a="1"/>
  <c r="J154" i="3" s="1"/>
  <c r="S154" i="3" a="1"/>
  <c r="S154" i="3" s="1"/>
  <c r="AB154" i="3" a="1"/>
  <c r="AB154" i="3" s="1"/>
  <c r="AJ154" i="3" a="1"/>
  <c r="AJ154" i="3" s="1"/>
  <c r="AR154" i="3" a="1"/>
  <c r="AR154" i="3" s="1"/>
  <c r="BA154" i="3" a="1"/>
  <c r="BA154" i="3" s="1"/>
  <c r="BR154" i="3" a="1"/>
  <c r="BR154" i="3" s="1"/>
  <c r="BX154" i="3" s="1"/>
  <c r="BV154" i="3" a="1"/>
  <c r="BV154" i="3" s="1"/>
  <c r="CN154" i="3" a="1"/>
  <c r="CN154" i="3" s="1"/>
  <c r="F154" i="3" a="1"/>
  <c r="F154" i="3" s="1"/>
  <c r="AK154" i="3" a="1"/>
  <c r="AK154" i="3" s="1"/>
  <c r="AT154" i="3" a="1"/>
  <c r="AT154" i="3" s="1"/>
  <c r="BC154" i="3" a="1"/>
  <c r="BC154" i="3" s="1"/>
  <c r="BJ154" i="3" a="1"/>
  <c r="BJ154" i="3" s="1"/>
  <c r="BS154" i="3" a="1"/>
  <c r="BS154" i="3" s="1"/>
  <c r="CB154" i="3" a="1"/>
  <c r="CB154" i="3" s="1"/>
  <c r="CJ154" i="3" a="1"/>
  <c r="CJ154" i="3" s="1"/>
  <c r="CP154" i="3" s="1"/>
  <c r="G154" i="3" a="1"/>
  <c r="G154" i="3" s="1"/>
  <c r="O154" i="3" a="1"/>
  <c r="O154" i="3" s="1"/>
  <c r="Y154" i="3" a="1"/>
  <c r="Y154" i="3" s="1"/>
  <c r="AG154" i="3" a="1"/>
  <c r="AG154" i="3" s="1"/>
  <c r="AL154" i="3" a="1"/>
  <c r="AL154" i="3" s="1"/>
  <c r="AY154" i="3" a="1"/>
  <c r="AY154" i="3" s="1"/>
  <c r="BD154" i="3" a="1"/>
  <c r="BD154" i="3" s="1"/>
  <c r="BU154" i="3" a="1"/>
  <c r="BU154" i="3" s="1"/>
  <c r="CC154" i="3" a="1"/>
  <c r="CC154" i="3" s="1"/>
  <c r="CK154" i="3" a="1"/>
  <c r="CK154" i="3" s="1"/>
  <c r="H146" i="3" a="1"/>
  <c r="H146" i="3" s="1"/>
  <c r="K146" i="3" a="1"/>
  <c r="K146" i="3" s="1"/>
  <c r="Q146" i="3" a="1"/>
  <c r="Q146" i="3" s="1"/>
  <c r="T146" i="3" a="1"/>
  <c r="T146" i="3" s="1"/>
  <c r="AA146" i="3" a="1"/>
  <c r="AA146" i="3" s="1"/>
  <c r="AI146" i="3" a="1"/>
  <c r="AI146" i="3" s="1"/>
  <c r="AP146" i="3" a="1"/>
  <c r="AP146" i="3" s="1"/>
  <c r="AS146" i="3" a="1"/>
  <c r="AS146" i="3" s="1"/>
  <c r="BB146" i="3" a="1"/>
  <c r="BB146" i="3" s="1"/>
  <c r="BH146" i="3" a="1"/>
  <c r="BH146" i="3" s="1"/>
  <c r="BK146" i="3" a="1"/>
  <c r="BK146" i="3" s="1"/>
  <c r="BQ146" i="3" a="1"/>
  <c r="BQ146" i="3" s="1"/>
  <c r="BT146" i="3" a="1"/>
  <c r="BT146" i="3" s="1"/>
  <c r="BZ146" i="3" a="1"/>
  <c r="BZ146" i="3" s="1"/>
  <c r="CI146" i="3" a="1"/>
  <c r="CI146" i="3" s="1"/>
  <c r="CM146" i="3" a="1"/>
  <c r="CM146" i="3" s="1"/>
  <c r="F146" i="3" a="1"/>
  <c r="F146" i="3" s="1"/>
  <c r="J146" i="3" a="1"/>
  <c r="J146" i="3" s="1"/>
  <c r="R146" i="3" a="1"/>
  <c r="R146" i="3" s="1"/>
  <c r="Y146" i="3" a="1"/>
  <c r="Y146" i="3" s="1"/>
  <c r="AJ146" i="3" a="1"/>
  <c r="AJ146" i="3" s="1"/>
  <c r="AY146" i="3" a="1"/>
  <c r="AY146" i="3" s="1"/>
  <c r="BC146" i="3" a="1"/>
  <c r="BC146" i="3" s="1"/>
  <c r="BM146" i="3" a="1"/>
  <c r="BM146" i="3" s="1"/>
  <c r="BU146" i="3" a="1"/>
  <c r="BU146" i="3" s="1"/>
  <c r="CB146" i="3" a="1"/>
  <c r="CB146" i="3" s="1"/>
  <c r="S146" i="3" a="1"/>
  <c r="S146" i="3" s="1"/>
  <c r="AB146" i="3" a="1"/>
  <c r="AB146" i="3" s="1"/>
  <c r="AH146" i="3" a="1"/>
  <c r="AH146" i="3" s="1"/>
  <c r="AR146" i="3" a="1"/>
  <c r="AR146" i="3" s="1"/>
  <c r="BA146" i="3" a="1"/>
  <c r="BA146" i="3" s="1"/>
  <c r="BI146" i="3" a="1"/>
  <c r="BI146" i="3" s="1"/>
  <c r="BR146" i="3" a="1"/>
  <c r="BR146" i="3" s="1"/>
  <c r="BX146" i="3" s="1"/>
  <c r="BV146" i="3" a="1"/>
  <c r="BV146" i="3" s="1"/>
  <c r="CE146" i="3" a="1"/>
  <c r="CE146" i="3" s="1"/>
  <c r="CN146" i="3" a="1"/>
  <c r="CN146" i="3" s="1"/>
  <c r="AC146" i="3" a="1"/>
  <c r="AC146" i="3" s="1"/>
  <c r="AK146" i="3" a="1"/>
  <c r="AK146" i="3" s="1"/>
  <c r="AT146" i="3" a="1"/>
  <c r="AT146" i="3" s="1"/>
  <c r="BJ146" i="3" a="1"/>
  <c r="BJ146" i="3" s="1"/>
  <c r="BS146" i="3" a="1"/>
  <c r="BS146" i="3" s="1"/>
  <c r="CA146" i="3" a="1"/>
  <c r="CA146" i="3" s="1"/>
  <c r="CJ146" i="3" a="1"/>
  <c r="CJ146" i="3" s="1"/>
  <c r="CP146" i="3" s="1"/>
  <c r="G146" i="3" a="1"/>
  <c r="G146" i="3" s="1"/>
  <c r="O146" i="3" a="1"/>
  <c r="O146" i="3" s="1"/>
  <c r="X146" i="3" a="1"/>
  <c r="X146" i="3" s="1"/>
  <c r="AG146" i="3" a="1"/>
  <c r="AG146" i="3" s="1"/>
  <c r="AL146" i="3" a="1"/>
  <c r="AL146" i="3" s="1"/>
  <c r="AU146" i="3" a="1"/>
  <c r="AU146" i="3" s="1"/>
  <c r="BD146" i="3" a="1"/>
  <c r="BD146" i="3" s="1"/>
  <c r="CC146" i="3" a="1"/>
  <c r="CC146" i="3" s="1"/>
  <c r="CK146" i="3" a="1"/>
  <c r="CK146" i="3" s="1"/>
  <c r="I146" i="3" a="1"/>
  <c r="I146" i="3" s="1"/>
  <c r="P146" i="3" a="1"/>
  <c r="P146" i="3" s="1"/>
  <c r="Z146" i="3" a="1"/>
  <c r="Z146" i="3" s="1"/>
  <c r="AQ146" i="3" a="1"/>
  <c r="AQ146" i="3" s="1"/>
  <c r="AZ146" i="3" a="1"/>
  <c r="AZ146" i="3" s="1"/>
  <c r="BL146" i="3" a="1"/>
  <c r="BL146" i="3" s="1"/>
  <c r="CD146" i="3" a="1"/>
  <c r="CD146" i="3" s="1"/>
  <c r="CL146" i="3" a="1"/>
  <c r="CL146" i="3" s="1"/>
  <c r="H138" i="3" a="1"/>
  <c r="H138" i="3" s="1"/>
  <c r="K138" i="3" a="1"/>
  <c r="K138" i="3" s="1"/>
  <c r="Q138" i="3" a="1"/>
  <c r="Q138" i="3" s="1"/>
  <c r="T138" i="3" a="1"/>
  <c r="T138" i="3" s="1"/>
  <c r="AA138" i="3" a="1"/>
  <c r="AA138" i="3" s="1"/>
  <c r="AI138" i="3" a="1"/>
  <c r="AI138" i="3" s="1"/>
  <c r="AP138" i="3" a="1"/>
  <c r="AP138" i="3" s="1"/>
  <c r="AS138" i="3" a="1"/>
  <c r="AS138" i="3" s="1"/>
  <c r="BB138" i="3" a="1"/>
  <c r="BB138" i="3" s="1"/>
  <c r="BH138" i="3" a="1"/>
  <c r="BH138" i="3" s="1"/>
  <c r="BK138" i="3" a="1"/>
  <c r="BK138" i="3" s="1"/>
  <c r="BQ138" i="3" a="1"/>
  <c r="BQ138" i="3" s="1"/>
  <c r="BT138" i="3" a="1"/>
  <c r="BT138" i="3" s="1"/>
  <c r="BZ138" i="3" a="1"/>
  <c r="BZ138" i="3" s="1"/>
  <c r="CI138" i="3" a="1"/>
  <c r="CI138" i="3" s="1"/>
  <c r="CM138" i="3" a="1"/>
  <c r="CM138" i="3" s="1"/>
  <c r="G138" i="3" a="1"/>
  <c r="G138" i="3" s="1"/>
  <c r="S138" i="3" a="1"/>
  <c r="S138" i="3" s="1"/>
  <c r="Z138" i="3" a="1"/>
  <c r="Z138" i="3" s="1"/>
  <c r="AG138" i="3" a="1"/>
  <c r="AG138" i="3" s="1"/>
  <c r="AK138" i="3" a="1"/>
  <c r="AK138" i="3" s="1"/>
  <c r="AR138" i="3" a="1"/>
  <c r="AR138" i="3" s="1"/>
  <c r="AZ138" i="3" a="1"/>
  <c r="AZ138" i="3" s="1"/>
  <c r="BD138" i="3" a="1"/>
  <c r="BD138" i="3" s="1"/>
  <c r="BJ138" i="3" a="1"/>
  <c r="BJ138" i="3" s="1"/>
  <c r="BR138" i="3" a="1"/>
  <c r="BR138" i="3" s="1"/>
  <c r="BX138" i="3" s="1"/>
  <c r="CC138" i="3" a="1"/>
  <c r="CC138" i="3" s="1"/>
  <c r="CJ138" i="3" a="1"/>
  <c r="CJ138" i="3" s="1"/>
  <c r="CP138" i="3" s="1"/>
  <c r="CN138" i="3" a="1"/>
  <c r="CN138" i="3" s="1"/>
  <c r="I138" i="3" a="1"/>
  <c r="I138" i="3" s="1"/>
  <c r="O138" i="3" a="1"/>
  <c r="O138" i="3" s="1"/>
  <c r="AB138" i="3" a="1"/>
  <c r="AB138" i="3" s="1"/>
  <c r="AL138" i="3" a="1"/>
  <c r="AL138" i="3" s="1"/>
  <c r="AT138" i="3" a="1"/>
  <c r="AT138" i="3" s="1"/>
  <c r="BA138" i="3" a="1"/>
  <c r="BA138" i="3" s="1"/>
  <c r="BS138" i="3" a="1"/>
  <c r="BS138" i="3" s="1"/>
  <c r="BV138" i="3" a="1"/>
  <c r="BV138" i="3" s="1"/>
  <c r="CD138" i="3" a="1"/>
  <c r="CD138" i="3" s="1"/>
  <c r="CK138" i="3" a="1"/>
  <c r="CK138" i="3" s="1"/>
  <c r="P138" i="3" a="1"/>
  <c r="P138" i="3" s="1"/>
  <c r="AC138" i="3" a="1"/>
  <c r="AC138" i="3" s="1"/>
  <c r="AQ138" i="3" a="1"/>
  <c r="AQ138" i="3" s="1"/>
  <c r="BL138" i="3" a="1"/>
  <c r="BL138" i="3" s="1"/>
  <c r="CA138" i="3" a="1"/>
  <c r="CA138" i="3" s="1"/>
  <c r="CL138" i="3" a="1"/>
  <c r="CL138" i="3" s="1"/>
  <c r="F138" i="3" a="1"/>
  <c r="F138" i="3" s="1"/>
  <c r="R138" i="3" a="1"/>
  <c r="R138" i="3" s="1"/>
  <c r="BC138" i="3" a="1"/>
  <c r="BC138" i="3" s="1"/>
  <c r="BM138" i="3" a="1"/>
  <c r="BM138" i="3" s="1"/>
  <c r="CB138" i="3" a="1"/>
  <c r="CB138" i="3" s="1"/>
  <c r="X138" i="3" a="1"/>
  <c r="X138" i="3" s="1"/>
  <c r="AH138" i="3" a="1"/>
  <c r="AH138" i="3" s="1"/>
  <c r="AU138" i="3" a="1"/>
  <c r="AU138" i="3" s="1"/>
  <c r="BI138" i="3" a="1"/>
  <c r="BI138" i="3" s="1"/>
  <c r="CE138" i="3" a="1"/>
  <c r="CE138" i="3" s="1"/>
  <c r="J138" i="3" a="1"/>
  <c r="J138" i="3" s="1"/>
  <c r="Y138" i="3" a="1"/>
  <c r="Y138" i="3" s="1"/>
  <c r="AJ138" i="3" a="1"/>
  <c r="AJ138" i="3" s="1"/>
  <c r="AY138" i="3" a="1"/>
  <c r="AY138" i="3" s="1"/>
  <c r="BU138" i="3" a="1"/>
  <c r="BU138" i="3" s="1"/>
  <c r="H130" i="3" a="1"/>
  <c r="H130" i="3" s="1"/>
  <c r="K130" i="3" a="1"/>
  <c r="K130" i="3" s="1"/>
  <c r="Q130" i="3" a="1"/>
  <c r="Q130" i="3" s="1"/>
  <c r="X130" i="3" a="1"/>
  <c r="X130" i="3" s="1"/>
  <c r="AA130" i="3" a="1"/>
  <c r="AA130" i="3" s="1"/>
  <c r="AG130" i="3" a="1"/>
  <c r="AG130" i="3" s="1"/>
  <c r="AP130" i="3" a="1"/>
  <c r="AP130" i="3" s="1"/>
  <c r="AS130" i="3" a="1"/>
  <c r="AS130" i="3" s="1"/>
  <c r="AY130" i="3" a="1"/>
  <c r="AY130" i="3" s="1"/>
  <c r="BB130" i="3" a="1"/>
  <c r="BB130" i="3" s="1"/>
  <c r="BK130" i="3" a="1"/>
  <c r="BK130" i="3" s="1"/>
  <c r="BQ130" i="3" a="1"/>
  <c r="BQ130" i="3" s="1"/>
  <c r="BU130" i="3" a="1"/>
  <c r="BU130" i="3" s="1"/>
  <c r="CA130" i="3" a="1"/>
  <c r="CA130" i="3" s="1"/>
  <c r="CD130" i="3" a="1"/>
  <c r="CD130" i="3" s="1"/>
  <c r="CM130" i="3" a="1"/>
  <c r="CM130" i="3" s="1"/>
  <c r="I130" i="3" a="1"/>
  <c r="I130" i="3" s="1"/>
  <c r="O130" i="3" a="1"/>
  <c r="O130" i="3" s="1"/>
  <c r="R130" i="3" a="1"/>
  <c r="R130" i="3" s="1"/>
  <c r="Y130" i="3" a="1"/>
  <c r="Y130" i="3" s="1"/>
  <c r="AB130" i="3" a="1"/>
  <c r="AB130" i="3" s="1"/>
  <c r="AJ130" i="3" a="1"/>
  <c r="AJ130" i="3" s="1"/>
  <c r="AQ130" i="3" a="1"/>
  <c r="AQ130" i="3" s="1"/>
  <c r="BC130" i="3" a="1"/>
  <c r="BC130" i="3" s="1"/>
  <c r="BH130" i="3" a="1"/>
  <c r="BH130" i="3" s="1"/>
  <c r="BL130" i="3" a="1"/>
  <c r="BL130" i="3" s="1"/>
  <c r="BR130" i="3" a="1"/>
  <c r="BR130" i="3" s="1"/>
  <c r="BX130" i="3" s="1"/>
  <c r="CB130" i="3" a="1"/>
  <c r="CB130" i="3" s="1"/>
  <c r="CE130" i="3" a="1"/>
  <c r="CE130" i="3" s="1"/>
  <c r="CJ130" i="3" a="1"/>
  <c r="CJ130" i="3" s="1"/>
  <c r="CP130" i="3" s="1"/>
  <c r="S130" i="3" a="1"/>
  <c r="S130" i="3" s="1"/>
  <c r="AC130" i="3" a="1"/>
  <c r="AC130" i="3" s="1"/>
  <c r="AK130" i="3" a="1"/>
  <c r="AK130" i="3" s="1"/>
  <c r="AT130" i="3" a="1"/>
  <c r="AT130" i="3" s="1"/>
  <c r="BM130" i="3" a="1"/>
  <c r="BM130" i="3" s="1"/>
  <c r="BV130" i="3" a="1"/>
  <c r="BV130" i="3" s="1"/>
  <c r="CN130" i="3" a="1"/>
  <c r="CN130" i="3" s="1"/>
  <c r="J130" i="3" a="1"/>
  <c r="J130" i="3" s="1"/>
  <c r="T130" i="3" a="1"/>
  <c r="T130" i="3" s="1"/>
  <c r="AL130" i="3" a="1"/>
  <c r="AL130" i="3" s="1"/>
  <c r="AU130" i="3" a="1"/>
  <c r="AU130" i="3" s="1"/>
  <c r="BD130" i="3" a="1"/>
  <c r="BD130" i="3" s="1"/>
  <c r="BZ130" i="3" a="1"/>
  <c r="BZ130" i="3" s="1"/>
  <c r="CI130" i="3" a="1"/>
  <c r="CI130" i="3" s="1"/>
  <c r="AH130" i="3" a="1"/>
  <c r="AH130" i="3" s="1"/>
  <c r="AZ130" i="3" a="1"/>
  <c r="AZ130" i="3" s="1"/>
  <c r="BS130" i="3" a="1"/>
  <c r="BS130" i="3" s="1"/>
  <c r="CK130" i="3" a="1"/>
  <c r="CK130" i="3" s="1"/>
  <c r="P130" i="3" a="1"/>
  <c r="P130" i="3" s="1"/>
  <c r="AI130" i="3" a="1"/>
  <c r="AI130" i="3" s="1"/>
  <c r="BA130" i="3" a="1"/>
  <c r="BA130" i="3" s="1"/>
  <c r="BT130" i="3" a="1"/>
  <c r="BT130" i="3" s="1"/>
  <c r="CL130" i="3" a="1"/>
  <c r="CL130" i="3" s="1"/>
  <c r="F130" i="3" a="1"/>
  <c r="F130" i="3" s="1"/>
  <c r="BI130" i="3" a="1"/>
  <c r="BI130" i="3" s="1"/>
  <c r="CC130" i="3" a="1"/>
  <c r="CC130" i="3" s="1"/>
  <c r="G130" i="3" a="1"/>
  <c r="G130" i="3" s="1"/>
  <c r="Z130" i="3" a="1"/>
  <c r="Z130" i="3" s="1"/>
  <c r="AR130" i="3" a="1"/>
  <c r="AR130" i="3" s="1"/>
  <c r="BJ130" i="3" a="1"/>
  <c r="BJ130" i="3" s="1"/>
  <c r="H122" i="3" a="1"/>
  <c r="H122" i="3" s="1"/>
  <c r="Q122" i="3" a="1"/>
  <c r="Q122" i="3" s="1"/>
  <c r="T122" i="3" a="1"/>
  <c r="T122" i="3" s="1"/>
  <c r="Z122" i="3" a="1"/>
  <c r="Z122" i="3" s="1"/>
  <c r="AI122" i="3" a="1"/>
  <c r="AI122" i="3" s="1"/>
  <c r="AL122" i="3" a="1"/>
  <c r="AL122" i="3" s="1"/>
  <c r="AS122" i="3" a="1"/>
  <c r="AS122" i="3" s="1"/>
  <c r="AY122" i="3" a="1"/>
  <c r="AY122" i="3" s="1"/>
  <c r="BB122" i="3" a="1"/>
  <c r="BB122" i="3" s="1"/>
  <c r="BJ122" i="3" a="1"/>
  <c r="BJ122" i="3" s="1"/>
  <c r="BM122" i="3" a="1"/>
  <c r="BM122" i="3" s="1"/>
  <c r="BS122" i="3" a="1"/>
  <c r="BS122" i="3" s="1"/>
  <c r="BV122" i="3" a="1"/>
  <c r="BV122" i="3" s="1"/>
  <c r="CC122" i="3" a="1"/>
  <c r="CC122" i="3" s="1"/>
  <c r="CM122" i="3" a="1"/>
  <c r="CM122" i="3" s="1"/>
  <c r="I122" i="3" a="1"/>
  <c r="I122" i="3" s="1"/>
  <c r="O122" i="3" a="1"/>
  <c r="O122" i="3" s="1"/>
  <c r="R122" i="3" a="1"/>
  <c r="R122" i="3" s="1"/>
  <c r="X122" i="3" a="1"/>
  <c r="X122" i="3" s="1"/>
  <c r="AA122" i="3" a="1"/>
  <c r="AA122" i="3" s="1"/>
  <c r="AP122" i="3" a="1"/>
  <c r="AP122" i="3" s="1"/>
  <c r="AZ122" i="3" a="1"/>
  <c r="AZ122" i="3" s="1"/>
  <c r="BC122" i="3" a="1"/>
  <c r="BC122" i="3" s="1"/>
  <c r="BH122" i="3" a="1"/>
  <c r="BH122" i="3" s="1"/>
  <c r="BK122" i="3" a="1"/>
  <c r="BK122" i="3" s="1"/>
  <c r="BZ122" i="3" a="1"/>
  <c r="BZ122" i="3" s="1"/>
  <c r="CD122" i="3" a="1"/>
  <c r="CD122" i="3" s="1"/>
  <c r="CJ122" i="3" a="1"/>
  <c r="CJ122" i="3" s="1"/>
  <c r="CP122" i="3" s="1"/>
  <c r="CN122" i="3" a="1"/>
  <c r="CN122" i="3" s="1"/>
  <c r="F122" i="3" a="1"/>
  <c r="F122" i="3" s="1"/>
  <c r="Y122" i="3" a="1"/>
  <c r="Y122" i="3" s="1"/>
  <c r="AG122" i="3" a="1"/>
  <c r="AG122" i="3" s="1"/>
  <c r="AQ122" i="3" a="1"/>
  <c r="AQ122" i="3" s="1"/>
  <c r="BA122" i="3" a="1"/>
  <c r="BA122" i="3" s="1"/>
  <c r="BI122" i="3" a="1"/>
  <c r="BI122" i="3" s="1"/>
  <c r="BQ122" i="3" a="1"/>
  <c r="BQ122" i="3" s="1"/>
  <c r="CA122" i="3" a="1"/>
  <c r="CA122" i="3" s="1"/>
  <c r="CK122" i="3" a="1"/>
  <c r="CK122" i="3" s="1"/>
  <c r="G122" i="3" a="1"/>
  <c r="G122" i="3" s="1"/>
  <c r="P122" i="3" a="1"/>
  <c r="P122" i="3" s="1"/>
  <c r="AH122" i="3" a="1"/>
  <c r="AH122" i="3" s="1"/>
  <c r="AR122" i="3" a="1"/>
  <c r="AR122" i="3" s="1"/>
  <c r="BR122" i="3" a="1"/>
  <c r="BR122" i="3" s="1"/>
  <c r="BX122" i="3" s="1"/>
  <c r="CB122" i="3" a="1"/>
  <c r="CB122" i="3" s="1"/>
  <c r="CL122" i="3" a="1"/>
  <c r="CL122" i="3" s="1"/>
  <c r="J122" i="3" a="1"/>
  <c r="J122" i="3" s="1"/>
  <c r="AB122" i="3" a="1"/>
  <c r="AB122" i="3" s="1"/>
  <c r="AT122" i="3" a="1"/>
  <c r="AT122" i="3" s="1"/>
  <c r="CE122" i="3" a="1"/>
  <c r="CE122" i="3" s="1"/>
  <c r="K122" i="3" a="1"/>
  <c r="K122" i="3" s="1"/>
  <c r="AC122" i="3" a="1"/>
  <c r="AC122" i="3" s="1"/>
  <c r="AU122" i="3" a="1"/>
  <c r="AU122" i="3" s="1"/>
  <c r="BL122" i="3" a="1"/>
  <c r="BL122" i="3" s="1"/>
  <c r="CI122" i="3" a="1"/>
  <c r="CI122" i="3" s="1"/>
  <c r="S122" i="3" a="1"/>
  <c r="S122" i="3" s="1"/>
  <c r="AJ122" i="3" a="1"/>
  <c r="AJ122" i="3" s="1"/>
  <c r="BT122" i="3" a="1"/>
  <c r="BT122" i="3" s="1"/>
  <c r="AK122" i="3" a="1"/>
  <c r="AK122" i="3" s="1"/>
  <c r="BD122" i="3" a="1"/>
  <c r="BD122" i="3" s="1"/>
  <c r="BU122" i="3" a="1"/>
  <c r="BU122" i="3" s="1"/>
  <c r="I114" i="3" a="1"/>
  <c r="I114" i="3" s="1"/>
  <c r="O114" i="3" a="1"/>
  <c r="O114" i="3" s="1"/>
  <c r="R114" i="3" a="1"/>
  <c r="R114" i="3" s="1"/>
  <c r="Y114" i="3" a="1"/>
  <c r="Y114" i="3" s="1"/>
  <c r="AB114" i="3" a="1"/>
  <c r="AB114" i="3" s="1"/>
  <c r="AJ114" i="3" a="1"/>
  <c r="AJ114" i="3" s="1"/>
  <c r="AQ114" i="3" a="1"/>
  <c r="AQ114" i="3" s="1"/>
  <c r="AZ114" i="3" a="1"/>
  <c r="AZ114" i="3" s="1"/>
  <c r="BC114" i="3" a="1"/>
  <c r="BC114" i="3" s="1"/>
  <c r="BH114" i="3" a="1"/>
  <c r="BH114" i="3" s="1"/>
  <c r="BQ114" i="3" a="1"/>
  <c r="BQ114" i="3" s="1"/>
  <c r="BU114" i="3" a="1"/>
  <c r="BU114" i="3" s="1"/>
  <c r="CA114" i="3" a="1"/>
  <c r="CA114" i="3" s="1"/>
  <c r="CE114" i="3" a="1"/>
  <c r="CE114" i="3" s="1"/>
  <c r="CJ114" i="3" a="1"/>
  <c r="CJ114" i="3" s="1"/>
  <c r="CP114" i="3" s="1"/>
  <c r="CN114" i="3" a="1"/>
  <c r="CN114" i="3" s="1"/>
  <c r="F114" i="3" a="1"/>
  <c r="F114" i="3" s="1"/>
  <c r="J114" i="3" a="1"/>
  <c r="J114" i="3" s="1"/>
  <c r="S114" i="3" a="1"/>
  <c r="S114" i="3" s="1"/>
  <c r="AC114" i="3" a="1"/>
  <c r="AC114" i="3" s="1"/>
  <c r="AH114" i="3" a="1"/>
  <c r="AH114" i="3" s="1"/>
  <c r="AK114" i="3" a="1"/>
  <c r="AK114" i="3" s="1"/>
  <c r="AT114" i="3" a="1"/>
  <c r="AT114" i="3" s="1"/>
  <c r="BA114" i="3" a="1"/>
  <c r="BA114" i="3" s="1"/>
  <c r="BI114" i="3" a="1"/>
  <c r="BI114" i="3" s="1"/>
  <c r="BL114" i="3" a="1"/>
  <c r="BL114" i="3" s="1"/>
  <c r="BR114" i="3" a="1"/>
  <c r="BR114" i="3" s="1"/>
  <c r="BX114" i="3" s="1"/>
  <c r="CB114" i="3" a="1"/>
  <c r="CB114" i="3" s="1"/>
  <c r="CK114" i="3" a="1"/>
  <c r="CK114" i="3" s="1"/>
  <c r="G114" i="3" a="1"/>
  <c r="G114" i="3" s="1"/>
  <c r="P114" i="3" a="1"/>
  <c r="P114" i="3" s="1"/>
  <c r="Z114" i="3" a="1"/>
  <c r="Z114" i="3" s="1"/>
  <c r="AI114" i="3" a="1"/>
  <c r="AI114" i="3" s="1"/>
  <c r="AR114" i="3" a="1"/>
  <c r="AR114" i="3" s="1"/>
  <c r="BJ114" i="3" a="1"/>
  <c r="BJ114" i="3" s="1"/>
  <c r="BS114" i="3" a="1"/>
  <c r="BS114" i="3" s="1"/>
  <c r="CC114" i="3" a="1"/>
  <c r="CC114" i="3" s="1"/>
  <c r="CL114" i="3" a="1"/>
  <c r="CL114" i="3" s="1"/>
  <c r="H114" i="3" a="1"/>
  <c r="H114" i="3" s="1"/>
  <c r="Q114" i="3" a="1"/>
  <c r="Q114" i="3" s="1"/>
  <c r="AA114" i="3" a="1"/>
  <c r="AA114" i="3" s="1"/>
  <c r="AS114" i="3" a="1"/>
  <c r="AS114" i="3" s="1"/>
  <c r="BB114" i="3" a="1"/>
  <c r="BB114" i="3" s="1"/>
  <c r="BK114" i="3" a="1"/>
  <c r="BK114" i="3" s="1"/>
  <c r="BT114" i="3" a="1"/>
  <c r="BT114" i="3" s="1"/>
  <c r="CD114" i="3" a="1"/>
  <c r="CD114" i="3" s="1"/>
  <c r="CM114" i="3" a="1"/>
  <c r="CM114" i="3" s="1"/>
  <c r="K114" i="3" a="1"/>
  <c r="K114" i="3" s="1"/>
  <c r="AU114" i="3" a="1"/>
  <c r="AU114" i="3" s="1"/>
  <c r="BM114" i="3" a="1"/>
  <c r="BM114" i="3" s="1"/>
  <c r="CI114" i="3" a="1"/>
  <c r="CI114" i="3" s="1"/>
  <c r="AG114" i="3" a="1"/>
  <c r="AG114" i="3" s="1"/>
  <c r="AY114" i="3" a="1"/>
  <c r="AY114" i="3" s="1"/>
  <c r="T114" i="3" a="1"/>
  <c r="T114" i="3" s="1"/>
  <c r="AL114" i="3" a="1"/>
  <c r="AL114" i="3" s="1"/>
  <c r="BD114" i="3" a="1"/>
  <c r="BD114" i="3" s="1"/>
  <c r="BV114" i="3" a="1"/>
  <c r="BV114" i="3" s="1"/>
  <c r="X114" i="3" a="1"/>
  <c r="X114" i="3" s="1"/>
  <c r="AP114" i="3" a="1"/>
  <c r="AP114" i="3" s="1"/>
  <c r="BZ114" i="3" a="1"/>
  <c r="BZ114" i="3" s="1"/>
  <c r="H106" i="3" a="1"/>
  <c r="H106" i="3" s="1"/>
  <c r="Q106" i="3" a="1"/>
  <c r="Q106" i="3" s="1"/>
  <c r="X106" i="3" a="1"/>
  <c r="X106" i="3" s="1"/>
  <c r="AA106" i="3" a="1"/>
  <c r="AA106" i="3" s="1"/>
  <c r="AG106" i="3" a="1"/>
  <c r="AG106" i="3" s="1"/>
  <c r="AP106" i="3" a="1"/>
  <c r="AP106" i="3" s="1"/>
  <c r="AS106" i="3" a="1"/>
  <c r="AS106" i="3" s="1"/>
  <c r="AY106" i="3" a="1"/>
  <c r="AY106" i="3" s="1"/>
  <c r="BB106" i="3" a="1"/>
  <c r="BB106" i="3" s="1"/>
  <c r="BK106" i="3" a="1"/>
  <c r="BK106" i="3" s="1"/>
  <c r="BT106" i="3" a="1"/>
  <c r="BT106" i="3" s="1"/>
  <c r="BZ106" i="3" a="1"/>
  <c r="BZ106" i="3" s="1"/>
  <c r="CD106" i="3" a="1"/>
  <c r="CD106" i="3" s="1"/>
  <c r="CM106" i="3" a="1"/>
  <c r="CM106" i="3" s="1"/>
  <c r="I106" i="3" a="1"/>
  <c r="I106" i="3" s="1"/>
  <c r="O106" i="3" a="1"/>
  <c r="O106" i="3" s="1"/>
  <c r="R106" i="3" a="1"/>
  <c r="R106" i="3" s="1"/>
  <c r="Y106" i="3" a="1"/>
  <c r="Y106" i="3" s="1"/>
  <c r="AB106" i="3" a="1"/>
  <c r="AB106" i="3" s="1"/>
  <c r="AJ106" i="3" a="1"/>
  <c r="AJ106" i="3" s="1"/>
  <c r="AQ106" i="3" a="1"/>
  <c r="AQ106" i="3" s="1"/>
  <c r="AZ106" i="3" a="1"/>
  <c r="AZ106" i="3" s="1"/>
  <c r="BC106" i="3" a="1"/>
  <c r="BC106" i="3" s="1"/>
  <c r="BH106" i="3" a="1"/>
  <c r="BH106" i="3" s="1"/>
  <c r="BQ106" i="3" a="1"/>
  <c r="BQ106" i="3" s="1"/>
  <c r="BU106" i="3" a="1"/>
  <c r="BU106" i="3" s="1"/>
  <c r="CA106" i="3" a="1"/>
  <c r="CA106" i="3" s="1"/>
  <c r="CE106" i="3" a="1"/>
  <c r="CE106" i="3" s="1"/>
  <c r="CJ106" i="3" a="1"/>
  <c r="CJ106" i="3" s="1"/>
  <c r="CP106" i="3" s="1"/>
  <c r="CN106" i="3" a="1"/>
  <c r="CN106" i="3" s="1"/>
  <c r="F106" i="3" a="1"/>
  <c r="F106" i="3" s="1"/>
  <c r="AH106" i="3" a="1"/>
  <c r="AH106" i="3" s="1"/>
  <c r="BA106" i="3" a="1"/>
  <c r="BA106" i="3" s="1"/>
  <c r="BI106" i="3" a="1"/>
  <c r="BI106" i="3" s="1"/>
  <c r="BR106" i="3" a="1"/>
  <c r="BR106" i="3" s="1"/>
  <c r="BX106" i="3" s="1"/>
  <c r="CB106" i="3" a="1"/>
  <c r="CB106" i="3" s="1"/>
  <c r="CK106" i="3" a="1"/>
  <c r="CK106" i="3" s="1"/>
  <c r="G106" i="3" a="1"/>
  <c r="G106" i="3" s="1"/>
  <c r="P106" i="3" a="1"/>
  <c r="P106" i="3" s="1"/>
  <c r="Z106" i="3" a="1"/>
  <c r="Z106" i="3" s="1"/>
  <c r="AI106" i="3" a="1"/>
  <c r="AI106" i="3" s="1"/>
  <c r="AR106" i="3" a="1"/>
  <c r="AR106" i="3" s="1"/>
  <c r="BJ106" i="3" a="1"/>
  <c r="BJ106" i="3" s="1"/>
  <c r="BS106" i="3" a="1"/>
  <c r="BS106" i="3" s="1"/>
  <c r="CC106" i="3" a="1"/>
  <c r="CC106" i="3" s="1"/>
  <c r="CL106" i="3" a="1"/>
  <c r="CL106" i="3" s="1"/>
  <c r="S106" i="3" a="1"/>
  <c r="S106" i="3" s="1"/>
  <c r="AK106" i="3" a="1"/>
  <c r="AK106" i="3" s="1"/>
  <c r="T106" i="3" a="1"/>
  <c r="T106" i="3" s="1"/>
  <c r="AL106" i="3" a="1"/>
  <c r="AL106" i="3" s="1"/>
  <c r="BD106" i="3" a="1"/>
  <c r="BD106" i="3" s="1"/>
  <c r="BV106" i="3" a="1"/>
  <c r="BV106" i="3" s="1"/>
  <c r="AC106" i="3" a="1"/>
  <c r="AC106" i="3" s="1"/>
  <c r="BL106" i="3" a="1"/>
  <c r="BL106" i="3" s="1"/>
  <c r="BM106" i="3" a="1"/>
  <c r="BM106" i="3" s="1"/>
  <c r="J106" i="3" a="1"/>
  <c r="J106" i="3" s="1"/>
  <c r="AT106" i="3" a="1"/>
  <c r="AT106" i="3" s="1"/>
  <c r="K106" i="3" a="1"/>
  <c r="K106" i="3" s="1"/>
  <c r="AU106" i="3" a="1"/>
  <c r="AU106" i="3" s="1"/>
  <c r="CI106" i="3" a="1"/>
  <c r="CI106" i="3" s="1"/>
  <c r="H98" i="3" a="1"/>
  <c r="H98" i="3" s="1"/>
  <c r="Q98" i="3" a="1"/>
  <c r="Q98" i="3" s="1"/>
  <c r="X98" i="3" a="1"/>
  <c r="X98" i="3" s="1"/>
  <c r="AA98" i="3" a="1"/>
  <c r="AA98" i="3" s="1"/>
  <c r="AG98" i="3" a="1"/>
  <c r="AG98" i="3" s="1"/>
  <c r="AP98" i="3" a="1"/>
  <c r="AP98" i="3" s="1"/>
  <c r="AS98" i="3" a="1"/>
  <c r="AS98" i="3" s="1"/>
  <c r="AY98" i="3" a="1"/>
  <c r="AY98" i="3" s="1"/>
  <c r="BB98" i="3" a="1"/>
  <c r="BB98" i="3" s="1"/>
  <c r="BK98" i="3" a="1"/>
  <c r="BK98" i="3" s="1"/>
  <c r="BT98" i="3" a="1"/>
  <c r="BT98" i="3" s="1"/>
  <c r="BZ98" i="3" a="1"/>
  <c r="BZ98" i="3" s="1"/>
  <c r="CD98" i="3" a="1"/>
  <c r="CD98" i="3" s="1"/>
  <c r="CM98" i="3" a="1"/>
  <c r="CM98" i="3" s="1"/>
  <c r="I98" i="3" a="1"/>
  <c r="I98" i="3" s="1"/>
  <c r="O98" i="3" a="1"/>
  <c r="O98" i="3" s="1"/>
  <c r="R98" i="3" a="1"/>
  <c r="R98" i="3" s="1"/>
  <c r="Y98" i="3" a="1"/>
  <c r="Y98" i="3" s="1"/>
  <c r="AB98" i="3" a="1"/>
  <c r="AB98" i="3" s="1"/>
  <c r="AJ98" i="3" a="1"/>
  <c r="AJ98" i="3" s="1"/>
  <c r="AQ98" i="3" a="1"/>
  <c r="AQ98" i="3" s="1"/>
  <c r="AZ98" i="3" a="1"/>
  <c r="AZ98" i="3" s="1"/>
  <c r="BC98" i="3" a="1"/>
  <c r="BC98" i="3" s="1"/>
  <c r="BH98" i="3" a="1"/>
  <c r="BH98" i="3" s="1"/>
  <c r="BQ98" i="3" a="1"/>
  <c r="BQ98" i="3" s="1"/>
  <c r="BU98" i="3" a="1"/>
  <c r="BU98" i="3" s="1"/>
  <c r="CA98" i="3" a="1"/>
  <c r="CA98" i="3" s="1"/>
  <c r="CE98" i="3" a="1"/>
  <c r="CE98" i="3" s="1"/>
  <c r="CJ98" i="3" a="1"/>
  <c r="CJ98" i="3" s="1"/>
  <c r="CP98" i="3" s="1"/>
  <c r="CN98" i="3" a="1"/>
  <c r="CN98" i="3" s="1"/>
  <c r="J98" i="3" a="1"/>
  <c r="J98" i="3" s="1"/>
  <c r="S98" i="3" a="1"/>
  <c r="S98" i="3" s="1"/>
  <c r="AC98" i="3" a="1"/>
  <c r="AC98" i="3" s="1"/>
  <c r="AK98" i="3" a="1"/>
  <c r="AK98" i="3" s="1"/>
  <c r="AT98" i="3" a="1"/>
  <c r="AT98" i="3" s="1"/>
  <c r="BL98" i="3" a="1"/>
  <c r="BL98" i="3" s="1"/>
  <c r="K98" i="3" a="1"/>
  <c r="K98" i="3" s="1"/>
  <c r="T98" i="3" a="1"/>
  <c r="T98" i="3" s="1"/>
  <c r="AL98" i="3" a="1"/>
  <c r="AL98" i="3" s="1"/>
  <c r="AU98" i="3" a="1"/>
  <c r="AU98" i="3" s="1"/>
  <c r="BD98" i="3" a="1"/>
  <c r="BD98" i="3" s="1"/>
  <c r="BM98" i="3" a="1"/>
  <c r="BM98" i="3" s="1"/>
  <c r="BV98" i="3" a="1"/>
  <c r="BV98" i="3" s="1"/>
  <c r="CI98" i="3" a="1"/>
  <c r="CI98" i="3" s="1"/>
  <c r="AH98" i="3" a="1"/>
  <c r="AH98" i="3" s="1"/>
  <c r="BA98" i="3" a="1"/>
  <c r="BA98" i="3" s="1"/>
  <c r="BR98" i="3" a="1"/>
  <c r="BR98" i="3" s="1"/>
  <c r="BX98" i="3" s="1"/>
  <c r="CK98" i="3" a="1"/>
  <c r="CK98" i="3" s="1"/>
  <c r="P98" i="3" a="1"/>
  <c r="P98" i="3" s="1"/>
  <c r="AI98" i="3" a="1"/>
  <c r="AI98" i="3" s="1"/>
  <c r="BS98" i="3" a="1"/>
  <c r="BS98" i="3" s="1"/>
  <c r="CL98" i="3" a="1"/>
  <c r="CL98" i="3" s="1"/>
  <c r="F98" i="3" a="1"/>
  <c r="F98" i="3" s="1"/>
  <c r="CB98" i="3" a="1"/>
  <c r="CB98" i="3" s="1"/>
  <c r="G98" i="3" a="1"/>
  <c r="G98" i="3" s="1"/>
  <c r="AR98" i="3" a="1"/>
  <c r="AR98" i="3" s="1"/>
  <c r="CC98" i="3" a="1"/>
  <c r="CC98" i="3" s="1"/>
  <c r="BI98" i="3" a="1"/>
  <c r="BI98" i="3" s="1"/>
  <c r="Z98" i="3" a="1"/>
  <c r="Z98" i="3" s="1"/>
  <c r="BJ98" i="3" a="1"/>
  <c r="BJ98" i="3" s="1"/>
  <c r="F86" i="3" a="1"/>
  <c r="F86" i="3" s="1"/>
  <c r="J86" i="3" a="1"/>
  <c r="J86" i="3" s="1"/>
  <c r="S86" i="3" a="1"/>
  <c r="S86" i="3" s="1"/>
  <c r="AC86" i="3" a="1"/>
  <c r="AC86" i="3" s="1"/>
  <c r="AK86" i="3" a="1"/>
  <c r="AK86" i="3" s="1"/>
  <c r="AT86" i="3" a="1"/>
  <c r="AT86" i="3" s="1"/>
  <c r="BA86" i="3" a="1"/>
  <c r="BA86" i="3" s="1"/>
  <c r="BI86" i="3" a="1"/>
  <c r="BI86" i="3" s="1"/>
  <c r="BL86" i="3" a="1"/>
  <c r="BL86" i="3" s="1"/>
  <c r="BR86" i="3" a="1"/>
  <c r="BR86" i="3" s="1"/>
  <c r="BX86" i="3" s="1"/>
  <c r="CB86" i="3" a="1"/>
  <c r="CB86" i="3" s="1"/>
  <c r="CK86" i="3" a="1"/>
  <c r="CK86" i="3" s="1"/>
  <c r="G86" i="3" a="1"/>
  <c r="G86" i="3" s="1"/>
  <c r="K86" i="3" a="1"/>
  <c r="K86" i="3" s="1"/>
  <c r="P86" i="3" a="1"/>
  <c r="P86" i="3" s="1"/>
  <c r="T86" i="3" a="1"/>
  <c r="T86" i="3" s="1"/>
  <c r="Z86" i="3" a="1"/>
  <c r="Z86" i="3" s="1"/>
  <c r="AI86" i="3" a="1"/>
  <c r="AI86" i="3" s="1"/>
  <c r="AL86" i="3" a="1"/>
  <c r="AL86" i="3" s="1"/>
  <c r="AR86" i="3" a="1"/>
  <c r="AR86" i="3" s="1"/>
  <c r="AU86" i="3" a="1"/>
  <c r="AU86" i="3" s="1"/>
  <c r="BD86" i="3" a="1"/>
  <c r="BD86" i="3" s="1"/>
  <c r="BJ86" i="3" a="1"/>
  <c r="BJ86" i="3" s="1"/>
  <c r="BM86" i="3" a="1"/>
  <c r="BM86" i="3" s="1"/>
  <c r="BS86" i="3" a="1"/>
  <c r="BS86" i="3" s="1"/>
  <c r="BV86" i="3" a="1"/>
  <c r="BV86" i="3" s="1"/>
  <c r="CC86" i="3" a="1"/>
  <c r="CC86" i="3" s="1"/>
  <c r="CI86" i="3" a="1"/>
  <c r="CI86" i="3" s="1"/>
  <c r="CL86" i="3" a="1"/>
  <c r="CL86" i="3" s="1"/>
  <c r="H86" i="3" a="1"/>
  <c r="H86" i="3" s="1"/>
  <c r="Q86" i="3" a="1"/>
  <c r="Q86" i="3" s="1"/>
  <c r="AA86" i="3" a="1"/>
  <c r="AA86" i="3" s="1"/>
  <c r="AS86" i="3" a="1"/>
  <c r="AS86" i="3" s="1"/>
  <c r="BB86" i="3" a="1"/>
  <c r="BB86" i="3" s="1"/>
  <c r="BK86" i="3" a="1"/>
  <c r="BK86" i="3" s="1"/>
  <c r="BT86" i="3" a="1"/>
  <c r="BT86" i="3" s="1"/>
  <c r="CD86" i="3" a="1"/>
  <c r="CD86" i="3" s="1"/>
  <c r="CM86" i="3" a="1"/>
  <c r="CM86" i="3" s="1"/>
  <c r="I86" i="3" a="1"/>
  <c r="I86" i="3" s="1"/>
  <c r="R86" i="3" a="1"/>
  <c r="R86" i="3" s="1"/>
  <c r="AB86" i="3" a="1"/>
  <c r="AB86" i="3" s="1"/>
  <c r="AJ86" i="3" a="1"/>
  <c r="AJ86" i="3" s="1"/>
  <c r="BC86" i="3" a="1"/>
  <c r="BC86" i="3" s="1"/>
  <c r="BU86" i="3" a="1"/>
  <c r="BU86" i="3" s="1"/>
  <c r="CE86" i="3" a="1"/>
  <c r="CE86" i="3" s="1"/>
  <c r="CN86" i="3" a="1"/>
  <c r="CN86" i="3" s="1"/>
  <c r="X86" i="3" a="1"/>
  <c r="X86" i="3" s="1"/>
  <c r="AP86" i="3" a="1"/>
  <c r="AP86" i="3" s="1"/>
  <c r="BZ86" i="3" a="1"/>
  <c r="BZ86" i="3" s="1"/>
  <c r="Y86" i="3" a="1"/>
  <c r="Y86" i="3" s="1"/>
  <c r="AQ86" i="3" a="1"/>
  <c r="AQ86" i="3" s="1"/>
  <c r="BH86" i="3" a="1"/>
  <c r="BH86" i="3" s="1"/>
  <c r="CA86" i="3" a="1"/>
  <c r="CA86" i="3" s="1"/>
  <c r="AG86" i="3" a="1"/>
  <c r="AG86" i="3" s="1"/>
  <c r="BQ86" i="3" a="1"/>
  <c r="BQ86" i="3" s="1"/>
  <c r="AY86" i="3" a="1"/>
  <c r="AY86" i="3" s="1"/>
  <c r="AZ86" i="3" a="1"/>
  <c r="AZ86" i="3" s="1"/>
  <c r="O86" i="3" a="1"/>
  <c r="O86" i="3" s="1"/>
  <c r="CJ86" i="3" a="1"/>
  <c r="CJ86" i="3" s="1"/>
  <c r="CP86" i="3" s="1"/>
  <c r="F70" i="3" a="1"/>
  <c r="F70" i="3" s="1"/>
  <c r="I70" i="3" a="1"/>
  <c r="I70" i="3" s="1"/>
  <c r="R70" i="3" a="1"/>
  <c r="R70" i="3" s="1"/>
  <c r="Y70" i="3" a="1"/>
  <c r="Y70" i="3" s="1"/>
  <c r="AG70" i="3" a="1"/>
  <c r="AG70" i="3" s="1"/>
  <c r="AJ70" i="3" a="1"/>
  <c r="AJ70" i="3" s="1"/>
  <c r="AP70" i="3" a="1"/>
  <c r="AP70" i="3" s="1"/>
  <c r="AT70" i="3" a="1"/>
  <c r="AT70" i="3" s="1"/>
  <c r="AZ70" i="3" a="1"/>
  <c r="AZ70" i="3" s="1"/>
  <c r="BH70" i="3" a="1"/>
  <c r="BH70" i="3" s="1"/>
  <c r="BQ70" i="3" a="1"/>
  <c r="BQ70" i="3" s="1"/>
  <c r="BT70" i="3" a="1"/>
  <c r="BT70" i="3" s="1"/>
  <c r="BZ70" i="3" a="1"/>
  <c r="BZ70" i="3" s="1"/>
  <c r="CC70" i="3" a="1"/>
  <c r="CC70" i="3" s="1"/>
  <c r="CJ70" i="3" a="1"/>
  <c r="CJ70" i="3" s="1"/>
  <c r="CM70" i="3" a="1"/>
  <c r="CM70" i="3" s="1"/>
  <c r="G70" i="3" a="1"/>
  <c r="G70" i="3" s="1"/>
  <c r="J70" i="3" a="1"/>
  <c r="J70" i="3" s="1"/>
  <c r="P70" i="3" a="1"/>
  <c r="P70" i="3" s="1"/>
  <c r="S70" i="3" a="1"/>
  <c r="S70" i="3" s="1"/>
  <c r="AB70" i="3" a="1"/>
  <c r="AB70" i="3" s="1"/>
  <c r="AK70" i="3" a="1"/>
  <c r="AK70" i="3" s="1"/>
  <c r="AQ70" i="3" a="1"/>
  <c r="AQ70" i="3" s="1"/>
  <c r="AU70" i="3" a="1"/>
  <c r="AU70" i="3" s="1"/>
  <c r="BA70" i="3" a="1"/>
  <c r="BA70" i="3" s="1"/>
  <c r="BD70" i="3" a="1"/>
  <c r="BD70" i="3" s="1"/>
  <c r="BI70" i="3" a="1"/>
  <c r="BI70" i="3" s="1"/>
  <c r="BL70" i="3" a="1"/>
  <c r="BL70" i="3" s="1"/>
  <c r="BU70" i="3" a="1"/>
  <c r="BU70" i="3" s="1"/>
  <c r="CA70" i="3" a="1"/>
  <c r="CA70" i="3" s="1"/>
  <c r="CG70" i="3" s="1"/>
  <c r="CD70" i="3" a="1"/>
  <c r="CD70" i="3" s="1"/>
  <c r="CK70" i="3" a="1"/>
  <c r="CK70" i="3" s="1"/>
  <c r="CN70" i="3" a="1"/>
  <c r="CN70" i="3" s="1"/>
  <c r="Q70" i="3" a="1"/>
  <c r="Q70" i="3" s="1"/>
  <c r="Z70" i="3" a="1"/>
  <c r="Z70" i="3" s="1"/>
  <c r="AH70" i="3" a="1"/>
  <c r="AH70" i="3" s="1"/>
  <c r="AR70" i="3" a="1"/>
  <c r="AR70" i="3" s="1"/>
  <c r="BB70" i="3" a="1"/>
  <c r="BB70" i="3" s="1"/>
  <c r="BJ70" i="3" a="1"/>
  <c r="BJ70" i="3" s="1"/>
  <c r="BR70" i="3" a="1"/>
  <c r="BR70" i="3" s="1"/>
  <c r="BX70" i="3" s="1"/>
  <c r="H70" i="3" a="1"/>
  <c r="H70" i="3" s="1"/>
  <c r="AA70" i="3" a="1"/>
  <c r="AA70" i="3" s="1"/>
  <c r="AI70" i="3" a="1"/>
  <c r="AI70" i="3" s="1"/>
  <c r="AS70" i="3" a="1"/>
  <c r="AS70" i="3" s="1"/>
  <c r="BC70" i="3" a="1"/>
  <c r="BC70" i="3" s="1"/>
  <c r="BK70" i="3" a="1"/>
  <c r="BK70" i="3" s="1"/>
  <c r="BS70" i="3" a="1"/>
  <c r="BS70" i="3" s="1"/>
  <c r="CB70" i="3" a="1"/>
  <c r="CB70" i="3" s="1"/>
  <c r="CL70" i="3" a="1"/>
  <c r="CL70" i="3" s="1"/>
  <c r="K70" i="3" a="1"/>
  <c r="K70" i="3" s="1"/>
  <c r="AC70" i="3" a="1"/>
  <c r="AC70" i="3" s="1"/>
  <c r="BM70" i="3" a="1"/>
  <c r="BM70" i="3" s="1"/>
  <c r="CE70" i="3" a="1"/>
  <c r="CE70" i="3" s="1"/>
  <c r="O70" i="3" a="1"/>
  <c r="O70" i="3" s="1"/>
  <c r="AY70" i="3" a="1"/>
  <c r="AY70" i="3" s="1"/>
  <c r="CI70" i="3" a="1"/>
  <c r="CI70" i="3" s="1"/>
  <c r="T70" i="3" a="1"/>
  <c r="T70" i="3" s="1"/>
  <c r="X70" i="3" a="1"/>
  <c r="X70" i="3" s="1"/>
  <c r="BV70" i="3" a="1"/>
  <c r="BV70" i="3" s="1"/>
  <c r="AL70" i="3" a="1"/>
  <c r="AL70" i="3" s="1"/>
  <c r="K62" i="3" a="1"/>
  <c r="K62" i="3" s="1"/>
  <c r="Q62" i="3" a="1"/>
  <c r="Q62" i="3" s="1"/>
  <c r="T62" i="3" a="1"/>
  <c r="T62" i="3" s="1"/>
  <c r="Z62" i="3" a="1"/>
  <c r="Z62" i="3" s="1"/>
  <c r="AC62" i="3" a="1"/>
  <c r="AC62" i="3" s="1"/>
  <c r="AI62" i="3" a="1"/>
  <c r="AI62" i="3" s="1"/>
  <c r="AR62" i="3" a="1"/>
  <c r="AR62" i="3" s="1"/>
  <c r="AU62" i="3" a="1"/>
  <c r="AU62" i="3" s="1"/>
  <c r="BA62" i="3" a="1"/>
  <c r="BA62" i="3" s="1"/>
  <c r="BD62" i="3" a="1"/>
  <c r="BD62" i="3" s="1"/>
  <c r="BI62" i="3" a="1"/>
  <c r="BI62" i="3" s="1"/>
  <c r="BM62" i="3" a="1"/>
  <c r="BM62" i="3" s="1"/>
  <c r="BR62" i="3" a="1"/>
  <c r="BR62" i="3" s="1"/>
  <c r="BV62" i="3" a="1"/>
  <c r="BV62" i="3" s="1"/>
  <c r="CB62" i="3" a="1"/>
  <c r="CB62" i="3" s="1"/>
  <c r="CI62" i="3" a="1"/>
  <c r="CI62" i="3" s="1"/>
  <c r="H62" i="3" a="1"/>
  <c r="H62" i="3" s="1"/>
  <c r="O62" i="3" a="1"/>
  <c r="O62" i="3" s="1"/>
  <c r="X62" i="3" a="1"/>
  <c r="X62" i="3" s="1"/>
  <c r="AA62" i="3" a="1"/>
  <c r="AA62" i="3" s="1"/>
  <c r="AL62" i="3" a="1"/>
  <c r="AL62" i="3" s="1"/>
  <c r="AS62" i="3" a="1"/>
  <c r="AS62" i="3" s="1"/>
  <c r="BB62" i="3" a="1"/>
  <c r="BB62" i="3" s="1"/>
  <c r="BJ62" i="3" a="1"/>
  <c r="BJ62" i="3" s="1"/>
  <c r="BS62" i="3" a="1"/>
  <c r="BS62" i="3" s="1"/>
  <c r="BZ62" i="3" a="1"/>
  <c r="BZ62" i="3" s="1"/>
  <c r="CC62" i="3" a="1"/>
  <c r="CC62" i="3" s="1"/>
  <c r="CL62" i="3" a="1"/>
  <c r="CL62" i="3" s="1"/>
  <c r="F62" i="3" a="1"/>
  <c r="F62" i="3" s="1"/>
  <c r="Y62" i="3" a="1"/>
  <c r="Y62" i="3" s="1"/>
  <c r="AG62" i="3" a="1"/>
  <c r="AG62" i="3" s="1"/>
  <c r="AP62" i="3" a="1"/>
  <c r="AP62" i="3" s="1"/>
  <c r="AY62" i="3" a="1"/>
  <c r="AY62" i="3" s="1"/>
  <c r="BQ62" i="3" a="1"/>
  <c r="BQ62" i="3" s="1"/>
  <c r="CA62" i="3" a="1"/>
  <c r="CA62" i="3" s="1"/>
  <c r="CG62" i="3" s="1"/>
  <c r="CJ62" i="3" a="1"/>
  <c r="CJ62" i="3" s="1"/>
  <c r="CP62" i="3" s="1"/>
  <c r="G62" i="3" a="1"/>
  <c r="G62" i="3" s="1"/>
  <c r="P62" i="3" a="1"/>
  <c r="P62" i="3" s="1"/>
  <c r="AH62" i="3" a="1"/>
  <c r="AH62" i="3" s="1"/>
  <c r="AQ62" i="3" a="1"/>
  <c r="AQ62" i="3" s="1"/>
  <c r="AZ62" i="3" a="1"/>
  <c r="AZ62" i="3" s="1"/>
  <c r="BH62" i="3" a="1"/>
  <c r="BH62" i="3" s="1"/>
  <c r="CK62" i="3" a="1"/>
  <c r="CK62" i="3" s="1"/>
  <c r="R62" i="3" a="1"/>
  <c r="R62" i="3" s="1"/>
  <c r="AJ62" i="3" a="1"/>
  <c r="AJ62" i="3" s="1"/>
  <c r="BC62" i="3" a="1"/>
  <c r="BC62" i="3" s="1"/>
  <c r="BT62" i="3" a="1"/>
  <c r="BT62" i="3" s="1"/>
  <c r="CM62" i="3" a="1"/>
  <c r="CM62" i="3" s="1"/>
  <c r="S62" i="3" a="1"/>
  <c r="S62" i="3" s="1"/>
  <c r="AK62" i="3" a="1"/>
  <c r="AK62" i="3" s="1"/>
  <c r="BU62" i="3" a="1"/>
  <c r="BU62" i="3" s="1"/>
  <c r="CN62" i="3" a="1"/>
  <c r="CN62" i="3" s="1"/>
  <c r="BK62" i="3" a="1"/>
  <c r="BK62" i="3" s="1"/>
  <c r="AB62" i="3" a="1"/>
  <c r="AB62" i="3" s="1"/>
  <c r="BL62" i="3" a="1"/>
  <c r="BL62" i="3" s="1"/>
  <c r="I62" i="3" a="1"/>
  <c r="I62" i="3" s="1"/>
  <c r="CD62" i="3" a="1"/>
  <c r="CD62" i="3" s="1"/>
  <c r="J62" i="3" a="1"/>
  <c r="J62" i="3" s="1"/>
  <c r="CE62" i="3" a="1"/>
  <c r="CE62" i="3" s="1"/>
  <c r="AT62" i="3" a="1"/>
  <c r="AT62" i="3" s="1"/>
  <c r="F58" i="3" a="1"/>
  <c r="F58" i="3" s="1"/>
  <c r="I58" i="3" a="1"/>
  <c r="I58" i="3" s="1"/>
  <c r="R58" i="3" a="1"/>
  <c r="R58" i="3" s="1"/>
  <c r="Y58" i="3" a="1"/>
  <c r="Y58" i="3" s="1"/>
  <c r="AG58" i="3" a="1"/>
  <c r="AG58" i="3" s="1"/>
  <c r="AJ58" i="3" a="1"/>
  <c r="AJ58" i="3" s="1"/>
  <c r="AP58" i="3" a="1"/>
  <c r="AP58" i="3" s="1"/>
  <c r="AY58" i="3" a="1"/>
  <c r="AY58" i="3" s="1"/>
  <c r="BC58" i="3" a="1"/>
  <c r="BC58" i="3" s="1"/>
  <c r="BK58" i="3" a="1"/>
  <c r="BK58" i="3" s="1"/>
  <c r="BQ58" i="3" a="1"/>
  <c r="BQ58" i="3" s="1"/>
  <c r="BT58" i="3" a="1"/>
  <c r="BT58" i="3" s="1"/>
  <c r="CA58" i="3" a="1"/>
  <c r="CA58" i="3" s="1"/>
  <c r="CD58" i="3" a="1"/>
  <c r="CD58" i="3" s="1"/>
  <c r="CJ58" i="3" a="1"/>
  <c r="CJ58" i="3" s="1"/>
  <c r="CM58" i="3" a="1"/>
  <c r="CM58" i="3" s="1"/>
  <c r="G58" i="3" a="1"/>
  <c r="G58" i="3" s="1"/>
  <c r="J58" i="3" a="1"/>
  <c r="J58" i="3" s="1"/>
  <c r="P58" i="3" a="1"/>
  <c r="P58" i="3" s="1"/>
  <c r="S58" i="3" a="1"/>
  <c r="S58" i="3" s="1"/>
  <c r="AB58" i="3" a="1"/>
  <c r="AB58" i="3" s="1"/>
  <c r="AH58" i="3" a="1"/>
  <c r="AH58" i="3" s="1"/>
  <c r="AK58" i="3" a="1"/>
  <c r="AK58" i="3" s="1"/>
  <c r="AQ58" i="3" a="1"/>
  <c r="AQ58" i="3" s="1"/>
  <c r="AT58" i="3" a="1"/>
  <c r="AT58" i="3" s="1"/>
  <c r="AZ58" i="3" a="1"/>
  <c r="AZ58" i="3" s="1"/>
  <c r="BH58" i="3" a="1"/>
  <c r="BH58" i="3" s="1"/>
  <c r="BL58" i="3" a="1"/>
  <c r="BL58" i="3" s="1"/>
  <c r="BU58" i="3" a="1"/>
  <c r="BU58" i="3" s="1"/>
  <c r="CE58" i="3" a="1"/>
  <c r="CE58" i="3" s="1"/>
  <c r="CK58" i="3" a="1"/>
  <c r="CK58" i="3" s="1"/>
  <c r="CN58" i="3" a="1"/>
  <c r="CN58" i="3" s="1"/>
  <c r="K58" i="3" a="1"/>
  <c r="K58" i="3" s="1"/>
  <c r="T58" i="3" a="1"/>
  <c r="T58" i="3" s="1"/>
  <c r="AC58" i="3" a="1"/>
  <c r="AC58" i="3" s="1"/>
  <c r="AU58" i="3" a="1"/>
  <c r="AU58" i="3" s="1"/>
  <c r="BD58" i="3" a="1"/>
  <c r="BD58" i="3" s="1"/>
  <c r="BM58" i="3" a="1"/>
  <c r="BM58" i="3" s="1"/>
  <c r="BV58" i="3" a="1"/>
  <c r="BV58" i="3" s="1"/>
  <c r="CI58" i="3" a="1"/>
  <c r="CI58" i="3" s="1"/>
  <c r="O58" i="3" a="1"/>
  <c r="O58" i="3" s="1"/>
  <c r="X58" i="3" a="1"/>
  <c r="X58" i="3" s="1"/>
  <c r="AL58" i="3" a="1"/>
  <c r="AL58" i="3" s="1"/>
  <c r="BZ58" i="3" a="1"/>
  <c r="BZ58" i="3" s="1"/>
  <c r="Z58" i="3" a="1"/>
  <c r="Z58" i="3" s="1"/>
  <c r="AR58" i="3" a="1"/>
  <c r="AR58" i="3" s="1"/>
  <c r="BI58" i="3" a="1"/>
  <c r="BI58" i="3" s="1"/>
  <c r="CB58" i="3" a="1"/>
  <c r="CB58" i="3" s="1"/>
  <c r="H58" i="3" a="1"/>
  <c r="H58" i="3" s="1"/>
  <c r="AA58" i="3" a="1"/>
  <c r="AA58" i="3" s="1"/>
  <c r="AS58" i="3" a="1"/>
  <c r="AS58" i="3" s="1"/>
  <c r="BJ58" i="3" a="1"/>
  <c r="BJ58" i="3" s="1"/>
  <c r="CC58" i="3" a="1"/>
  <c r="CC58" i="3" s="1"/>
  <c r="Q58" i="3" a="1"/>
  <c r="Q58" i="3" s="1"/>
  <c r="BA58" i="3" a="1"/>
  <c r="BA58" i="3" s="1"/>
  <c r="BB58" i="3" a="1"/>
  <c r="BB58" i="3" s="1"/>
  <c r="CL58" i="3" a="1"/>
  <c r="CL58" i="3" s="1"/>
  <c r="BR58" i="3" a="1"/>
  <c r="BR58" i="3" s="1"/>
  <c r="BX58" i="3" s="1"/>
  <c r="BS58" i="3" a="1"/>
  <c r="BS58" i="3" s="1"/>
  <c r="AI58" i="3" a="1"/>
  <c r="AI58" i="3" s="1"/>
  <c r="H46" i="3" a="1"/>
  <c r="H46" i="3" s="1"/>
  <c r="Q46" i="3" a="1"/>
  <c r="Q46" i="3" s="1"/>
  <c r="T46" i="3" a="1"/>
  <c r="T46" i="3" s="1"/>
  <c r="AA46" i="3" a="1"/>
  <c r="AA46" i="3" s="1"/>
  <c r="AJ46" i="3" a="1"/>
  <c r="AJ46" i="3" s="1"/>
  <c r="AP46" i="3" a="1"/>
  <c r="AP46" i="3" s="1"/>
  <c r="AY46" i="3" a="1"/>
  <c r="AY46" i="3" s="1"/>
  <c r="BC46" i="3" a="1"/>
  <c r="BC46" i="3" s="1"/>
  <c r="BK46" i="3" a="1"/>
  <c r="BK46" i="3" s="1"/>
  <c r="BQ46" i="3" a="1"/>
  <c r="BQ46" i="3" s="1"/>
  <c r="BT46" i="3" a="1"/>
  <c r="BT46" i="3" s="1"/>
  <c r="CA46" i="3" a="1"/>
  <c r="CA46" i="3" s="1"/>
  <c r="CD46" i="3" a="1"/>
  <c r="CD46" i="3" s="1"/>
  <c r="CJ46" i="3" a="1"/>
  <c r="CJ46" i="3" s="1"/>
  <c r="CP46" i="3" s="1"/>
  <c r="CM46" i="3" a="1"/>
  <c r="CM46" i="3" s="1"/>
  <c r="F46" i="3" a="1"/>
  <c r="F46" i="3" s="1"/>
  <c r="I46" i="3" a="1"/>
  <c r="I46" i="3" s="1"/>
  <c r="O46" i="3" a="1"/>
  <c r="O46" i="3" s="1"/>
  <c r="X46" i="3" a="1"/>
  <c r="X46" i="3" s="1"/>
  <c r="AG46" i="3" a="1"/>
  <c r="AG46" i="3" s="1"/>
  <c r="AK46" i="3" a="1"/>
  <c r="AK46" i="3" s="1"/>
  <c r="AQ46" i="3" a="1"/>
  <c r="AQ46" i="3" s="1"/>
  <c r="AT46" i="3" a="1"/>
  <c r="AT46" i="3" s="1"/>
  <c r="AZ46" i="3" a="1"/>
  <c r="AZ46" i="3" s="1"/>
  <c r="BH46" i="3" a="1"/>
  <c r="BH46" i="3" s="1"/>
  <c r="BL46" i="3" a="1"/>
  <c r="BL46" i="3" s="1"/>
  <c r="BU46" i="3" a="1"/>
  <c r="BU46" i="3" s="1"/>
  <c r="CE46" i="3" a="1"/>
  <c r="CE46" i="3" s="1"/>
  <c r="CK46" i="3" a="1"/>
  <c r="CK46" i="3" s="1"/>
  <c r="CN46" i="3" a="1"/>
  <c r="CN46" i="3" s="1"/>
  <c r="J46" i="3" a="1"/>
  <c r="J46" i="3" s="1"/>
  <c r="R46" i="3" a="1"/>
  <c r="R46" i="3" s="1"/>
  <c r="AB46" i="3" a="1"/>
  <c r="AB46" i="3" s="1"/>
  <c r="AU46" i="3" a="1"/>
  <c r="AU46" i="3" s="1"/>
  <c r="BD46" i="3" a="1"/>
  <c r="BD46" i="3" s="1"/>
  <c r="BM46" i="3" a="1"/>
  <c r="BM46" i="3" s="1"/>
  <c r="BV46" i="3" a="1"/>
  <c r="BV46" i="3" s="1"/>
  <c r="CI46" i="3" a="1"/>
  <c r="CI46" i="3" s="1"/>
  <c r="K46" i="3" a="1"/>
  <c r="K46" i="3" s="1"/>
  <c r="S46" i="3" a="1"/>
  <c r="S46" i="3" s="1"/>
  <c r="AC46" i="3" a="1"/>
  <c r="AC46" i="3" s="1"/>
  <c r="AL46" i="3" a="1"/>
  <c r="AL46" i="3" s="1"/>
  <c r="BZ46" i="3" a="1"/>
  <c r="BZ46" i="3" s="1"/>
  <c r="BR46" i="3" a="1"/>
  <c r="BR46" i="3" s="1"/>
  <c r="BX46" i="3" s="1"/>
  <c r="P46" i="3" a="1"/>
  <c r="P46" i="3" s="1"/>
  <c r="AI46" i="3" a="1"/>
  <c r="AI46" i="3" s="1"/>
  <c r="BS46" i="3" a="1"/>
  <c r="BS46" i="3" s="1"/>
  <c r="CL46" i="3" a="1"/>
  <c r="CL46" i="3" s="1"/>
  <c r="G46" i="3" a="1"/>
  <c r="G46" i="3" s="1"/>
  <c r="AR46" i="3" a="1"/>
  <c r="AR46" i="3" s="1"/>
  <c r="CB46" i="3" a="1"/>
  <c r="CB46" i="3" s="1"/>
  <c r="AS46" i="3" a="1"/>
  <c r="AS46" i="3" s="1"/>
  <c r="CC46" i="3" a="1"/>
  <c r="CC46" i="3" s="1"/>
  <c r="BI46" i="3" a="1"/>
  <c r="BI46" i="3" s="1"/>
  <c r="BJ46" i="3" a="1"/>
  <c r="BJ46" i="3" s="1"/>
  <c r="Y46" i="3" a="1"/>
  <c r="Y46" i="3" s="1"/>
  <c r="Z46" i="3" a="1"/>
  <c r="Z46" i="3" s="1"/>
  <c r="F38" i="3" a="1"/>
  <c r="F38" i="3" s="1"/>
  <c r="I38" i="3" a="1"/>
  <c r="I38" i="3" s="1"/>
  <c r="Q38" i="3" a="1"/>
  <c r="Q38" i="3" s="1"/>
  <c r="T38" i="3" a="1"/>
  <c r="T38" i="3" s="1"/>
  <c r="Z38" i="3" a="1"/>
  <c r="Z38" i="3" s="1"/>
  <c r="AP38" i="3" a="1"/>
  <c r="AP38" i="3" s="1"/>
  <c r="AS38" i="3" a="1"/>
  <c r="AS38" i="3" s="1"/>
  <c r="AY38" i="3" a="1"/>
  <c r="AY38" i="3" s="1"/>
  <c r="BD38" i="3" a="1"/>
  <c r="BD38" i="3" s="1"/>
  <c r="BM38" i="3" a="1"/>
  <c r="BM38" i="3" s="1"/>
  <c r="BS38" i="3" a="1"/>
  <c r="BS38" i="3" s="1"/>
  <c r="BZ38" i="3" a="1"/>
  <c r="BZ38" i="3" s="1"/>
  <c r="CD38" i="3" a="1"/>
  <c r="CD38" i="3" s="1"/>
  <c r="CM38" i="3" a="1"/>
  <c r="CM38" i="3" s="1"/>
  <c r="O38" i="3" a="1"/>
  <c r="O38" i="3" s="1"/>
  <c r="R38" i="3" a="1"/>
  <c r="R38" i="3" s="1"/>
  <c r="X38" i="3" a="1"/>
  <c r="X38" i="3" s="1"/>
  <c r="AA38" i="3" a="1"/>
  <c r="AA38" i="3" s="1"/>
  <c r="AG38" i="3" a="1"/>
  <c r="AG38" i="3" s="1"/>
  <c r="AJ38" i="3" a="1"/>
  <c r="AJ38" i="3" s="1"/>
  <c r="AQ38" i="3" a="1"/>
  <c r="AQ38" i="3" s="1"/>
  <c r="BB38" i="3" a="1"/>
  <c r="BB38" i="3" s="1"/>
  <c r="BJ38" i="3" a="1"/>
  <c r="BJ38" i="3" s="1"/>
  <c r="BT38" i="3" a="1"/>
  <c r="BT38" i="3" s="1"/>
  <c r="CA38" i="3" a="1"/>
  <c r="CA38" i="3" s="1"/>
  <c r="CE38" i="3" a="1"/>
  <c r="CE38" i="3" s="1"/>
  <c r="CJ38" i="3" a="1"/>
  <c r="CJ38" i="3" s="1"/>
  <c r="CP38" i="3" s="1"/>
  <c r="G38" i="3" a="1"/>
  <c r="G38" i="3" s="1"/>
  <c r="Y38" i="3" a="1"/>
  <c r="Y38" i="3" s="1"/>
  <c r="AZ38" i="3" a="1"/>
  <c r="AZ38" i="3" s="1"/>
  <c r="BH38" i="3" a="1"/>
  <c r="BH38" i="3" s="1"/>
  <c r="BQ38" i="3" a="1"/>
  <c r="BQ38" i="3" s="1"/>
  <c r="CB38" i="3" a="1"/>
  <c r="CB38" i="3" s="1"/>
  <c r="CK38" i="3" a="1"/>
  <c r="CK38" i="3" s="1"/>
  <c r="H38" i="3" a="1"/>
  <c r="H38" i="3" s="1"/>
  <c r="P38" i="3" a="1"/>
  <c r="P38" i="3" s="1"/>
  <c r="AI38" i="3" a="1"/>
  <c r="AI38" i="3" s="1"/>
  <c r="AR38" i="3" a="1"/>
  <c r="AR38" i="3" s="1"/>
  <c r="BA38" i="3" a="1"/>
  <c r="BA38" i="3" s="1"/>
  <c r="BI38" i="3" a="1"/>
  <c r="BI38" i="3" s="1"/>
  <c r="BR38" i="3" a="1"/>
  <c r="BR38" i="3" s="1"/>
  <c r="BX38" i="3" s="1"/>
  <c r="CC38" i="3" a="1"/>
  <c r="CC38" i="3" s="1"/>
  <c r="CL38" i="3" a="1"/>
  <c r="CL38" i="3" s="1"/>
  <c r="J38" i="3" a="1"/>
  <c r="J38" i="3" s="1"/>
  <c r="AB38" i="3" a="1"/>
  <c r="AB38" i="3" s="1"/>
  <c r="AT38" i="3" a="1"/>
  <c r="AT38" i="3" s="1"/>
  <c r="BK38" i="3" a="1"/>
  <c r="BK38" i="3" s="1"/>
  <c r="K38" i="3" a="1"/>
  <c r="K38" i="3" s="1"/>
  <c r="AC38" i="3" a="1"/>
  <c r="AC38" i="3" s="1"/>
  <c r="AU38" i="3" a="1"/>
  <c r="AU38" i="3" s="1"/>
  <c r="BL38" i="3" a="1"/>
  <c r="BL38" i="3" s="1"/>
  <c r="CI38" i="3" a="1"/>
  <c r="CI38" i="3" s="1"/>
  <c r="AK38" i="3" a="1"/>
  <c r="AK38" i="3" s="1"/>
  <c r="BU38" i="3" a="1"/>
  <c r="BU38" i="3" s="1"/>
  <c r="AL38" i="3" a="1"/>
  <c r="AL38" i="3" s="1"/>
  <c r="BV38" i="3" a="1"/>
  <c r="BV38" i="3" s="1"/>
  <c r="S38" i="3" a="1"/>
  <c r="S38" i="3" s="1"/>
  <c r="CN38" i="3" a="1"/>
  <c r="CN38" i="3" s="1"/>
  <c r="BC38" i="3" a="1"/>
  <c r="BC38" i="3" s="1"/>
  <c r="I30" i="3" a="1"/>
  <c r="I30" i="3" s="1"/>
  <c r="O30" i="3" a="1"/>
  <c r="O30" i="3" s="1"/>
  <c r="R30" i="3" a="1"/>
  <c r="R30" i="3" s="1"/>
  <c r="Y30" i="3" a="1"/>
  <c r="Y30" i="3" s="1"/>
  <c r="AB30" i="3" a="1"/>
  <c r="AB30" i="3" s="1"/>
  <c r="AJ30" i="3" a="1"/>
  <c r="AJ30" i="3" s="1"/>
  <c r="AQ30" i="3" a="1"/>
  <c r="AQ30" i="3" s="1"/>
  <c r="AZ30" i="3" a="1"/>
  <c r="AZ30" i="3" s="1"/>
  <c r="BC30" i="3" a="1"/>
  <c r="BC30" i="3" s="1"/>
  <c r="BH30" i="3" a="1"/>
  <c r="BH30" i="3" s="1"/>
  <c r="BQ30" i="3" a="1"/>
  <c r="BQ30" i="3" s="1"/>
  <c r="BU30" i="3" a="1"/>
  <c r="BU30" i="3" s="1"/>
  <c r="CA30" i="3" a="1"/>
  <c r="CA30" i="3" s="1"/>
  <c r="CE30" i="3" a="1"/>
  <c r="CE30" i="3" s="1"/>
  <c r="CJ30" i="3" a="1"/>
  <c r="CJ30" i="3" s="1"/>
  <c r="CP30" i="3" s="1"/>
  <c r="CN30" i="3" a="1"/>
  <c r="CN30" i="3" s="1"/>
  <c r="F30" i="3" a="1"/>
  <c r="F30" i="3" s="1"/>
  <c r="K30" i="3" a="1"/>
  <c r="K30" i="3" s="1"/>
  <c r="Q30" i="3" a="1"/>
  <c r="Q30" i="3" s="1"/>
  <c r="AU30" i="3" a="1"/>
  <c r="AU30" i="3" s="1"/>
  <c r="BB30" i="3" a="1"/>
  <c r="BB30" i="3" s="1"/>
  <c r="BI30" i="3" a="1"/>
  <c r="BI30" i="3" s="1"/>
  <c r="BM30" i="3" a="1"/>
  <c r="BM30" i="3" s="1"/>
  <c r="BT30" i="3" a="1"/>
  <c r="BT30" i="3" s="1"/>
  <c r="CB30" i="3" a="1"/>
  <c r="CB30" i="3" s="1"/>
  <c r="CI30" i="3" a="1"/>
  <c r="CI30" i="3" s="1"/>
  <c r="CM30" i="3" a="1"/>
  <c r="CM30" i="3" s="1"/>
  <c r="G30" i="3" a="1"/>
  <c r="G30" i="3" s="1"/>
  <c r="S30" i="3" a="1"/>
  <c r="S30" i="3" s="1"/>
  <c r="Z30" i="3" a="1"/>
  <c r="Z30" i="3" s="1"/>
  <c r="AG30" i="3" a="1"/>
  <c r="AG30" i="3" s="1"/>
  <c r="AK30" i="3" a="1"/>
  <c r="AK30" i="3" s="1"/>
  <c r="AR30" i="3" a="1"/>
  <c r="AR30" i="3" s="1"/>
  <c r="AY30" i="3" a="1"/>
  <c r="AY30" i="3" s="1"/>
  <c r="H30" i="3" a="1"/>
  <c r="H30" i="3" s="1"/>
  <c r="T30" i="3" a="1"/>
  <c r="T30" i="3" s="1"/>
  <c r="AH30" i="3" a="1"/>
  <c r="AH30" i="3" s="1"/>
  <c r="AS30" i="3" a="1"/>
  <c r="AS30" i="3" s="1"/>
  <c r="BD30" i="3" a="1"/>
  <c r="BD30" i="3" s="1"/>
  <c r="BL30" i="3" a="1"/>
  <c r="BL30" i="3" s="1"/>
  <c r="CD30" i="3" a="1"/>
  <c r="CD30" i="3" s="1"/>
  <c r="CL30" i="3" a="1"/>
  <c r="CL30" i="3" s="1"/>
  <c r="J30" i="3" a="1"/>
  <c r="J30" i="3" s="1"/>
  <c r="X30" i="3" a="1"/>
  <c r="X30" i="3" s="1"/>
  <c r="AI30" i="3" a="1"/>
  <c r="AI30" i="3" s="1"/>
  <c r="AT30" i="3" a="1"/>
  <c r="AT30" i="3" s="1"/>
  <c r="BV30" i="3" a="1"/>
  <c r="BV30" i="3" s="1"/>
  <c r="AL30" i="3" a="1"/>
  <c r="AL30" i="3" s="1"/>
  <c r="BJ30" i="3" a="1"/>
  <c r="BJ30" i="3" s="1"/>
  <c r="BZ30" i="3" a="1"/>
  <c r="BZ30" i="3" s="1"/>
  <c r="P30" i="3" a="1"/>
  <c r="P30" i="3" s="1"/>
  <c r="AP30" i="3" a="1"/>
  <c r="AP30" i="3" s="1"/>
  <c r="BK30" i="3" a="1"/>
  <c r="BK30" i="3" s="1"/>
  <c r="CC30" i="3" a="1"/>
  <c r="CC30" i="3" s="1"/>
  <c r="BA30" i="3" a="1"/>
  <c r="BA30" i="3" s="1"/>
  <c r="CK30" i="3" a="1"/>
  <c r="CK30" i="3" s="1"/>
  <c r="BR30" i="3" a="1"/>
  <c r="BR30" i="3" s="1"/>
  <c r="BX30" i="3" s="1"/>
  <c r="BS30" i="3" a="1"/>
  <c r="BS30" i="3" s="1"/>
  <c r="AA30" i="3" a="1"/>
  <c r="AA30" i="3" s="1"/>
  <c r="AC30" i="3" a="1"/>
  <c r="AC30" i="3" s="1"/>
  <c r="H22" i="3" a="1"/>
  <c r="H22" i="3" s="1"/>
  <c r="K22" i="3" a="1"/>
  <c r="K22" i="3" s="1"/>
  <c r="R22" i="3" a="1"/>
  <c r="R22" i="3" s="1"/>
  <c r="X22" i="3" a="1"/>
  <c r="X22" i="3" s="1"/>
  <c r="AA22" i="3" a="1"/>
  <c r="AA22" i="3" s="1"/>
  <c r="AI22" i="3" a="1"/>
  <c r="AI22" i="3" s="1"/>
  <c r="AP22" i="3" a="1"/>
  <c r="AP22" i="3" s="1"/>
  <c r="AY22" i="3" a="1"/>
  <c r="AY22" i="3" s="1"/>
  <c r="BB22" i="3" a="1"/>
  <c r="BB22" i="3" s="1"/>
  <c r="BM22" i="3" a="1"/>
  <c r="BM22" i="3" s="1"/>
  <c r="BT22" i="3" a="1"/>
  <c r="BT22" i="3" s="1"/>
  <c r="CC22" i="3" a="1"/>
  <c r="CC22" i="3" s="1"/>
  <c r="CI22" i="3" a="1"/>
  <c r="CI22" i="3" s="1"/>
  <c r="CM22" i="3" a="1"/>
  <c r="CM22" i="3" s="1"/>
  <c r="I22" i="3" a="1"/>
  <c r="I22" i="3" s="1"/>
  <c r="O22" i="3" a="1"/>
  <c r="O22" i="3" s="1"/>
  <c r="S22" i="3" a="1"/>
  <c r="S22" i="3" s="1"/>
  <c r="AB22" i="3" a="1"/>
  <c r="AB22" i="3" s="1"/>
  <c r="AG22" i="3" a="1"/>
  <c r="AG22" i="3" s="1"/>
  <c r="AJ22" i="3" a="1"/>
  <c r="AJ22" i="3" s="1"/>
  <c r="AS22" i="3" a="1"/>
  <c r="AS22" i="3" s="1"/>
  <c r="AZ22" i="3" a="1"/>
  <c r="AZ22" i="3" s="1"/>
  <c r="BH22" i="3" a="1"/>
  <c r="BH22" i="3" s="1"/>
  <c r="BK22" i="3" a="1"/>
  <c r="BK22" i="3" s="1"/>
  <c r="BQ22" i="3" a="1"/>
  <c r="BQ22" i="3" s="1"/>
  <c r="BZ22" i="3" a="1"/>
  <c r="BZ22" i="3" s="1"/>
  <c r="CD22" i="3" a="1"/>
  <c r="CD22" i="3" s="1"/>
  <c r="CJ22" i="3" a="1"/>
  <c r="CJ22" i="3" s="1"/>
  <c r="CP22" i="3" s="1"/>
  <c r="CN22" i="3" a="1"/>
  <c r="CN22" i="3" s="1"/>
  <c r="F22" i="3" a="1"/>
  <c r="F22" i="3" s="1"/>
  <c r="J22" i="3" a="1"/>
  <c r="J22" i="3" s="1"/>
  <c r="P22" i="3" a="1"/>
  <c r="P22" i="3" s="1"/>
  <c r="T22" i="3" a="1"/>
  <c r="T22" i="3" s="1"/>
  <c r="Y22" i="3" a="1"/>
  <c r="Y22" i="3" s="1"/>
  <c r="AC22" i="3" a="1"/>
  <c r="AC22" i="3" s="1"/>
  <c r="AH22" i="3" a="1"/>
  <c r="AH22" i="3" s="1"/>
  <c r="AK22" i="3" a="1"/>
  <c r="AK22" i="3" s="1"/>
  <c r="AQ22" i="3" a="1"/>
  <c r="AQ22" i="3" s="1"/>
  <c r="AT22" i="3" a="1"/>
  <c r="AT22" i="3" s="1"/>
  <c r="BC22" i="3" a="1"/>
  <c r="BC22" i="3" s="1"/>
  <c r="BI22" i="3" a="1"/>
  <c r="BI22" i="3" s="1"/>
  <c r="BL22" i="3" a="1"/>
  <c r="BL22" i="3" s="1"/>
  <c r="BR22" i="3" a="1"/>
  <c r="BR22" i="3" s="1"/>
  <c r="BX22" i="3" s="1"/>
  <c r="BU22" i="3" a="1"/>
  <c r="BU22" i="3" s="1"/>
  <c r="CA22" i="3" a="1"/>
  <c r="CA22" i="3" s="1"/>
  <c r="CK22" i="3" a="1"/>
  <c r="CK22" i="3" s="1"/>
  <c r="Q22" i="3" a="1"/>
  <c r="Q22" i="3" s="1"/>
  <c r="BA22" i="3" a="1"/>
  <c r="BA22" i="3" s="1"/>
  <c r="BS22" i="3" a="1"/>
  <c r="BS22" i="3" s="1"/>
  <c r="CL22" i="3" a="1"/>
  <c r="CL22" i="3" s="1"/>
  <c r="AL22" i="3" a="1"/>
  <c r="AL22" i="3" s="1"/>
  <c r="BD22" i="3" a="1"/>
  <c r="BD22" i="3" s="1"/>
  <c r="BV22" i="3" a="1"/>
  <c r="BV22" i="3" s="1"/>
  <c r="G22" i="3" a="1"/>
  <c r="G22" i="3" s="1"/>
  <c r="Z22" i="3" a="1"/>
  <c r="Z22" i="3" s="1"/>
  <c r="AR22" i="3" a="1"/>
  <c r="AR22" i="3" s="1"/>
  <c r="BJ22" i="3" a="1"/>
  <c r="BJ22" i="3" s="1"/>
  <c r="CB22" i="3" a="1"/>
  <c r="CB22" i="3" s="1"/>
  <c r="CE22" i="3" a="1"/>
  <c r="CE22" i="3" s="1"/>
  <c r="AU22" i="3" a="1"/>
  <c r="AU22" i="3" s="1"/>
  <c r="F18" i="3" a="1"/>
  <c r="F18" i="3" s="1"/>
  <c r="I18" i="3" a="1"/>
  <c r="I18" i="3" s="1"/>
  <c r="O18" i="3" a="1"/>
  <c r="O18" i="3" s="1"/>
  <c r="R18" i="3" a="1"/>
  <c r="R18" i="3" s="1"/>
  <c r="X18" i="3" a="1"/>
  <c r="X18" i="3" s="1"/>
  <c r="AK18" i="3" a="1"/>
  <c r="AK18" i="3" s="1"/>
  <c r="H18" i="3" a="1"/>
  <c r="H18" i="3" s="1"/>
  <c r="K18" i="3" a="1"/>
  <c r="K18" i="3" s="1"/>
  <c r="Q18" i="3" a="1"/>
  <c r="Q18" i="3" s="1"/>
  <c r="Z18" i="3" a="1"/>
  <c r="Z18" i="3" s="1"/>
  <c r="AC18" i="3" a="1"/>
  <c r="AC18" i="3" s="1"/>
  <c r="AH18" i="3" a="1"/>
  <c r="AH18" i="3" s="1"/>
  <c r="T18" i="3" a="1"/>
  <c r="T18" i="3" s="1"/>
  <c r="AB18" i="3" a="1"/>
  <c r="AB18" i="3" s="1"/>
  <c r="AJ18" i="3" a="1"/>
  <c r="AJ18" i="3" s="1"/>
  <c r="AQ18" i="3" a="1"/>
  <c r="AQ18" i="3" s="1"/>
  <c r="AT18" i="3" a="1"/>
  <c r="AT18" i="3" s="1"/>
  <c r="AZ18" i="3" a="1"/>
  <c r="AZ18" i="3" s="1"/>
  <c r="BM18" i="3" a="1"/>
  <c r="BM18" i="3" s="1"/>
  <c r="BT18" i="3" a="1"/>
  <c r="BT18" i="3" s="1"/>
  <c r="CB18" i="3" a="1"/>
  <c r="CB18" i="3" s="1"/>
  <c r="CE18" i="3" a="1"/>
  <c r="CE18" i="3" s="1"/>
  <c r="CK18" i="3" a="1"/>
  <c r="CK18" i="3" s="1"/>
  <c r="P18" i="3" a="1"/>
  <c r="P18" i="3" s="1"/>
  <c r="AL18" i="3" a="1"/>
  <c r="AL18" i="3" s="1"/>
  <c r="AR18" i="3" a="1"/>
  <c r="AR18" i="3" s="1"/>
  <c r="BC18" i="3" a="1"/>
  <c r="BC18" i="3" s="1"/>
  <c r="BH18" i="3" a="1"/>
  <c r="BH18" i="3" s="1"/>
  <c r="BK18" i="3" a="1"/>
  <c r="BK18" i="3" s="1"/>
  <c r="BQ18" i="3" a="1"/>
  <c r="BQ18" i="3" s="1"/>
  <c r="BZ18" i="3" a="1"/>
  <c r="BZ18" i="3" s="1"/>
  <c r="CC18" i="3" a="1"/>
  <c r="CC18" i="3" s="1"/>
  <c r="CI18" i="3" a="1"/>
  <c r="CI18" i="3" s="1"/>
  <c r="CL18" i="3" a="1"/>
  <c r="CL18" i="3" s="1"/>
  <c r="G18" i="3" a="1"/>
  <c r="G18" i="3" s="1"/>
  <c r="Y18" i="3" a="1"/>
  <c r="Y18" i="3" s="1"/>
  <c r="AG18" i="3" a="1"/>
  <c r="AG18" i="3" s="1"/>
  <c r="AP18" i="3" a="1"/>
  <c r="AP18" i="3" s="1"/>
  <c r="AU18" i="3" a="1"/>
  <c r="AU18" i="3" s="1"/>
  <c r="BA18" i="3" a="1"/>
  <c r="BA18" i="3" s="1"/>
  <c r="BD18" i="3" a="1"/>
  <c r="BD18" i="3" s="1"/>
  <c r="BI18" i="3" a="1"/>
  <c r="BI18" i="3" s="1"/>
  <c r="BL18" i="3" a="1"/>
  <c r="BL18" i="3" s="1"/>
  <c r="BR18" i="3" a="1"/>
  <c r="BR18" i="3" s="1"/>
  <c r="BX18" i="3" s="1"/>
  <c r="BU18" i="3" a="1"/>
  <c r="BU18" i="3" s="1"/>
  <c r="CD18" i="3" a="1"/>
  <c r="CD18" i="3" s="1"/>
  <c r="CJ18" i="3" a="1"/>
  <c r="CJ18" i="3" s="1"/>
  <c r="CP18" i="3" s="1"/>
  <c r="CM18" i="3" a="1"/>
  <c r="CM18" i="3" s="1"/>
  <c r="AI18" i="3" a="1"/>
  <c r="AI18" i="3" s="1"/>
  <c r="BB18" i="3" a="1"/>
  <c r="BB18" i="3" s="1"/>
  <c r="BS18" i="3" a="1"/>
  <c r="BS18" i="3" s="1"/>
  <c r="J18" i="3" a="1"/>
  <c r="J18" i="3" s="1"/>
  <c r="BV18" i="3" a="1"/>
  <c r="BV18" i="3" s="1"/>
  <c r="CN18" i="3" a="1"/>
  <c r="CN18" i="3" s="1"/>
  <c r="S18" i="3" a="1"/>
  <c r="S18" i="3" s="1"/>
  <c r="AS18" i="3" a="1"/>
  <c r="AS18" i="3" s="1"/>
  <c r="BJ18" i="3" a="1"/>
  <c r="BJ18" i="3" s="1"/>
  <c r="CA18" i="3" a="1"/>
  <c r="CA18" i="3" s="1"/>
  <c r="AA18" i="3" a="1"/>
  <c r="AA18" i="3" s="1"/>
  <c r="AY18" i="3" a="1"/>
  <c r="AY18" i="3" s="1"/>
  <c r="G153" i="3" a="1"/>
  <c r="G153" i="3" s="1"/>
  <c r="P153" i="3" a="1"/>
  <c r="P153" i="3" s="1"/>
  <c r="S153" i="3" a="1"/>
  <c r="S153" i="3" s="1"/>
  <c r="Y153" i="3" a="1"/>
  <c r="Y153" i="3" s="1"/>
  <c r="AB153" i="3" a="1"/>
  <c r="AB153" i="3" s="1"/>
  <c r="AG153" i="3" a="1"/>
  <c r="AG153" i="3" s="1"/>
  <c r="AK153" i="3" a="1"/>
  <c r="AK153" i="3" s="1"/>
  <c r="AQ153" i="3" a="1"/>
  <c r="AQ153" i="3" s="1"/>
  <c r="AU153" i="3" a="1"/>
  <c r="AU153" i="3" s="1"/>
  <c r="AZ153" i="3" a="1"/>
  <c r="AZ153" i="3" s="1"/>
  <c r="BD153" i="3" a="1"/>
  <c r="BD153" i="3" s="1"/>
  <c r="BI153" i="3" a="1"/>
  <c r="BI153" i="3" s="1"/>
  <c r="BL153" i="3" a="1"/>
  <c r="BL153" i="3" s="1"/>
  <c r="BR153" i="3" a="1"/>
  <c r="BR153" i="3" s="1"/>
  <c r="BX153" i="3" s="1"/>
  <c r="BU153" i="3" a="1"/>
  <c r="BU153" i="3" s="1"/>
  <c r="CD153" i="3" a="1"/>
  <c r="CD153" i="3" s="1"/>
  <c r="CK153" i="3" a="1"/>
  <c r="CK153" i="3" s="1"/>
  <c r="H153" i="3" a="1"/>
  <c r="H153" i="3" s="1"/>
  <c r="O153" i="3" a="1"/>
  <c r="O153" i="3" s="1"/>
  <c r="AA153" i="3" a="1"/>
  <c r="AA153" i="3" s="1"/>
  <c r="AS153" i="3" a="1"/>
  <c r="AS153" i="3" s="1"/>
  <c r="BJ153" i="3" a="1"/>
  <c r="BJ153" i="3" s="1"/>
  <c r="BV153" i="3" a="1"/>
  <c r="BV153" i="3" s="1"/>
  <c r="CC153" i="3" a="1"/>
  <c r="CC153" i="3" s="1"/>
  <c r="CJ153" i="3" a="1"/>
  <c r="CJ153" i="3" s="1"/>
  <c r="CP153" i="3" s="1"/>
  <c r="CN153" i="3" a="1"/>
  <c r="CN153" i="3" s="1"/>
  <c r="I153" i="3" a="1"/>
  <c r="I153" i="3" s="1"/>
  <c r="Z153" i="3" a="1"/>
  <c r="Z153" i="3" s="1"/>
  <c r="AH153" i="3" a="1"/>
  <c r="AH153" i="3" s="1"/>
  <c r="AP153" i="3" a="1"/>
  <c r="AP153" i="3" s="1"/>
  <c r="AY153" i="3" a="1"/>
  <c r="AY153" i="3" s="1"/>
  <c r="BM153" i="3" a="1"/>
  <c r="BM153" i="3" s="1"/>
  <c r="BT153" i="3" a="1"/>
  <c r="BT153" i="3" s="1"/>
  <c r="CL153" i="3" a="1"/>
  <c r="CL153" i="3" s="1"/>
  <c r="J153" i="3" a="1"/>
  <c r="J153" i="3" s="1"/>
  <c r="R153" i="3" a="1"/>
  <c r="R153" i="3" s="1"/>
  <c r="AI153" i="3" a="1"/>
  <c r="AI153" i="3" s="1"/>
  <c r="AR153" i="3" a="1"/>
  <c r="AR153" i="3" s="1"/>
  <c r="BA153" i="3" a="1"/>
  <c r="BA153" i="3" s="1"/>
  <c r="BH153" i="3" a="1"/>
  <c r="BH153" i="3" s="1"/>
  <c r="BQ153" i="3" a="1"/>
  <c r="BQ153" i="3" s="1"/>
  <c r="BZ153" i="3" a="1"/>
  <c r="BZ153" i="3" s="1"/>
  <c r="CE153" i="3" a="1"/>
  <c r="CE153" i="3" s="1"/>
  <c r="CM153" i="3" a="1"/>
  <c r="CM153" i="3" s="1"/>
  <c r="F153" i="3" a="1"/>
  <c r="F153" i="3" s="1"/>
  <c r="K153" i="3" a="1"/>
  <c r="K153" i="3" s="1"/>
  <c r="T153" i="3" a="1"/>
  <c r="T153" i="3" s="1"/>
  <c r="AC153" i="3" a="1"/>
  <c r="AC153" i="3" s="1"/>
  <c r="AJ153" i="3" a="1"/>
  <c r="AJ153" i="3" s="1"/>
  <c r="AT153" i="3" a="1"/>
  <c r="AT153" i="3" s="1"/>
  <c r="BB153" i="3" a="1"/>
  <c r="BB153" i="3" s="1"/>
  <c r="BS153" i="3" a="1"/>
  <c r="BS153" i="3" s="1"/>
  <c r="CA153" i="3" a="1"/>
  <c r="CA153" i="3" s="1"/>
  <c r="CI153" i="3" a="1"/>
  <c r="CI153" i="3" s="1"/>
  <c r="Q153" i="3" a="1"/>
  <c r="Q153" i="3" s="1"/>
  <c r="X153" i="3" a="1"/>
  <c r="X153" i="3" s="1"/>
  <c r="AL153" i="3" a="1"/>
  <c r="AL153" i="3" s="1"/>
  <c r="BC153" i="3" a="1"/>
  <c r="BC153" i="3" s="1"/>
  <c r="BK153" i="3" a="1"/>
  <c r="BK153" i="3" s="1"/>
  <c r="CB153" i="3" a="1"/>
  <c r="CB153" i="3" s="1"/>
  <c r="H149" i="3" a="1"/>
  <c r="H149" i="3" s="1"/>
  <c r="K149" i="3" a="1"/>
  <c r="K149" i="3" s="1"/>
  <c r="T149" i="3" a="1"/>
  <c r="T149" i="3" s="1"/>
  <c r="AA149" i="3" a="1"/>
  <c r="AA149" i="3" s="1"/>
  <c r="AI149" i="3" a="1"/>
  <c r="AI149" i="3" s="1"/>
  <c r="AL149" i="3" a="1"/>
  <c r="AL149" i="3" s="1"/>
  <c r="AS149" i="3" a="1"/>
  <c r="AS149" i="3" s="1"/>
  <c r="AY149" i="3" a="1"/>
  <c r="AY149" i="3" s="1"/>
  <c r="BB149" i="3" a="1"/>
  <c r="BB149" i="3" s="1"/>
  <c r="BJ149" i="3" a="1"/>
  <c r="BJ149" i="3" s="1"/>
  <c r="BQ149" i="3" a="1"/>
  <c r="BQ149" i="3" s="1"/>
  <c r="BZ149" i="3" a="1"/>
  <c r="BZ149" i="3" s="1"/>
  <c r="CC149" i="3" a="1"/>
  <c r="CC149" i="3" s="1"/>
  <c r="CI149" i="3" a="1"/>
  <c r="CI149" i="3" s="1"/>
  <c r="CL149" i="3" a="1"/>
  <c r="CL149" i="3" s="1"/>
  <c r="I149" i="3" a="1"/>
  <c r="I149" i="3" s="1"/>
  <c r="P149" i="3" a="1"/>
  <c r="P149" i="3" s="1"/>
  <c r="AG149" i="3" a="1"/>
  <c r="AG149" i="3" s="1"/>
  <c r="AT149" i="3" a="1"/>
  <c r="AT149" i="3" s="1"/>
  <c r="AZ149" i="3" a="1"/>
  <c r="AZ149" i="3" s="1"/>
  <c r="BK149" i="3" a="1"/>
  <c r="BK149" i="3" s="1"/>
  <c r="BR149" i="3" a="1"/>
  <c r="BR149" i="3" s="1"/>
  <c r="BX149" i="3" s="1"/>
  <c r="BV149" i="3" a="1"/>
  <c r="BV149" i="3" s="1"/>
  <c r="CK149" i="3" a="1"/>
  <c r="CK149" i="3" s="1"/>
  <c r="CN149" i="3" a="1"/>
  <c r="CN149" i="3" s="1"/>
  <c r="G149" i="3" a="1"/>
  <c r="G149" i="3" s="1"/>
  <c r="O149" i="3" a="1"/>
  <c r="O149" i="3" s="1"/>
  <c r="X149" i="3" a="1"/>
  <c r="X149" i="3" s="1"/>
  <c r="AC149" i="3" a="1"/>
  <c r="AC149" i="3" s="1"/>
  <c r="AK149" i="3" a="1"/>
  <c r="AK149" i="3" s="1"/>
  <c r="AU149" i="3" a="1"/>
  <c r="AU149" i="3" s="1"/>
  <c r="BC149" i="3" a="1"/>
  <c r="BC149" i="3" s="1"/>
  <c r="BS149" i="3" a="1"/>
  <c r="BS149" i="3" s="1"/>
  <c r="CJ149" i="3" a="1"/>
  <c r="CJ149" i="3" s="1"/>
  <c r="CP149" i="3" s="1"/>
  <c r="Q149" i="3" a="1"/>
  <c r="Q149" i="3" s="1"/>
  <c r="Y149" i="3" a="1"/>
  <c r="Y149" i="3" s="1"/>
  <c r="AP149" i="3" a="1"/>
  <c r="AP149" i="3" s="1"/>
  <c r="BD149" i="3" a="1"/>
  <c r="BD149" i="3" s="1"/>
  <c r="BL149" i="3" a="1"/>
  <c r="BL149" i="3" s="1"/>
  <c r="BT149" i="3" a="1"/>
  <c r="BT149" i="3" s="1"/>
  <c r="CB149" i="3" a="1"/>
  <c r="CB149" i="3" s="1"/>
  <c r="R149" i="3" a="1"/>
  <c r="R149" i="3" s="1"/>
  <c r="Z149" i="3" a="1"/>
  <c r="Z149" i="3" s="1"/>
  <c r="AH149" i="3" a="1"/>
  <c r="AH149" i="3" s="1"/>
  <c r="AQ149" i="3" a="1"/>
  <c r="AQ149" i="3" s="1"/>
  <c r="BH149" i="3" a="1"/>
  <c r="BH149" i="3" s="1"/>
  <c r="BM149" i="3" a="1"/>
  <c r="BM149" i="3" s="1"/>
  <c r="BU149" i="3" a="1"/>
  <c r="BU149" i="3" s="1"/>
  <c r="CD149" i="3" a="1"/>
  <c r="CD149" i="3" s="1"/>
  <c r="CM149" i="3" a="1"/>
  <c r="CM149" i="3" s="1"/>
  <c r="F149" i="3" a="1"/>
  <c r="F149" i="3" s="1"/>
  <c r="J149" i="3" a="1"/>
  <c r="J149" i="3" s="1"/>
  <c r="S149" i="3" a="1"/>
  <c r="S149" i="3" s="1"/>
  <c r="AB149" i="3" a="1"/>
  <c r="AB149" i="3" s="1"/>
  <c r="AJ149" i="3" a="1"/>
  <c r="AJ149" i="3" s="1"/>
  <c r="AR149" i="3" a="1"/>
  <c r="AR149" i="3" s="1"/>
  <c r="BA149" i="3" a="1"/>
  <c r="BA149" i="3" s="1"/>
  <c r="BI149" i="3" a="1"/>
  <c r="BI149" i="3" s="1"/>
  <c r="CA149" i="3" a="1"/>
  <c r="CA149" i="3" s="1"/>
  <c r="CE149" i="3" a="1"/>
  <c r="CE149" i="3" s="1"/>
  <c r="G125" i="3" a="1"/>
  <c r="G125" i="3" s="1"/>
  <c r="J125" i="3" a="1"/>
  <c r="J125" i="3" s="1"/>
  <c r="P125" i="3" a="1"/>
  <c r="P125" i="3" s="1"/>
  <c r="T125" i="3" a="1"/>
  <c r="T125" i="3" s="1"/>
  <c r="AA125" i="3" a="1"/>
  <c r="AA125" i="3" s="1"/>
  <c r="AI125" i="3" a="1"/>
  <c r="AI125" i="3" s="1"/>
  <c r="AL125" i="3" a="1"/>
  <c r="AL125" i="3" s="1"/>
  <c r="AR125" i="3" a="1"/>
  <c r="AR125" i="3" s="1"/>
  <c r="BK125" i="3" a="1"/>
  <c r="BK125" i="3" s="1"/>
  <c r="BQ125" i="3" a="1"/>
  <c r="BQ125" i="3" s="1"/>
  <c r="BT125" i="3" a="1"/>
  <c r="BT125" i="3" s="1"/>
  <c r="BZ125" i="3" a="1"/>
  <c r="BZ125" i="3" s="1"/>
  <c r="CC125" i="3" a="1"/>
  <c r="CC125" i="3" s="1"/>
  <c r="K125" i="3" a="1"/>
  <c r="K125" i="3" s="1"/>
  <c r="Q125" i="3" a="1"/>
  <c r="Q125" i="3" s="1"/>
  <c r="X125" i="3" a="1"/>
  <c r="X125" i="3" s="1"/>
  <c r="AB125" i="3" a="1"/>
  <c r="AB125" i="3" s="1"/>
  <c r="AG125" i="3" a="1"/>
  <c r="AG125" i="3" s="1"/>
  <c r="AJ125" i="3" a="1"/>
  <c r="AJ125" i="3" s="1"/>
  <c r="AP125" i="3" a="1"/>
  <c r="AP125" i="3" s="1"/>
  <c r="AS125" i="3" a="1"/>
  <c r="AS125" i="3" s="1"/>
  <c r="AY125" i="3" a="1"/>
  <c r="AY125" i="3" s="1"/>
  <c r="BB125" i="3" a="1"/>
  <c r="BB125" i="3" s="1"/>
  <c r="BH125" i="3" a="1"/>
  <c r="BH125" i="3" s="1"/>
  <c r="BR125" i="3" a="1"/>
  <c r="BR125" i="3" s="1"/>
  <c r="BX125" i="3" s="1"/>
  <c r="BU125" i="3" a="1"/>
  <c r="BU125" i="3" s="1"/>
  <c r="CA125" i="3" a="1"/>
  <c r="CA125" i="3" s="1"/>
  <c r="CI125" i="3" a="1"/>
  <c r="CI125" i="3" s="1"/>
  <c r="CL125" i="3" a="1"/>
  <c r="CL125" i="3" s="1"/>
  <c r="Y125" i="3" a="1"/>
  <c r="Y125" i="3" s="1"/>
  <c r="AQ125" i="3" a="1"/>
  <c r="AQ125" i="3" s="1"/>
  <c r="AZ125" i="3" a="1"/>
  <c r="AZ125" i="3" s="1"/>
  <c r="BI125" i="3" a="1"/>
  <c r="BI125" i="3" s="1"/>
  <c r="BS125" i="3" a="1"/>
  <c r="BS125" i="3" s="1"/>
  <c r="CJ125" i="3" a="1"/>
  <c r="CJ125" i="3" s="1"/>
  <c r="CP125" i="3" s="1"/>
  <c r="F125" i="3" a="1"/>
  <c r="F125" i="3" s="1"/>
  <c r="O125" i="3" a="1"/>
  <c r="O125" i="3" s="1"/>
  <c r="Z125" i="3" a="1"/>
  <c r="Z125" i="3" s="1"/>
  <c r="AH125" i="3" a="1"/>
  <c r="AH125" i="3" s="1"/>
  <c r="BA125" i="3" a="1"/>
  <c r="BA125" i="3" s="1"/>
  <c r="BJ125" i="3" a="1"/>
  <c r="BJ125" i="3" s="1"/>
  <c r="CB125" i="3" a="1"/>
  <c r="CB125" i="3" s="1"/>
  <c r="CK125" i="3" a="1"/>
  <c r="CK125" i="3" s="1"/>
  <c r="R125" i="3" a="1"/>
  <c r="R125" i="3" s="1"/>
  <c r="AK125" i="3" a="1"/>
  <c r="AK125" i="3" s="1"/>
  <c r="BC125" i="3" a="1"/>
  <c r="BC125" i="3" s="1"/>
  <c r="CM125" i="3" a="1"/>
  <c r="CM125" i="3" s="1"/>
  <c r="S125" i="3" a="1"/>
  <c r="S125" i="3" s="1"/>
  <c r="BD125" i="3" a="1"/>
  <c r="BD125" i="3" s="1"/>
  <c r="BV125" i="3" a="1"/>
  <c r="BV125" i="3" s="1"/>
  <c r="CN125" i="3" a="1"/>
  <c r="CN125" i="3" s="1"/>
  <c r="H125" i="3" a="1"/>
  <c r="H125" i="3" s="1"/>
  <c r="AC125" i="3" a="1"/>
  <c r="AC125" i="3" s="1"/>
  <c r="AT125" i="3" a="1"/>
  <c r="AT125" i="3" s="1"/>
  <c r="BL125" i="3" a="1"/>
  <c r="BL125" i="3" s="1"/>
  <c r="CD125" i="3" a="1"/>
  <c r="CD125" i="3" s="1"/>
  <c r="I125" i="3" a="1"/>
  <c r="I125" i="3" s="1"/>
  <c r="AU125" i="3" a="1"/>
  <c r="AU125" i="3" s="1"/>
  <c r="BM125" i="3" a="1"/>
  <c r="BM125" i="3" s="1"/>
  <c r="CE125" i="3" a="1"/>
  <c r="CE125" i="3" s="1"/>
  <c r="H117" i="3" a="1"/>
  <c r="H117" i="3" s="1"/>
  <c r="K117" i="3" a="1"/>
  <c r="K117" i="3" s="1"/>
  <c r="Q117" i="3" a="1"/>
  <c r="Q117" i="3" s="1"/>
  <c r="T117" i="3" a="1"/>
  <c r="T117" i="3" s="1"/>
  <c r="AA117" i="3" a="1"/>
  <c r="AA117" i="3" s="1"/>
  <c r="AI117" i="3" a="1"/>
  <c r="AI117" i="3" s="1"/>
  <c r="AP117" i="3" a="1"/>
  <c r="AP117" i="3" s="1"/>
  <c r="AS117" i="3" a="1"/>
  <c r="AS117" i="3" s="1"/>
  <c r="BB117" i="3" a="1"/>
  <c r="BB117" i="3" s="1"/>
  <c r="BH117" i="3" a="1"/>
  <c r="BH117" i="3" s="1"/>
  <c r="BK117" i="3" a="1"/>
  <c r="BK117" i="3" s="1"/>
  <c r="BQ117" i="3" a="1"/>
  <c r="BQ117" i="3" s="1"/>
  <c r="BT117" i="3" a="1"/>
  <c r="BT117" i="3" s="1"/>
  <c r="BZ117" i="3" a="1"/>
  <c r="BZ117" i="3" s="1"/>
  <c r="CI117" i="3" a="1"/>
  <c r="CI117" i="3" s="1"/>
  <c r="CM117" i="3" a="1"/>
  <c r="CM117" i="3" s="1"/>
  <c r="I117" i="3" a="1"/>
  <c r="I117" i="3" s="1"/>
  <c r="R117" i="3" a="1"/>
  <c r="R117" i="3" s="1"/>
  <c r="X117" i="3" a="1"/>
  <c r="X117" i="3" s="1"/>
  <c r="AB117" i="3" a="1"/>
  <c r="AB117" i="3" s="1"/>
  <c r="AG117" i="3" a="1"/>
  <c r="AG117" i="3" s="1"/>
  <c r="AJ117" i="3" a="1"/>
  <c r="AJ117" i="3" s="1"/>
  <c r="AQ117" i="3" a="1"/>
  <c r="AQ117" i="3" s="1"/>
  <c r="AT117" i="3" a="1"/>
  <c r="AT117" i="3" s="1"/>
  <c r="AZ117" i="3" a="1"/>
  <c r="AZ117" i="3" s="1"/>
  <c r="BC117" i="3" a="1"/>
  <c r="BC117" i="3" s="1"/>
  <c r="BI117" i="3" a="1"/>
  <c r="BI117" i="3" s="1"/>
  <c r="BR117" i="3" a="1"/>
  <c r="BR117" i="3" s="1"/>
  <c r="BX117" i="3" s="1"/>
  <c r="BU117" i="3" a="1"/>
  <c r="BU117" i="3" s="1"/>
  <c r="CA117" i="3" a="1"/>
  <c r="CA117" i="3" s="1"/>
  <c r="CD117" i="3" a="1"/>
  <c r="CD117" i="3" s="1"/>
  <c r="CJ117" i="3" a="1"/>
  <c r="CJ117" i="3" s="1"/>
  <c r="CP117" i="3" s="1"/>
  <c r="F117" i="3" a="1"/>
  <c r="F117" i="3" s="1"/>
  <c r="O117" i="3" a="1"/>
  <c r="O117" i="3" s="1"/>
  <c r="Y117" i="3" a="1"/>
  <c r="Y117" i="3" s="1"/>
  <c r="BA117" i="3" a="1"/>
  <c r="BA117" i="3" s="1"/>
  <c r="BS117" i="3" a="1"/>
  <c r="BS117" i="3" s="1"/>
  <c r="CB117" i="3" a="1"/>
  <c r="CB117" i="3" s="1"/>
  <c r="CK117" i="3" a="1"/>
  <c r="CK117" i="3" s="1"/>
  <c r="G117" i="3" a="1"/>
  <c r="G117" i="3" s="1"/>
  <c r="P117" i="3" a="1"/>
  <c r="P117" i="3" s="1"/>
  <c r="Z117" i="3" a="1"/>
  <c r="Z117" i="3" s="1"/>
  <c r="AH117" i="3" a="1"/>
  <c r="AH117" i="3" s="1"/>
  <c r="AR117" i="3" a="1"/>
  <c r="AR117" i="3" s="1"/>
  <c r="BJ117" i="3" a="1"/>
  <c r="BJ117" i="3" s="1"/>
  <c r="CC117" i="3" a="1"/>
  <c r="CC117" i="3" s="1"/>
  <c r="CL117" i="3" a="1"/>
  <c r="CL117" i="3" s="1"/>
  <c r="S117" i="3" a="1"/>
  <c r="S117" i="3" s="1"/>
  <c r="AK117" i="3" a="1"/>
  <c r="AK117" i="3" s="1"/>
  <c r="BD117" i="3" a="1"/>
  <c r="BD117" i="3" s="1"/>
  <c r="CN117" i="3" a="1"/>
  <c r="CN117" i="3" s="1"/>
  <c r="AL117" i="3" a="1"/>
  <c r="AL117" i="3" s="1"/>
  <c r="BV117" i="3" a="1"/>
  <c r="BV117" i="3" s="1"/>
  <c r="AC117" i="3" a="1"/>
  <c r="AC117" i="3" s="1"/>
  <c r="AU117" i="3" a="1"/>
  <c r="AU117" i="3" s="1"/>
  <c r="BL117" i="3" a="1"/>
  <c r="BL117" i="3" s="1"/>
  <c r="CE117" i="3" a="1"/>
  <c r="CE117" i="3" s="1"/>
  <c r="J117" i="3" a="1"/>
  <c r="J117" i="3" s="1"/>
  <c r="AY117" i="3" a="1"/>
  <c r="AY117" i="3" s="1"/>
  <c r="BM117" i="3" a="1"/>
  <c r="BM117" i="3" s="1"/>
  <c r="H109" i="3" a="1"/>
  <c r="H109" i="3" s="1"/>
  <c r="K109" i="3" a="1"/>
  <c r="K109" i="3" s="1"/>
  <c r="Q109" i="3" a="1"/>
  <c r="Q109" i="3" s="1"/>
  <c r="T109" i="3" a="1"/>
  <c r="T109" i="3" s="1"/>
  <c r="AA109" i="3" a="1"/>
  <c r="AA109" i="3" s="1"/>
  <c r="AI109" i="3" a="1"/>
  <c r="AI109" i="3" s="1"/>
  <c r="AP109" i="3" a="1"/>
  <c r="AP109" i="3" s="1"/>
  <c r="AS109" i="3" a="1"/>
  <c r="AS109" i="3" s="1"/>
  <c r="BB109" i="3" a="1"/>
  <c r="BB109" i="3" s="1"/>
  <c r="BH109" i="3" a="1"/>
  <c r="BH109" i="3" s="1"/>
  <c r="BK109" i="3" a="1"/>
  <c r="BK109" i="3" s="1"/>
  <c r="BQ109" i="3" a="1"/>
  <c r="BQ109" i="3" s="1"/>
  <c r="BT109" i="3" a="1"/>
  <c r="BT109" i="3" s="1"/>
  <c r="BZ109" i="3" a="1"/>
  <c r="BZ109" i="3" s="1"/>
  <c r="CI109" i="3" a="1"/>
  <c r="CI109" i="3" s="1"/>
  <c r="CM109" i="3" a="1"/>
  <c r="CM109" i="3" s="1"/>
  <c r="I109" i="3" a="1"/>
  <c r="I109" i="3" s="1"/>
  <c r="R109" i="3" a="1"/>
  <c r="R109" i="3" s="1"/>
  <c r="X109" i="3" a="1"/>
  <c r="X109" i="3" s="1"/>
  <c r="AB109" i="3" a="1"/>
  <c r="AB109" i="3" s="1"/>
  <c r="AG109" i="3" a="1"/>
  <c r="AG109" i="3" s="1"/>
  <c r="AJ109" i="3" a="1"/>
  <c r="AJ109" i="3" s="1"/>
  <c r="AQ109" i="3" a="1"/>
  <c r="AQ109" i="3" s="1"/>
  <c r="AT109" i="3" a="1"/>
  <c r="AT109" i="3" s="1"/>
  <c r="AZ109" i="3" a="1"/>
  <c r="AZ109" i="3" s="1"/>
  <c r="BC109" i="3" a="1"/>
  <c r="BC109" i="3" s="1"/>
  <c r="BI109" i="3" a="1"/>
  <c r="BI109" i="3" s="1"/>
  <c r="BR109" i="3" a="1"/>
  <c r="BR109" i="3" s="1"/>
  <c r="BX109" i="3" s="1"/>
  <c r="BU109" i="3" a="1"/>
  <c r="BU109" i="3" s="1"/>
  <c r="CA109" i="3" a="1"/>
  <c r="CA109" i="3" s="1"/>
  <c r="CD109" i="3" a="1"/>
  <c r="CD109" i="3" s="1"/>
  <c r="CJ109" i="3" a="1"/>
  <c r="CJ109" i="3" s="1"/>
  <c r="CP109" i="3" s="1"/>
  <c r="S109" i="3" a="1"/>
  <c r="S109" i="3" s="1"/>
  <c r="AC109" i="3" a="1"/>
  <c r="AC109" i="3" s="1"/>
  <c r="AK109" i="3" a="1"/>
  <c r="AK109" i="3" s="1"/>
  <c r="AU109" i="3" a="1"/>
  <c r="AU109" i="3" s="1"/>
  <c r="BD109" i="3" a="1"/>
  <c r="BD109" i="3" s="1"/>
  <c r="BL109" i="3" a="1"/>
  <c r="BL109" i="3" s="1"/>
  <c r="CE109" i="3" a="1"/>
  <c r="CE109" i="3" s="1"/>
  <c r="CN109" i="3" a="1"/>
  <c r="CN109" i="3" s="1"/>
  <c r="J109" i="3" a="1"/>
  <c r="J109" i="3" s="1"/>
  <c r="AL109" i="3" a="1"/>
  <c r="AL109" i="3" s="1"/>
  <c r="AY109" i="3" a="1"/>
  <c r="AY109" i="3" s="1"/>
  <c r="BM109" i="3" a="1"/>
  <c r="BM109" i="3" s="1"/>
  <c r="BV109" i="3" a="1"/>
  <c r="BV109" i="3" s="1"/>
  <c r="O109" i="3" a="1"/>
  <c r="O109" i="3" s="1"/>
  <c r="BA109" i="3" a="1"/>
  <c r="BA109" i="3" s="1"/>
  <c r="BS109" i="3" a="1"/>
  <c r="BS109" i="3" s="1"/>
  <c r="CK109" i="3" a="1"/>
  <c r="CK109" i="3" s="1"/>
  <c r="P109" i="3" a="1"/>
  <c r="P109" i="3" s="1"/>
  <c r="AH109" i="3" a="1"/>
  <c r="AH109" i="3" s="1"/>
  <c r="CL109" i="3" a="1"/>
  <c r="CL109" i="3" s="1"/>
  <c r="F109" i="3" a="1"/>
  <c r="F109" i="3" s="1"/>
  <c r="Y109" i="3" a="1"/>
  <c r="Y109" i="3" s="1"/>
  <c r="CB109" i="3" a="1"/>
  <c r="CB109" i="3" s="1"/>
  <c r="G109" i="3" a="1"/>
  <c r="G109" i="3" s="1"/>
  <c r="Z109" i="3" a="1"/>
  <c r="Z109" i="3" s="1"/>
  <c r="AR109" i="3" a="1"/>
  <c r="AR109" i="3" s="1"/>
  <c r="BJ109" i="3" a="1"/>
  <c r="BJ109" i="3" s="1"/>
  <c r="CC109" i="3" a="1"/>
  <c r="CC109" i="3" s="1"/>
  <c r="I97" i="3" a="1"/>
  <c r="I97" i="3" s="1"/>
  <c r="R97" i="3" a="1"/>
  <c r="R97" i="3" s="1"/>
  <c r="X97" i="3" a="1"/>
  <c r="X97" i="3" s="1"/>
  <c r="AB97" i="3" a="1"/>
  <c r="AB97" i="3" s="1"/>
  <c r="AG97" i="3" a="1"/>
  <c r="AG97" i="3" s="1"/>
  <c r="AJ97" i="3" a="1"/>
  <c r="AJ97" i="3" s="1"/>
  <c r="AQ97" i="3" a="1"/>
  <c r="AQ97" i="3" s="1"/>
  <c r="AT97" i="3" a="1"/>
  <c r="AT97" i="3" s="1"/>
  <c r="AZ97" i="3" a="1"/>
  <c r="AZ97" i="3" s="1"/>
  <c r="BC97" i="3" a="1"/>
  <c r="BC97" i="3" s="1"/>
  <c r="BI97" i="3" a="1"/>
  <c r="BI97" i="3" s="1"/>
  <c r="BR97" i="3" a="1"/>
  <c r="BR97" i="3" s="1"/>
  <c r="BX97" i="3" s="1"/>
  <c r="BU97" i="3" a="1"/>
  <c r="BU97" i="3" s="1"/>
  <c r="CA97" i="3" a="1"/>
  <c r="CA97" i="3" s="1"/>
  <c r="CD97" i="3" a="1"/>
  <c r="CD97" i="3" s="1"/>
  <c r="CJ97" i="3" a="1"/>
  <c r="CJ97" i="3" s="1"/>
  <c r="CP97" i="3" s="1"/>
  <c r="F97" i="3" a="1"/>
  <c r="F97" i="3" s="1"/>
  <c r="O97" i="3" a="1"/>
  <c r="O97" i="3" s="1"/>
  <c r="S97" i="3" a="1"/>
  <c r="S97" i="3" s="1"/>
  <c r="Y97" i="3" a="1"/>
  <c r="Y97" i="3" s="1"/>
  <c r="AC97" i="3" a="1"/>
  <c r="AC97" i="3" s="1"/>
  <c r="AK97" i="3" a="1"/>
  <c r="AK97" i="3" s="1"/>
  <c r="AU97" i="3" a="1"/>
  <c r="AU97" i="3" s="1"/>
  <c r="BA97" i="3" a="1"/>
  <c r="BA97" i="3" s="1"/>
  <c r="BD97" i="3" a="1"/>
  <c r="BD97" i="3" s="1"/>
  <c r="BL97" i="3" a="1"/>
  <c r="BL97" i="3" s="1"/>
  <c r="BS97" i="3" a="1"/>
  <c r="BS97" i="3" s="1"/>
  <c r="CB97" i="3" a="1"/>
  <c r="CB97" i="3" s="1"/>
  <c r="CE97" i="3" a="1"/>
  <c r="CE97" i="3" s="1"/>
  <c r="CK97" i="3" a="1"/>
  <c r="CK97" i="3" s="1"/>
  <c r="CN97" i="3" a="1"/>
  <c r="CN97" i="3" s="1"/>
  <c r="G97" i="3" a="1"/>
  <c r="G97" i="3" s="1"/>
  <c r="P97" i="3" a="1"/>
  <c r="P97" i="3" s="1"/>
  <c r="Z97" i="3" a="1"/>
  <c r="Z97" i="3" s="1"/>
  <c r="AH97" i="3" a="1"/>
  <c r="AH97" i="3" s="1"/>
  <c r="AR97" i="3" a="1"/>
  <c r="AR97" i="3" s="1"/>
  <c r="BJ97" i="3" a="1"/>
  <c r="BJ97" i="3" s="1"/>
  <c r="CC97" i="3" a="1"/>
  <c r="CC97" i="3" s="1"/>
  <c r="CL97" i="3" a="1"/>
  <c r="CL97" i="3" s="1"/>
  <c r="H97" i="3" a="1"/>
  <c r="H97" i="3" s="1"/>
  <c r="Q97" i="3" a="1"/>
  <c r="Q97" i="3" s="1"/>
  <c r="AA97" i="3" a="1"/>
  <c r="AA97" i="3" s="1"/>
  <c r="AI97" i="3" a="1"/>
  <c r="AI97" i="3" s="1"/>
  <c r="AS97" i="3" a="1"/>
  <c r="AS97" i="3" s="1"/>
  <c r="BB97" i="3" a="1"/>
  <c r="BB97" i="3" s="1"/>
  <c r="BK97" i="3" a="1"/>
  <c r="BK97" i="3" s="1"/>
  <c r="BT97" i="3" a="1"/>
  <c r="BT97" i="3" s="1"/>
  <c r="CM97" i="3" a="1"/>
  <c r="CM97" i="3" s="1"/>
  <c r="J97" i="3" a="1"/>
  <c r="J97" i="3" s="1"/>
  <c r="AY97" i="3" a="1"/>
  <c r="AY97" i="3" s="1"/>
  <c r="BM97" i="3" a="1"/>
  <c r="BM97" i="3" s="1"/>
  <c r="K97" i="3" a="1"/>
  <c r="K97" i="3" s="1"/>
  <c r="BQ97" i="3" a="1"/>
  <c r="BQ97" i="3" s="1"/>
  <c r="CI97" i="3" a="1"/>
  <c r="CI97" i="3" s="1"/>
  <c r="T97" i="3" a="1"/>
  <c r="T97" i="3" s="1"/>
  <c r="BH97" i="3" a="1"/>
  <c r="BH97" i="3" s="1"/>
  <c r="AL97" i="3" a="1"/>
  <c r="AL97" i="3" s="1"/>
  <c r="BV97" i="3" a="1"/>
  <c r="BV97" i="3" s="1"/>
  <c r="AP97" i="3" a="1"/>
  <c r="AP97" i="3" s="1"/>
  <c r="BZ97" i="3" a="1"/>
  <c r="BZ97" i="3" s="1"/>
  <c r="I89" i="3" a="1"/>
  <c r="I89" i="3" s="1"/>
  <c r="R89" i="3" a="1"/>
  <c r="R89" i="3" s="1"/>
  <c r="X89" i="3" a="1"/>
  <c r="X89" i="3" s="1"/>
  <c r="AB89" i="3" a="1"/>
  <c r="AB89" i="3" s="1"/>
  <c r="AG89" i="3" a="1"/>
  <c r="AG89" i="3" s="1"/>
  <c r="AJ89" i="3" a="1"/>
  <c r="AJ89" i="3" s="1"/>
  <c r="AQ89" i="3" a="1"/>
  <c r="AQ89" i="3" s="1"/>
  <c r="AT89" i="3" a="1"/>
  <c r="AT89" i="3" s="1"/>
  <c r="AZ89" i="3" a="1"/>
  <c r="AZ89" i="3" s="1"/>
  <c r="BC89" i="3" a="1"/>
  <c r="BC89" i="3" s="1"/>
  <c r="BI89" i="3" a="1"/>
  <c r="BI89" i="3" s="1"/>
  <c r="BR89" i="3" a="1"/>
  <c r="BR89" i="3" s="1"/>
  <c r="BX89" i="3" s="1"/>
  <c r="BU89" i="3" a="1"/>
  <c r="BU89" i="3" s="1"/>
  <c r="CA89" i="3" a="1"/>
  <c r="CA89" i="3" s="1"/>
  <c r="CD89" i="3" a="1"/>
  <c r="CD89" i="3" s="1"/>
  <c r="CJ89" i="3" a="1"/>
  <c r="CJ89" i="3" s="1"/>
  <c r="CP89" i="3" s="1"/>
  <c r="F89" i="3" a="1"/>
  <c r="F89" i="3" s="1"/>
  <c r="O89" i="3" a="1"/>
  <c r="O89" i="3" s="1"/>
  <c r="S89" i="3" a="1"/>
  <c r="S89" i="3" s="1"/>
  <c r="Y89" i="3" a="1"/>
  <c r="Y89" i="3" s="1"/>
  <c r="AC89" i="3" a="1"/>
  <c r="AC89" i="3" s="1"/>
  <c r="AK89" i="3" a="1"/>
  <c r="AK89" i="3" s="1"/>
  <c r="AU89" i="3" a="1"/>
  <c r="AU89" i="3" s="1"/>
  <c r="BA89" i="3" a="1"/>
  <c r="BA89" i="3" s="1"/>
  <c r="BD89" i="3" a="1"/>
  <c r="BD89" i="3" s="1"/>
  <c r="BL89" i="3" a="1"/>
  <c r="BL89" i="3" s="1"/>
  <c r="BS89" i="3" a="1"/>
  <c r="BS89" i="3" s="1"/>
  <c r="CB89" i="3" a="1"/>
  <c r="CB89" i="3" s="1"/>
  <c r="CE89" i="3" a="1"/>
  <c r="CE89" i="3" s="1"/>
  <c r="CK89" i="3" a="1"/>
  <c r="CK89" i="3" s="1"/>
  <c r="CN89" i="3" a="1"/>
  <c r="CN89" i="3" s="1"/>
  <c r="G89" i="3" a="1"/>
  <c r="G89" i="3" s="1"/>
  <c r="P89" i="3" a="1"/>
  <c r="P89" i="3" s="1"/>
  <c r="Z89" i="3" a="1"/>
  <c r="Z89" i="3" s="1"/>
  <c r="AH89" i="3" a="1"/>
  <c r="AH89" i="3" s="1"/>
  <c r="AR89" i="3" a="1"/>
  <c r="AR89" i="3" s="1"/>
  <c r="BJ89" i="3" a="1"/>
  <c r="BJ89" i="3" s="1"/>
  <c r="CC89" i="3" a="1"/>
  <c r="CC89" i="3" s="1"/>
  <c r="CL89" i="3" a="1"/>
  <c r="CL89" i="3" s="1"/>
  <c r="H89" i="3" a="1"/>
  <c r="H89" i="3" s="1"/>
  <c r="Q89" i="3" a="1"/>
  <c r="Q89" i="3" s="1"/>
  <c r="AA89" i="3" a="1"/>
  <c r="AA89" i="3" s="1"/>
  <c r="AI89" i="3" a="1"/>
  <c r="AI89" i="3" s="1"/>
  <c r="AS89" i="3" a="1"/>
  <c r="AS89" i="3" s="1"/>
  <c r="BB89" i="3" a="1"/>
  <c r="BB89" i="3" s="1"/>
  <c r="BK89" i="3" a="1"/>
  <c r="BK89" i="3" s="1"/>
  <c r="BT89" i="3" a="1"/>
  <c r="BT89" i="3" s="1"/>
  <c r="CM89" i="3" a="1"/>
  <c r="CM89" i="3" s="1"/>
  <c r="J89" i="3" a="1"/>
  <c r="J89" i="3" s="1"/>
  <c r="AY89" i="3" a="1"/>
  <c r="AY89" i="3" s="1"/>
  <c r="BM89" i="3" a="1"/>
  <c r="BM89" i="3" s="1"/>
  <c r="K89" i="3" a="1"/>
  <c r="K89" i="3" s="1"/>
  <c r="BQ89" i="3" a="1"/>
  <c r="BQ89" i="3" s="1"/>
  <c r="CI89" i="3" a="1"/>
  <c r="CI89" i="3" s="1"/>
  <c r="T89" i="3" a="1"/>
  <c r="T89" i="3" s="1"/>
  <c r="BH89" i="3" a="1"/>
  <c r="BH89" i="3" s="1"/>
  <c r="BV89" i="3" a="1"/>
  <c r="BV89" i="3" s="1"/>
  <c r="BZ89" i="3" a="1"/>
  <c r="BZ89" i="3" s="1"/>
  <c r="AL89" i="3" a="1"/>
  <c r="AL89" i="3" s="1"/>
  <c r="AP89" i="3" a="1"/>
  <c r="AP89" i="3" s="1"/>
  <c r="G73" i="3" a="1"/>
  <c r="G73" i="3" s="1"/>
  <c r="J73" i="3" a="1"/>
  <c r="J73" i="3" s="1"/>
  <c r="P73" i="3" a="1"/>
  <c r="P73" i="3" s="1"/>
  <c r="T73" i="3" a="1"/>
  <c r="T73" i="3" s="1"/>
  <c r="Z73" i="3" a="1"/>
  <c r="Z73" i="3" s="1"/>
  <c r="AI73" i="3" a="1"/>
  <c r="AI73" i="3" s="1"/>
  <c r="AL73" i="3" a="1"/>
  <c r="AL73" i="3" s="1"/>
  <c r="AR73" i="3" a="1"/>
  <c r="AR73" i="3" s="1"/>
  <c r="AU73" i="3" a="1"/>
  <c r="AU73" i="3" s="1"/>
  <c r="BA73" i="3" a="1"/>
  <c r="BA73" i="3" s="1"/>
  <c r="BD73" i="3" a="1"/>
  <c r="BD73" i="3" s="1"/>
  <c r="BI73" i="3" a="1"/>
  <c r="BI73" i="3" s="1"/>
  <c r="BL73" i="3" a="1"/>
  <c r="BL73" i="3" s="1"/>
  <c r="BR73" i="3" a="1"/>
  <c r="BR73" i="3" s="1"/>
  <c r="BX73" i="3" s="1"/>
  <c r="BU73" i="3" a="1"/>
  <c r="BU73" i="3" s="1"/>
  <c r="CD73" i="3" a="1"/>
  <c r="CD73" i="3" s="1"/>
  <c r="CK73" i="3" a="1"/>
  <c r="CK73" i="3" s="1"/>
  <c r="H73" i="3" a="1"/>
  <c r="H73" i="3" s="1"/>
  <c r="K73" i="3" a="1"/>
  <c r="K73" i="3" s="1"/>
  <c r="Q73" i="3" a="1"/>
  <c r="Q73" i="3" s="1"/>
  <c r="X73" i="3" a="1"/>
  <c r="X73" i="3" s="1"/>
  <c r="AA73" i="3" a="1"/>
  <c r="AA73" i="3" s="1"/>
  <c r="AG73" i="3" a="1"/>
  <c r="AG73" i="3" s="1"/>
  <c r="AP73" i="3" a="1"/>
  <c r="AP73" i="3" s="1"/>
  <c r="AS73" i="3" a="1"/>
  <c r="AS73" i="3" s="1"/>
  <c r="AY73" i="3" a="1"/>
  <c r="AY73" i="3" s="1"/>
  <c r="BB73" i="3" a="1"/>
  <c r="BB73" i="3" s="1"/>
  <c r="BM73" i="3" a="1"/>
  <c r="BM73" i="3" s="1"/>
  <c r="BS73" i="3" a="1"/>
  <c r="BS73" i="3" s="1"/>
  <c r="BV73" i="3" a="1"/>
  <c r="BV73" i="3" s="1"/>
  <c r="CB73" i="3" a="1"/>
  <c r="CB73" i="3" s="1"/>
  <c r="CE73" i="3" a="1"/>
  <c r="CE73" i="3" s="1"/>
  <c r="CN73" i="3" a="1"/>
  <c r="CN73" i="3" s="1"/>
  <c r="O73" i="3" a="1"/>
  <c r="O73" i="3" s="1"/>
  <c r="Y73" i="3" a="1"/>
  <c r="Y73" i="3" s="1"/>
  <c r="AQ73" i="3" a="1"/>
  <c r="AQ73" i="3" s="1"/>
  <c r="BQ73" i="3" a="1"/>
  <c r="BQ73" i="3" s="1"/>
  <c r="BZ73" i="3" a="1"/>
  <c r="BZ73" i="3" s="1"/>
  <c r="CI73" i="3" a="1"/>
  <c r="CI73" i="3" s="1"/>
  <c r="F73" i="3" a="1"/>
  <c r="F73" i="3" s="1"/>
  <c r="AH73" i="3" a="1"/>
  <c r="AH73" i="3" s="1"/>
  <c r="AZ73" i="3" a="1"/>
  <c r="AZ73" i="3" s="1"/>
  <c r="BH73" i="3" a="1"/>
  <c r="BH73" i="3" s="1"/>
  <c r="CA73" i="3" a="1"/>
  <c r="CA73" i="3" s="1"/>
  <c r="CJ73" i="3" a="1"/>
  <c r="CJ73" i="3" s="1"/>
  <c r="CP73" i="3" s="1"/>
  <c r="R73" i="3" a="1"/>
  <c r="R73" i="3" s="1"/>
  <c r="AJ73" i="3" a="1"/>
  <c r="AJ73" i="3" s="1"/>
  <c r="BC73" i="3" a="1"/>
  <c r="BC73" i="3" s="1"/>
  <c r="CL73" i="3" a="1"/>
  <c r="CL73" i="3" s="1"/>
  <c r="S73" i="3" a="1"/>
  <c r="S73" i="3" s="1"/>
  <c r="AK73" i="3" a="1"/>
  <c r="AK73" i="3" s="1"/>
  <c r="BT73" i="3" a="1"/>
  <c r="BT73" i="3" s="1"/>
  <c r="CM73" i="3" a="1"/>
  <c r="CM73" i="3" s="1"/>
  <c r="I73" i="3" a="1"/>
  <c r="I73" i="3" s="1"/>
  <c r="CC73" i="3" a="1"/>
  <c r="CC73" i="3" s="1"/>
  <c r="AT73" i="3" a="1"/>
  <c r="AT73" i="3" s="1"/>
  <c r="AB73" i="3" a="1"/>
  <c r="AB73" i="3" s="1"/>
  <c r="AC73" i="3" a="1"/>
  <c r="AC73" i="3" s="1"/>
  <c r="BJ73" i="3" a="1"/>
  <c r="BJ73" i="3" s="1"/>
  <c r="BK73" i="3" a="1"/>
  <c r="BK73" i="3" s="1"/>
  <c r="I69" i="3" a="1"/>
  <c r="I69" i="3" s="1"/>
  <c r="S69" i="3" a="1"/>
  <c r="S69" i="3" s="1"/>
  <c r="AC69" i="3" a="1"/>
  <c r="AC69" i="3" s="1"/>
  <c r="AJ69" i="3" a="1"/>
  <c r="AJ69" i="3" s="1"/>
  <c r="AQ69" i="3" a="1"/>
  <c r="AQ69" i="3" s="1"/>
  <c r="AT69" i="3" a="1"/>
  <c r="AT69" i="3" s="1"/>
  <c r="BA69" i="3" a="1"/>
  <c r="BA69" i="3" s="1"/>
  <c r="BD69" i="3" a="1"/>
  <c r="BD69" i="3" s="1"/>
  <c r="BJ69" i="3" a="1"/>
  <c r="BJ69" i="3" s="1"/>
  <c r="BM69" i="3" a="1"/>
  <c r="BM69" i="3" s="1"/>
  <c r="BS69" i="3" a="1"/>
  <c r="BS69" i="3" s="1"/>
  <c r="CB69" i="3" a="1"/>
  <c r="CB69" i="3" s="1"/>
  <c r="CE69" i="3" a="1"/>
  <c r="CE69" i="3" s="1"/>
  <c r="CK69" i="3" a="1"/>
  <c r="CK69" i="3" s="1"/>
  <c r="F69" i="3" a="1"/>
  <c r="F69" i="3" s="1"/>
  <c r="J69" i="3" a="1"/>
  <c r="J69" i="3" s="1"/>
  <c r="P69" i="3" a="1"/>
  <c r="P69" i="3" s="1"/>
  <c r="T69" i="3" a="1"/>
  <c r="T69" i="3" s="1"/>
  <c r="Z69" i="3" a="1"/>
  <c r="Z69" i="3" s="1"/>
  <c r="AH69" i="3" a="1"/>
  <c r="AH69" i="3" s="1"/>
  <c r="AK69" i="3" a="1"/>
  <c r="AK69" i="3" s="1"/>
  <c r="AR69" i="3" a="1"/>
  <c r="AR69" i="3" s="1"/>
  <c r="AU69" i="3" a="1"/>
  <c r="AU69" i="3" s="1"/>
  <c r="BB69" i="3" a="1"/>
  <c r="BB69" i="3" s="1"/>
  <c r="BK69" i="3" a="1"/>
  <c r="BK69" i="3" s="1"/>
  <c r="BV69" i="3" a="1"/>
  <c r="BV69" i="3" s="1"/>
  <c r="CC69" i="3" a="1"/>
  <c r="CC69" i="3" s="1"/>
  <c r="CI69" i="3" a="1"/>
  <c r="CI69" i="3" s="1"/>
  <c r="CL69" i="3" a="1"/>
  <c r="CL69" i="3" s="1"/>
  <c r="K69" i="3" a="1"/>
  <c r="K69" i="3" s="1"/>
  <c r="X69" i="3" a="1"/>
  <c r="X69" i="3" s="1"/>
  <c r="AL69" i="3" a="1"/>
  <c r="AL69" i="3" s="1"/>
  <c r="AY69" i="3" a="1"/>
  <c r="AY69" i="3" s="1"/>
  <c r="BH69" i="3" a="1"/>
  <c r="BH69" i="3" s="1"/>
  <c r="BQ69" i="3" a="1"/>
  <c r="BQ69" i="3" s="1"/>
  <c r="BZ69" i="3" a="1"/>
  <c r="BZ69" i="3" s="1"/>
  <c r="O69" i="3" a="1"/>
  <c r="O69" i="3" s="1"/>
  <c r="Y69" i="3" a="1"/>
  <c r="Y69" i="3" s="1"/>
  <c r="AG69" i="3" a="1"/>
  <c r="AG69" i="3" s="1"/>
  <c r="AP69" i="3" a="1"/>
  <c r="AP69" i="3" s="1"/>
  <c r="AZ69" i="3" a="1"/>
  <c r="AZ69" i="3" s="1"/>
  <c r="BI69" i="3" a="1"/>
  <c r="BI69" i="3" s="1"/>
  <c r="BR69" i="3" a="1"/>
  <c r="BR69" i="3" s="1"/>
  <c r="BX69" i="3" s="1"/>
  <c r="CA69" i="3" a="1"/>
  <c r="CA69" i="3" s="1"/>
  <c r="CJ69" i="3" a="1"/>
  <c r="CJ69" i="3" s="1"/>
  <c r="CP69" i="3" s="1"/>
  <c r="G69" i="3" a="1"/>
  <c r="G69" i="3" s="1"/>
  <c r="AA69" i="3" a="1"/>
  <c r="AA69" i="3" s="1"/>
  <c r="AS69" i="3" a="1"/>
  <c r="AS69" i="3" s="1"/>
  <c r="H69" i="3" a="1"/>
  <c r="H69" i="3" s="1"/>
  <c r="AB69" i="3" a="1"/>
  <c r="AB69" i="3" s="1"/>
  <c r="BL69" i="3" a="1"/>
  <c r="BL69" i="3" s="1"/>
  <c r="CD69" i="3" a="1"/>
  <c r="CD69" i="3" s="1"/>
  <c r="AI69" i="3" a="1"/>
  <c r="AI69" i="3" s="1"/>
  <c r="BT69" i="3" a="1"/>
  <c r="BT69" i="3" s="1"/>
  <c r="BU69" i="3" a="1"/>
  <c r="BU69" i="3" s="1"/>
  <c r="Q69" i="3" a="1"/>
  <c r="Q69" i="3" s="1"/>
  <c r="CM69" i="3" a="1"/>
  <c r="CM69" i="3" s="1"/>
  <c r="R69" i="3" a="1"/>
  <c r="R69" i="3" s="1"/>
  <c r="CN69" i="3" a="1"/>
  <c r="CN69" i="3" s="1"/>
  <c r="BC69" i="3" a="1"/>
  <c r="BC69" i="3" s="1"/>
  <c r="F57" i="3" a="1"/>
  <c r="F57" i="3" s="1"/>
  <c r="J57" i="3" a="1"/>
  <c r="J57" i="3" s="1"/>
  <c r="S57" i="3" a="1"/>
  <c r="S57" i="3" s="1"/>
  <c r="AC57" i="3" a="1"/>
  <c r="AC57" i="3" s="1"/>
  <c r="AH57" i="3" a="1"/>
  <c r="AH57" i="3" s="1"/>
  <c r="AK57" i="3" a="1"/>
  <c r="AK57" i="3" s="1"/>
  <c r="AT57" i="3" a="1"/>
  <c r="AT57" i="3" s="1"/>
  <c r="BA57" i="3" a="1"/>
  <c r="BA57" i="3" s="1"/>
  <c r="BI57" i="3" a="1"/>
  <c r="BI57" i="3" s="1"/>
  <c r="BL57" i="3" a="1"/>
  <c r="BL57" i="3" s="1"/>
  <c r="BR57" i="3" a="1"/>
  <c r="BR57" i="3" s="1"/>
  <c r="CB57" i="3" a="1"/>
  <c r="CB57" i="3" s="1"/>
  <c r="CK57" i="3" a="1"/>
  <c r="CK57" i="3" s="1"/>
  <c r="G57" i="3" a="1"/>
  <c r="G57" i="3" s="1"/>
  <c r="K57" i="3" a="1"/>
  <c r="K57" i="3" s="1"/>
  <c r="P57" i="3" a="1"/>
  <c r="P57" i="3" s="1"/>
  <c r="T57" i="3" a="1"/>
  <c r="T57" i="3" s="1"/>
  <c r="Z57" i="3" a="1"/>
  <c r="Z57" i="3" s="1"/>
  <c r="AI57" i="3" a="1"/>
  <c r="AI57" i="3" s="1"/>
  <c r="AL57" i="3" a="1"/>
  <c r="AL57" i="3" s="1"/>
  <c r="AR57" i="3" a="1"/>
  <c r="AR57" i="3" s="1"/>
  <c r="AU57" i="3" a="1"/>
  <c r="AU57" i="3" s="1"/>
  <c r="BD57" i="3" a="1"/>
  <c r="BD57" i="3" s="1"/>
  <c r="BJ57" i="3" a="1"/>
  <c r="BJ57" i="3" s="1"/>
  <c r="BM57" i="3" a="1"/>
  <c r="BM57" i="3" s="1"/>
  <c r="BS57" i="3" a="1"/>
  <c r="BS57" i="3" s="1"/>
  <c r="BV57" i="3" a="1"/>
  <c r="BV57" i="3" s="1"/>
  <c r="CC57" i="3" a="1"/>
  <c r="CC57" i="3" s="1"/>
  <c r="CI57" i="3" a="1"/>
  <c r="CI57" i="3" s="1"/>
  <c r="CL57" i="3" a="1"/>
  <c r="CL57" i="3" s="1"/>
  <c r="H57" i="3" a="1"/>
  <c r="H57" i="3" s="1"/>
  <c r="Q57" i="3" a="1"/>
  <c r="Q57" i="3" s="1"/>
  <c r="AA57" i="3" a="1"/>
  <c r="AA57" i="3" s="1"/>
  <c r="AS57" i="3" a="1"/>
  <c r="AS57" i="3" s="1"/>
  <c r="BB57" i="3" a="1"/>
  <c r="BB57" i="3" s="1"/>
  <c r="BK57" i="3" a="1"/>
  <c r="BK57" i="3" s="1"/>
  <c r="BT57" i="3" a="1"/>
  <c r="BT57" i="3" s="1"/>
  <c r="CD57" i="3" a="1"/>
  <c r="CD57" i="3" s="1"/>
  <c r="CM57" i="3" a="1"/>
  <c r="CM57" i="3" s="1"/>
  <c r="I57" i="3" a="1"/>
  <c r="I57" i="3" s="1"/>
  <c r="R57" i="3" a="1"/>
  <c r="R57" i="3" s="1"/>
  <c r="AB57" i="3" a="1"/>
  <c r="AB57" i="3" s="1"/>
  <c r="AJ57" i="3" a="1"/>
  <c r="AJ57" i="3" s="1"/>
  <c r="BC57" i="3" a="1"/>
  <c r="BC57" i="3" s="1"/>
  <c r="BU57" i="3" a="1"/>
  <c r="BU57" i="3" s="1"/>
  <c r="CE57" i="3" a="1"/>
  <c r="CE57" i="3" s="1"/>
  <c r="CN57" i="3" a="1"/>
  <c r="CN57" i="3" s="1"/>
  <c r="X57" i="3" a="1"/>
  <c r="X57" i="3" s="1"/>
  <c r="AP57" i="3" a="1"/>
  <c r="AP57" i="3" s="1"/>
  <c r="BZ57" i="3" a="1"/>
  <c r="BZ57" i="3" s="1"/>
  <c r="Y57" i="3" a="1"/>
  <c r="Y57" i="3" s="1"/>
  <c r="AQ57" i="3" a="1"/>
  <c r="AQ57" i="3" s="1"/>
  <c r="BH57" i="3" a="1"/>
  <c r="BH57" i="3" s="1"/>
  <c r="CA57" i="3" a="1"/>
  <c r="CA57" i="3" s="1"/>
  <c r="AG57" i="3" a="1"/>
  <c r="AG57" i="3" s="1"/>
  <c r="BQ57" i="3" a="1"/>
  <c r="BQ57" i="3" s="1"/>
  <c r="O57" i="3" a="1"/>
  <c r="O57" i="3" s="1"/>
  <c r="CJ57" i="3" a="1"/>
  <c r="CJ57" i="3" s="1"/>
  <c r="CP57" i="3" s="1"/>
  <c r="AY57" i="3" a="1"/>
  <c r="AY57" i="3" s="1"/>
  <c r="AZ57" i="3" a="1"/>
  <c r="AZ57" i="3" s="1"/>
  <c r="H41" i="3" a="1"/>
  <c r="H41" i="3" s="1"/>
  <c r="R41" i="3" a="1"/>
  <c r="R41" i="3" s="1"/>
  <c r="Y41" i="3" a="1"/>
  <c r="Y41" i="3" s="1"/>
  <c r="AC41" i="3" a="1"/>
  <c r="AC41" i="3" s="1"/>
  <c r="AK41" i="3" a="1"/>
  <c r="AK41" i="3" s="1"/>
  <c r="AQ41" i="3" a="1"/>
  <c r="AQ41" i="3" s="1"/>
  <c r="AT41" i="3" a="1"/>
  <c r="AT41" i="3" s="1"/>
  <c r="BA41" i="3" a="1"/>
  <c r="BA41" i="3" s="1"/>
  <c r="BD41" i="3" a="1"/>
  <c r="BD41" i="3" s="1"/>
  <c r="BJ41" i="3" a="1"/>
  <c r="BJ41" i="3" s="1"/>
  <c r="BM41" i="3" a="1"/>
  <c r="BM41" i="3" s="1"/>
  <c r="I41" i="3" a="1"/>
  <c r="I41" i="3" s="1"/>
  <c r="O41" i="3" a="1"/>
  <c r="O41" i="3" s="1"/>
  <c r="S41" i="3" a="1"/>
  <c r="S41" i="3" s="1"/>
  <c r="Z41" i="3" a="1"/>
  <c r="Z41" i="3" s="1"/>
  <c r="AU41" i="3" a="1"/>
  <c r="AU41" i="3" s="1"/>
  <c r="BK41" i="3" a="1"/>
  <c r="BK41" i="3" s="1"/>
  <c r="BQ41" i="3" a="1"/>
  <c r="BQ41" i="3" s="1"/>
  <c r="BT41" i="3" a="1"/>
  <c r="BT41" i="3" s="1"/>
  <c r="BZ41" i="3" a="1"/>
  <c r="BZ41" i="3" s="1"/>
  <c r="CC41" i="3" a="1"/>
  <c r="CC41" i="3" s="1"/>
  <c r="CI41" i="3" a="1"/>
  <c r="CI41" i="3" s="1"/>
  <c r="CM41" i="3" a="1"/>
  <c r="CM41" i="3" s="1"/>
  <c r="F41" i="3" a="1"/>
  <c r="F41" i="3" s="1"/>
  <c r="P41" i="3" a="1"/>
  <c r="P41" i="3" s="1"/>
  <c r="AA41" i="3" a="1"/>
  <c r="AA41" i="3" s="1"/>
  <c r="AI41" i="3" a="1"/>
  <c r="AI41" i="3" s="1"/>
  <c r="AR41" i="3" a="1"/>
  <c r="AR41" i="3" s="1"/>
  <c r="BB41" i="3" a="1"/>
  <c r="BB41" i="3" s="1"/>
  <c r="BU41" i="3" a="1"/>
  <c r="BU41" i="3" s="1"/>
  <c r="CN41" i="3" a="1"/>
  <c r="CN41" i="3" s="1"/>
  <c r="G41" i="3" a="1"/>
  <c r="G41" i="3" s="1"/>
  <c r="Q41" i="3" a="1"/>
  <c r="Q41" i="3" s="1"/>
  <c r="AB41" i="3" a="1"/>
  <c r="AB41" i="3" s="1"/>
  <c r="AJ41" i="3" a="1"/>
  <c r="AJ41" i="3" s="1"/>
  <c r="AS41" i="3" a="1"/>
  <c r="AS41" i="3" s="1"/>
  <c r="BC41" i="3" a="1"/>
  <c r="BC41" i="3" s="1"/>
  <c r="BL41" i="3" a="1"/>
  <c r="BL41" i="3" s="1"/>
  <c r="CB41" i="3" a="1"/>
  <c r="CB41" i="3" s="1"/>
  <c r="CJ41" i="3" a="1"/>
  <c r="CJ41" i="3" s="1"/>
  <c r="T41" i="3" a="1"/>
  <c r="T41" i="3" s="1"/>
  <c r="AL41" i="3" a="1"/>
  <c r="AL41" i="3" s="1"/>
  <c r="BH41" i="3" a="1"/>
  <c r="BH41" i="3" s="1"/>
  <c r="BV41" i="3" a="1"/>
  <c r="BV41" i="3" s="1"/>
  <c r="CK41" i="3" a="1"/>
  <c r="CK41" i="3" s="1"/>
  <c r="X41" i="3" a="1"/>
  <c r="X41" i="3" s="1"/>
  <c r="AP41" i="3" a="1"/>
  <c r="AP41" i="3" s="1"/>
  <c r="BI41" i="3" a="1"/>
  <c r="BI41" i="3" s="1"/>
  <c r="CA41" i="3" a="1"/>
  <c r="CA41" i="3" s="1"/>
  <c r="CG41" i="3" s="1"/>
  <c r="CL41" i="3" a="1"/>
  <c r="CL41" i="3" s="1"/>
  <c r="BR41" i="3" a="1"/>
  <c r="BR41" i="3" s="1"/>
  <c r="BX41" i="3" s="1"/>
  <c r="AG41" i="3" a="1"/>
  <c r="AG41" i="3" s="1"/>
  <c r="BS41" i="3" a="1"/>
  <c r="BS41" i="3" s="1"/>
  <c r="AY41" i="3" a="1"/>
  <c r="AY41" i="3" s="1"/>
  <c r="AZ41" i="3" a="1"/>
  <c r="AZ41" i="3" s="1"/>
  <c r="J41" i="3" a="1"/>
  <c r="J41" i="3" s="1"/>
  <c r="K41" i="3" a="1"/>
  <c r="K41" i="3" s="1"/>
  <c r="CD41" i="3" a="1"/>
  <c r="CD41" i="3" s="1"/>
  <c r="CE41" i="3" a="1"/>
  <c r="CE41" i="3" s="1"/>
  <c r="F25" i="3" a="1"/>
  <c r="F25" i="3" s="1"/>
  <c r="I25" i="3" a="1"/>
  <c r="I25" i="3" s="1"/>
  <c r="O25" i="3" a="1"/>
  <c r="O25" i="3" s="1"/>
  <c r="X25" i="3" a="1"/>
  <c r="X25" i="3" s="1"/>
  <c r="AB25" i="3" a="1"/>
  <c r="AB25" i="3" s="1"/>
  <c r="AJ25" i="3" a="1"/>
  <c r="AJ25" i="3" s="1"/>
  <c r="AP25" i="3" a="1"/>
  <c r="AP25" i="3" s="1"/>
  <c r="AS25" i="3" a="1"/>
  <c r="AS25" i="3" s="1"/>
  <c r="AZ25" i="3" a="1"/>
  <c r="AZ25" i="3" s="1"/>
  <c r="BC25" i="3" a="1"/>
  <c r="BC25" i="3" s="1"/>
  <c r="BK25" i="3" a="1"/>
  <c r="BK25" i="3" s="1"/>
  <c r="BR25" i="3" a="1"/>
  <c r="BR25" i="3" s="1"/>
  <c r="BX25" i="3" s="1"/>
  <c r="CA25" i="3" a="1"/>
  <c r="CA25" i="3" s="1"/>
  <c r="CD25" i="3" a="1"/>
  <c r="CD25" i="3" s="1"/>
  <c r="CJ25" i="3" a="1"/>
  <c r="CJ25" i="3" s="1"/>
  <c r="CP25" i="3" s="1"/>
  <c r="CM25" i="3" a="1"/>
  <c r="CM25" i="3" s="1"/>
  <c r="G25" i="3" a="1"/>
  <c r="G25" i="3" s="1"/>
  <c r="J25" i="3" a="1"/>
  <c r="J25" i="3" s="1"/>
  <c r="P25" i="3" a="1"/>
  <c r="P25" i="3" s="1"/>
  <c r="S25" i="3" a="1"/>
  <c r="S25" i="3" s="1"/>
  <c r="Y25" i="3" a="1"/>
  <c r="Y25" i="3" s="1"/>
  <c r="AG25" i="3" a="1"/>
  <c r="AG25" i="3" s="1"/>
  <c r="AK25" i="3" a="1"/>
  <c r="AK25" i="3" s="1"/>
  <c r="AT25" i="3" a="1"/>
  <c r="AT25" i="3" s="1"/>
  <c r="BD25" i="3" a="1"/>
  <c r="BD25" i="3" s="1"/>
  <c r="BI25" i="3" a="1"/>
  <c r="BI25" i="3" s="1"/>
  <c r="BL25" i="3" a="1"/>
  <c r="BL25" i="3" s="1"/>
  <c r="BU25" i="3" a="1"/>
  <c r="BU25" i="3" s="1"/>
  <c r="CB25" i="3" a="1"/>
  <c r="CB25" i="3" s="1"/>
  <c r="CK25" i="3" a="1"/>
  <c r="CK25" i="3" s="1"/>
  <c r="CN25" i="3" a="1"/>
  <c r="CN25" i="3" s="1"/>
  <c r="R25" i="3" a="1"/>
  <c r="R25" i="3" s="1"/>
  <c r="AA25" i="3" a="1"/>
  <c r="AA25" i="3" s="1"/>
  <c r="AI25" i="3" a="1"/>
  <c r="AI25" i="3" s="1"/>
  <c r="AR25" i="3" a="1"/>
  <c r="AR25" i="3" s="1"/>
  <c r="BB25" i="3" a="1"/>
  <c r="BB25" i="3" s="1"/>
  <c r="BT25" i="3" a="1"/>
  <c r="BT25" i="3" s="1"/>
  <c r="CC25" i="3" a="1"/>
  <c r="CC25" i="3" s="1"/>
  <c r="T25" i="3" a="1"/>
  <c r="T25" i="3" s="1"/>
  <c r="AC25" i="3" a="1"/>
  <c r="AC25" i="3" s="1"/>
  <c r="AL25" i="3" a="1"/>
  <c r="AL25" i="3" s="1"/>
  <c r="AU25" i="3" a="1"/>
  <c r="AU25" i="3" s="1"/>
  <c r="BM25" i="3" a="1"/>
  <c r="BM25" i="3" s="1"/>
  <c r="BV25" i="3" a="1"/>
  <c r="BV25" i="3" s="1"/>
  <c r="CE25" i="3" a="1"/>
  <c r="CE25" i="3" s="1"/>
  <c r="BH25" i="3" a="1"/>
  <c r="BH25" i="3" s="1"/>
  <c r="BZ25" i="3" a="1"/>
  <c r="BZ25" i="3" s="1"/>
  <c r="H25" i="3" a="1"/>
  <c r="H25" i="3" s="1"/>
  <c r="Z25" i="3" a="1"/>
  <c r="Z25" i="3" s="1"/>
  <c r="AQ25" i="3" a="1"/>
  <c r="AQ25" i="3" s="1"/>
  <c r="BJ25" i="3" a="1"/>
  <c r="BJ25" i="3" s="1"/>
  <c r="K25" i="3" a="1"/>
  <c r="K25" i="3" s="1"/>
  <c r="AY25" i="3" a="1"/>
  <c r="AY25" i="3" s="1"/>
  <c r="CI25" i="3" a="1"/>
  <c r="CI25" i="3" s="1"/>
  <c r="Q25" i="3" a="1"/>
  <c r="Q25" i="3" s="1"/>
  <c r="BA25" i="3" a="1"/>
  <c r="BA25" i="3" s="1"/>
  <c r="CL25" i="3" a="1"/>
  <c r="CL25" i="3" s="1"/>
  <c r="BQ25" i="3" a="1"/>
  <c r="BQ25" i="3" s="1"/>
  <c r="BS25" i="3" a="1"/>
  <c r="BS25" i="3" s="1"/>
  <c r="AH25" i="3" a="1"/>
  <c r="AH25" i="3" s="1"/>
  <c r="G17" i="3" a="1"/>
  <c r="G17" i="3" s="1"/>
  <c r="J17" i="3" a="1"/>
  <c r="J17" i="3" s="1"/>
  <c r="Q17" i="3" a="1"/>
  <c r="Q17" i="3" s="1"/>
  <c r="T17" i="3" a="1"/>
  <c r="T17" i="3" s="1"/>
  <c r="Z17" i="3" a="1"/>
  <c r="Z17" i="3" s="1"/>
  <c r="AC17" i="3" a="1"/>
  <c r="AC17" i="3" s="1"/>
  <c r="AL17" i="3" a="1"/>
  <c r="AL17" i="3" s="1"/>
  <c r="AR17" i="3" a="1"/>
  <c r="AR17" i="3" s="1"/>
  <c r="AU17" i="3" a="1"/>
  <c r="AU17" i="3" s="1"/>
  <c r="BB17" i="3" a="1"/>
  <c r="BB17" i="3" s="1"/>
  <c r="BJ17" i="3" a="1"/>
  <c r="BJ17" i="3" s="1"/>
  <c r="BM17" i="3" a="1"/>
  <c r="BM17" i="3" s="1"/>
  <c r="BS17" i="3" a="1"/>
  <c r="BS17" i="3" s="1"/>
  <c r="CI17" i="3" a="1"/>
  <c r="CI17" i="3" s="1"/>
  <c r="F17" i="3" a="1"/>
  <c r="F17" i="3" s="1"/>
  <c r="I17" i="3" a="1"/>
  <c r="I17" i="3" s="1"/>
  <c r="P17" i="3" a="1"/>
  <c r="P17" i="3" s="1"/>
  <c r="S17" i="3" a="1"/>
  <c r="S17" i="3" s="1"/>
  <c r="Y17" i="3" a="1"/>
  <c r="Y17" i="3" s="1"/>
  <c r="AH17" i="3" a="1"/>
  <c r="AH17" i="3" s="1"/>
  <c r="AK17" i="3" a="1"/>
  <c r="AK17" i="3" s="1"/>
  <c r="AQ17" i="3" a="1"/>
  <c r="AQ17" i="3" s="1"/>
  <c r="AT17" i="3" a="1"/>
  <c r="AT17" i="3" s="1"/>
  <c r="BA17" i="3" a="1"/>
  <c r="BA17" i="3" s="1"/>
  <c r="BD17" i="3" a="1"/>
  <c r="BD17" i="3" s="1"/>
  <c r="BI17" i="3" a="1"/>
  <c r="BI17" i="3" s="1"/>
  <c r="BV17" i="3" a="1"/>
  <c r="BV17" i="3" s="1"/>
  <c r="CB17" i="3" a="1"/>
  <c r="CB17" i="3" s="1"/>
  <c r="CE17" i="3" a="1"/>
  <c r="CE17" i="3" s="1"/>
  <c r="CL17" i="3" a="1"/>
  <c r="CL17" i="3" s="1"/>
  <c r="AB17" i="3" a="1"/>
  <c r="AB17" i="3" s="1"/>
  <c r="AJ17" i="3" a="1"/>
  <c r="AJ17" i="3" s="1"/>
  <c r="AS17" i="3" a="1"/>
  <c r="AS17" i="3" s="1"/>
  <c r="BC17" i="3" a="1"/>
  <c r="BC17" i="3" s="1"/>
  <c r="BL17" i="3" a="1"/>
  <c r="BL17" i="3" s="1"/>
  <c r="BU17" i="3" a="1"/>
  <c r="BU17" i="3" s="1"/>
  <c r="CD17" i="3" a="1"/>
  <c r="CD17" i="3" s="1"/>
  <c r="CN17" i="3" a="1"/>
  <c r="CN17" i="3" s="1"/>
  <c r="K17" i="3" a="1"/>
  <c r="K17" i="3" s="1"/>
  <c r="X17" i="3" a="1"/>
  <c r="X17" i="3" s="1"/>
  <c r="AY17" i="3" a="1"/>
  <c r="AY17" i="3" s="1"/>
  <c r="BH17" i="3" a="1"/>
  <c r="BH17" i="3" s="1"/>
  <c r="BQ17" i="3" a="1"/>
  <c r="BQ17" i="3" s="1"/>
  <c r="BZ17" i="3" a="1"/>
  <c r="BZ17" i="3" s="1"/>
  <c r="CJ17" i="3" a="1"/>
  <c r="CJ17" i="3" s="1"/>
  <c r="CP17" i="3" s="1"/>
  <c r="O17" i="3" a="1"/>
  <c r="O17" i="3" s="1"/>
  <c r="AG17" i="3" a="1"/>
  <c r="AG17" i="3" s="1"/>
  <c r="AP17" i="3" a="1"/>
  <c r="AP17" i="3" s="1"/>
  <c r="AZ17" i="3" a="1"/>
  <c r="AZ17" i="3" s="1"/>
  <c r="BR17" i="3" a="1"/>
  <c r="BR17" i="3" s="1"/>
  <c r="BX17" i="3" s="1"/>
  <c r="CA17" i="3" a="1"/>
  <c r="CA17" i="3" s="1"/>
  <c r="CK17" i="3" a="1"/>
  <c r="CK17" i="3" s="1"/>
  <c r="R17" i="3" a="1"/>
  <c r="R17" i="3" s="1"/>
  <c r="CM17" i="3" a="1"/>
  <c r="CM17" i="3" s="1"/>
  <c r="AA17" i="3" a="1"/>
  <c r="AA17" i="3" s="1"/>
  <c r="BK17" i="3" a="1"/>
  <c r="BK17" i="3" s="1"/>
  <c r="AI17" i="3" a="1"/>
  <c r="AI17" i="3" s="1"/>
  <c r="BT17" i="3" a="1"/>
  <c r="BT17" i="3" s="1"/>
  <c r="CC17" i="3" a="1"/>
  <c r="CC17" i="3" s="1"/>
  <c r="H17" i="3" a="1"/>
  <c r="H17" i="3" s="1"/>
  <c r="G156" i="3" a="1"/>
  <c r="G156" i="3" s="1"/>
  <c r="J156" i="3" a="1"/>
  <c r="J156" i="3" s="1"/>
  <c r="P156" i="3" a="1"/>
  <c r="P156" i="3" s="1"/>
  <c r="S156" i="3" a="1"/>
  <c r="S156" i="3" s="1"/>
  <c r="AB156" i="3" a="1"/>
  <c r="AB156" i="3" s="1"/>
  <c r="AQ156" i="3" a="1"/>
  <c r="AQ156" i="3" s="1"/>
  <c r="AT156" i="3" a="1"/>
  <c r="AT156" i="3" s="1"/>
  <c r="AZ156" i="3" a="1"/>
  <c r="AZ156" i="3" s="1"/>
  <c r="BH156" i="3" a="1"/>
  <c r="BH156" i="3" s="1"/>
  <c r="BL156" i="3" a="1"/>
  <c r="BL156" i="3" s="1"/>
  <c r="BU156" i="3" a="1"/>
  <c r="BU156" i="3" s="1"/>
  <c r="CE156" i="3" a="1"/>
  <c r="CE156" i="3" s="1"/>
  <c r="CJ156" i="3" a="1"/>
  <c r="CJ156" i="3" s="1"/>
  <c r="CP156" i="3" s="1"/>
  <c r="CM156" i="3" a="1"/>
  <c r="CM156" i="3" s="1"/>
  <c r="F156" i="3" a="1"/>
  <c r="F156" i="3" s="1"/>
  <c r="K156" i="3" a="1"/>
  <c r="K156" i="3" s="1"/>
  <c r="Y156" i="3" a="1"/>
  <c r="Y156" i="3" s="1"/>
  <c r="AC156" i="3" a="1"/>
  <c r="AC156" i="3" s="1"/>
  <c r="AP156" i="3" a="1"/>
  <c r="AP156" i="3" s="1"/>
  <c r="AU156" i="3" a="1"/>
  <c r="AU156" i="3" s="1"/>
  <c r="BB156" i="3" a="1"/>
  <c r="BB156" i="3" s="1"/>
  <c r="BM156" i="3" a="1"/>
  <c r="BM156" i="3" s="1"/>
  <c r="BS156" i="3" a="1"/>
  <c r="BS156" i="3" s="1"/>
  <c r="CA156" i="3" a="1"/>
  <c r="CA156" i="3" s="1"/>
  <c r="O156" i="3" a="1"/>
  <c r="O156" i="3" s="1"/>
  <c r="T156" i="3" a="1"/>
  <c r="T156" i="3" s="1"/>
  <c r="AS156" i="3" a="1"/>
  <c r="AS156" i="3" s="1"/>
  <c r="BA156" i="3" a="1"/>
  <c r="BA156" i="3" s="1"/>
  <c r="BI156" i="3" a="1"/>
  <c r="BI156" i="3" s="1"/>
  <c r="BQ156" i="3" a="1"/>
  <c r="BQ156" i="3" s="1"/>
  <c r="BZ156" i="3" a="1"/>
  <c r="BZ156" i="3" s="1"/>
  <c r="CI156" i="3" a="1"/>
  <c r="CI156" i="3" s="1"/>
  <c r="CN156" i="3" a="1"/>
  <c r="CN156" i="3" s="1"/>
  <c r="X156" i="3" a="1"/>
  <c r="X156" i="3" s="1"/>
  <c r="BC156" i="3" a="1"/>
  <c r="BC156" i="3" s="1"/>
  <c r="BJ156" i="3" a="1"/>
  <c r="BJ156" i="3" s="1"/>
  <c r="BR156" i="3" a="1"/>
  <c r="BR156" i="3" s="1"/>
  <c r="BX156" i="3" s="1"/>
  <c r="CB156" i="3" a="1"/>
  <c r="CB156" i="3" s="1"/>
  <c r="H156" i="3" a="1"/>
  <c r="H156" i="3" s="1"/>
  <c r="Q156" i="3" a="1"/>
  <c r="Q156" i="3" s="1"/>
  <c r="Z156" i="3" a="1"/>
  <c r="Z156" i="3" s="1"/>
  <c r="BD156" i="3" a="1"/>
  <c r="BD156" i="3" s="1"/>
  <c r="BK156" i="3" a="1"/>
  <c r="BK156" i="3" s="1"/>
  <c r="BT156" i="3" a="1"/>
  <c r="BT156" i="3" s="1"/>
  <c r="CC156" i="3" a="1"/>
  <c r="CC156" i="3" s="1"/>
  <c r="CK156" i="3" a="1"/>
  <c r="CK156" i="3" s="1"/>
  <c r="I156" i="3" a="1"/>
  <c r="I156" i="3" s="1"/>
  <c r="R156" i="3" a="1"/>
  <c r="R156" i="3" s="1"/>
  <c r="AA156" i="3" a="1"/>
  <c r="AA156" i="3" s="1"/>
  <c r="AR156" i="3" a="1"/>
  <c r="AR156" i="3" s="1"/>
  <c r="AY156" i="3" a="1"/>
  <c r="AY156" i="3" s="1"/>
  <c r="BV156" i="3" a="1"/>
  <c r="BV156" i="3" s="1"/>
  <c r="CD156" i="3" a="1"/>
  <c r="CD156" i="3" s="1"/>
  <c r="CL156" i="3" a="1"/>
  <c r="CL156" i="3" s="1"/>
  <c r="G148" i="3" a="1"/>
  <c r="G148" i="3" s="1"/>
  <c r="J148" i="3" a="1"/>
  <c r="J148" i="3" s="1"/>
  <c r="P148" i="3" a="1"/>
  <c r="P148" i="3" s="1"/>
  <c r="S148" i="3" a="1"/>
  <c r="S148" i="3" s="1"/>
  <c r="AB148" i="3" a="1"/>
  <c r="AB148" i="3" s="1"/>
  <c r="AQ148" i="3" a="1"/>
  <c r="AQ148" i="3" s="1"/>
  <c r="AT148" i="3" a="1"/>
  <c r="AT148" i="3" s="1"/>
  <c r="AZ148" i="3" a="1"/>
  <c r="AZ148" i="3" s="1"/>
  <c r="BH148" i="3" a="1"/>
  <c r="BH148" i="3" s="1"/>
  <c r="BL148" i="3" a="1"/>
  <c r="BL148" i="3" s="1"/>
  <c r="BU148" i="3" a="1"/>
  <c r="BU148" i="3" s="1"/>
  <c r="CE148" i="3" a="1"/>
  <c r="CE148" i="3" s="1"/>
  <c r="CK148" i="3" a="1"/>
  <c r="CK148" i="3" s="1"/>
  <c r="CN148" i="3" a="1"/>
  <c r="CN148" i="3" s="1"/>
  <c r="O148" i="3" a="1"/>
  <c r="O148" i="3" s="1"/>
  <c r="R148" i="3" a="1"/>
  <c r="R148" i="3" s="1"/>
  <c r="Z148" i="3" a="1"/>
  <c r="Z148" i="3" s="1"/>
  <c r="AR148" i="3" a="1"/>
  <c r="AR148" i="3" s="1"/>
  <c r="BC148" i="3" a="1"/>
  <c r="BC148" i="3" s="1"/>
  <c r="BI148" i="3" a="1"/>
  <c r="BI148" i="3" s="1"/>
  <c r="BT148" i="3" a="1"/>
  <c r="BT148" i="3" s="1"/>
  <c r="CB148" i="3" a="1"/>
  <c r="CB148" i="3" s="1"/>
  <c r="CM148" i="3" a="1"/>
  <c r="CM148" i="3" s="1"/>
  <c r="F148" i="3" a="1"/>
  <c r="F148" i="3" s="1"/>
  <c r="X148" i="3" a="1"/>
  <c r="X148" i="3" s="1"/>
  <c r="AC148" i="3" a="1"/>
  <c r="AC148" i="3" s="1"/>
  <c r="BB148" i="3" a="1"/>
  <c r="BB148" i="3" s="1"/>
  <c r="BJ148" i="3" a="1"/>
  <c r="BJ148" i="3" s="1"/>
  <c r="BR148" i="3" a="1"/>
  <c r="BR148" i="3" s="1"/>
  <c r="BX148" i="3" s="1"/>
  <c r="CA148" i="3" a="1"/>
  <c r="CA148" i="3" s="1"/>
  <c r="CJ148" i="3" a="1"/>
  <c r="CJ148" i="3" s="1"/>
  <c r="CP148" i="3" s="1"/>
  <c r="H148" i="3" a="1"/>
  <c r="H148" i="3" s="1"/>
  <c r="Q148" i="3" a="1"/>
  <c r="Q148" i="3" s="1"/>
  <c r="Y148" i="3" a="1"/>
  <c r="Y148" i="3" s="1"/>
  <c r="AU148" i="3" a="1"/>
  <c r="AU148" i="3" s="1"/>
  <c r="BD148" i="3" a="1"/>
  <c r="BD148" i="3" s="1"/>
  <c r="BK148" i="3" a="1"/>
  <c r="BK148" i="3" s="1"/>
  <c r="BS148" i="3" a="1"/>
  <c r="BS148" i="3" s="1"/>
  <c r="CC148" i="3" a="1"/>
  <c r="CC148" i="3" s="1"/>
  <c r="I148" i="3" a="1"/>
  <c r="I148" i="3" s="1"/>
  <c r="AA148" i="3" a="1"/>
  <c r="AA148" i="3" s="1"/>
  <c r="AP148" i="3" a="1"/>
  <c r="AP148" i="3" s="1"/>
  <c r="AY148" i="3" a="1"/>
  <c r="AY148" i="3" s="1"/>
  <c r="BM148" i="3" a="1"/>
  <c r="BM148" i="3" s="1"/>
  <c r="BV148" i="3" a="1"/>
  <c r="BV148" i="3" s="1"/>
  <c r="CD148" i="3" a="1"/>
  <c r="CD148" i="3" s="1"/>
  <c r="CL148" i="3" a="1"/>
  <c r="CL148" i="3" s="1"/>
  <c r="K148" i="3" a="1"/>
  <c r="K148" i="3" s="1"/>
  <c r="T148" i="3" a="1"/>
  <c r="T148" i="3" s="1"/>
  <c r="AS148" i="3" a="1"/>
  <c r="AS148" i="3" s="1"/>
  <c r="BA148" i="3" a="1"/>
  <c r="BA148" i="3" s="1"/>
  <c r="BQ148" i="3" a="1"/>
  <c r="BQ148" i="3" s="1"/>
  <c r="BZ148" i="3" a="1"/>
  <c r="BZ148" i="3" s="1"/>
  <c r="CI148" i="3" a="1"/>
  <c r="CI148" i="3" s="1"/>
  <c r="G140" i="3" a="1"/>
  <c r="G140" i="3" s="1"/>
  <c r="J140" i="3" a="1"/>
  <c r="J140" i="3" s="1"/>
  <c r="P140" i="3" a="1"/>
  <c r="P140" i="3" s="1"/>
  <c r="S140" i="3" a="1"/>
  <c r="S140" i="3" s="1"/>
  <c r="AB140" i="3" a="1"/>
  <c r="AB140" i="3" s="1"/>
  <c r="AH140" i="3" a="1"/>
  <c r="AH140" i="3" s="1"/>
  <c r="AK140" i="3" a="1"/>
  <c r="AK140" i="3" s="1"/>
  <c r="AQ140" i="3" a="1"/>
  <c r="AQ140" i="3" s="1"/>
  <c r="AT140" i="3" a="1"/>
  <c r="AT140" i="3" s="1"/>
  <c r="AZ140" i="3" a="1"/>
  <c r="AZ140" i="3" s="1"/>
  <c r="BH140" i="3" a="1"/>
  <c r="BH140" i="3" s="1"/>
  <c r="BL140" i="3" a="1"/>
  <c r="BL140" i="3" s="1"/>
  <c r="BU140" i="3" a="1"/>
  <c r="BU140" i="3" s="1"/>
  <c r="CE140" i="3" a="1"/>
  <c r="CE140" i="3" s="1"/>
  <c r="CK140" i="3" a="1"/>
  <c r="CK140" i="3" s="1"/>
  <c r="CN140" i="3" a="1"/>
  <c r="CN140" i="3" s="1"/>
  <c r="H140" i="3" a="1"/>
  <c r="H140" i="3" s="1"/>
  <c r="T140" i="3" a="1"/>
  <c r="T140" i="3" s="1"/>
  <c r="AA140" i="3" a="1"/>
  <c r="AA140" i="3" s="1"/>
  <c r="AG140" i="3" a="1"/>
  <c r="AG140" i="3" s="1"/>
  <c r="AS140" i="3" a="1"/>
  <c r="AS140" i="3" s="1"/>
  <c r="AY140" i="3" a="1"/>
  <c r="AY140" i="3" s="1"/>
  <c r="BD140" i="3" a="1"/>
  <c r="BD140" i="3" s="1"/>
  <c r="BJ140" i="3" a="1"/>
  <c r="BJ140" i="3" s="1"/>
  <c r="BQ140" i="3" a="1"/>
  <c r="BQ140" i="3" s="1"/>
  <c r="BV140" i="3" a="1"/>
  <c r="BV140" i="3" s="1"/>
  <c r="CC140" i="3" a="1"/>
  <c r="CC140" i="3" s="1"/>
  <c r="CJ140" i="3" a="1"/>
  <c r="CJ140" i="3" s="1"/>
  <c r="CP140" i="3" s="1"/>
  <c r="Q140" i="3" a="1"/>
  <c r="Q140" i="3" s="1"/>
  <c r="Y140" i="3" a="1"/>
  <c r="Y140" i="3" s="1"/>
  <c r="AL140" i="3" a="1"/>
  <c r="AL140" i="3" s="1"/>
  <c r="AU140" i="3" a="1"/>
  <c r="AU140" i="3" s="1"/>
  <c r="BC140" i="3" a="1"/>
  <c r="BC140" i="3" s="1"/>
  <c r="BK140" i="3" a="1"/>
  <c r="BK140" i="3" s="1"/>
  <c r="BS140" i="3" a="1"/>
  <c r="BS140" i="3" s="1"/>
  <c r="CB140" i="3" a="1"/>
  <c r="CB140" i="3" s="1"/>
  <c r="I140" i="3" a="1"/>
  <c r="I140" i="3" s="1"/>
  <c r="Z140" i="3" a="1"/>
  <c r="Z140" i="3" s="1"/>
  <c r="AI140" i="3" a="1"/>
  <c r="AI140" i="3" s="1"/>
  <c r="AP140" i="3" a="1"/>
  <c r="AP140" i="3" s="1"/>
  <c r="BM140" i="3" a="1"/>
  <c r="BM140" i="3" s="1"/>
  <c r="BT140" i="3" a="1"/>
  <c r="BT140" i="3" s="1"/>
  <c r="CD140" i="3" a="1"/>
  <c r="CD140" i="3" s="1"/>
  <c r="CL140" i="3" a="1"/>
  <c r="CL140" i="3" s="1"/>
  <c r="K140" i="3" a="1"/>
  <c r="K140" i="3" s="1"/>
  <c r="R140" i="3" a="1"/>
  <c r="R140" i="3" s="1"/>
  <c r="AR140" i="3" a="1"/>
  <c r="AR140" i="3" s="1"/>
  <c r="BA140" i="3" a="1"/>
  <c r="BA140" i="3" s="1"/>
  <c r="BZ140" i="3" a="1"/>
  <c r="BZ140" i="3" s="1"/>
  <c r="CI140" i="3" a="1"/>
  <c r="CI140" i="3" s="1"/>
  <c r="CM140" i="3" a="1"/>
  <c r="CM140" i="3" s="1"/>
  <c r="F140" i="3" a="1"/>
  <c r="F140" i="3" s="1"/>
  <c r="O140" i="3" a="1"/>
  <c r="O140" i="3" s="1"/>
  <c r="X140" i="3" a="1"/>
  <c r="X140" i="3" s="1"/>
  <c r="AC140" i="3" a="1"/>
  <c r="AC140" i="3" s="1"/>
  <c r="AJ140" i="3" a="1"/>
  <c r="AJ140" i="3" s="1"/>
  <c r="BB140" i="3" a="1"/>
  <c r="BB140" i="3" s="1"/>
  <c r="BI140" i="3" a="1"/>
  <c r="BI140" i="3" s="1"/>
  <c r="BR140" i="3" a="1"/>
  <c r="BR140" i="3" s="1"/>
  <c r="BX140" i="3" s="1"/>
  <c r="CA140" i="3" a="1"/>
  <c r="CA140" i="3" s="1"/>
  <c r="I132" i="3" a="1"/>
  <c r="I132" i="3" s="1"/>
  <c r="O132" i="3" a="1"/>
  <c r="O132" i="3" s="1"/>
  <c r="R132" i="3" a="1"/>
  <c r="R132" i="3" s="1"/>
  <c r="X132" i="3" a="1"/>
  <c r="X132" i="3" s="1"/>
  <c r="AA132" i="3" a="1"/>
  <c r="AA132" i="3" s="1"/>
  <c r="AI132" i="3" a="1"/>
  <c r="AI132" i="3" s="1"/>
  <c r="AL132" i="3" a="1"/>
  <c r="AL132" i="3" s="1"/>
  <c r="AS132" i="3" a="1"/>
  <c r="AS132" i="3" s="1"/>
  <c r="BC132" i="3" a="1"/>
  <c r="BC132" i="3" s="1"/>
  <c r="BH132" i="3" a="1"/>
  <c r="BH132" i="3" s="1"/>
  <c r="BK132" i="3" a="1"/>
  <c r="BK132" i="3" s="1"/>
  <c r="BQ132" i="3" a="1"/>
  <c r="BQ132" i="3" s="1"/>
  <c r="BZ132" i="3" a="1"/>
  <c r="BZ132" i="3" s="1"/>
  <c r="CJ132" i="3" a="1"/>
  <c r="CJ132" i="3" s="1"/>
  <c r="CP132" i="3" s="1"/>
  <c r="F132" i="3" a="1"/>
  <c r="F132" i="3" s="1"/>
  <c r="P132" i="3" a="1"/>
  <c r="P132" i="3" s="1"/>
  <c r="S132" i="3" a="1"/>
  <c r="S132" i="3" s="1"/>
  <c r="Y132" i="3" a="1"/>
  <c r="Y132" i="3" s="1"/>
  <c r="AP132" i="3" a="1"/>
  <c r="AP132" i="3" s="1"/>
  <c r="AT132" i="3" a="1"/>
  <c r="AT132" i="3" s="1"/>
  <c r="AZ132" i="3" a="1"/>
  <c r="AZ132" i="3" s="1"/>
  <c r="BD132" i="3" a="1"/>
  <c r="BD132" i="3" s="1"/>
  <c r="BI132" i="3" a="1"/>
  <c r="BI132" i="3" s="1"/>
  <c r="BL132" i="3" a="1"/>
  <c r="BL132" i="3" s="1"/>
  <c r="BT132" i="3" a="1"/>
  <c r="BT132" i="3" s="1"/>
  <c r="CA132" i="3" a="1"/>
  <c r="CA132" i="3" s="1"/>
  <c r="CD132" i="3" a="1"/>
  <c r="CD132" i="3" s="1"/>
  <c r="CK132" i="3" a="1"/>
  <c r="CK132" i="3" s="1"/>
  <c r="CN132" i="3" a="1"/>
  <c r="CN132" i="3" s="1"/>
  <c r="G132" i="3" a="1"/>
  <c r="G132" i="3" s="1"/>
  <c r="Q132" i="3" a="1"/>
  <c r="Q132" i="3" s="1"/>
  <c r="AG132" i="3" a="1"/>
  <c r="AG132" i="3" s="1"/>
  <c r="AQ132" i="3" a="1"/>
  <c r="AQ132" i="3" s="1"/>
  <c r="BA132" i="3" a="1"/>
  <c r="BA132" i="3" s="1"/>
  <c r="BR132" i="3" a="1"/>
  <c r="BR132" i="3" s="1"/>
  <c r="BX132" i="3" s="1"/>
  <c r="CB132" i="3" a="1"/>
  <c r="CB132" i="3" s="1"/>
  <c r="CL132" i="3" a="1"/>
  <c r="CL132" i="3" s="1"/>
  <c r="H132" i="3" a="1"/>
  <c r="H132" i="3" s="1"/>
  <c r="Z132" i="3" a="1"/>
  <c r="Z132" i="3" s="1"/>
  <c r="AH132" i="3" a="1"/>
  <c r="AH132" i="3" s="1"/>
  <c r="AR132" i="3" a="1"/>
  <c r="AR132" i="3" s="1"/>
  <c r="BB132" i="3" a="1"/>
  <c r="BB132" i="3" s="1"/>
  <c r="BJ132" i="3" a="1"/>
  <c r="BJ132" i="3" s="1"/>
  <c r="BS132" i="3" a="1"/>
  <c r="BS132" i="3" s="1"/>
  <c r="CC132" i="3" a="1"/>
  <c r="CC132" i="3" s="1"/>
  <c r="CM132" i="3" a="1"/>
  <c r="CM132" i="3" s="1"/>
  <c r="AJ132" i="3" a="1"/>
  <c r="AJ132" i="3" s="1"/>
  <c r="BU132" i="3" a="1"/>
  <c r="BU132" i="3" s="1"/>
  <c r="T132" i="3" a="1"/>
  <c r="T132" i="3" s="1"/>
  <c r="AK132" i="3" a="1"/>
  <c r="AK132" i="3" s="1"/>
  <c r="BV132" i="3" a="1"/>
  <c r="BV132" i="3" s="1"/>
  <c r="J132" i="3" a="1"/>
  <c r="J132" i="3" s="1"/>
  <c r="AB132" i="3" a="1"/>
  <c r="AB132" i="3" s="1"/>
  <c r="AU132" i="3" a="1"/>
  <c r="AU132" i="3" s="1"/>
  <c r="BM132" i="3" a="1"/>
  <c r="BM132" i="3" s="1"/>
  <c r="CE132" i="3" a="1"/>
  <c r="CE132" i="3" s="1"/>
  <c r="K132" i="3" a="1"/>
  <c r="K132" i="3" s="1"/>
  <c r="AC132" i="3" a="1"/>
  <c r="AC132" i="3" s="1"/>
  <c r="AY132" i="3" a="1"/>
  <c r="AY132" i="3" s="1"/>
  <c r="CI132" i="3" a="1"/>
  <c r="CI132" i="3" s="1"/>
  <c r="H128" i="3" a="1"/>
  <c r="H128" i="3" s="1"/>
  <c r="K128" i="3" a="1"/>
  <c r="K128" i="3" s="1"/>
  <c r="Q128" i="3" a="1"/>
  <c r="Q128" i="3" s="1"/>
  <c r="AC128" i="3" a="1"/>
  <c r="AC128" i="3" s="1"/>
  <c r="AH128" i="3" a="1"/>
  <c r="AH128" i="3" s="1"/>
  <c r="AL128" i="3" a="1"/>
  <c r="AL128" i="3" s="1"/>
  <c r="AS128" i="3" a="1"/>
  <c r="AS128" i="3" s="1"/>
  <c r="AY128" i="3" a="1"/>
  <c r="AY128" i="3" s="1"/>
  <c r="BB128" i="3" a="1"/>
  <c r="BB128" i="3" s="1"/>
  <c r="BM128" i="3" a="1"/>
  <c r="BM128" i="3" s="1"/>
  <c r="BS128" i="3" a="1"/>
  <c r="BS128" i="3" s="1"/>
  <c r="BV128" i="3" a="1"/>
  <c r="BV128" i="3" s="1"/>
  <c r="CC128" i="3" a="1"/>
  <c r="CC128" i="3" s="1"/>
  <c r="CI128" i="3" a="1"/>
  <c r="CI128" i="3" s="1"/>
  <c r="CL128" i="3" a="1"/>
  <c r="CL128" i="3" s="1"/>
  <c r="F128" i="3" a="1"/>
  <c r="F128" i="3" s="1"/>
  <c r="I128" i="3" a="1"/>
  <c r="I128" i="3" s="1"/>
  <c r="O128" i="3" a="1"/>
  <c r="O128" i="3" s="1"/>
  <c r="T128" i="3" a="1"/>
  <c r="T128" i="3" s="1"/>
  <c r="Z128" i="3" a="1"/>
  <c r="Z128" i="3" s="1"/>
  <c r="AI128" i="3" a="1"/>
  <c r="AI128" i="3" s="1"/>
  <c r="AP128" i="3" a="1"/>
  <c r="AP128" i="3" s="1"/>
  <c r="AT128" i="3" a="1"/>
  <c r="AT128" i="3" s="1"/>
  <c r="BC128" i="3" a="1"/>
  <c r="BC128" i="3" s="1"/>
  <c r="BJ128" i="3" a="1"/>
  <c r="BJ128" i="3" s="1"/>
  <c r="BZ128" i="3" a="1"/>
  <c r="BZ128" i="3" s="1"/>
  <c r="CJ128" i="3" a="1"/>
  <c r="CJ128" i="3" s="1"/>
  <c r="CP128" i="3" s="1"/>
  <c r="CM128" i="3" a="1"/>
  <c r="CM128" i="3" s="1"/>
  <c r="G128" i="3" a="1"/>
  <c r="G128" i="3" s="1"/>
  <c r="X128" i="3" a="1"/>
  <c r="X128" i="3" s="1"/>
  <c r="AQ128" i="3" a="1"/>
  <c r="AQ128" i="3" s="1"/>
  <c r="AZ128" i="3" a="1"/>
  <c r="AZ128" i="3" s="1"/>
  <c r="BH128" i="3" a="1"/>
  <c r="BH128" i="3" s="1"/>
  <c r="BQ128" i="3" a="1"/>
  <c r="BQ128" i="3" s="1"/>
  <c r="CA128" i="3" a="1"/>
  <c r="CA128" i="3" s="1"/>
  <c r="CK128" i="3" a="1"/>
  <c r="CK128" i="3" s="1"/>
  <c r="P128" i="3" a="1"/>
  <c r="P128" i="3" s="1"/>
  <c r="Y128" i="3" a="1"/>
  <c r="Y128" i="3" s="1"/>
  <c r="AG128" i="3" a="1"/>
  <c r="AG128" i="3" s="1"/>
  <c r="AR128" i="3" a="1"/>
  <c r="AR128" i="3" s="1"/>
  <c r="BA128" i="3" a="1"/>
  <c r="BA128" i="3" s="1"/>
  <c r="BI128" i="3" a="1"/>
  <c r="BI128" i="3" s="1"/>
  <c r="BR128" i="3" a="1"/>
  <c r="BR128" i="3" s="1"/>
  <c r="BX128" i="3" s="1"/>
  <c r="CB128" i="3" a="1"/>
  <c r="CB128" i="3" s="1"/>
  <c r="AA128" i="3" a="1"/>
  <c r="AA128" i="3" s="1"/>
  <c r="AU128" i="3" a="1"/>
  <c r="AU128" i="3" s="1"/>
  <c r="BK128" i="3" a="1"/>
  <c r="BK128" i="3" s="1"/>
  <c r="CD128" i="3" a="1"/>
  <c r="CD128" i="3" s="1"/>
  <c r="J128" i="3" a="1"/>
  <c r="J128" i="3" s="1"/>
  <c r="AB128" i="3" a="1"/>
  <c r="AB128" i="3" s="1"/>
  <c r="BL128" i="3" a="1"/>
  <c r="BL128" i="3" s="1"/>
  <c r="CE128" i="3" a="1"/>
  <c r="CE128" i="3" s="1"/>
  <c r="R128" i="3" a="1"/>
  <c r="R128" i="3" s="1"/>
  <c r="AJ128" i="3" a="1"/>
  <c r="AJ128" i="3" s="1"/>
  <c r="BT128" i="3" a="1"/>
  <c r="BT128" i="3" s="1"/>
  <c r="S128" i="3" a="1"/>
  <c r="S128" i="3" s="1"/>
  <c r="AK128" i="3" a="1"/>
  <c r="AK128" i="3" s="1"/>
  <c r="BD128" i="3" a="1"/>
  <c r="BD128" i="3" s="1"/>
  <c r="BU128" i="3" a="1"/>
  <c r="BU128" i="3" s="1"/>
  <c r="CN128" i="3" a="1"/>
  <c r="CN128" i="3" s="1"/>
  <c r="G116" i="3" a="1"/>
  <c r="G116" i="3" s="1"/>
  <c r="P116" i="3" a="1"/>
  <c r="P116" i="3" s="1"/>
  <c r="S116" i="3" a="1"/>
  <c r="S116" i="3" s="1"/>
  <c r="Y116" i="3" a="1"/>
  <c r="Y116" i="3" s="1"/>
  <c r="AB116" i="3" a="1"/>
  <c r="AB116" i="3" s="1"/>
  <c r="AQ116" i="3" a="1"/>
  <c r="AQ116" i="3" s="1"/>
  <c r="AU116" i="3" a="1"/>
  <c r="AU116" i="3" s="1"/>
  <c r="AZ116" i="3" a="1"/>
  <c r="AZ116" i="3" s="1"/>
  <c r="BD116" i="3" a="1"/>
  <c r="BD116" i="3" s="1"/>
  <c r="BI116" i="3" a="1"/>
  <c r="BI116" i="3" s="1"/>
  <c r="BL116" i="3" a="1"/>
  <c r="BL116" i="3" s="1"/>
  <c r="BR116" i="3" a="1"/>
  <c r="BR116" i="3" s="1"/>
  <c r="BX116" i="3" s="1"/>
  <c r="BU116" i="3" a="1"/>
  <c r="BU116" i="3" s="1"/>
  <c r="CD116" i="3" a="1"/>
  <c r="CD116" i="3" s="1"/>
  <c r="CK116" i="3" a="1"/>
  <c r="CK116" i="3" s="1"/>
  <c r="J116" i="3" a="1"/>
  <c r="J116" i="3" s="1"/>
  <c r="Q116" i="3" a="1"/>
  <c r="Q116" i="3" s="1"/>
  <c r="Z116" i="3" a="1"/>
  <c r="Z116" i="3" s="1"/>
  <c r="AC116" i="3" a="1"/>
  <c r="AC116" i="3" s="1"/>
  <c r="AR116" i="3" a="1"/>
  <c r="AR116" i="3" s="1"/>
  <c r="BA116" i="3" a="1"/>
  <c r="BA116" i="3" s="1"/>
  <c r="BM116" i="3" a="1"/>
  <c r="BM116" i="3" s="1"/>
  <c r="BS116" i="3" a="1"/>
  <c r="BS116" i="3" s="1"/>
  <c r="BV116" i="3" a="1"/>
  <c r="BV116" i="3" s="1"/>
  <c r="CB116" i="3" a="1"/>
  <c r="CB116" i="3" s="1"/>
  <c r="CE116" i="3" a="1"/>
  <c r="CE116" i="3" s="1"/>
  <c r="CN116" i="3" a="1"/>
  <c r="CN116" i="3" s="1"/>
  <c r="K116" i="3" a="1"/>
  <c r="K116" i="3" s="1"/>
  <c r="T116" i="3" a="1"/>
  <c r="T116" i="3" s="1"/>
  <c r="AY116" i="3" a="1"/>
  <c r="AY116" i="3" s="1"/>
  <c r="BQ116" i="3" a="1"/>
  <c r="BQ116" i="3" s="1"/>
  <c r="BZ116" i="3" a="1"/>
  <c r="BZ116" i="3" s="1"/>
  <c r="CI116" i="3" a="1"/>
  <c r="CI116" i="3" s="1"/>
  <c r="F116" i="3" a="1"/>
  <c r="F116" i="3" s="1"/>
  <c r="O116" i="3" a="1"/>
  <c r="O116" i="3" s="1"/>
  <c r="X116" i="3" a="1"/>
  <c r="X116" i="3" s="1"/>
  <c r="AP116" i="3" a="1"/>
  <c r="AP116" i="3" s="1"/>
  <c r="BH116" i="3" a="1"/>
  <c r="BH116" i="3" s="1"/>
  <c r="CA116" i="3" a="1"/>
  <c r="CA116" i="3" s="1"/>
  <c r="CJ116" i="3" a="1"/>
  <c r="CJ116" i="3" s="1"/>
  <c r="CP116" i="3" s="1"/>
  <c r="BB116" i="3" a="1"/>
  <c r="BB116" i="3" s="1"/>
  <c r="CL116" i="3" a="1"/>
  <c r="CL116" i="3" s="1"/>
  <c r="R116" i="3" a="1"/>
  <c r="R116" i="3" s="1"/>
  <c r="BC116" i="3" a="1"/>
  <c r="BC116" i="3" s="1"/>
  <c r="BT116" i="3" a="1"/>
  <c r="BT116" i="3" s="1"/>
  <c r="CM116" i="3" a="1"/>
  <c r="CM116" i="3" s="1"/>
  <c r="H116" i="3" a="1"/>
  <c r="H116" i="3" s="1"/>
  <c r="AA116" i="3" a="1"/>
  <c r="AA116" i="3" s="1"/>
  <c r="AS116" i="3" a="1"/>
  <c r="AS116" i="3" s="1"/>
  <c r="BJ116" i="3" a="1"/>
  <c r="BJ116" i="3" s="1"/>
  <c r="CC116" i="3" a="1"/>
  <c r="CC116" i="3" s="1"/>
  <c r="I116" i="3" a="1"/>
  <c r="I116" i="3" s="1"/>
  <c r="AT116" i="3" a="1"/>
  <c r="AT116" i="3" s="1"/>
  <c r="BK116" i="3" a="1"/>
  <c r="BK116" i="3" s="1"/>
  <c r="F108" i="3" a="1"/>
  <c r="F108" i="3" s="1"/>
  <c r="I108" i="3" a="1"/>
  <c r="I108" i="3" s="1"/>
  <c r="O108" i="3" a="1"/>
  <c r="O108" i="3" s="1"/>
  <c r="R108" i="3" a="1"/>
  <c r="R108" i="3" s="1"/>
  <c r="X108" i="3" a="1"/>
  <c r="X108" i="3" s="1"/>
  <c r="G108" i="3" a="1"/>
  <c r="G108" i="3" s="1"/>
  <c r="P108" i="3" a="1"/>
  <c r="P108" i="3" s="1"/>
  <c r="S108" i="3" a="1"/>
  <c r="S108" i="3" s="1"/>
  <c r="Y108" i="3" a="1"/>
  <c r="Y108" i="3" s="1"/>
  <c r="J108" i="3" a="1"/>
  <c r="J108" i="3" s="1"/>
  <c r="AB108" i="3" a="1"/>
  <c r="AB108" i="3" s="1"/>
  <c r="AQ108" i="3" a="1"/>
  <c r="AQ108" i="3" s="1"/>
  <c r="AU108" i="3" a="1"/>
  <c r="AU108" i="3" s="1"/>
  <c r="AZ108" i="3" a="1"/>
  <c r="AZ108" i="3" s="1"/>
  <c r="BD108" i="3" a="1"/>
  <c r="BD108" i="3" s="1"/>
  <c r="BI108" i="3" a="1"/>
  <c r="BI108" i="3" s="1"/>
  <c r="BL108" i="3" a="1"/>
  <c r="BL108" i="3" s="1"/>
  <c r="BR108" i="3" a="1"/>
  <c r="BR108" i="3" s="1"/>
  <c r="BX108" i="3" s="1"/>
  <c r="BU108" i="3" a="1"/>
  <c r="BU108" i="3" s="1"/>
  <c r="CD108" i="3" a="1"/>
  <c r="CD108" i="3" s="1"/>
  <c r="CK108" i="3" a="1"/>
  <c r="CK108" i="3" s="1"/>
  <c r="K108" i="3" a="1"/>
  <c r="K108" i="3" s="1"/>
  <c r="T108" i="3" a="1"/>
  <c r="T108" i="3" s="1"/>
  <c r="AC108" i="3" a="1"/>
  <c r="AC108" i="3" s="1"/>
  <c r="AR108" i="3" a="1"/>
  <c r="AR108" i="3" s="1"/>
  <c r="BA108" i="3" a="1"/>
  <c r="BA108" i="3" s="1"/>
  <c r="BM108" i="3" a="1"/>
  <c r="BM108" i="3" s="1"/>
  <c r="BS108" i="3" a="1"/>
  <c r="BS108" i="3" s="1"/>
  <c r="BV108" i="3" a="1"/>
  <c r="BV108" i="3" s="1"/>
  <c r="CB108" i="3" a="1"/>
  <c r="CB108" i="3" s="1"/>
  <c r="CE108" i="3" a="1"/>
  <c r="CE108" i="3" s="1"/>
  <c r="CN108" i="3" a="1"/>
  <c r="CN108" i="3" s="1"/>
  <c r="Z108" i="3" a="1"/>
  <c r="Z108" i="3" s="1"/>
  <c r="AS108" i="3" a="1"/>
  <c r="AS108" i="3" s="1"/>
  <c r="BB108" i="3" a="1"/>
  <c r="BB108" i="3" s="1"/>
  <c r="BJ108" i="3" a="1"/>
  <c r="BJ108" i="3" s="1"/>
  <c r="CC108" i="3" a="1"/>
  <c r="CC108" i="3" s="1"/>
  <c r="CL108" i="3" a="1"/>
  <c r="CL108" i="3" s="1"/>
  <c r="H108" i="3" a="1"/>
  <c r="H108" i="3" s="1"/>
  <c r="AA108" i="3" a="1"/>
  <c r="AA108" i="3" s="1"/>
  <c r="AT108" i="3" a="1"/>
  <c r="AT108" i="3" s="1"/>
  <c r="BC108" i="3" a="1"/>
  <c r="BC108" i="3" s="1"/>
  <c r="BK108" i="3" a="1"/>
  <c r="BK108" i="3" s="1"/>
  <c r="BT108" i="3" a="1"/>
  <c r="BT108" i="3" s="1"/>
  <c r="CM108" i="3" a="1"/>
  <c r="CM108" i="3" s="1"/>
  <c r="AY108" i="3" a="1"/>
  <c r="AY108" i="3" s="1"/>
  <c r="BQ108" i="3" a="1"/>
  <c r="BQ108" i="3" s="1"/>
  <c r="CI108" i="3" a="1"/>
  <c r="CI108" i="3" s="1"/>
  <c r="CJ108" i="3" a="1"/>
  <c r="CJ108" i="3" s="1"/>
  <c r="CP108" i="3" s="1"/>
  <c r="Q108" i="3" a="1"/>
  <c r="Q108" i="3" s="1"/>
  <c r="BZ108" i="3" a="1"/>
  <c r="BZ108" i="3" s="1"/>
  <c r="AP108" i="3" a="1"/>
  <c r="AP108" i="3" s="1"/>
  <c r="BH108" i="3" a="1"/>
  <c r="BH108" i="3" s="1"/>
  <c r="CA108" i="3" a="1"/>
  <c r="CA108" i="3" s="1"/>
  <c r="J96" i="3" a="1"/>
  <c r="J96" i="3" s="1"/>
  <c r="Q96" i="3" a="1"/>
  <c r="Q96" i="3" s="1"/>
  <c r="Z96" i="3" a="1"/>
  <c r="Z96" i="3" s="1"/>
  <c r="AC96" i="3" a="1"/>
  <c r="AC96" i="3" s="1"/>
  <c r="AR96" i="3" a="1"/>
  <c r="AR96" i="3" s="1"/>
  <c r="BA96" i="3" a="1"/>
  <c r="BA96" i="3" s="1"/>
  <c r="BM96" i="3" a="1"/>
  <c r="BM96" i="3" s="1"/>
  <c r="BS96" i="3" a="1"/>
  <c r="BS96" i="3" s="1"/>
  <c r="BV96" i="3" a="1"/>
  <c r="BV96" i="3" s="1"/>
  <c r="CB96" i="3" a="1"/>
  <c r="CB96" i="3" s="1"/>
  <c r="CE96" i="3" a="1"/>
  <c r="CE96" i="3" s="1"/>
  <c r="CN96" i="3" a="1"/>
  <c r="CN96" i="3" s="1"/>
  <c r="H96" i="3" a="1"/>
  <c r="H96" i="3" s="1"/>
  <c r="K96" i="3" a="1"/>
  <c r="K96" i="3" s="1"/>
  <c r="T96" i="3" a="1"/>
  <c r="T96" i="3" s="1"/>
  <c r="AA96" i="3" a="1"/>
  <c r="AA96" i="3" s="1"/>
  <c r="AI96" i="3" a="1"/>
  <c r="AI96" i="3" s="1"/>
  <c r="AL96" i="3" a="1"/>
  <c r="AL96" i="3" s="1"/>
  <c r="AS96" i="3" a="1"/>
  <c r="AS96" i="3" s="1"/>
  <c r="AY96" i="3" a="1"/>
  <c r="AY96" i="3" s="1"/>
  <c r="BB96" i="3" a="1"/>
  <c r="BB96" i="3" s="1"/>
  <c r="BJ96" i="3" a="1"/>
  <c r="BJ96" i="3" s="1"/>
  <c r="BQ96" i="3" a="1"/>
  <c r="BQ96" i="3" s="1"/>
  <c r="BZ96" i="3" a="1"/>
  <c r="BZ96" i="3" s="1"/>
  <c r="CC96" i="3" a="1"/>
  <c r="CC96" i="3" s="1"/>
  <c r="CI96" i="3" a="1"/>
  <c r="CI96" i="3" s="1"/>
  <c r="CL96" i="3" a="1"/>
  <c r="CL96" i="3" s="1"/>
  <c r="F96" i="3" a="1"/>
  <c r="F96" i="3" s="1"/>
  <c r="O96" i="3" a="1"/>
  <c r="O96" i="3" s="1"/>
  <c r="X96" i="3" a="1"/>
  <c r="X96" i="3" s="1"/>
  <c r="AP96" i="3" a="1"/>
  <c r="AP96" i="3" s="1"/>
  <c r="BH96" i="3" a="1"/>
  <c r="BH96" i="3" s="1"/>
  <c r="CA96" i="3" a="1"/>
  <c r="CA96" i="3" s="1"/>
  <c r="CG96" i="3" s="1"/>
  <c r="CJ96" i="3" a="1"/>
  <c r="CJ96" i="3" s="1"/>
  <c r="CP96" i="3" s="1"/>
  <c r="G96" i="3" a="1"/>
  <c r="G96" i="3" s="1"/>
  <c r="P96" i="3" a="1"/>
  <c r="P96" i="3" s="1"/>
  <c r="Y96" i="3" a="1"/>
  <c r="Y96" i="3" s="1"/>
  <c r="AG96" i="3" a="1"/>
  <c r="AG96" i="3" s="1"/>
  <c r="AQ96" i="3" a="1"/>
  <c r="AQ96" i="3" s="1"/>
  <c r="AZ96" i="3" a="1"/>
  <c r="AZ96" i="3" s="1"/>
  <c r="BI96" i="3" a="1"/>
  <c r="BI96" i="3" s="1"/>
  <c r="BR96" i="3" a="1"/>
  <c r="BR96" i="3" s="1"/>
  <c r="BX96" i="3" s="1"/>
  <c r="CK96" i="3" a="1"/>
  <c r="CK96" i="3" s="1"/>
  <c r="I96" i="3" a="1"/>
  <c r="I96" i="3" s="1"/>
  <c r="AT96" i="3" a="1"/>
  <c r="AT96" i="3" s="1"/>
  <c r="BK96" i="3" a="1"/>
  <c r="BK96" i="3" s="1"/>
  <c r="AB96" i="3" a="1"/>
  <c r="AB96" i="3" s="1"/>
  <c r="AU96" i="3" a="1"/>
  <c r="AU96" i="3" s="1"/>
  <c r="BL96" i="3" a="1"/>
  <c r="BL96" i="3" s="1"/>
  <c r="CD96" i="3" a="1"/>
  <c r="CD96" i="3" s="1"/>
  <c r="AJ96" i="3" a="1"/>
  <c r="AJ96" i="3" s="1"/>
  <c r="BT96" i="3" a="1"/>
  <c r="BT96" i="3" s="1"/>
  <c r="AK96" i="3" a="1"/>
  <c r="AK96" i="3" s="1"/>
  <c r="BU96" i="3" a="1"/>
  <c r="BU96" i="3" s="1"/>
  <c r="R96" i="3" a="1"/>
  <c r="R96" i="3" s="1"/>
  <c r="BC96" i="3" a="1"/>
  <c r="BC96" i="3" s="1"/>
  <c r="CM96" i="3" a="1"/>
  <c r="CM96" i="3" s="1"/>
  <c r="S96" i="3" a="1"/>
  <c r="S96" i="3" s="1"/>
  <c r="BD96" i="3" a="1"/>
  <c r="BD96" i="3" s="1"/>
  <c r="F92" i="3" a="1"/>
  <c r="F92" i="3" s="1"/>
  <c r="I92" i="3" a="1"/>
  <c r="I92" i="3" s="1"/>
  <c r="O92" i="3" a="1"/>
  <c r="O92" i="3" s="1"/>
  <c r="R92" i="3" a="1"/>
  <c r="R92" i="3" s="1"/>
  <c r="X92" i="3" a="1"/>
  <c r="X92" i="3" s="1"/>
  <c r="AJ92" i="3" a="1"/>
  <c r="AJ92" i="3" s="1"/>
  <c r="AP92" i="3" a="1"/>
  <c r="AP92" i="3" s="1"/>
  <c r="AT92" i="3" a="1"/>
  <c r="AT92" i="3" s="1"/>
  <c r="BC92" i="3" a="1"/>
  <c r="BC92" i="3" s="1"/>
  <c r="BH92" i="3" a="1"/>
  <c r="BH92" i="3" s="1"/>
  <c r="BK92" i="3" a="1"/>
  <c r="BK92" i="3" s="1"/>
  <c r="BT92" i="3" a="1"/>
  <c r="BT92" i="3" s="1"/>
  <c r="CA92" i="3" a="1"/>
  <c r="CA92" i="3" s="1"/>
  <c r="CJ92" i="3" a="1"/>
  <c r="CJ92" i="3" s="1"/>
  <c r="CP92" i="3" s="1"/>
  <c r="CM92" i="3" a="1"/>
  <c r="CM92" i="3" s="1"/>
  <c r="G92" i="3" a="1"/>
  <c r="G92" i="3" s="1"/>
  <c r="P92" i="3" a="1"/>
  <c r="P92" i="3" s="1"/>
  <c r="S92" i="3" a="1"/>
  <c r="S92" i="3" s="1"/>
  <c r="Y92" i="3" a="1"/>
  <c r="Y92" i="3" s="1"/>
  <c r="AB92" i="3" a="1"/>
  <c r="AB92" i="3" s="1"/>
  <c r="AG92" i="3" a="1"/>
  <c r="AG92" i="3" s="1"/>
  <c r="AK92" i="3" a="1"/>
  <c r="AK92" i="3" s="1"/>
  <c r="AQ92" i="3" a="1"/>
  <c r="AQ92" i="3" s="1"/>
  <c r="AU92" i="3" a="1"/>
  <c r="AU92" i="3" s="1"/>
  <c r="AZ92" i="3" a="1"/>
  <c r="AZ92" i="3" s="1"/>
  <c r="BD92" i="3" a="1"/>
  <c r="BD92" i="3" s="1"/>
  <c r="BI92" i="3" a="1"/>
  <c r="BI92" i="3" s="1"/>
  <c r="BL92" i="3" a="1"/>
  <c r="BL92" i="3" s="1"/>
  <c r="BR92" i="3" a="1"/>
  <c r="BR92" i="3" s="1"/>
  <c r="BX92" i="3" s="1"/>
  <c r="BU92" i="3" a="1"/>
  <c r="BU92" i="3" s="1"/>
  <c r="CD92" i="3" a="1"/>
  <c r="CD92" i="3" s="1"/>
  <c r="CK92" i="3" a="1"/>
  <c r="CK92" i="3" s="1"/>
  <c r="J92" i="3" a="1"/>
  <c r="J92" i="3" s="1"/>
  <c r="AC92" i="3" a="1"/>
  <c r="AC92" i="3" s="1"/>
  <c r="BM92" i="3" a="1"/>
  <c r="BM92" i="3" s="1"/>
  <c r="BV92" i="3" a="1"/>
  <c r="BV92" i="3" s="1"/>
  <c r="CE92" i="3" a="1"/>
  <c r="CE92" i="3" s="1"/>
  <c r="CN92" i="3" a="1"/>
  <c r="CN92" i="3" s="1"/>
  <c r="K92" i="3" a="1"/>
  <c r="K92" i="3" s="1"/>
  <c r="T92" i="3" a="1"/>
  <c r="T92" i="3" s="1"/>
  <c r="AL92" i="3" a="1"/>
  <c r="AL92" i="3" s="1"/>
  <c r="AY92" i="3" a="1"/>
  <c r="AY92" i="3" s="1"/>
  <c r="BQ92" i="3" a="1"/>
  <c r="BQ92" i="3" s="1"/>
  <c r="BZ92" i="3" a="1"/>
  <c r="BZ92" i="3" s="1"/>
  <c r="CI92" i="3" a="1"/>
  <c r="CI92" i="3" s="1"/>
  <c r="Q92" i="3" a="1"/>
  <c r="Q92" i="3" s="1"/>
  <c r="AH92" i="3" a="1"/>
  <c r="AH92" i="3" s="1"/>
  <c r="BA92" i="3" a="1"/>
  <c r="BA92" i="3" s="1"/>
  <c r="BS92" i="3" a="1"/>
  <c r="BS92" i="3" s="1"/>
  <c r="AI92" i="3" a="1"/>
  <c r="AI92" i="3" s="1"/>
  <c r="BB92" i="3" a="1"/>
  <c r="BB92" i="3" s="1"/>
  <c r="CL92" i="3" a="1"/>
  <c r="CL92" i="3" s="1"/>
  <c r="Z92" i="3" a="1"/>
  <c r="Z92" i="3" s="1"/>
  <c r="AA92" i="3" a="1"/>
  <c r="AA92" i="3" s="1"/>
  <c r="BJ92" i="3" a="1"/>
  <c r="BJ92" i="3" s="1"/>
  <c r="AR92" i="3" a="1"/>
  <c r="AR92" i="3" s="1"/>
  <c r="CB92" i="3" a="1"/>
  <c r="CB92" i="3" s="1"/>
  <c r="H92" i="3" a="1"/>
  <c r="H92" i="3" s="1"/>
  <c r="AS92" i="3" a="1"/>
  <c r="AS92" i="3" s="1"/>
  <c r="CC92" i="3" a="1"/>
  <c r="CC92" i="3" s="1"/>
  <c r="J88" i="3" a="1"/>
  <c r="J88" i="3" s="1"/>
  <c r="Q88" i="3" a="1"/>
  <c r="Q88" i="3" s="1"/>
  <c r="Z88" i="3" a="1"/>
  <c r="Z88" i="3" s="1"/>
  <c r="AC88" i="3" a="1"/>
  <c r="AC88" i="3" s="1"/>
  <c r="AH88" i="3" a="1"/>
  <c r="AH88" i="3" s="1"/>
  <c r="AR88" i="3" a="1"/>
  <c r="AR88" i="3" s="1"/>
  <c r="BA88" i="3" a="1"/>
  <c r="BA88" i="3" s="1"/>
  <c r="BM88" i="3" a="1"/>
  <c r="BM88" i="3" s="1"/>
  <c r="BS88" i="3" a="1"/>
  <c r="BS88" i="3" s="1"/>
  <c r="BV88" i="3" a="1"/>
  <c r="BV88" i="3" s="1"/>
  <c r="CB88" i="3" a="1"/>
  <c r="CB88" i="3" s="1"/>
  <c r="CE88" i="3" a="1"/>
  <c r="CE88" i="3" s="1"/>
  <c r="CN88" i="3" a="1"/>
  <c r="CN88" i="3" s="1"/>
  <c r="H88" i="3" a="1"/>
  <c r="H88" i="3" s="1"/>
  <c r="K88" i="3" a="1"/>
  <c r="K88" i="3" s="1"/>
  <c r="T88" i="3" a="1"/>
  <c r="T88" i="3" s="1"/>
  <c r="AA88" i="3" a="1"/>
  <c r="AA88" i="3" s="1"/>
  <c r="AI88" i="3" a="1"/>
  <c r="AI88" i="3" s="1"/>
  <c r="AL88" i="3" a="1"/>
  <c r="AL88" i="3" s="1"/>
  <c r="AS88" i="3" a="1"/>
  <c r="AS88" i="3" s="1"/>
  <c r="AY88" i="3" a="1"/>
  <c r="AY88" i="3" s="1"/>
  <c r="BB88" i="3" a="1"/>
  <c r="BB88" i="3" s="1"/>
  <c r="BJ88" i="3" a="1"/>
  <c r="BJ88" i="3" s="1"/>
  <c r="BQ88" i="3" a="1"/>
  <c r="BQ88" i="3" s="1"/>
  <c r="BZ88" i="3" a="1"/>
  <c r="BZ88" i="3" s="1"/>
  <c r="CC88" i="3" a="1"/>
  <c r="CC88" i="3" s="1"/>
  <c r="CI88" i="3" a="1"/>
  <c r="CI88" i="3" s="1"/>
  <c r="CL88" i="3" a="1"/>
  <c r="CL88" i="3" s="1"/>
  <c r="F88" i="3" a="1"/>
  <c r="F88" i="3" s="1"/>
  <c r="O88" i="3" a="1"/>
  <c r="O88" i="3" s="1"/>
  <c r="X88" i="3" a="1"/>
  <c r="X88" i="3" s="1"/>
  <c r="AP88" i="3" a="1"/>
  <c r="AP88" i="3" s="1"/>
  <c r="BH88" i="3" a="1"/>
  <c r="BH88" i="3" s="1"/>
  <c r="CA88" i="3" a="1"/>
  <c r="CA88" i="3" s="1"/>
  <c r="CG88" i="3" s="1"/>
  <c r="CJ88" i="3" a="1"/>
  <c r="CJ88" i="3" s="1"/>
  <c r="G88" i="3" a="1"/>
  <c r="G88" i="3" s="1"/>
  <c r="P88" i="3" a="1"/>
  <c r="P88" i="3" s="1"/>
  <c r="Y88" i="3" a="1"/>
  <c r="Y88" i="3" s="1"/>
  <c r="AG88" i="3" a="1"/>
  <c r="AG88" i="3" s="1"/>
  <c r="AQ88" i="3" a="1"/>
  <c r="AQ88" i="3" s="1"/>
  <c r="AZ88" i="3" a="1"/>
  <c r="AZ88" i="3" s="1"/>
  <c r="BI88" i="3" a="1"/>
  <c r="BI88" i="3" s="1"/>
  <c r="BR88" i="3" a="1"/>
  <c r="BR88" i="3" s="1"/>
  <c r="CK88" i="3" a="1"/>
  <c r="CK88" i="3" s="1"/>
  <c r="I88" i="3" a="1"/>
  <c r="I88" i="3" s="1"/>
  <c r="AT88" i="3" a="1"/>
  <c r="AT88" i="3" s="1"/>
  <c r="BK88" i="3" a="1"/>
  <c r="BK88" i="3" s="1"/>
  <c r="AB88" i="3" a="1"/>
  <c r="AB88" i="3" s="1"/>
  <c r="AU88" i="3" a="1"/>
  <c r="AU88" i="3" s="1"/>
  <c r="BL88" i="3" a="1"/>
  <c r="BL88" i="3" s="1"/>
  <c r="CD88" i="3" a="1"/>
  <c r="CD88" i="3" s="1"/>
  <c r="AJ88" i="3" a="1"/>
  <c r="AJ88" i="3" s="1"/>
  <c r="BT88" i="3" a="1"/>
  <c r="BT88" i="3" s="1"/>
  <c r="AK88" i="3" a="1"/>
  <c r="AK88" i="3" s="1"/>
  <c r="BU88" i="3" a="1"/>
  <c r="BU88" i="3" s="1"/>
  <c r="R88" i="3" a="1"/>
  <c r="R88" i="3" s="1"/>
  <c r="CM88" i="3" a="1"/>
  <c r="CM88" i="3" s="1"/>
  <c r="S88" i="3" a="1"/>
  <c r="S88" i="3" s="1"/>
  <c r="BC88" i="3" a="1"/>
  <c r="BC88" i="3" s="1"/>
  <c r="BD88" i="3" a="1"/>
  <c r="BD88" i="3" s="1"/>
  <c r="G80" i="3" a="1"/>
  <c r="G80" i="3" s="1"/>
  <c r="J80" i="3" a="1"/>
  <c r="J80" i="3" s="1"/>
  <c r="R80" i="3" a="1"/>
  <c r="R80" i="3" s="1"/>
  <c r="Y80" i="3" a="1"/>
  <c r="Y80" i="3" s="1"/>
  <c r="AB80" i="3" a="1"/>
  <c r="AB80" i="3" s="1"/>
  <c r="AH80" i="3" a="1"/>
  <c r="AH80" i="3" s="1"/>
  <c r="AR80" i="3" a="1"/>
  <c r="AR80" i="3" s="1"/>
  <c r="AU80" i="3" a="1"/>
  <c r="AU80" i="3" s="1"/>
  <c r="BA80" i="3" a="1"/>
  <c r="BA80" i="3" s="1"/>
  <c r="BH80" i="3" a="1"/>
  <c r="BH80" i="3" s="1"/>
  <c r="BU80" i="3" a="1"/>
  <c r="BU80" i="3" s="1"/>
  <c r="CE80" i="3" a="1"/>
  <c r="CE80" i="3" s="1"/>
  <c r="CK80" i="3" a="1"/>
  <c r="CK80" i="3" s="1"/>
  <c r="CN80" i="3" a="1"/>
  <c r="CN80" i="3" s="1"/>
  <c r="K80" i="3" a="1"/>
  <c r="K80" i="3" s="1"/>
  <c r="P80" i="3" a="1"/>
  <c r="P80" i="3" s="1"/>
  <c r="S80" i="3" a="1"/>
  <c r="S80" i="3" s="1"/>
  <c r="Z80" i="3" a="1"/>
  <c r="Z80" i="3" s="1"/>
  <c r="AC80" i="3" a="1"/>
  <c r="AC80" i="3" s="1"/>
  <c r="AI80" i="3" a="1"/>
  <c r="AI80" i="3" s="1"/>
  <c r="AL80" i="3" a="1"/>
  <c r="AL80" i="3" s="1"/>
  <c r="AS80" i="3" a="1"/>
  <c r="AS80" i="3" s="1"/>
  <c r="BD80" i="3" a="1"/>
  <c r="BD80" i="3" s="1"/>
  <c r="BI80" i="3" a="1"/>
  <c r="BI80" i="3" s="1"/>
  <c r="BL80" i="3" a="1"/>
  <c r="BL80" i="3" s="1"/>
  <c r="BR80" i="3" a="1"/>
  <c r="BR80" i="3" s="1"/>
  <c r="BX80" i="3" s="1"/>
  <c r="BV80" i="3" a="1"/>
  <c r="BV80" i="3" s="1"/>
  <c r="CB80" i="3" a="1"/>
  <c r="CB80" i="3" s="1"/>
  <c r="CI80" i="3" a="1"/>
  <c r="CI80" i="3" s="1"/>
  <c r="H80" i="3" a="1"/>
  <c r="H80" i="3" s="1"/>
  <c r="Q80" i="3" a="1"/>
  <c r="Q80" i="3" s="1"/>
  <c r="AA80" i="3" a="1"/>
  <c r="AA80" i="3" s="1"/>
  <c r="AJ80" i="3" a="1"/>
  <c r="AJ80" i="3" s="1"/>
  <c r="BB80" i="3" a="1"/>
  <c r="BB80" i="3" s="1"/>
  <c r="BJ80" i="3" a="1"/>
  <c r="BJ80" i="3" s="1"/>
  <c r="BS80" i="3" a="1"/>
  <c r="BS80" i="3" s="1"/>
  <c r="CC80" i="3" a="1"/>
  <c r="CC80" i="3" s="1"/>
  <c r="CL80" i="3" a="1"/>
  <c r="CL80" i="3" s="1"/>
  <c r="I80" i="3" a="1"/>
  <c r="I80" i="3" s="1"/>
  <c r="AK80" i="3" a="1"/>
  <c r="AK80" i="3" s="1"/>
  <c r="AT80" i="3" a="1"/>
  <c r="AT80" i="3" s="1"/>
  <c r="BC80" i="3" a="1"/>
  <c r="BC80" i="3" s="1"/>
  <c r="BK80" i="3" a="1"/>
  <c r="BK80" i="3" s="1"/>
  <c r="BT80" i="3" a="1"/>
  <c r="BT80" i="3" s="1"/>
  <c r="CD80" i="3" a="1"/>
  <c r="CD80" i="3" s="1"/>
  <c r="CM80" i="3" a="1"/>
  <c r="CM80" i="3" s="1"/>
  <c r="T80" i="3" a="1"/>
  <c r="T80" i="3" s="1"/>
  <c r="AP80" i="3" a="1"/>
  <c r="AP80" i="3" s="1"/>
  <c r="BZ80" i="3" a="1"/>
  <c r="BZ80" i="3" s="1"/>
  <c r="F80" i="3" a="1"/>
  <c r="F80" i="3" s="1"/>
  <c r="X80" i="3" a="1"/>
  <c r="X80" i="3" s="1"/>
  <c r="AQ80" i="3" a="1"/>
  <c r="AQ80" i="3" s="1"/>
  <c r="CA80" i="3" a="1"/>
  <c r="CA80" i="3" s="1"/>
  <c r="AY80" i="3" a="1"/>
  <c r="AY80" i="3" s="1"/>
  <c r="O80" i="3" a="1"/>
  <c r="O80" i="3" s="1"/>
  <c r="AZ80" i="3" a="1"/>
  <c r="AZ80" i="3" s="1"/>
  <c r="CJ80" i="3" a="1"/>
  <c r="CJ80" i="3" s="1"/>
  <c r="CP80" i="3" s="1"/>
  <c r="BM80" i="3" a="1"/>
  <c r="BM80" i="3" s="1"/>
  <c r="BQ80" i="3" a="1"/>
  <c r="BQ80" i="3" s="1"/>
  <c r="AG80" i="3" a="1"/>
  <c r="AG80" i="3" s="1"/>
  <c r="G76" i="3" a="1"/>
  <c r="G76" i="3" s="1"/>
  <c r="J76" i="3" a="1"/>
  <c r="J76" i="3" s="1"/>
  <c r="P76" i="3" a="1"/>
  <c r="P76" i="3" s="1"/>
  <c r="S76" i="3" a="1"/>
  <c r="S76" i="3" s="1"/>
  <c r="AB76" i="3" a="1"/>
  <c r="AB76" i="3" s="1"/>
  <c r="AH76" i="3" a="1"/>
  <c r="AH76" i="3" s="1"/>
  <c r="AK76" i="3" a="1"/>
  <c r="AK76" i="3" s="1"/>
  <c r="AQ76" i="3" a="1"/>
  <c r="AQ76" i="3" s="1"/>
  <c r="AT76" i="3" a="1"/>
  <c r="AT76" i="3" s="1"/>
  <c r="AZ76" i="3" a="1"/>
  <c r="AZ76" i="3" s="1"/>
  <c r="BH76" i="3" a="1"/>
  <c r="BH76" i="3" s="1"/>
  <c r="BL76" i="3" a="1"/>
  <c r="BL76" i="3" s="1"/>
  <c r="BU76" i="3" a="1"/>
  <c r="BU76" i="3" s="1"/>
  <c r="CE76" i="3" a="1"/>
  <c r="CE76" i="3" s="1"/>
  <c r="CK76" i="3" a="1"/>
  <c r="CK76" i="3" s="1"/>
  <c r="CN76" i="3" a="1"/>
  <c r="CN76" i="3" s="1"/>
  <c r="K76" i="3" a="1"/>
  <c r="K76" i="3" s="1"/>
  <c r="Q76" i="3" a="1"/>
  <c r="Q76" i="3" s="1"/>
  <c r="T76" i="3" a="1"/>
  <c r="T76" i="3" s="1"/>
  <c r="Z76" i="3" a="1"/>
  <c r="Z76" i="3" s="1"/>
  <c r="AC76" i="3" a="1"/>
  <c r="AC76" i="3" s="1"/>
  <c r="AI76" i="3" a="1"/>
  <c r="AI76" i="3" s="1"/>
  <c r="AR76" i="3" a="1"/>
  <c r="AR76" i="3" s="1"/>
  <c r="AU76" i="3" a="1"/>
  <c r="AU76" i="3" s="1"/>
  <c r="BA76" i="3" a="1"/>
  <c r="BA76" i="3" s="1"/>
  <c r="BD76" i="3" a="1"/>
  <c r="BD76" i="3" s="1"/>
  <c r="BI76" i="3" a="1"/>
  <c r="BI76" i="3" s="1"/>
  <c r="BM76" i="3" a="1"/>
  <c r="BM76" i="3" s="1"/>
  <c r="BR76" i="3" a="1"/>
  <c r="BR76" i="3" s="1"/>
  <c r="BX76" i="3" s="1"/>
  <c r="BV76" i="3" a="1"/>
  <c r="BV76" i="3" s="1"/>
  <c r="CB76" i="3" a="1"/>
  <c r="CB76" i="3" s="1"/>
  <c r="CI76" i="3" a="1"/>
  <c r="CI76" i="3" s="1"/>
  <c r="O76" i="3" a="1"/>
  <c r="O76" i="3" s="1"/>
  <c r="X76" i="3" a="1"/>
  <c r="X76" i="3" s="1"/>
  <c r="AL76" i="3" a="1"/>
  <c r="AL76" i="3" s="1"/>
  <c r="BZ76" i="3" a="1"/>
  <c r="BZ76" i="3" s="1"/>
  <c r="F76" i="3" a="1"/>
  <c r="F76" i="3" s="1"/>
  <c r="Y76" i="3" a="1"/>
  <c r="Y76" i="3" s="1"/>
  <c r="AG76" i="3" a="1"/>
  <c r="AG76" i="3" s="1"/>
  <c r="AP76" i="3" a="1"/>
  <c r="AP76" i="3" s="1"/>
  <c r="AY76" i="3" a="1"/>
  <c r="AY76" i="3" s="1"/>
  <c r="BQ76" i="3" a="1"/>
  <c r="BQ76" i="3" s="1"/>
  <c r="CA76" i="3" a="1"/>
  <c r="CA76" i="3" s="1"/>
  <c r="CJ76" i="3" a="1"/>
  <c r="CJ76" i="3" s="1"/>
  <c r="CP76" i="3" s="1"/>
  <c r="H76" i="3" a="1"/>
  <c r="H76" i="3" s="1"/>
  <c r="AA76" i="3" a="1"/>
  <c r="AA76" i="3" s="1"/>
  <c r="AS76" i="3" a="1"/>
  <c r="AS76" i="3" s="1"/>
  <c r="BJ76" i="3" a="1"/>
  <c r="BJ76" i="3" s="1"/>
  <c r="CC76" i="3" a="1"/>
  <c r="CC76" i="3" s="1"/>
  <c r="I76" i="3" a="1"/>
  <c r="I76" i="3" s="1"/>
  <c r="BK76" i="3" a="1"/>
  <c r="BK76" i="3" s="1"/>
  <c r="CD76" i="3" a="1"/>
  <c r="CD76" i="3" s="1"/>
  <c r="BS76" i="3" a="1"/>
  <c r="BS76" i="3" s="1"/>
  <c r="AJ76" i="3" a="1"/>
  <c r="AJ76" i="3" s="1"/>
  <c r="BT76" i="3" a="1"/>
  <c r="BT76" i="3" s="1"/>
  <c r="BB76" i="3" a="1"/>
  <c r="BB76" i="3" s="1"/>
  <c r="BC76" i="3" a="1"/>
  <c r="BC76" i="3" s="1"/>
  <c r="CL76" i="3" a="1"/>
  <c r="CL76" i="3" s="1"/>
  <c r="R76" i="3" a="1"/>
  <c r="R76" i="3" s="1"/>
  <c r="CM76" i="3" a="1"/>
  <c r="CM76" i="3" s="1"/>
  <c r="H72" i="3" a="1"/>
  <c r="H72" i="3" s="1"/>
  <c r="K72" i="3" a="1"/>
  <c r="K72" i="3" s="1"/>
  <c r="Q72" i="3" a="1"/>
  <c r="Q72" i="3" s="1"/>
  <c r="T72" i="3" a="1"/>
  <c r="T72" i="3" s="1"/>
  <c r="AA72" i="3" a="1"/>
  <c r="AA72" i="3" s="1"/>
  <c r="AG72" i="3" a="1"/>
  <c r="AG72" i="3" s="1"/>
  <c r="AJ72" i="3" a="1"/>
  <c r="AJ72" i="3" s="1"/>
  <c r="AQ72" i="3" a="1"/>
  <c r="AQ72" i="3" s="1"/>
  <c r="AT72" i="3" a="1"/>
  <c r="AT72" i="3" s="1"/>
  <c r="BB72" i="3" a="1"/>
  <c r="BB72" i="3" s="1"/>
  <c r="BK72" i="3" a="1"/>
  <c r="BK72" i="3" s="1"/>
  <c r="BQ72" i="3" a="1"/>
  <c r="BQ72" i="3" s="1"/>
  <c r="BU72" i="3" a="1"/>
  <c r="BU72" i="3" s="1"/>
  <c r="CA72" i="3" a="1"/>
  <c r="CA72" i="3" s="1"/>
  <c r="CD72" i="3" a="1"/>
  <c r="CD72" i="3" s="1"/>
  <c r="CJ72" i="3" a="1"/>
  <c r="CJ72" i="3" s="1"/>
  <c r="CP72" i="3" s="1"/>
  <c r="CM72" i="3" a="1"/>
  <c r="CM72" i="3" s="1"/>
  <c r="F72" i="3" a="1"/>
  <c r="F72" i="3" s="1"/>
  <c r="I72" i="3" a="1"/>
  <c r="I72" i="3" s="1"/>
  <c r="X72" i="3" a="1"/>
  <c r="X72" i="3" s="1"/>
  <c r="AK72" i="3" a="1"/>
  <c r="AK72" i="3" s="1"/>
  <c r="AU72" i="3" a="1"/>
  <c r="AU72" i="3" s="1"/>
  <c r="AZ72" i="3" a="1"/>
  <c r="AZ72" i="3" s="1"/>
  <c r="BC72" i="3" a="1"/>
  <c r="BC72" i="3" s="1"/>
  <c r="BH72" i="3" a="1"/>
  <c r="BH72" i="3" s="1"/>
  <c r="BR72" i="3" a="1"/>
  <c r="BR72" i="3" s="1"/>
  <c r="BX72" i="3" s="1"/>
  <c r="CB72" i="3" a="1"/>
  <c r="CB72" i="3" s="1"/>
  <c r="CE72" i="3" a="1"/>
  <c r="CE72" i="3" s="1"/>
  <c r="CK72" i="3" a="1"/>
  <c r="CK72" i="3" s="1"/>
  <c r="R72" i="3" a="1"/>
  <c r="R72" i="3" s="1"/>
  <c r="AL72" i="3" a="1"/>
  <c r="AL72" i="3" s="1"/>
  <c r="BD72" i="3" a="1"/>
  <c r="BD72" i="3" s="1"/>
  <c r="BL72" i="3" a="1"/>
  <c r="BL72" i="3" s="1"/>
  <c r="BV72" i="3" a="1"/>
  <c r="BV72" i="3" s="1"/>
  <c r="CN72" i="3" a="1"/>
  <c r="CN72" i="3" s="1"/>
  <c r="J72" i="3" a="1"/>
  <c r="J72" i="3" s="1"/>
  <c r="S72" i="3" a="1"/>
  <c r="S72" i="3" s="1"/>
  <c r="AP72" i="3" a="1"/>
  <c r="AP72" i="3" s="1"/>
  <c r="AY72" i="3" a="1"/>
  <c r="AY72" i="3" s="1"/>
  <c r="BM72" i="3" a="1"/>
  <c r="BM72" i="3" s="1"/>
  <c r="BZ72" i="3" a="1"/>
  <c r="BZ72" i="3" s="1"/>
  <c r="CI72" i="3" a="1"/>
  <c r="CI72" i="3" s="1"/>
  <c r="O72" i="3" a="1"/>
  <c r="O72" i="3" s="1"/>
  <c r="BA72" i="3" a="1"/>
  <c r="BA72" i="3" s="1"/>
  <c r="BS72" i="3" a="1"/>
  <c r="BS72" i="3" s="1"/>
  <c r="P72" i="3" a="1"/>
  <c r="P72" i="3" s="1"/>
  <c r="AI72" i="3" a="1"/>
  <c r="AI72" i="3" s="1"/>
  <c r="BT72" i="3" a="1"/>
  <c r="BT72" i="3" s="1"/>
  <c r="CL72" i="3" a="1"/>
  <c r="CL72" i="3" s="1"/>
  <c r="Y72" i="3" a="1"/>
  <c r="Y72" i="3" s="1"/>
  <c r="BI72" i="3" a="1"/>
  <c r="BI72" i="3" s="1"/>
  <c r="Z72" i="3" a="1"/>
  <c r="Z72" i="3" s="1"/>
  <c r="BJ72" i="3" a="1"/>
  <c r="BJ72" i="3" s="1"/>
  <c r="AR72" i="3" a="1"/>
  <c r="AR72" i="3" s="1"/>
  <c r="AS72" i="3" a="1"/>
  <c r="AS72" i="3" s="1"/>
  <c r="G72" i="3" a="1"/>
  <c r="G72" i="3" s="1"/>
  <c r="CC72" i="3" a="1"/>
  <c r="CC72" i="3" s="1"/>
  <c r="G64" i="3" a="1"/>
  <c r="G64" i="3" s="1"/>
  <c r="J64" i="3" a="1"/>
  <c r="J64" i="3" s="1"/>
  <c r="P64" i="3" a="1"/>
  <c r="P64" i="3" s="1"/>
  <c r="Z64" i="3" a="1"/>
  <c r="Z64" i="3" s="1"/>
  <c r="AH64" i="3" a="1"/>
  <c r="AH64" i="3" s="1"/>
  <c r="AL64" i="3" a="1"/>
  <c r="AL64" i="3" s="1"/>
  <c r="H64" i="3" a="1"/>
  <c r="H64" i="3" s="1"/>
  <c r="K64" i="3" a="1"/>
  <c r="K64" i="3" s="1"/>
  <c r="Q64" i="3" a="1"/>
  <c r="Q64" i="3" s="1"/>
  <c r="T64" i="3" a="1"/>
  <c r="T64" i="3" s="1"/>
  <c r="AA64" i="3" a="1"/>
  <c r="AA64" i="3" s="1"/>
  <c r="AI64" i="3" a="1"/>
  <c r="AI64" i="3" s="1"/>
  <c r="I64" i="3" a="1"/>
  <c r="I64" i="3" s="1"/>
  <c r="R64" i="3" a="1"/>
  <c r="R64" i="3" s="1"/>
  <c r="AB64" i="3" a="1"/>
  <c r="AB64" i="3" s="1"/>
  <c r="AJ64" i="3" a="1"/>
  <c r="AJ64" i="3" s="1"/>
  <c r="AU64" i="3" a="1"/>
  <c r="AU64" i="3" s="1"/>
  <c r="BA64" i="3" a="1"/>
  <c r="BA64" i="3" s="1"/>
  <c r="BD64" i="3" a="1"/>
  <c r="BD64" i="3" s="1"/>
  <c r="BL64" i="3" a="1"/>
  <c r="BL64" i="3" s="1"/>
  <c r="BS64" i="3" a="1"/>
  <c r="BS64" i="3" s="1"/>
  <c r="CB64" i="3" a="1"/>
  <c r="CB64" i="3" s="1"/>
  <c r="CE64" i="3" a="1"/>
  <c r="CE64" i="3" s="1"/>
  <c r="CK64" i="3" a="1"/>
  <c r="CK64" i="3" s="1"/>
  <c r="CN64" i="3" a="1"/>
  <c r="CN64" i="3" s="1"/>
  <c r="S64" i="3" a="1"/>
  <c r="S64" i="3" s="1"/>
  <c r="AC64" i="3" a="1"/>
  <c r="AC64" i="3" s="1"/>
  <c r="AK64" i="3" a="1"/>
  <c r="AK64" i="3" s="1"/>
  <c r="AR64" i="3" a="1"/>
  <c r="AR64" i="3" s="1"/>
  <c r="AY64" i="3" a="1"/>
  <c r="AY64" i="3" s="1"/>
  <c r="BJ64" i="3" a="1"/>
  <c r="BJ64" i="3" s="1"/>
  <c r="BM64" i="3" a="1"/>
  <c r="BM64" i="3" s="1"/>
  <c r="BV64" i="3" a="1"/>
  <c r="BV64" i="3" s="1"/>
  <c r="CC64" i="3" a="1"/>
  <c r="CC64" i="3" s="1"/>
  <c r="CL64" i="3" a="1"/>
  <c r="CL64" i="3" s="1"/>
  <c r="X64" i="3" a="1"/>
  <c r="X64" i="3" s="1"/>
  <c r="AP64" i="3" a="1"/>
  <c r="AP64" i="3" s="1"/>
  <c r="BH64" i="3" a="1"/>
  <c r="BH64" i="3" s="1"/>
  <c r="BQ64" i="3" a="1"/>
  <c r="BQ64" i="3" s="1"/>
  <c r="BZ64" i="3" a="1"/>
  <c r="BZ64" i="3" s="1"/>
  <c r="CI64" i="3" a="1"/>
  <c r="CI64" i="3" s="1"/>
  <c r="F64" i="3" a="1"/>
  <c r="F64" i="3" s="1"/>
  <c r="Y64" i="3" a="1"/>
  <c r="Y64" i="3" s="1"/>
  <c r="AQ64" i="3" a="1"/>
  <c r="AQ64" i="3" s="1"/>
  <c r="AZ64" i="3" a="1"/>
  <c r="AZ64" i="3" s="1"/>
  <c r="BI64" i="3" a="1"/>
  <c r="BI64" i="3" s="1"/>
  <c r="BR64" i="3" a="1"/>
  <c r="BR64" i="3" s="1"/>
  <c r="BX64" i="3" s="1"/>
  <c r="CA64" i="3" a="1"/>
  <c r="CA64" i="3" s="1"/>
  <c r="CJ64" i="3" a="1"/>
  <c r="CJ64" i="3" s="1"/>
  <c r="CP64" i="3" s="1"/>
  <c r="AG64" i="3" a="1"/>
  <c r="AG64" i="3" s="1"/>
  <c r="BB64" i="3" a="1"/>
  <c r="BB64" i="3" s="1"/>
  <c r="BT64" i="3" a="1"/>
  <c r="BT64" i="3" s="1"/>
  <c r="CM64" i="3" a="1"/>
  <c r="CM64" i="3" s="1"/>
  <c r="BC64" i="3" a="1"/>
  <c r="BC64" i="3" s="1"/>
  <c r="BU64" i="3" a="1"/>
  <c r="BU64" i="3" s="1"/>
  <c r="AS64" i="3" a="1"/>
  <c r="AS64" i="3" s="1"/>
  <c r="AT64" i="3" a="1"/>
  <c r="AT64" i="3" s="1"/>
  <c r="CD64" i="3" a="1"/>
  <c r="CD64" i="3" s="1"/>
  <c r="O64" i="3" a="1"/>
  <c r="O64" i="3" s="1"/>
  <c r="BK64" i="3" a="1"/>
  <c r="BK64" i="3" s="1"/>
  <c r="I60" i="3" a="1"/>
  <c r="I60" i="3" s="1"/>
  <c r="R60" i="3" a="1"/>
  <c r="R60" i="3" s="1"/>
  <c r="X60" i="3" a="1"/>
  <c r="X60" i="3" s="1"/>
  <c r="AB60" i="3" a="1"/>
  <c r="AB60" i="3" s="1"/>
  <c r="AG60" i="3" a="1"/>
  <c r="AG60" i="3" s="1"/>
  <c r="AJ60" i="3" a="1"/>
  <c r="AJ60" i="3" s="1"/>
  <c r="AQ60" i="3" a="1"/>
  <c r="AQ60" i="3" s="1"/>
  <c r="AT60" i="3" a="1"/>
  <c r="AT60" i="3" s="1"/>
  <c r="AZ60" i="3" a="1"/>
  <c r="AZ60" i="3" s="1"/>
  <c r="BC60" i="3" a="1"/>
  <c r="BC60" i="3" s="1"/>
  <c r="BI60" i="3" a="1"/>
  <c r="BI60" i="3" s="1"/>
  <c r="BR60" i="3" a="1"/>
  <c r="BR60" i="3" s="1"/>
  <c r="BX60" i="3" s="1"/>
  <c r="BU60" i="3" a="1"/>
  <c r="BU60" i="3" s="1"/>
  <c r="CA60" i="3" a="1"/>
  <c r="CA60" i="3" s="1"/>
  <c r="CD60" i="3" a="1"/>
  <c r="CD60" i="3" s="1"/>
  <c r="CJ60" i="3" a="1"/>
  <c r="CJ60" i="3" s="1"/>
  <c r="CP60" i="3" s="1"/>
  <c r="F60" i="3" a="1"/>
  <c r="F60" i="3" s="1"/>
  <c r="O60" i="3" a="1"/>
  <c r="O60" i="3" s="1"/>
  <c r="S60" i="3" a="1"/>
  <c r="S60" i="3" s="1"/>
  <c r="Y60" i="3" a="1"/>
  <c r="Y60" i="3" s="1"/>
  <c r="AC60" i="3" a="1"/>
  <c r="AC60" i="3" s="1"/>
  <c r="AK60" i="3" a="1"/>
  <c r="AK60" i="3" s="1"/>
  <c r="AU60" i="3" a="1"/>
  <c r="AU60" i="3" s="1"/>
  <c r="BA60" i="3" a="1"/>
  <c r="BA60" i="3" s="1"/>
  <c r="BD60" i="3" a="1"/>
  <c r="BD60" i="3" s="1"/>
  <c r="BL60" i="3" a="1"/>
  <c r="BL60" i="3" s="1"/>
  <c r="BS60" i="3" a="1"/>
  <c r="BS60" i="3" s="1"/>
  <c r="CB60" i="3" a="1"/>
  <c r="CB60" i="3" s="1"/>
  <c r="CE60" i="3" a="1"/>
  <c r="CE60" i="3" s="1"/>
  <c r="CK60" i="3" a="1"/>
  <c r="CK60" i="3" s="1"/>
  <c r="CN60" i="3" a="1"/>
  <c r="CN60" i="3" s="1"/>
  <c r="G60" i="3" a="1"/>
  <c r="G60" i="3" s="1"/>
  <c r="P60" i="3" a="1"/>
  <c r="P60" i="3" s="1"/>
  <c r="Z60" i="3" a="1"/>
  <c r="Z60" i="3" s="1"/>
  <c r="AH60" i="3" a="1"/>
  <c r="AH60" i="3" s="1"/>
  <c r="AR60" i="3" a="1"/>
  <c r="AR60" i="3" s="1"/>
  <c r="BJ60" i="3" a="1"/>
  <c r="BJ60" i="3" s="1"/>
  <c r="CC60" i="3" a="1"/>
  <c r="CC60" i="3" s="1"/>
  <c r="CL60" i="3" a="1"/>
  <c r="CL60" i="3" s="1"/>
  <c r="H60" i="3" a="1"/>
  <c r="H60" i="3" s="1"/>
  <c r="Q60" i="3" a="1"/>
  <c r="Q60" i="3" s="1"/>
  <c r="AA60" i="3" a="1"/>
  <c r="AA60" i="3" s="1"/>
  <c r="AI60" i="3" a="1"/>
  <c r="AI60" i="3" s="1"/>
  <c r="AS60" i="3" a="1"/>
  <c r="AS60" i="3" s="1"/>
  <c r="BB60" i="3" a="1"/>
  <c r="BB60" i="3" s="1"/>
  <c r="BK60" i="3" a="1"/>
  <c r="BK60" i="3" s="1"/>
  <c r="BT60" i="3" a="1"/>
  <c r="BT60" i="3" s="1"/>
  <c r="CM60" i="3" a="1"/>
  <c r="CM60" i="3" s="1"/>
  <c r="J60" i="3" a="1"/>
  <c r="J60" i="3" s="1"/>
  <c r="AY60" i="3" a="1"/>
  <c r="AY60" i="3" s="1"/>
  <c r="BM60" i="3" a="1"/>
  <c r="BM60" i="3" s="1"/>
  <c r="K60" i="3" a="1"/>
  <c r="K60" i="3" s="1"/>
  <c r="BQ60" i="3" a="1"/>
  <c r="BQ60" i="3" s="1"/>
  <c r="CI60" i="3" a="1"/>
  <c r="CI60" i="3" s="1"/>
  <c r="T60" i="3" a="1"/>
  <c r="T60" i="3" s="1"/>
  <c r="BH60" i="3" a="1"/>
  <c r="BH60" i="3" s="1"/>
  <c r="AL60" i="3" a="1"/>
  <c r="AL60" i="3" s="1"/>
  <c r="AP60" i="3" a="1"/>
  <c r="AP60" i="3" s="1"/>
  <c r="BV60" i="3" a="1"/>
  <c r="BV60" i="3" s="1"/>
  <c r="BZ60" i="3" a="1"/>
  <c r="BZ60" i="3" s="1"/>
  <c r="G56" i="3" a="1"/>
  <c r="G56" i="3" s="1"/>
  <c r="J56" i="3" a="1"/>
  <c r="J56" i="3" s="1"/>
  <c r="P56" i="3" a="1"/>
  <c r="P56" i="3" s="1"/>
  <c r="Z56" i="3" a="1"/>
  <c r="Z56" i="3" s="1"/>
  <c r="AH56" i="3" a="1"/>
  <c r="AH56" i="3" s="1"/>
  <c r="AL56" i="3" a="1"/>
  <c r="AL56" i="3" s="1"/>
  <c r="AR56" i="3" a="1"/>
  <c r="AR56" i="3" s="1"/>
  <c r="AY56" i="3" a="1"/>
  <c r="AY56" i="3" s="1"/>
  <c r="BJ56" i="3" a="1"/>
  <c r="BJ56" i="3" s="1"/>
  <c r="BM56" i="3" a="1"/>
  <c r="BM56" i="3" s="1"/>
  <c r="BV56" i="3" a="1"/>
  <c r="BV56" i="3" s="1"/>
  <c r="CC56" i="3" a="1"/>
  <c r="CC56" i="3" s="1"/>
  <c r="CL56" i="3" a="1"/>
  <c r="CL56" i="3" s="1"/>
  <c r="H56" i="3" a="1"/>
  <c r="H56" i="3" s="1"/>
  <c r="K56" i="3" a="1"/>
  <c r="K56" i="3" s="1"/>
  <c r="Q56" i="3" a="1"/>
  <c r="Q56" i="3" s="1"/>
  <c r="T56" i="3" a="1"/>
  <c r="T56" i="3" s="1"/>
  <c r="AA56" i="3" a="1"/>
  <c r="AA56" i="3" s="1"/>
  <c r="AI56" i="3" a="1"/>
  <c r="AI56" i="3" s="1"/>
  <c r="AP56" i="3" a="1"/>
  <c r="AP56" i="3" s="1"/>
  <c r="AS56" i="3" a="1"/>
  <c r="AS56" i="3" s="1"/>
  <c r="BB56" i="3" a="1"/>
  <c r="BB56" i="3" s="1"/>
  <c r="BH56" i="3" a="1"/>
  <c r="BH56" i="3" s="1"/>
  <c r="BK56" i="3" a="1"/>
  <c r="BK56" i="3" s="1"/>
  <c r="BQ56" i="3" a="1"/>
  <c r="BQ56" i="3" s="1"/>
  <c r="BT56" i="3" a="1"/>
  <c r="BT56" i="3" s="1"/>
  <c r="BZ56" i="3" a="1"/>
  <c r="BZ56" i="3" s="1"/>
  <c r="CI56" i="3" a="1"/>
  <c r="CI56" i="3" s="1"/>
  <c r="CM56" i="3" a="1"/>
  <c r="CM56" i="3" s="1"/>
  <c r="X56" i="3" a="1"/>
  <c r="X56" i="3" s="1"/>
  <c r="AG56" i="3" a="1"/>
  <c r="AG56" i="3" s="1"/>
  <c r="AQ56" i="3" a="1"/>
  <c r="AQ56" i="3" s="1"/>
  <c r="AZ56" i="3" a="1"/>
  <c r="AZ56" i="3" s="1"/>
  <c r="BI56" i="3" a="1"/>
  <c r="BI56" i="3" s="1"/>
  <c r="BR56" i="3" a="1"/>
  <c r="BR56" i="3" s="1"/>
  <c r="BX56" i="3" s="1"/>
  <c r="CA56" i="3" a="1"/>
  <c r="CA56" i="3" s="1"/>
  <c r="CJ56" i="3" a="1"/>
  <c r="CJ56" i="3" s="1"/>
  <c r="CP56" i="3" s="1"/>
  <c r="F56" i="3" a="1"/>
  <c r="F56" i="3" s="1"/>
  <c r="O56" i="3" a="1"/>
  <c r="O56" i="3" s="1"/>
  <c r="Y56" i="3" a="1"/>
  <c r="Y56" i="3" s="1"/>
  <c r="BA56" i="3" a="1"/>
  <c r="BA56" i="3" s="1"/>
  <c r="BS56" i="3" a="1"/>
  <c r="BS56" i="3" s="1"/>
  <c r="CB56" i="3" a="1"/>
  <c r="CB56" i="3" s="1"/>
  <c r="CK56" i="3" a="1"/>
  <c r="CK56" i="3" s="1"/>
  <c r="R56" i="3" a="1"/>
  <c r="R56" i="3" s="1"/>
  <c r="AJ56" i="3" a="1"/>
  <c r="AJ56" i="3" s="1"/>
  <c r="BC56" i="3" a="1"/>
  <c r="BC56" i="3" s="1"/>
  <c r="BU56" i="3" a="1"/>
  <c r="BU56" i="3" s="1"/>
  <c r="S56" i="3" a="1"/>
  <c r="S56" i="3" s="1"/>
  <c r="AK56" i="3" a="1"/>
  <c r="AK56" i="3" s="1"/>
  <c r="BD56" i="3" a="1"/>
  <c r="BD56" i="3" s="1"/>
  <c r="CN56" i="3" a="1"/>
  <c r="CN56" i="3" s="1"/>
  <c r="I56" i="3" a="1"/>
  <c r="I56" i="3" s="1"/>
  <c r="AT56" i="3" a="1"/>
  <c r="AT56" i="3" s="1"/>
  <c r="CD56" i="3" a="1"/>
  <c r="CD56" i="3" s="1"/>
  <c r="AU56" i="3" a="1"/>
  <c r="AU56" i="3" s="1"/>
  <c r="CE56" i="3" a="1"/>
  <c r="CE56" i="3" s="1"/>
  <c r="AB56" i="3" a="1"/>
  <c r="AB56" i="3" s="1"/>
  <c r="AC56" i="3" a="1"/>
  <c r="AC56" i="3" s="1"/>
  <c r="BL56" i="3" a="1"/>
  <c r="BL56" i="3" s="1"/>
  <c r="F159" i="3" a="1"/>
  <c r="F159" i="3" s="1"/>
  <c r="I159" i="3" a="1"/>
  <c r="I159" i="3" s="1"/>
  <c r="Q159" i="3" a="1"/>
  <c r="Q159" i="3" s="1"/>
  <c r="T159" i="3" a="1"/>
  <c r="T159" i="3" s="1"/>
  <c r="AB159" i="3" a="1"/>
  <c r="AB159" i="3" s="1"/>
  <c r="AG159" i="3" a="1"/>
  <c r="AG159" i="3" s="1"/>
  <c r="AL159" i="3" a="1"/>
  <c r="AL159" i="3" s="1"/>
  <c r="AR159" i="3" a="1"/>
  <c r="AR159" i="3" s="1"/>
  <c r="AZ159" i="3" a="1"/>
  <c r="AZ159" i="3" s="1"/>
  <c r="BC159" i="3" a="1"/>
  <c r="BC159" i="3" s="1"/>
  <c r="BJ159" i="3" a="1"/>
  <c r="BJ159" i="3" s="1"/>
  <c r="BM159" i="3" a="1"/>
  <c r="BM159" i="3" s="1"/>
  <c r="BU159" i="3" a="1"/>
  <c r="BU159" i="3" s="1"/>
  <c r="CA159" i="3" a="1"/>
  <c r="CA159" i="3" s="1"/>
  <c r="CI159" i="3" a="1"/>
  <c r="CI159" i="3" s="1"/>
  <c r="CL159" i="3" a="1"/>
  <c r="CL159" i="3" s="1"/>
  <c r="CN159" i="3" a="1"/>
  <c r="CN159" i="3" s="1"/>
  <c r="H159" i="3" a="1"/>
  <c r="H159" i="3" s="1"/>
  <c r="O159" i="3" a="1"/>
  <c r="O159" i="3" s="1"/>
  <c r="Y159" i="3" a="1"/>
  <c r="Y159" i="3" s="1"/>
  <c r="AC159" i="3" a="1"/>
  <c r="AC159" i="3" s="1"/>
  <c r="AH159" i="3" a="1"/>
  <c r="AH159" i="3" s="1"/>
  <c r="AY159" i="3" a="1"/>
  <c r="AY159" i="3" s="1"/>
  <c r="BB159" i="3" a="1"/>
  <c r="BB159" i="3" s="1"/>
  <c r="BH159" i="3" a="1"/>
  <c r="BH159" i="3" s="1"/>
  <c r="BR159" i="3" a="1"/>
  <c r="BR159" i="3" s="1"/>
  <c r="BX159" i="3" s="1"/>
  <c r="BV159" i="3" a="1"/>
  <c r="BV159" i="3" s="1"/>
  <c r="CB159" i="3" a="1"/>
  <c r="CB159" i="3" s="1"/>
  <c r="P159" i="3" a="1"/>
  <c r="P159" i="3" s="1"/>
  <c r="S159" i="3" a="1"/>
  <c r="S159" i="3" s="1"/>
  <c r="Z159" i="3" a="1"/>
  <c r="Z159" i="3" s="1"/>
  <c r="AI159" i="3" a="1"/>
  <c r="AI159" i="3" s="1"/>
  <c r="AP159" i="3" a="1"/>
  <c r="AP159" i="3" s="1"/>
  <c r="AS159" i="3" a="1"/>
  <c r="AS159" i="3" s="1"/>
  <c r="BI159" i="3" a="1"/>
  <c r="BI159" i="3" s="1"/>
  <c r="BL159" i="3" a="1"/>
  <c r="BL159" i="3" s="1"/>
  <c r="BS159" i="3" a="1"/>
  <c r="BS159" i="3" s="1"/>
  <c r="CC159" i="3" a="1"/>
  <c r="CC159" i="3" s="1"/>
  <c r="CJ159" i="3" a="1"/>
  <c r="CJ159" i="3" s="1"/>
  <c r="CP159" i="3" s="1"/>
  <c r="CM159" i="3" a="1"/>
  <c r="CM159" i="3" s="1"/>
  <c r="G159" i="3" a="1"/>
  <c r="G159" i="3" s="1"/>
  <c r="J159" i="3" a="1"/>
  <c r="J159" i="3" s="1"/>
  <c r="AA159" i="3" a="1"/>
  <c r="AA159" i="3" s="1"/>
  <c r="AJ159" i="3" a="1"/>
  <c r="AJ159" i="3" s="1"/>
  <c r="AT159" i="3" a="1"/>
  <c r="AT159" i="3" s="1"/>
  <c r="BA159" i="3" a="1"/>
  <c r="BA159" i="3" s="1"/>
  <c r="BD159" i="3" a="1"/>
  <c r="BD159" i="3" s="1"/>
  <c r="BT159" i="3" a="1"/>
  <c r="BT159" i="3" s="1"/>
  <c r="BZ159" i="3" a="1"/>
  <c r="BZ159" i="3" s="1"/>
  <c r="CD159" i="3" a="1"/>
  <c r="CD159" i="3" s="1"/>
  <c r="K159" i="3" a="1"/>
  <c r="K159" i="3" s="1"/>
  <c r="R159" i="3" a="1"/>
  <c r="R159" i="3" s="1"/>
  <c r="X159" i="3" a="1"/>
  <c r="X159" i="3" s="1"/>
  <c r="AK159" i="3" a="1"/>
  <c r="AK159" i="3" s="1"/>
  <c r="AQ159" i="3" a="1"/>
  <c r="AQ159" i="3" s="1"/>
  <c r="AU159" i="3" a="1"/>
  <c r="AU159" i="3" s="1"/>
  <c r="BK159" i="3" a="1"/>
  <c r="BK159" i="3" s="1"/>
  <c r="BQ159" i="3" a="1"/>
  <c r="BQ159" i="3" s="1"/>
  <c r="CE159" i="3" a="1"/>
  <c r="CE159" i="3" s="1"/>
  <c r="CK159" i="3" a="1"/>
  <c r="CK159" i="3" s="1"/>
  <c r="G155" i="3" a="1"/>
  <c r="G155" i="3" s="1"/>
  <c r="K155" i="3" a="1"/>
  <c r="K155" i="3" s="1"/>
  <c r="P155" i="3" a="1"/>
  <c r="P155" i="3" s="1"/>
  <c r="T155" i="3" a="1"/>
  <c r="T155" i="3" s="1"/>
  <c r="Z155" i="3" a="1"/>
  <c r="Z155" i="3" s="1"/>
  <c r="AI155" i="3" a="1"/>
  <c r="AI155" i="3" s="1"/>
  <c r="AL155" i="3" a="1"/>
  <c r="AL155" i="3" s="1"/>
  <c r="AR155" i="3" a="1"/>
  <c r="AR155" i="3" s="1"/>
  <c r="AU155" i="3" a="1"/>
  <c r="AU155" i="3" s="1"/>
  <c r="BD155" i="3" a="1"/>
  <c r="BD155" i="3" s="1"/>
  <c r="BJ155" i="3" a="1"/>
  <c r="BJ155" i="3" s="1"/>
  <c r="BM155" i="3" a="1"/>
  <c r="BM155" i="3" s="1"/>
  <c r="BS155" i="3" a="1"/>
  <c r="BS155" i="3" s="1"/>
  <c r="BV155" i="3" a="1"/>
  <c r="BV155" i="3" s="1"/>
  <c r="CC155" i="3" a="1"/>
  <c r="CC155" i="3" s="1"/>
  <c r="CI155" i="3" a="1"/>
  <c r="CI155" i="3" s="1"/>
  <c r="CL155" i="3" a="1"/>
  <c r="CL155" i="3" s="1"/>
  <c r="H155" i="3" a="1"/>
  <c r="H155" i="3" s="1"/>
  <c r="O155" i="3" a="1"/>
  <c r="O155" i="3" s="1"/>
  <c r="S155" i="3" a="1"/>
  <c r="S155" i="3" s="1"/>
  <c r="AA155" i="3" a="1"/>
  <c r="AA155" i="3" s="1"/>
  <c r="AK155" i="3" a="1"/>
  <c r="AK155" i="3" s="1"/>
  <c r="AS155" i="3" a="1"/>
  <c r="AS155" i="3" s="1"/>
  <c r="AZ155" i="3" a="1"/>
  <c r="AZ155" i="3" s="1"/>
  <c r="BK155" i="3" a="1"/>
  <c r="BK155" i="3" s="1"/>
  <c r="BQ155" i="3" a="1"/>
  <c r="BQ155" i="3" s="1"/>
  <c r="CD155" i="3" a="1"/>
  <c r="CD155" i="3" s="1"/>
  <c r="CJ155" i="3" a="1"/>
  <c r="CJ155" i="3" s="1"/>
  <c r="CP155" i="3" s="1"/>
  <c r="J155" i="3" a="1"/>
  <c r="J155" i="3" s="1"/>
  <c r="R155" i="3" a="1"/>
  <c r="R155" i="3" s="1"/>
  <c r="AB155" i="3" a="1"/>
  <c r="AB155" i="3" s="1"/>
  <c r="BA155" i="3" a="1"/>
  <c r="BA155" i="3" s="1"/>
  <c r="BH155" i="3" a="1"/>
  <c r="BH155" i="3" s="1"/>
  <c r="BZ155" i="3" a="1"/>
  <c r="BZ155" i="3" s="1"/>
  <c r="CN155" i="3" a="1"/>
  <c r="CN155" i="3" s="1"/>
  <c r="X155" i="3" a="1"/>
  <c r="X155" i="3" s="1"/>
  <c r="AC155" i="3" a="1"/>
  <c r="AC155" i="3" s="1"/>
  <c r="AJ155" i="3" a="1"/>
  <c r="AJ155" i="3" s="1"/>
  <c r="BB155" i="3" a="1"/>
  <c r="BB155" i="3" s="1"/>
  <c r="BI155" i="3" a="1"/>
  <c r="BI155" i="3" s="1"/>
  <c r="BR155" i="3" a="1"/>
  <c r="BR155" i="3" s="1"/>
  <c r="BX155" i="3" s="1"/>
  <c r="CA155" i="3" a="1"/>
  <c r="CA155" i="3" s="1"/>
  <c r="F155" i="3" a="1"/>
  <c r="F155" i="3" s="1"/>
  <c r="Y155" i="3" a="1"/>
  <c r="Y155" i="3" s="1"/>
  <c r="AG155" i="3" a="1"/>
  <c r="AG155" i="3" s="1"/>
  <c r="AP155" i="3" a="1"/>
  <c r="AP155" i="3" s="1"/>
  <c r="AT155" i="3" a="1"/>
  <c r="AT155" i="3" s="1"/>
  <c r="BC155" i="3" a="1"/>
  <c r="BC155" i="3" s="1"/>
  <c r="BT155" i="3" a="1"/>
  <c r="BT155" i="3" s="1"/>
  <c r="CB155" i="3" a="1"/>
  <c r="CB155" i="3" s="1"/>
  <c r="CK155" i="3" a="1"/>
  <c r="CK155" i="3" s="1"/>
  <c r="I155" i="3" a="1"/>
  <c r="I155" i="3" s="1"/>
  <c r="Q155" i="3" a="1"/>
  <c r="Q155" i="3" s="1"/>
  <c r="AH155" i="3" a="1"/>
  <c r="AH155" i="3" s="1"/>
  <c r="AQ155" i="3" a="1"/>
  <c r="AQ155" i="3" s="1"/>
  <c r="AY155" i="3" a="1"/>
  <c r="AY155" i="3" s="1"/>
  <c r="BL155" i="3" a="1"/>
  <c r="BL155" i="3" s="1"/>
  <c r="BU155" i="3" a="1"/>
  <c r="BU155" i="3" s="1"/>
  <c r="CE155" i="3" a="1"/>
  <c r="CE155" i="3" s="1"/>
  <c r="CM155" i="3" a="1"/>
  <c r="CM155" i="3" s="1"/>
  <c r="I151" i="3" a="1"/>
  <c r="I151" i="3" s="1"/>
  <c r="O151" i="3" a="1"/>
  <c r="O151" i="3" s="1"/>
  <c r="R151" i="3" a="1"/>
  <c r="R151" i="3" s="1"/>
  <c r="Y151" i="3" a="1"/>
  <c r="Y151" i="3" s="1"/>
  <c r="AB151" i="3" a="1"/>
  <c r="AB151" i="3" s="1"/>
  <c r="AJ151" i="3" a="1"/>
  <c r="AJ151" i="3" s="1"/>
  <c r="AQ151" i="3" a="1"/>
  <c r="AQ151" i="3" s="1"/>
  <c r="AZ151" i="3" a="1"/>
  <c r="AZ151" i="3" s="1"/>
  <c r="BC151" i="3" a="1"/>
  <c r="BC151" i="3" s="1"/>
  <c r="BH151" i="3" a="1"/>
  <c r="BH151" i="3" s="1"/>
  <c r="BQ151" i="3" a="1"/>
  <c r="BQ151" i="3" s="1"/>
  <c r="BU151" i="3" a="1"/>
  <c r="BU151" i="3" s="1"/>
  <c r="CA151" i="3" a="1"/>
  <c r="CA151" i="3" s="1"/>
  <c r="CE151" i="3" a="1"/>
  <c r="CE151" i="3" s="1"/>
  <c r="CJ151" i="3" a="1"/>
  <c r="CJ151" i="3" s="1"/>
  <c r="CP151" i="3" s="1"/>
  <c r="CN151" i="3" a="1"/>
  <c r="CN151" i="3" s="1"/>
  <c r="H151" i="3" a="1"/>
  <c r="H151" i="3" s="1"/>
  <c r="T151" i="3" a="1"/>
  <c r="T151" i="3" s="1"/>
  <c r="AA151" i="3" a="1"/>
  <c r="AA151" i="3" s="1"/>
  <c r="AH151" i="3" a="1"/>
  <c r="AH151" i="3" s="1"/>
  <c r="AL151" i="3" a="1"/>
  <c r="AL151" i="3" s="1"/>
  <c r="AS151" i="3" a="1"/>
  <c r="AS151" i="3" s="1"/>
  <c r="BA151" i="3" a="1"/>
  <c r="BA151" i="3" s="1"/>
  <c r="BD151" i="3" a="1"/>
  <c r="BD151" i="3" s="1"/>
  <c r="BK151" i="3" a="1"/>
  <c r="BK151" i="3" s="1"/>
  <c r="BR151" i="3" a="1"/>
  <c r="BR151" i="3" s="1"/>
  <c r="BX151" i="3" s="1"/>
  <c r="BV151" i="3" a="1"/>
  <c r="BV151" i="3" s="1"/>
  <c r="CD151" i="3" a="1"/>
  <c r="CD151" i="3" s="1"/>
  <c r="CK151" i="3" a="1"/>
  <c r="CK151" i="3" s="1"/>
  <c r="G151" i="3" a="1"/>
  <c r="G151" i="3" s="1"/>
  <c r="P151" i="3" a="1"/>
  <c r="P151" i="3" s="1"/>
  <c r="AG151" i="3" a="1"/>
  <c r="AG151" i="3" s="1"/>
  <c r="AP151" i="3" a="1"/>
  <c r="AP151" i="3" s="1"/>
  <c r="AU151" i="3" a="1"/>
  <c r="AU151" i="3" s="1"/>
  <c r="BL151" i="3" a="1"/>
  <c r="BL151" i="3" s="1"/>
  <c r="BT151" i="3" a="1"/>
  <c r="BT151" i="3" s="1"/>
  <c r="CC151" i="3" a="1"/>
  <c r="CC151" i="3" s="1"/>
  <c r="CL151" i="3" a="1"/>
  <c r="CL151" i="3" s="1"/>
  <c r="J151" i="3" a="1"/>
  <c r="J151" i="3" s="1"/>
  <c r="Q151" i="3" a="1"/>
  <c r="Q151" i="3" s="1"/>
  <c r="Z151" i="3" a="1"/>
  <c r="Z151" i="3" s="1"/>
  <c r="AI151" i="3" a="1"/>
  <c r="AI151" i="3" s="1"/>
  <c r="AY151" i="3" a="1"/>
  <c r="AY151" i="3" s="1"/>
  <c r="BM151" i="3" a="1"/>
  <c r="BM151" i="3" s="1"/>
  <c r="CM151" i="3" a="1"/>
  <c r="CM151" i="3" s="1"/>
  <c r="K151" i="3" a="1"/>
  <c r="K151" i="3" s="1"/>
  <c r="S151" i="3" a="1"/>
  <c r="S151" i="3" s="1"/>
  <c r="AC151" i="3" a="1"/>
  <c r="AC151" i="3" s="1"/>
  <c r="AR151" i="3" a="1"/>
  <c r="AR151" i="3" s="1"/>
  <c r="BI151" i="3" a="1"/>
  <c r="BI151" i="3" s="1"/>
  <c r="BZ151" i="3" a="1"/>
  <c r="BZ151" i="3" s="1"/>
  <c r="CI151" i="3" a="1"/>
  <c r="CI151" i="3" s="1"/>
  <c r="F151" i="3" a="1"/>
  <c r="F151" i="3" s="1"/>
  <c r="X151" i="3" a="1"/>
  <c r="X151" i="3" s="1"/>
  <c r="AK151" i="3" a="1"/>
  <c r="AK151" i="3" s="1"/>
  <c r="AT151" i="3" a="1"/>
  <c r="AT151" i="3" s="1"/>
  <c r="BB151" i="3" a="1"/>
  <c r="BB151" i="3" s="1"/>
  <c r="BJ151" i="3" a="1"/>
  <c r="BJ151" i="3" s="1"/>
  <c r="BS151" i="3" a="1"/>
  <c r="BS151" i="3" s="1"/>
  <c r="CB151" i="3" a="1"/>
  <c r="CB151" i="3" s="1"/>
  <c r="G147" i="3" a="1"/>
  <c r="G147" i="3" s="1"/>
  <c r="K147" i="3" a="1"/>
  <c r="K147" i="3" s="1"/>
  <c r="P147" i="3" a="1"/>
  <c r="P147" i="3" s="1"/>
  <c r="T147" i="3" a="1"/>
  <c r="T147" i="3" s="1"/>
  <c r="Z147" i="3" a="1"/>
  <c r="Z147" i="3" s="1"/>
  <c r="AI147" i="3" a="1"/>
  <c r="AI147" i="3" s="1"/>
  <c r="AL147" i="3" a="1"/>
  <c r="AL147" i="3" s="1"/>
  <c r="AR147" i="3" a="1"/>
  <c r="AR147" i="3" s="1"/>
  <c r="AU147" i="3" a="1"/>
  <c r="AU147" i="3" s="1"/>
  <c r="BD147" i="3" a="1"/>
  <c r="BD147" i="3" s="1"/>
  <c r="BJ147" i="3" a="1"/>
  <c r="BJ147" i="3" s="1"/>
  <c r="BM147" i="3" a="1"/>
  <c r="BM147" i="3" s="1"/>
  <c r="BS147" i="3" a="1"/>
  <c r="BS147" i="3" s="1"/>
  <c r="BV147" i="3" a="1"/>
  <c r="BV147" i="3" s="1"/>
  <c r="CC147" i="3" a="1"/>
  <c r="CC147" i="3" s="1"/>
  <c r="CI147" i="3" a="1"/>
  <c r="CI147" i="3" s="1"/>
  <c r="CL147" i="3" a="1"/>
  <c r="CL147" i="3" s="1"/>
  <c r="I147" i="3" a="1"/>
  <c r="I147" i="3" s="1"/>
  <c r="X147" i="3" a="1"/>
  <c r="X147" i="3" s="1"/>
  <c r="AB147" i="3" a="1"/>
  <c r="AB147" i="3" s="1"/>
  <c r="AH147" i="3" a="1"/>
  <c r="AH147" i="3" s="1"/>
  <c r="AP147" i="3" a="1"/>
  <c r="AP147" i="3" s="1"/>
  <c r="BA147" i="3" a="1"/>
  <c r="BA147" i="3" s="1"/>
  <c r="BR147" i="3" a="1"/>
  <c r="BR147" i="3" s="1"/>
  <c r="BX147" i="3" s="1"/>
  <c r="BZ147" i="3" a="1"/>
  <c r="BZ147" i="3" s="1"/>
  <c r="CE147" i="3" a="1"/>
  <c r="CE147" i="3" s="1"/>
  <c r="CK147" i="3" a="1"/>
  <c r="CK147" i="3" s="1"/>
  <c r="S147" i="3" a="1"/>
  <c r="S147" i="3" s="1"/>
  <c r="AC147" i="3" a="1"/>
  <c r="AC147" i="3" s="1"/>
  <c r="AJ147" i="3" a="1"/>
  <c r="AJ147" i="3" s="1"/>
  <c r="AS147" i="3" a="1"/>
  <c r="AS147" i="3" s="1"/>
  <c r="BB147" i="3" a="1"/>
  <c r="BB147" i="3" s="1"/>
  <c r="BI147" i="3" a="1"/>
  <c r="BI147" i="3" s="1"/>
  <c r="BQ147" i="3" a="1"/>
  <c r="BQ147" i="3" s="1"/>
  <c r="CA147" i="3" a="1"/>
  <c r="CA147" i="3" s="1"/>
  <c r="F147" i="3" a="1"/>
  <c r="F147" i="3" s="1"/>
  <c r="O147" i="3" a="1"/>
  <c r="O147" i="3" s="1"/>
  <c r="Y147" i="3" a="1"/>
  <c r="Y147" i="3" s="1"/>
  <c r="AG147" i="3" a="1"/>
  <c r="AG147" i="3" s="1"/>
  <c r="AK147" i="3" a="1"/>
  <c r="AK147" i="3" s="1"/>
  <c r="AT147" i="3" a="1"/>
  <c r="AT147" i="3" s="1"/>
  <c r="BC147" i="3" a="1"/>
  <c r="BC147" i="3" s="1"/>
  <c r="BK147" i="3" a="1"/>
  <c r="BK147" i="3" s="1"/>
  <c r="BT147" i="3" a="1"/>
  <c r="BT147" i="3" s="1"/>
  <c r="CB147" i="3" a="1"/>
  <c r="CB147" i="3" s="1"/>
  <c r="CJ147" i="3" a="1"/>
  <c r="CJ147" i="3" s="1"/>
  <c r="CP147" i="3" s="1"/>
  <c r="H147" i="3" a="1"/>
  <c r="H147" i="3" s="1"/>
  <c r="Q147" i="3" a="1"/>
  <c r="Q147" i="3" s="1"/>
  <c r="AQ147" i="3" a="1"/>
  <c r="AQ147" i="3" s="1"/>
  <c r="AY147" i="3" a="1"/>
  <c r="AY147" i="3" s="1"/>
  <c r="BL147" i="3" a="1"/>
  <c r="BL147" i="3" s="1"/>
  <c r="BU147" i="3" a="1"/>
  <c r="BU147" i="3" s="1"/>
  <c r="CD147" i="3" a="1"/>
  <c r="CD147" i="3" s="1"/>
  <c r="CM147" i="3" a="1"/>
  <c r="CM147" i="3" s="1"/>
  <c r="J147" i="3" a="1"/>
  <c r="J147" i="3" s="1"/>
  <c r="R147" i="3" a="1"/>
  <c r="R147" i="3" s="1"/>
  <c r="AA147" i="3" a="1"/>
  <c r="AA147" i="3" s="1"/>
  <c r="AZ147" i="3" a="1"/>
  <c r="AZ147" i="3" s="1"/>
  <c r="BH147" i="3" a="1"/>
  <c r="BH147" i="3" s="1"/>
  <c r="CN147" i="3" a="1"/>
  <c r="CN147" i="3" s="1"/>
  <c r="I143" i="3" a="1"/>
  <c r="I143" i="3" s="1"/>
  <c r="O143" i="3" a="1"/>
  <c r="O143" i="3" s="1"/>
  <c r="R143" i="3" a="1"/>
  <c r="R143" i="3" s="1"/>
  <c r="Y143" i="3" a="1"/>
  <c r="Y143" i="3" s="1"/>
  <c r="AB143" i="3" a="1"/>
  <c r="AB143" i="3" s="1"/>
  <c r="AJ143" i="3" a="1"/>
  <c r="AJ143" i="3" s="1"/>
  <c r="AQ143" i="3" a="1"/>
  <c r="AQ143" i="3" s="1"/>
  <c r="AZ143" i="3" a="1"/>
  <c r="AZ143" i="3" s="1"/>
  <c r="BC143" i="3" a="1"/>
  <c r="BC143" i="3" s="1"/>
  <c r="BH143" i="3" a="1"/>
  <c r="BH143" i="3" s="1"/>
  <c r="BQ143" i="3" a="1"/>
  <c r="BQ143" i="3" s="1"/>
  <c r="BU143" i="3" a="1"/>
  <c r="BU143" i="3" s="1"/>
  <c r="CA143" i="3" a="1"/>
  <c r="CA143" i="3" s="1"/>
  <c r="CE143" i="3" a="1"/>
  <c r="CE143" i="3" s="1"/>
  <c r="CJ143" i="3" a="1"/>
  <c r="CJ143" i="3" s="1"/>
  <c r="CP143" i="3" s="1"/>
  <c r="CN143" i="3" a="1"/>
  <c r="CN143" i="3" s="1"/>
  <c r="J143" i="3" a="1"/>
  <c r="J143" i="3" s="1"/>
  <c r="P143" i="3" a="1"/>
  <c r="P143" i="3" s="1"/>
  <c r="X143" i="3" a="1"/>
  <c r="X143" i="3" s="1"/>
  <c r="AC143" i="3" a="1"/>
  <c r="AC143" i="3" s="1"/>
  <c r="AI143" i="3" a="1"/>
  <c r="AI143" i="3" s="1"/>
  <c r="AP143" i="3" a="1"/>
  <c r="AP143" i="3" s="1"/>
  <c r="AT143" i="3" a="1"/>
  <c r="AT143" i="3" s="1"/>
  <c r="BL143" i="3" a="1"/>
  <c r="BL143" i="3" s="1"/>
  <c r="BS143" i="3" a="1"/>
  <c r="BS143" i="3" s="1"/>
  <c r="BZ143" i="3" a="1"/>
  <c r="BZ143" i="3" s="1"/>
  <c r="CL143" i="3" a="1"/>
  <c r="CL143" i="3" s="1"/>
  <c r="H143" i="3" a="1"/>
  <c r="H143" i="3" s="1"/>
  <c r="Q143" i="3" a="1"/>
  <c r="Q143" i="3" s="1"/>
  <c r="Z143" i="3" a="1"/>
  <c r="Z143" i="3" s="1"/>
  <c r="AH143" i="3" a="1"/>
  <c r="AH143" i="3" s="1"/>
  <c r="AY143" i="3" a="1"/>
  <c r="AY143" i="3" s="1"/>
  <c r="BD143" i="3" a="1"/>
  <c r="BD143" i="3" s="1"/>
  <c r="BM143" i="3" a="1"/>
  <c r="BM143" i="3" s="1"/>
  <c r="CD143" i="3" a="1"/>
  <c r="CD143" i="3" s="1"/>
  <c r="CM143" i="3" a="1"/>
  <c r="CM143" i="3" s="1"/>
  <c r="K143" i="3" a="1"/>
  <c r="K143" i="3" s="1"/>
  <c r="S143" i="3" a="1"/>
  <c r="S143" i="3" s="1"/>
  <c r="AA143" i="3" a="1"/>
  <c r="AA143" i="3" s="1"/>
  <c r="AR143" i="3" a="1"/>
  <c r="AR143" i="3" s="1"/>
  <c r="BA143" i="3" a="1"/>
  <c r="BA143" i="3" s="1"/>
  <c r="BI143" i="3" a="1"/>
  <c r="BI143" i="3" s="1"/>
  <c r="BV143" i="3" a="1"/>
  <c r="BV143" i="3" s="1"/>
  <c r="CI143" i="3" a="1"/>
  <c r="CI143" i="3" s="1"/>
  <c r="F143" i="3" a="1"/>
  <c r="F143" i="3" s="1"/>
  <c r="T143" i="3" a="1"/>
  <c r="T143" i="3" s="1"/>
  <c r="AK143" i="3" a="1"/>
  <c r="AK143" i="3" s="1"/>
  <c r="AS143" i="3" a="1"/>
  <c r="AS143" i="3" s="1"/>
  <c r="BB143" i="3" a="1"/>
  <c r="BB143" i="3" s="1"/>
  <c r="BJ143" i="3" a="1"/>
  <c r="BJ143" i="3" s="1"/>
  <c r="BR143" i="3" a="1"/>
  <c r="BR143" i="3" s="1"/>
  <c r="BX143" i="3" s="1"/>
  <c r="CB143" i="3" a="1"/>
  <c r="CB143" i="3" s="1"/>
  <c r="G143" i="3" a="1"/>
  <c r="G143" i="3" s="1"/>
  <c r="AG143" i="3" a="1"/>
  <c r="AG143" i="3" s="1"/>
  <c r="AL143" i="3" a="1"/>
  <c r="AL143" i="3" s="1"/>
  <c r="AU143" i="3" a="1"/>
  <c r="AU143" i="3" s="1"/>
  <c r="BK143" i="3" a="1"/>
  <c r="BK143" i="3" s="1"/>
  <c r="BT143" i="3" a="1"/>
  <c r="BT143" i="3" s="1"/>
  <c r="CC143" i="3" a="1"/>
  <c r="CC143" i="3" s="1"/>
  <c r="CK143" i="3" a="1"/>
  <c r="CK143" i="3" s="1"/>
  <c r="G139" i="3" a="1"/>
  <c r="G139" i="3" s="1"/>
  <c r="K139" i="3" a="1"/>
  <c r="K139" i="3" s="1"/>
  <c r="P139" i="3" a="1"/>
  <c r="P139" i="3" s="1"/>
  <c r="T139" i="3" a="1"/>
  <c r="T139" i="3" s="1"/>
  <c r="Z139" i="3" a="1"/>
  <c r="Z139" i="3" s="1"/>
  <c r="AI139" i="3" a="1"/>
  <c r="AI139" i="3" s="1"/>
  <c r="AL139" i="3" a="1"/>
  <c r="AL139" i="3" s="1"/>
  <c r="AR139" i="3" a="1"/>
  <c r="AR139" i="3" s="1"/>
  <c r="AU139" i="3" a="1"/>
  <c r="AU139" i="3" s="1"/>
  <c r="BD139" i="3" a="1"/>
  <c r="BD139" i="3" s="1"/>
  <c r="BJ139" i="3" a="1"/>
  <c r="BJ139" i="3" s="1"/>
  <c r="BM139" i="3" a="1"/>
  <c r="BM139" i="3" s="1"/>
  <c r="BS139" i="3" a="1"/>
  <c r="BS139" i="3" s="1"/>
  <c r="BV139" i="3" a="1"/>
  <c r="BV139" i="3" s="1"/>
  <c r="CC139" i="3" a="1"/>
  <c r="CC139" i="3" s="1"/>
  <c r="CI139" i="3" a="1"/>
  <c r="CI139" i="3" s="1"/>
  <c r="CL139" i="3" a="1"/>
  <c r="CL139" i="3" s="1"/>
  <c r="J139" i="3" a="1"/>
  <c r="J139" i="3" s="1"/>
  <c r="Q139" i="3" a="1"/>
  <c r="Q139" i="3" s="1"/>
  <c r="Y139" i="3" a="1"/>
  <c r="Y139" i="3" s="1"/>
  <c r="AC139" i="3" a="1"/>
  <c r="AC139" i="3" s="1"/>
  <c r="AQ139" i="3" a="1"/>
  <c r="AQ139" i="3" s="1"/>
  <c r="AT139" i="3" a="1"/>
  <c r="AT139" i="3" s="1"/>
  <c r="BB139" i="3" a="1"/>
  <c r="BB139" i="3" s="1"/>
  <c r="BH139" i="3" a="1"/>
  <c r="BH139" i="3" s="1"/>
  <c r="BL139" i="3" a="1"/>
  <c r="BL139" i="3" s="1"/>
  <c r="BT139" i="3" a="1"/>
  <c r="BT139" i="3" s="1"/>
  <c r="CA139" i="3" a="1"/>
  <c r="CA139" i="3" s="1"/>
  <c r="CM139" i="3" a="1"/>
  <c r="CM139" i="3" s="1"/>
  <c r="F139" i="3" a="1"/>
  <c r="F139" i="3" s="1"/>
  <c r="R139" i="3" a="1"/>
  <c r="R139" i="3" s="1"/>
  <c r="AG139" i="3" a="1"/>
  <c r="AG139" i="3" s="1"/>
  <c r="AJ139" i="3" a="1"/>
  <c r="AJ139" i="3" s="1"/>
  <c r="AY139" i="3" a="1"/>
  <c r="AY139" i="3" s="1"/>
  <c r="BC139" i="3" a="1"/>
  <c r="BC139" i="3" s="1"/>
  <c r="BI139" i="3" a="1"/>
  <c r="BI139" i="3" s="1"/>
  <c r="O139" i="3" a="1"/>
  <c r="O139" i="3" s="1"/>
  <c r="AA139" i="3" a="1"/>
  <c r="AA139" i="3" s="1"/>
  <c r="AK139" i="3" a="1"/>
  <c r="AK139" i="3" s="1"/>
  <c r="AZ139" i="3" a="1"/>
  <c r="AZ139" i="3" s="1"/>
  <c r="BK139" i="3" a="1"/>
  <c r="BK139" i="3" s="1"/>
  <c r="BR139" i="3" a="1"/>
  <c r="BR139" i="3" s="1"/>
  <c r="BX139" i="3" s="1"/>
  <c r="CB139" i="3" a="1"/>
  <c r="CB139" i="3" s="1"/>
  <c r="CJ139" i="3" a="1"/>
  <c r="CJ139" i="3" s="1"/>
  <c r="CP139" i="3" s="1"/>
  <c r="AB139" i="3" a="1"/>
  <c r="AB139" i="3" s="1"/>
  <c r="AP139" i="3" a="1"/>
  <c r="AP139" i="3" s="1"/>
  <c r="BA139" i="3" a="1"/>
  <c r="BA139" i="3" s="1"/>
  <c r="BU139" i="3" a="1"/>
  <c r="BU139" i="3" s="1"/>
  <c r="CD139" i="3" a="1"/>
  <c r="CD139" i="3" s="1"/>
  <c r="CK139" i="3" a="1"/>
  <c r="CK139" i="3" s="1"/>
  <c r="H139" i="3" a="1"/>
  <c r="H139" i="3" s="1"/>
  <c r="S139" i="3" a="1"/>
  <c r="S139" i="3" s="1"/>
  <c r="AS139" i="3" a="1"/>
  <c r="AS139" i="3" s="1"/>
  <c r="CE139" i="3" a="1"/>
  <c r="CE139" i="3" s="1"/>
  <c r="CN139" i="3" a="1"/>
  <c r="CN139" i="3" s="1"/>
  <c r="I139" i="3" a="1"/>
  <c r="I139" i="3" s="1"/>
  <c r="X139" i="3" a="1"/>
  <c r="X139" i="3" s="1"/>
  <c r="AH139" i="3" a="1"/>
  <c r="AH139" i="3" s="1"/>
  <c r="BQ139" i="3" a="1"/>
  <c r="BQ139" i="3" s="1"/>
  <c r="BZ139" i="3" a="1"/>
  <c r="BZ139" i="3" s="1"/>
  <c r="H135" i="3" a="1"/>
  <c r="H135" i="3" s="1"/>
  <c r="X135" i="3" a="1"/>
  <c r="X135" i="3" s="1"/>
  <c r="AG135" i="3" a="1"/>
  <c r="AG135" i="3" s="1"/>
  <c r="AJ135" i="3" a="1"/>
  <c r="AJ135" i="3" s="1"/>
  <c r="AP135" i="3" a="1"/>
  <c r="AP135" i="3" s="1"/>
  <c r="AS135" i="3" a="1"/>
  <c r="AS135" i="3" s="1"/>
  <c r="BJ135" i="3" a="1"/>
  <c r="BJ135" i="3" s="1"/>
  <c r="BQ135" i="3" a="1"/>
  <c r="BQ135" i="3" s="1"/>
  <c r="BT135" i="3" a="1"/>
  <c r="BT135" i="3" s="1"/>
  <c r="CA135" i="3" a="1"/>
  <c r="CA135" i="3" s="1"/>
  <c r="CD135" i="3" a="1"/>
  <c r="CD135" i="3" s="1"/>
  <c r="CL135" i="3" a="1"/>
  <c r="CL135" i="3" s="1"/>
  <c r="F135" i="3" a="1"/>
  <c r="F135" i="3" s="1"/>
  <c r="J135" i="3" a="1"/>
  <c r="J135" i="3" s="1"/>
  <c r="Q135" i="3" a="1"/>
  <c r="Q135" i="3" s="1"/>
  <c r="Y135" i="3" a="1"/>
  <c r="Y135" i="3" s="1"/>
  <c r="AC135" i="3" a="1"/>
  <c r="AC135" i="3" s="1"/>
  <c r="AQ135" i="3" a="1"/>
  <c r="AQ135" i="3" s="1"/>
  <c r="AT135" i="3" a="1"/>
  <c r="AT135" i="3" s="1"/>
  <c r="BA135" i="3" a="1"/>
  <c r="BA135" i="3" s="1"/>
  <c r="BL135" i="3" a="1"/>
  <c r="BL135" i="3" s="1"/>
  <c r="BS135" i="3" a="1"/>
  <c r="BS135" i="3" s="1"/>
  <c r="G135" i="3" a="1"/>
  <c r="G135" i="3" s="1"/>
  <c r="K135" i="3" a="1"/>
  <c r="K135" i="3" s="1"/>
  <c r="R135" i="3" a="1"/>
  <c r="R135" i="3" s="1"/>
  <c r="Z135" i="3" a="1"/>
  <c r="Z135" i="3" s="1"/>
  <c r="AK135" i="3" a="1"/>
  <c r="AK135" i="3" s="1"/>
  <c r="AU135" i="3" a="1"/>
  <c r="AU135" i="3" s="1"/>
  <c r="BB135" i="3" a="1"/>
  <c r="BB135" i="3" s="1"/>
  <c r="BH135" i="3" a="1"/>
  <c r="BH135" i="3" s="1"/>
  <c r="BM135" i="3" a="1"/>
  <c r="BM135" i="3" s="1"/>
  <c r="BU135" i="3" a="1"/>
  <c r="BU135" i="3" s="1"/>
  <c r="CB135" i="3" a="1"/>
  <c r="CB135" i="3" s="1"/>
  <c r="CI135" i="3" a="1"/>
  <c r="CI135" i="3" s="1"/>
  <c r="CM135" i="3" a="1"/>
  <c r="CM135" i="3" s="1"/>
  <c r="O135" i="3" a="1"/>
  <c r="O135" i="3" s="1"/>
  <c r="AA135" i="3" a="1"/>
  <c r="AA135" i="3" s="1"/>
  <c r="AY135" i="3" a="1"/>
  <c r="AY135" i="3" s="1"/>
  <c r="BI135" i="3" a="1"/>
  <c r="BI135" i="3" s="1"/>
  <c r="BV135" i="3" a="1"/>
  <c r="BV135" i="3" s="1"/>
  <c r="CJ135" i="3" a="1"/>
  <c r="CJ135" i="3" s="1"/>
  <c r="CP135" i="3" s="1"/>
  <c r="P135" i="3" a="1"/>
  <c r="P135" i="3" s="1"/>
  <c r="AB135" i="3" a="1"/>
  <c r="AB135" i="3" s="1"/>
  <c r="AL135" i="3" a="1"/>
  <c r="AL135" i="3" s="1"/>
  <c r="AZ135" i="3" a="1"/>
  <c r="AZ135" i="3" s="1"/>
  <c r="BK135" i="3" a="1"/>
  <c r="BK135" i="3" s="1"/>
  <c r="BZ135" i="3" a="1"/>
  <c r="BZ135" i="3" s="1"/>
  <c r="CK135" i="3" a="1"/>
  <c r="CK135" i="3" s="1"/>
  <c r="S135" i="3" a="1"/>
  <c r="S135" i="3" s="1"/>
  <c r="AH135" i="3" a="1"/>
  <c r="AH135" i="3" s="1"/>
  <c r="AR135" i="3" a="1"/>
  <c r="AR135" i="3" s="1"/>
  <c r="BC135" i="3" a="1"/>
  <c r="BC135" i="3" s="1"/>
  <c r="CC135" i="3" a="1"/>
  <c r="CC135" i="3" s="1"/>
  <c r="CN135" i="3" a="1"/>
  <c r="CN135" i="3" s="1"/>
  <c r="I135" i="3" a="1"/>
  <c r="I135" i="3" s="1"/>
  <c r="T135" i="3" a="1"/>
  <c r="T135" i="3" s="1"/>
  <c r="AI135" i="3" a="1"/>
  <c r="AI135" i="3" s="1"/>
  <c r="BD135" i="3" a="1"/>
  <c r="BD135" i="3" s="1"/>
  <c r="BR135" i="3" a="1"/>
  <c r="BR135" i="3" s="1"/>
  <c r="BX135" i="3" s="1"/>
  <c r="CE135" i="3" a="1"/>
  <c r="CE135" i="3" s="1"/>
  <c r="G131" i="3" a="1"/>
  <c r="G131" i="3" s="1"/>
  <c r="J131" i="3" a="1"/>
  <c r="J131" i="3" s="1"/>
  <c r="Q131" i="3" a="1"/>
  <c r="Q131" i="3" s="1"/>
  <c r="T131" i="3" a="1"/>
  <c r="T131" i="3" s="1"/>
  <c r="Z131" i="3" a="1"/>
  <c r="Z131" i="3" s="1"/>
  <c r="AC131" i="3" a="1"/>
  <c r="AC131" i="3" s="1"/>
  <c r="AH131" i="3" a="1"/>
  <c r="AH131" i="3" s="1"/>
  <c r="AK131" i="3" a="1"/>
  <c r="AK131" i="3" s="1"/>
  <c r="AQ131" i="3" a="1"/>
  <c r="AQ131" i="3" s="1"/>
  <c r="AT131" i="3" a="1"/>
  <c r="AT131" i="3" s="1"/>
  <c r="AZ131" i="3" a="1"/>
  <c r="AZ131" i="3" s="1"/>
  <c r="BD131" i="3" a="1"/>
  <c r="BD131" i="3" s="1"/>
  <c r="BI131" i="3" a="1"/>
  <c r="BI131" i="3" s="1"/>
  <c r="BM131" i="3" a="1"/>
  <c r="BM131" i="3" s="1"/>
  <c r="BR131" i="3" a="1"/>
  <c r="BR131" i="3" s="1"/>
  <c r="BX131" i="3" s="1"/>
  <c r="CE131" i="3" a="1"/>
  <c r="CE131" i="3" s="1"/>
  <c r="CK131" i="3" a="1"/>
  <c r="CK131" i="3" s="1"/>
  <c r="CN131" i="3" a="1"/>
  <c r="CN131" i="3" s="1"/>
  <c r="K131" i="3" a="1"/>
  <c r="K131" i="3" s="1"/>
  <c r="X131" i="3" a="1"/>
  <c r="X131" i="3" s="1"/>
  <c r="AA131" i="3" a="1"/>
  <c r="AA131" i="3" s="1"/>
  <c r="AI131" i="3" a="1"/>
  <c r="AI131" i="3" s="1"/>
  <c r="AU131" i="3" a="1"/>
  <c r="AU131" i="3" s="1"/>
  <c r="BA131" i="3" a="1"/>
  <c r="BA131" i="3" s="1"/>
  <c r="BJ131" i="3" a="1"/>
  <c r="BJ131" i="3" s="1"/>
  <c r="BS131" i="3" a="1"/>
  <c r="BS131" i="3" s="1"/>
  <c r="BV131" i="3" a="1"/>
  <c r="BV131" i="3" s="1"/>
  <c r="CB131" i="3" a="1"/>
  <c r="CB131" i="3" s="1"/>
  <c r="O131" i="3" a="1"/>
  <c r="O131" i="3" s="1"/>
  <c r="Y131" i="3" a="1"/>
  <c r="Y131" i="3" s="1"/>
  <c r="AG131" i="3" a="1"/>
  <c r="AG131" i="3" s="1"/>
  <c r="AL131" i="3" a="1"/>
  <c r="AL131" i="3" s="1"/>
  <c r="BQ131" i="3" a="1"/>
  <c r="BQ131" i="3" s="1"/>
  <c r="BZ131" i="3" a="1"/>
  <c r="BZ131" i="3" s="1"/>
  <c r="CI131" i="3" a="1"/>
  <c r="CI131" i="3" s="1"/>
  <c r="F131" i="3" a="1"/>
  <c r="F131" i="3" s="1"/>
  <c r="P131" i="3" a="1"/>
  <c r="P131" i="3" s="1"/>
  <c r="AP131" i="3" a="1"/>
  <c r="AP131" i="3" s="1"/>
  <c r="AY131" i="3" a="1"/>
  <c r="AY131" i="3" s="1"/>
  <c r="BH131" i="3" a="1"/>
  <c r="BH131" i="3" s="1"/>
  <c r="CA131" i="3" a="1"/>
  <c r="CA131" i="3" s="1"/>
  <c r="CJ131" i="3" a="1"/>
  <c r="CJ131" i="3" s="1"/>
  <c r="CP131" i="3" s="1"/>
  <c r="R131" i="3" a="1"/>
  <c r="R131" i="3" s="1"/>
  <c r="BB131" i="3" a="1"/>
  <c r="BB131" i="3" s="1"/>
  <c r="BT131" i="3" a="1"/>
  <c r="BT131" i="3" s="1"/>
  <c r="CL131" i="3" a="1"/>
  <c r="CL131" i="3" s="1"/>
  <c r="S131" i="3" a="1"/>
  <c r="S131" i="3" s="1"/>
  <c r="AJ131" i="3" a="1"/>
  <c r="AJ131" i="3" s="1"/>
  <c r="BC131" i="3" a="1"/>
  <c r="BC131" i="3" s="1"/>
  <c r="BU131" i="3" a="1"/>
  <c r="BU131" i="3" s="1"/>
  <c r="CM131" i="3" a="1"/>
  <c r="CM131" i="3" s="1"/>
  <c r="H131" i="3" a="1"/>
  <c r="H131" i="3" s="1"/>
  <c r="AR131" i="3" a="1"/>
  <c r="AR131" i="3" s="1"/>
  <c r="BK131" i="3" a="1"/>
  <c r="BK131" i="3" s="1"/>
  <c r="CC131" i="3" a="1"/>
  <c r="CC131" i="3" s="1"/>
  <c r="I131" i="3" a="1"/>
  <c r="I131" i="3" s="1"/>
  <c r="AB131" i="3" a="1"/>
  <c r="AB131" i="3" s="1"/>
  <c r="AS131" i="3" a="1"/>
  <c r="AS131" i="3" s="1"/>
  <c r="BL131" i="3" a="1"/>
  <c r="BL131" i="3" s="1"/>
  <c r="CD131" i="3" a="1"/>
  <c r="CD131" i="3" s="1"/>
  <c r="G127" i="3" a="1"/>
  <c r="G127" i="3" s="1"/>
  <c r="J127" i="3" a="1"/>
  <c r="J127" i="3" s="1"/>
  <c r="P127" i="3" a="1"/>
  <c r="P127" i="3" s="1"/>
  <c r="S127" i="3" a="1"/>
  <c r="S127" i="3" s="1"/>
  <c r="AB127" i="3" a="1"/>
  <c r="AB127" i="3" s="1"/>
  <c r="AK127" i="3" a="1"/>
  <c r="AK127" i="3" s="1"/>
  <c r="AQ127" i="3" a="1"/>
  <c r="AQ127" i="3" s="1"/>
  <c r="AU127" i="3" a="1"/>
  <c r="AU127" i="3" s="1"/>
  <c r="BA127" i="3" a="1"/>
  <c r="BA127" i="3" s="1"/>
  <c r="BD127" i="3" a="1"/>
  <c r="BD127" i="3" s="1"/>
  <c r="BI127" i="3" a="1"/>
  <c r="BI127" i="3" s="1"/>
  <c r="BL127" i="3" a="1"/>
  <c r="BL127" i="3" s="1"/>
  <c r="BU127" i="3" a="1"/>
  <c r="BU127" i="3" s="1"/>
  <c r="CA127" i="3" a="1"/>
  <c r="CA127" i="3" s="1"/>
  <c r="CD127" i="3" a="1"/>
  <c r="CD127" i="3" s="1"/>
  <c r="CK127" i="3" a="1"/>
  <c r="CK127" i="3" s="1"/>
  <c r="CN127" i="3" a="1"/>
  <c r="CN127" i="3" s="1"/>
  <c r="K127" i="3" a="1"/>
  <c r="K127" i="3" s="1"/>
  <c r="Q127" i="3" a="1"/>
  <c r="Q127" i="3" s="1"/>
  <c r="T127" i="3" a="1"/>
  <c r="T127" i="3" s="1"/>
  <c r="Z127" i="3" a="1"/>
  <c r="Z127" i="3" s="1"/>
  <c r="AC127" i="3" a="1"/>
  <c r="AC127" i="3" s="1"/>
  <c r="AH127" i="3" a="1"/>
  <c r="AH127" i="3" s="1"/>
  <c r="AR127" i="3" a="1"/>
  <c r="AR127" i="3" s="1"/>
  <c r="BB127" i="3" a="1"/>
  <c r="BB127" i="3" s="1"/>
  <c r="BJ127" i="3" a="1"/>
  <c r="BJ127" i="3" s="1"/>
  <c r="BM127" i="3" a="1"/>
  <c r="BM127" i="3" s="1"/>
  <c r="BR127" i="3" a="1"/>
  <c r="BR127" i="3" s="1"/>
  <c r="CE127" i="3" a="1"/>
  <c r="CE127" i="3" s="1"/>
  <c r="O127" i="3" a="1"/>
  <c r="O127" i="3" s="1"/>
  <c r="X127" i="3" a="1"/>
  <c r="X127" i="3" s="1"/>
  <c r="AL127" i="3" a="1"/>
  <c r="AL127" i="3" s="1"/>
  <c r="AY127" i="3" a="1"/>
  <c r="AY127" i="3" s="1"/>
  <c r="BV127" i="3" a="1"/>
  <c r="BV127" i="3" s="1"/>
  <c r="CI127" i="3" a="1"/>
  <c r="CI127" i="3" s="1"/>
  <c r="F127" i="3" a="1"/>
  <c r="F127" i="3" s="1"/>
  <c r="Y127" i="3" a="1"/>
  <c r="Y127" i="3" s="1"/>
  <c r="AG127" i="3" a="1"/>
  <c r="AG127" i="3" s="1"/>
  <c r="AP127" i="3" a="1"/>
  <c r="AP127" i="3" s="1"/>
  <c r="AZ127" i="3" a="1"/>
  <c r="AZ127" i="3" s="1"/>
  <c r="BH127" i="3" a="1"/>
  <c r="BH127" i="3" s="1"/>
  <c r="BQ127" i="3" a="1"/>
  <c r="BQ127" i="3" s="1"/>
  <c r="BZ127" i="3" a="1"/>
  <c r="BZ127" i="3" s="1"/>
  <c r="CJ127" i="3" a="1"/>
  <c r="CJ127" i="3" s="1"/>
  <c r="H127" i="3" a="1"/>
  <c r="H127" i="3" s="1"/>
  <c r="AA127" i="3" a="1"/>
  <c r="AA127" i="3" s="1"/>
  <c r="AS127" i="3" a="1"/>
  <c r="AS127" i="3" s="1"/>
  <c r="BK127" i="3" a="1"/>
  <c r="BK127" i="3" s="1"/>
  <c r="CB127" i="3" a="1"/>
  <c r="CB127" i="3" s="1"/>
  <c r="I127" i="3" a="1"/>
  <c r="I127" i="3" s="1"/>
  <c r="AT127" i="3" a="1"/>
  <c r="AT127" i="3" s="1"/>
  <c r="CC127" i="3" a="1"/>
  <c r="CC127" i="3" s="1"/>
  <c r="AI127" i="3" a="1"/>
  <c r="AI127" i="3" s="1"/>
  <c r="BC127" i="3" a="1"/>
  <c r="BC127" i="3" s="1"/>
  <c r="BS127" i="3" a="1"/>
  <c r="BS127" i="3" s="1"/>
  <c r="CL127" i="3" a="1"/>
  <c r="CL127" i="3" s="1"/>
  <c r="R127" i="3" a="1"/>
  <c r="R127" i="3" s="1"/>
  <c r="AJ127" i="3" a="1"/>
  <c r="AJ127" i="3" s="1"/>
  <c r="BT127" i="3" a="1"/>
  <c r="BT127" i="3" s="1"/>
  <c r="CM127" i="3" a="1"/>
  <c r="CM127" i="3" s="1"/>
  <c r="K123" i="3" a="1"/>
  <c r="K123" i="3" s="1"/>
  <c r="P123" i="3" a="1"/>
  <c r="P123" i="3" s="1"/>
  <c r="S123" i="3" a="1"/>
  <c r="S123" i="3" s="1"/>
  <c r="Z123" i="3" a="1"/>
  <c r="Z123" i="3" s="1"/>
  <c r="AC123" i="3" a="1"/>
  <c r="AC123" i="3" s="1"/>
  <c r="AI123" i="3" a="1"/>
  <c r="AI123" i="3" s="1"/>
  <c r="AL123" i="3" a="1"/>
  <c r="AL123" i="3" s="1"/>
  <c r="AS123" i="3" a="1"/>
  <c r="AS123" i="3" s="1"/>
  <c r="BD123" i="3" a="1"/>
  <c r="BD123" i="3" s="1"/>
  <c r="BI123" i="3" a="1"/>
  <c r="BI123" i="3" s="1"/>
  <c r="BL123" i="3" a="1"/>
  <c r="BL123" i="3" s="1"/>
  <c r="BR123" i="3" a="1"/>
  <c r="BR123" i="3" s="1"/>
  <c r="BX123" i="3" s="1"/>
  <c r="BV123" i="3" a="1"/>
  <c r="BV123" i="3" s="1"/>
  <c r="CB123" i="3" a="1"/>
  <c r="CB123" i="3" s="1"/>
  <c r="CI123" i="3" a="1"/>
  <c r="CI123" i="3" s="1"/>
  <c r="H123" i="3" a="1"/>
  <c r="H123" i="3" s="1"/>
  <c r="Q123" i="3" a="1"/>
  <c r="Q123" i="3" s="1"/>
  <c r="T123" i="3" a="1"/>
  <c r="T123" i="3" s="1"/>
  <c r="AA123" i="3" a="1"/>
  <c r="AA123" i="3" s="1"/>
  <c r="AJ123" i="3" a="1"/>
  <c r="AJ123" i="3" s="1"/>
  <c r="AP123" i="3" a="1"/>
  <c r="AP123" i="3" s="1"/>
  <c r="AY123" i="3" a="1"/>
  <c r="AY123" i="3" s="1"/>
  <c r="BB123" i="3" a="1"/>
  <c r="BB123" i="3" s="1"/>
  <c r="BJ123" i="3" a="1"/>
  <c r="BJ123" i="3" s="1"/>
  <c r="BM123" i="3" a="1"/>
  <c r="BM123" i="3" s="1"/>
  <c r="BS123" i="3" a="1"/>
  <c r="BS123" i="3" s="1"/>
  <c r="BZ123" i="3" a="1"/>
  <c r="BZ123" i="3" s="1"/>
  <c r="CC123" i="3" a="1"/>
  <c r="CC123" i="3" s="1"/>
  <c r="CL123" i="3" a="1"/>
  <c r="CL123" i="3" s="1"/>
  <c r="I123" i="3" a="1"/>
  <c r="I123" i="3" s="1"/>
  <c r="AK123" i="3" a="1"/>
  <c r="AK123" i="3" s="1"/>
  <c r="AT123" i="3" a="1"/>
  <c r="AT123" i="3" s="1"/>
  <c r="BC123" i="3" a="1"/>
  <c r="BC123" i="3" s="1"/>
  <c r="BK123" i="3" a="1"/>
  <c r="BK123" i="3" s="1"/>
  <c r="BT123" i="3" a="1"/>
  <c r="BT123" i="3" s="1"/>
  <c r="CD123" i="3" a="1"/>
  <c r="CD123" i="3" s="1"/>
  <c r="CM123" i="3" a="1"/>
  <c r="CM123" i="3" s="1"/>
  <c r="J123" i="3" a="1"/>
  <c r="J123" i="3" s="1"/>
  <c r="R123" i="3" a="1"/>
  <c r="R123" i="3" s="1"/>
  <c r="AB123" i="3" a="1"/>
  <c r="AB123" i="3" s="1"/>
  <c r="AU123" i="3" a="1"/>
  <c r="AU123" i="3" s="1"/>
  <c r="BU123" i="3" a="1"/>
  <c r="BU123" i="3" s="1"/>
  <c r="CE123" i="3" a="1"/>
  <c r="CE123" i="3" s="1"/>
  <c r="CN123" i="3" a="1"/>
  <c r="CN123" i="3" s="1"/>
  <c r="O123" i="3" a="1"/>
  <c r="O123" i="3" s="1"/>
  <c r="AG123" i="3" a="1"/>
  <c r="AG123" i="3" s="1"/>
  <c r="AZ123" i="3" a="1"/>
  <c r="AZ123" i="3" s="1"/>
  <c r="BQ123" i="3" a="1"/>
  <c r="BQ123" i="3" s="1"/>
  <c r="CJ123" i="3" a="1"/>
  <c r="CJ123" i="3" s="1"/>
  <c r="CP123" i="3" s="1"/>
  <c r="AH123" i="3" a="1"/>
  <c r="AH123" i="3" s="1"/>
  <c r="BA123" i="3" a="1"/>
  <c r="BA123" i="3" s="1"/>
  <c r="CK123" i="3" a="1"/>
  <c r="CK123" i="3" s="1"/>
  <c r="F123" i="3" a="1"/>
  <c r="F123" i="3" s="1"/>
  <c r="X123" i="3" a="1"/>
  <c r="X123" i="3" s="1"/>
  <c r="AQ123" i="3" a="1"/>
  <c r="AQ123" i="3" s="1"/>
  <c r="CA123" i="3" a="1"/>
  <c r="CA123" i="3" s="1"/>
  <c r="G123" i="3" a="1"/>
  <c r="G123" i="3" s="1"/>
  <c r="Y123" i="3" a="1"/>
  <c r="Y123" i="3" s="1"/>
  <c r="AR123" i="3" a="1"/>
  <c r="AR123" i="3" s="1"/>
  <c r="BH123" i="3" a="1"/>
  <c r="BH123" i="3" s="1"/>
  <c r="G119" i="3" a="1"/>
  <c r="G119" i="3" s="1"/>
  <c r="J119" i="3" a="1"/>
  <c r="J119" i="3" s="1"/>
  <c r="P119" i="3" a="1"/>
  <c r="P119" i="3" s="1"/>
  <c r="S119" i="3" a="1"/>
  <c r="S119" i="3" s="1"/>
  <c r="AB119" i="3" a="1"/>
  <c r="AB119" i="3" s="1"/>
  <c r="AH119" i="3" a="1"/>
  <c r="AH119" i="3" s="1"/>
  <c r="AK119" i="3" a="1"/>
  <c r="AK119" i="3" s="1"/>
  <c r="AQ119" i="3" a="1"/>
  <c r="AQ119" i="3" s="1"/>
  <c r="AT119" i="3" a="1"/>
  <c r="AT119" i="3" s="1"/>
  <c r="AZ119" i="3" a="1"/>
  <c r="AZ119" i="3" s="1"/>
  <c r="BH119" i="3" a="1"/>
  <c r="BH119" i="3" s="1"/>
  <c r="BL119" i="3" a="1"/>
  <c r="BL119" i="3" s="1"/>
  <c r="BU119" i="3" a="1"/>
  <c r="BU119" i="3" s="1"/>
  <c r="CE119" i="3" a="1"/>
  <c r="CE119" i="3" s="1"/>
  <c r="CK119" i="3" a="1"/>
  <c r="CK119" i="3" s="1"/>
  <c r="CN119" i="3" a="1"/>
  <c r="CN119" i="3" s="1"/>
  <c r="K119" i="3" a="1"/>
  <c r="K119" i="3" s="1"/>
  <c r="Q119" i="3" a="1"/>
  <c r="Q119" i="3" s="1"/>
  <c r="T119" i="3" a="1"/>
  <c r="T119" i="3" s="1"/>
  <c r="Z119" i="3" a="1"/>
  <c r="Z119" i="3" s="1"/>
  <c r="AC119" i="3" a="1"/>
  <c r="AC119" i="3" s="1"/>
  <c r="AI119" i="3" a="1"/>
  <c r="AI119" i="3" s="1"/>
  <c r="AR119" i="3" a="1"/>
  <c r="AR119" i="3" s="1"/>
  <c r="AU119" i="3" a="1"/>
  <c r="AU119" i="3" s="1"/>
  <c r="BA119" i="3" a="1"/>
  <c r="BA119" i="3" s="1"/>
  <c r="BD119" i="3" a="1"/>
  <c r="BD119" i="3" s="1"/>
  <c r="BI119" i="3" a="1"/>
  <c r="BI119" i="3" s="1"/>
  <c r="BM119" i="3" a="1"/>
  <c r="BM119" i="3" s="1"/>
  <c r="BR119" i="3" a="1"/>
  <c r="BR119" i="3" s="1"/>
  <c r="BX119" i="3" s="1"/>
  <c r="BV119" i="3" a="1"/>
  <c r="BV119" i="3" s="1"/>
  <c r="CB119" i="3" a="1"/>
  <c r="CB119" i="3" s="1"/>
  <c r="CI119" i="3" a="1"/>
  <c r="CI119" i="3" s="1"/>
  <c r="O119" i="3" a="1"/>
  <c r="O119" i="3" s="1"/>
  <c r="X119" i="3" a="1"/>
  <c r="X119" i="3" s="1"/>
  <c r="AL119" i="3" a="1"/>
  <c r="AL119" i="3" s="1"/>
  <c r="BZ119" i="3" a="1"/>
  <c r="BZ119" i="3" s="1"/>
  <c r="F119" i="3" a="1"/>
  <c r="F119" i="3" s="1"/>
  <c r="Y119" i="3" a="1"/>
  <c r="Y119" i="3" s="1"/>
  <c r="AG119" i="3" a="1"/>
  <c r="AG119" i="3" s="1"/>
  <c r="AP119" i="3" a="1"/>
  <c r="AP119" i="3" s="1"/>
  <c r="AY119" i="3" a="1"/>
  <c r="AY119" i="3" s="1"/>
  <c r="BQ119" i="3" a="1"/>
  <c r="BQ119" i="3" s="1"/>
  <c r="CA119" i="3" a="1"/>
  <c r="CA119" i="3" s="1"/>
  <c r="CJ119" i="3" a="1"/>
  <c r="CJ119" i="3" s="1"/>
  <c r="CP119" i="3" s="1"/>
  <c r="H119" i="3" a="1"/>
  <c r="H119" i="3" s="1"/>
  <c r="AA119" i="3" a="1"/>
  <c r="AA119" i="3" s="1"/>
  <c r="AS119" i="3" a="1"/>
  <c r="AS119" i="3" s="1"/>
  <c r="BJ119" i="3" a="1"/>
  <c r="BJ119" i="3" s="1"/>
  <c r="CC119" i="3" a="1"/>
  <c r="CC119" i="3" s="1"/>
  <c r="I119" i="3" a="1"/>
  <c r="I119" i="3" s="1"/>
  <c r="BK119" i="3" a="1"/>
  <c r="BK119" i="3" s="1"/>
  <c r="CD119" i="3" a="1"/>
  <c r="CD119" i="3" s="1"/>
  <c r="BB119" i="3" a="1"/>
  <c r="BB119" i="3" s="1"/>
  <c r="BS119" i="3" a="1"/>
  <c r="BS119" i="3" s="1"/>
  <c r="CL119" i="3" a="1"/>
  <c r="CL119" i="3" s="1"/>
  <c r="R119" i="3" a="1"/>
  <c r="R119" i="3" s="1"/>
  <c r="AJ119" i="3" a="1"/>
  <c r="AJ119" i="3" s="1"/>
  <c r="BC119" i="3" a="1"/>
  <c r="BC119" i="3" s="1"/>
  <c r="BT119" i="3" a="1"/>
  <c r="BT119" i="3" s="1"/>
  <c r="CM119" i="3" a="1"/>
  <c r="CM119" i="3" s="1"/>
  <c r="H115" i="3" a="1"/>
  <c r="H115" i="3" s="1"/>
  <c r="O115" i="3" a="1"/>
  <c r="O115" i="3" s="1"/>
  <c r="X115" i="3" a="1"/>
  <c r="X115" i="3" s="1"/>
  <c r="AA115" i="3" a="1"/>
  <c r="AA115" i="3" s="1"/>
  <c r="AL115" i="3" a="1"/>
  <c r="AL115" i="3" s="1"/>
  <c r="AS115" i="3" a="1"/>
  <c r="AS115" i="3" s="1"/>
  <c r="BB115" i="3" a="1"/>
  <c r="BB115" i="3" s="1"/>
  <c r="BJ115" i="3" a="1"/>
  <c r="BJ115" i="3" s="1"/>
  <c r="BS115" i="3" a="1"/>
  <c r="BS115" i="3" s="1"/>
  <c r="BZ115" i="3" a="1"/>
  <c r="BZ115" i="3" s="1"/>
  <c r="CC115" i="3" a="1"/>
  <c r="CC115" i="3" s="1"/>
  <c r="CL115" i="3" a="1"/>
  <c r="CL115" i="3" s="1"/>
  <c r="F115" i="3" a="1"/>
  <c r="F115" i="3" s="1"/>
  <c r="I115" i="3" a="1"/>
  <c r="I115" i="3" s="1"/>
  <c r="R115" i="3" a="1"/>
  <c r="R115" i="3" s="1"/>
  <c r="Y115" i="3" a="1"/>
  <c r="Y115" i="3" s="1"/>
  <c r="AG115" i="3" a="1"/>
  <c r="AG115" i="3" s="1"/>
  <c r="AJ115" i="3" a="1"/>
  <c r="AJ115" i="3" s="1"/>
  <c r="AP115" i="3" a="1"/>
  <c r="AP115" i="3" s="1"/>
  <c r="AY115" i="3" a="1"/>
  <c r="AY115" i="3" s="1"/>
  <c r="BC115" i="3" a="1"/>
  <c r="BC115" i="3" s="1"/>
  <c r="BK115" i="3" a="1"/>
  <c r="BK115" i="3" s="1"/>
  <c r="BQ115" i="3" a="1"/>
  <c r="BQ115" i="3" s="1"/>
  <c r="BT115" i="3" a="1"/>
  <c r="BT115" i="3" s="1"/>
  <c r="CA115" i="3" a="1"/>
  <c r="CA115" i="3" s="1"/>
  <c r="CD115" i="3" a="1"/>
  <c r="CD115" i="3" s="1"/>
  <c r="CJ115" i="3" a="1"/>
  <c r="CJ115" i="3" s="1"/>
  <c r="CP115" i="3" s="1"/>
  <c r="CM115" i="3" a="1"/>
  <c r="CM115" i="3" s="1"/>
  <c r="J115" i="3" a="1"/>
  <c r="J115" i="3" s="1"/>
  <c r="S115" i="3" a="1"/>
  <c r="S115" i="3" s="1"/>
  <c r="AB115" i="3" a="1"/>
  <c r="AB115" i="3" s="1"/>
  <c r="AK115" i="3" a="1"/>
  <c r="AK115" i="3" s="1"/>
  <c r="AT115" i="3" a="1"/>
  <c r="AT115" i="3" s="1"/>
  <c r="BL115" i="3" a="1"/>
  <c r="BL115" i="3" s="1"/>
  <c r="BU115" i="3" a="1"/>
  <c r="BU115" i="3" s="1"/>
  <c r="CE115" i="3" a="1"/>
  <c r="CE115" i="3" s="1"/>
  <c r="CN115" i="3" a="1"/>
  <c r="CN115" i="3" s="1"/>
  <c r="K115" i="3" a="1"/>
  <c r="K115" i="3" s="1"/>
  <c r="T115" i="3" a="1"/>
  <c r="T115" i="3" s="1"/>
  <c r="AC115" i="3" a="1"/>
  <c r="AC115" i="3" s="1"/>
  <c r="AU115" i="3" a="1"/>
  <c r="AU115" i="3" s="1"/>
  <c r="BD115" i="3" a="1"/>
  <c r="BD115" i="3" s="1"/>
  <c r="BM115" i="3" a="1"/>
  <c r="BM115" i="3" s="1"/>
  <c r="BV115" i="3" a="1"/>
  <c r="BV115" i="3" s="1"/>
  <c r="CI115" i="3" a="1"/>
  <c r="CI115" i="3" s="1"/>
  <c r="P115" i="3" a="1"/>
  <c r="P115" i="3" s="1"/>
  <c r="AH115" i="3" a="1"/>
  <c r="AH115" i="3" s="1"/>
  <c r="AZ115" i="3" a="1"/>
  <c r="AZ115" i="3" s="1"/>
  <c r="CK115" i="3" a="1"/>
  <c r="CK115" i="3" s="1"/>
  <c r="Q115" i="3" a="1"/>
  <c r="Q115" i="3" s="1"/>
  <c r="AI115" i="3" a="1"/>
  <c r="AI115" i="3" s="1"/>
  <c r="BA115" i="3" a="1"/>
  <c r="BA115" i="3" s="1"/>
  <c r="BR115" i="3" a="1"/>
  <c r="BR115" i="3" s="1"/>
  <c r="BX115" i="3" s="1"/>
  <c r="G115" i="3" a="1"/>
  <c r="G115" i="3" s="1"/>
  <c r="AQ115" i="3" a="1"/>
  <c r="AQ115" i="3" s="1"/>
  <c r="BH115" i="3" a="1"/>
  <c r="BH115" i="3" s="1"/>
  <c r="Z115" i="3" a="1"/>
  <c r="Z115" i="3" s="1"/>
  <c r="AR115" i="3" a="1"/>
  <c r="AR115" i="3" s="1"/>
  <c r="BI115" i="3" a="1"/>
  <c r="BI115" i="3" s="1"/>
  <c r="CB115" i="3" a="1"/>
  <c r="CB115" i="3" s="1"/>
  <c r="G111" i="3" a="1"/>
  <c r="G111" i="3" s="1"/>
  <c r="J111" i="3" a="1"/>
  <c r="J111" i="3" s="1"/>
  <c r="P111" i="3" a="1"/>
  <c r="P111" i="3" s="1"/>
  <c r="S111" i="3" a="1"/>
  <c r="S111" i="3" s="1"/>
  <c r="AB111" i="3" a="1"/>
  <c r="AB111" i="3" s="1"/>
  <c r="AH111" i="3" a="1"/>
  <c r="AH111" i="3" s="1"/>
  <c r="AK111" i="3" a="1"/>
  <c r="AK111" i="3" s="1"/>
  <c r="AQ111" i="3" a="1"/>
  <c r="AQ111" i="3" s="1"/>
  <c r="AT111" i="3" a="1"/>
  <c r="AT111" i="3" s="1"/>
  <c r="AZ111" i="3" a="1"/>
  <c r="AZ111" i="3" s="1"/>
  <c r="BH111" i="3" a="1"/>
  <c r="BH111" i="3" s="1"/>
  <c r="BL111" i="3" a="1"/>
  <c r="BL111" i="3" s="1"/>
  <c r="BU111" i="3" a="1"/>
  <c r="BU111" i="3" s="1"/>
  <c r="CE111" i="3" a="1"/>
  <c r="CE111" i="3" s="1"/>
  <c r="CK111" i="3" a="1"/>
  <c r="CK111" i="3" s="1"/>
  <c r="CN111" i="3" a="1"/>
  <c r="CN111" i="3" s="1"/>
  <c r="K111" i="3" a="1"/>
  <c r="K111" i="3" s="1"/>
  <c r="Q111" i="3" a="1"/>
  <c r="Q111" i="3" s="1"/>
  <c r="T111" i="3" a="1"/>
  <c r="T111" i="3" s="1"/>
  <c r="Z111" i="3" a="1"/>
  <c r="Z111" i="3" s="1"/>
  <c r="AC111" i="3" a="1"/>
  <c r="AC111" i="3" s="1"/>
  <c r="AI111" i="3" a="1"/>
  <c r="AI111" i="3" s="1"/>
  <c r="AR111" i="3" a="1"/>
  <c r="AR111" i="3" s="1"/>
  <c r="AU111" i="3" a="1"/>
  <c r="AU111" i="3" s="1"/>
  <c r="BA111" i="3" a="1"/>
  <c r="BA111" i="3" s="1"/>
  <c r="BD111" i="3" a="1"/>
  <c r="BD111" i="3" s="1"/>
  <c r="BI111" i="3" a="1"/>
  <c r="BI111" i="3" s="1"/>
  <c r="BM111" i="3" a="1"/>
  <c r="BM111" i="3" s="1"/>
  <c r="BR111" i="3" a="1"/>
  <c r="BR111" i="3" s="1"/>
  <c r="BX111" i="3" s="1"/>
  <c r="BV111" i="3" a="1"/>
  <c r="BV111" i="3" s="1"/>
  <c r="CB111" i="3" a="1"/>
  <c r="CB111" i="3" s="1"/>
  <c r="CI111" i="3" a="1"/>
  <c r="CI111" i="3" s="1"/>
  <c r="H111" i="3" a="1"/>
  <c r="H111" i="3" s="1"/>
  <c r="AA111" i="3" a="1"/>
  <c r="AA111" i="3" s="1"/>
  <c r="AS111" i="3" a="1"/>
  <c r="AS111" i="3" s="1"/>
  <c r="BB111" i="3" a="1"/>
  <c r="BB111" i="3" s="1"/>
  <c r="BJ111" i="3" a="1"/>
  <c r="BJ111" i="3" s="1"/>
  <c r="BS111" i="3" a="1"/>
  <c r="BS111" i="3" s="1"/>
  <c r="CC111" i="3" a="1"/>
  <c r="CC111" i="3" s="1"/>
  <c r="CL111" i="3" a="1"/>
  <c r="CL111" i="3" s="1"/>
  <c r="I111" i="3" a="1"/>
  <c r="I111" i="3" s="1"/>
  <c r="R111" i="3" a="1"/>
  <c r="R111" i="3" s="1"/>
  <c r="AJ111" i="3" a="1"/>
  <c r="AJ111" i="3" s="1"/>
  <c r="BC111" i="3" a="1"/>
  <c r="BC111" i="3" s="1"/>
  <c r="BK111" i="3" a="1"/>
  <c r="BK111" i="3" s="1"/>
  <c r="BT111" i="3" a="1"/>
  <c r="BT111" i="3" s="1"/>
  <c r="CD111" i="3" a="1"/>
  <c r="CD111" i="3" s="1"/>
  <c r="CM111" i="3" a="1"/>
  <c r="CM111" i="3" s="1"/>
  <c r="X111" i="3" a="1"/>
  <c r="X111" i="3" s="1"/>
  <c r="AL111" i="3" a="1"/>
  <c r="AL111" i="3" s="1"/>
  <c r="BZ111" i="3" a="1"/>
  <c r="BZ111" i="3" s="1"/>
  <c r="F111" i="3" a="1"/>
  <c r="F111" i="3" s="1"/>
  <c r="Y111" i="3" a="1"/>
  <c r="Y111" i="3" s="1"/>
  <c r="AP111" i="3" a="1"/>
  <c r="AP111" i="3" s="1"/>
  <c r="CA111" i="3" a="1"/>
  <c r="CA111" i="3" s="1"/>
  <c r="O111" i="3" a="1"/>
  <c r="O111" i="3" s="1"/>
  <c r="AG111" i="3" a="1"/>
  <c r="AG111" i="3" s="1"/>
  <c r="AY111" i="3" a="1"/>
  <c r="AY111" i="3" s="1"/>
  <c r="BQ111" i="3" a="1"/>
  <c r="BQ111" i="3" s="1"/>
  <c r="CJ111" i="3" a="1"/>
  <c r="CJ111" i="3" s="1"/>
  <c r="CP111" i="3" s="1"/>
  <c r="K107" i="3" a="1"/>
  <c r="K107" i="3" s="1"/>
  <c r="Q107" i="3" a="1"/>
  <c r="Q107" i="3" s="1"/>
  <c r="T107" i="3" a="1"/>
  <c r="T107" i="3" s="1"/>
  <c r="Z107" i="3" a="1"/>
  <c r="Z107" i="3" s="1"/>
  <c r="AC107" i="3" a="1"/>
  <c r="AC107" i="3" s="1"/>
  <c r="AI107" i="3" a="1"/>
  <c r="AI107" i="3" s="1"/>
  <c r="AR107" i="3" a="1"/>
  <c r="AR107" i="3" s="1"/>
  <c r="AU107" i="3" a="1"/>
  <c r="AU107" i="3" s="1"/>
  <c r="BA107" i="3" a="1"/>
  <c r="BA107" i="3" s="1"/>
  <c r="BD107" i="3" a="1"/>
  <c r="BD107" i="3" s="1"/>
  <c r="BI107" i="3" a="1"/>
  <c r="BI107" i="3" s="1"/>
  <c r="BM107" i="3" a="1"/>
  <c r="BM107" i="3" s="1"/>
  <c r="BR107" i="3" a="1"/>
  <c r="BR107" i="3" s="1"/>
  <c r="BX107" i="3" s="1"/>
  <c r="BV107" i="3" a="1"/>
  <c r="BV107" i="3" s="1"/>
  <c r="CB107" i="3" a="1"/>
  <c r="CB107" i="3" s="1"/>
  <c r="CI107" i="3" a="1"/>
  <c r="CI107" i="3" s="1"/>
  <c r="H107" i="3" a="1"/>
  <c r="H107" i="3" s="1"/>
  <c r="O107" i="3" a="1"/>
  <c r="O107" i="3" s="1"/>
  <c r="X107" i="3" a="1"/>
  <c r="X107" i="3" s="1"/>
  <c r="AA107" i="3" a="1"/>
  <c r="AA107" i="3" s="1"/>
  <c r="AL107" i="3" a="1"/>
  <c r="AL107" i="3" s="1"/>
  <c r="AS107" i="3" a="1"/>
  <c r="AS107" i="3" s="1"/>
  <c r="BB107" i="3" a="1"/>
  <c r="BB107" i="3" s="1"/>
  <c r="BJ107" i="3" a="1"/>
  <c r="BJ107" i="3" s="1"/>
  <c r="BS107" i="3" a="1"/>
  <c r="BS107" i="3" s="1"/>
  <c r="BZ107" i="3" a="1"/>
  <c r="BZ107" i="3" s="1"/>
  <c r="CC107" i="3" a="1"/>
  <c r="CC107" i="3" s="1"/>
  <c r="CL107" i="3" a="1"/>
  <c r="CL107" i="3" s="1"/>
  <c r="I107" i="3" a="1"/>
  <c r="I107" i="3" s="1"/>
  <c r="R107" i="3" a="1"/>
  <c r="R107" i="3" s="1"/>
  <c r="AJ107" i="3" a="1"/>
  <c r="AJ107" i="3" s="1"/>
  <c r="BC107" i="3" a="1"/>
  <c r="BC107" i="3" s="1"/>
  <c r="BK107" i="3" a="1"/>
  <c r="BK107" i="3" s="1"/>
  <c r="BT107" i="3" a="1"/>
  <c r="BT107" i="3" s="1"/>
  <c r="CD107" i="3" a="1"/>
  <c r="CD107" i="3" s="1"/>
  <c r="CM107" i="3" a="1"/>
  <c r="CM107" i="3" s="1"/>
  <c r="J107" i="3" a="1"/>
  <c r="J107" i="3" s="1"/>
  <c r="S107" i="3" a="1"/>
  <c r="S107" i="3" s="1"/>
  <c r="AB107" i="3" a="1"/>
  <c r="AB107" i="3" s="1"/>
  <c r="AK107" i="3" a="1"/>
  <c r="AK107" i="3" s="1"/>
  <c r="AT107" i="3" a="1"/>
  <c r="AT107" i="3" s="1"/>
  <c r="BL107" i="3" a="1"/>
  <c r="BL107" i="3" s="1"/>
  <c r="BU107" i="3" a="1"/>
  <c r="BU107" i="3" s="1"/>
  <c r="CE107" i="3" a="1"/>
  <c r="CE107" i="3" s="1"/>
  <c r="CN107" i="3" a="1"/>
  <c r="CN107" i="3" s="1"/>
  <c r="F107" i="3" a="1"/>
  <c r="F107" i="3" s="1"/>
  <c r="Y107" i="3" a="1"/>
  <c r="Y107" i="3" s="1"/>
  <c r="AP107" i="3" a="1"/>
  <c r="AP107" i="3" s="1"/>
  <c r="CA107" i="3" a="1"/>
  <c r="CA107" i="3" s="1"/>
  <c r="G107" i="3" a="1"/>
  <c r="G107" i="3" s="1"/>
  <c r="AQ107" i="3" a="1"/>
  <c r="AQ107" i="3" s="1"/>
  <c r="BH107" i="3" a="1"/>
  <c r="BH107" i="3" s="1"/>
  <c r="AY107" i="3" a="1"/>
  <c r="AY107" i="3" s="1"/>
  <c r="CJ107" i="3" a="1"/>
  <c r="CJ107" i="3" s="1"/>
  <c r="CP107" i="3" s="1"/>
  <c r="P107" i="3" a="1"/>
  <c r="P107" i="3" s="1"/>
  <c r="AZ107" i="3" a="1"/>
  <c r="AZ107" i="3" s="1"/>
  <c r="CK107" i="3" a="1"/>
  <c r="CK107" i="3" s="1"/>
  <c r="AG107" i="3" a="1"/>
  <c r="AG107" i="3" s="1"/>
  <c r="BQ107" i="3" a="1"/>
  <c r="BQ107" i="3" s="1"/>
  <c r="AH107" i="3" a="1"/>
  <c r="AH107" i="3" s="1"/>
  <c r="F103" i="3" a="1"/>
  <c r="F103" i="3" s="1"/>
  <c r="I103" i="3" a="1"/>
  <c r="I103" i="3" s="1"/>
  <c r="R103" i="3" a="1"/>
  <c r="R103" i="3" s="1"/>
  <c r="Y103" i="3" a="1"/>
  <c r="Y103" i="3" s="1"/>
  <c r="AG103" i="3" a="1"/>
  <c r="AG103" i="3" s="1"/>
  <c r="AJ103" i="3" a="1"/>
  <c r="AJ103" i="3" s="1"/>
  <c r="AP103" i="3" a="1"/>
  <c r="AP103" i="3" s="1"/>
  <c r="AY103" i="3" a="1"/>
  <c r="AY103" i="3" s="1"/>
  <c r="BC103" i="3" a="1"/>
  <c r="BC103" i="3" s="1"/>
  <c r="BK103" i="3" a="1"/>
  <c r="BK103" i="3" s="1"/>
  <c r="BQ103" i="3" a="1"/>
  <c r="BQ103" i="3" s="1"/>
  <c r="BT103" i="3" a="1"/>
  <c r="BT103" i="3" s="1"/>
  <c r="CA103" i="3" a="1"/>
  <c r="CA103" i="3" s="1"/>
  <c r="CD103" i="3" a="1"/>
  <c r="CD103" i="3" s="1"/>
  <c r="CJ103" i="3" a="1"/>
  <c r="CJ103" i="3" s="1"/>
  <c r="CP103" i="3" s="1"/>
  <c r="CM103" i="3" a="1"/>
  <c r="CM103" i="3" s="1"/>
  <c r="G103" i="3" a="1"/>
  <c r="G103" i="3" s="1"/>
  <c r="J103" i="3" a="1"/>
  <c r="J103" i="3" s="1"/>
  <c r="P103" i="3" a="1"/>
  <c r="P103" i="3" s="1"/>
  <c r="S103" i="3" a="1"/>
  <c r="S103" i="3" s="1"/>
  <c r="AB103" i="3" a="1"/>
  <c r="AB103" i="3" s="1"/>
  <c r="AH103" i="3" a="1"/>
  <c r="AH103" i="3" s="1"/>
  <c r="AK103" i="3" a="1"/>
  <c r="AK103" i="3" s="1"/>
  <c r="AQ103" i="3" a="1"/>
  <c r="AQ103" i="3" s="1"/>
  <c r="AT103" i="3" a="1"/>
  <c r="AT103" i="3" s="1"/>
  <c r="AZ103" i="3" a="1"/>
  <c r="AZ103" i="3" s="1"/>
  <c r="BH103" i="3" a="1"/>
  <c r="BH103" i="3" s="1"/>
  <c r="BL103" i="3" a="1"/>
  <c r="BL103" i="3" s="1"/>
  <c r="BU103" i="3" a="1"/>
  <c r="BU103" i="3" s="1"/>
  <c r="CE103" i="3" a="1"/>
  <c r="CE103" i="3" s="1"/>
  <c r="CK103" i="3" a="1"/>
  <c r="CK103" i="3" s="1"/>
  <c r="CN103" i="3" a="1"/>
  <c r="CN103" i="3" s="1"/>
  <c r="Q103" i="3" a="1"/>
  <c r="Q103" i="3" s="1"/>
  <c r="Z103" i="3" a="1"/>
  <c r="Z103" i="3" s="1"/>
  <c r="AI103" i="3" a="1"/>
  <c r="AI103" i="3" s="1"/>
  <c r="AR103" i="3" a="1"/>
  <c r="AR103" i="3" s="1"/>
  <c r="BA103" i="3" a="1"/>
  <c r="BA103" i="3" s="1"/>
  <c r="BI103" i="3" a="1"/>
  <c r="BI103" i="3" s="1"/>
  <c r="BR103" i="3" a="1"/>
  <c r="BR103" i="3" s="1"/>
  <c r="BX103" i="3" s="1"/>
  <c r="CB103" i="3" a="1"/>
  <c r="CB103" i="3" s="1"/>
  <c r="H103" i="3" a="1"/>
  <c r="H103" i="3" s="1"/>
  <c r="AA103" i="3" a="1"/>
  <c r="AA103" i="3" s="1"/>
  <c r="AS103" i="3" a="1"/>
  <c r="AS103" i="3" s="1"/>
  <c r="BB103" i="3" a="1"/>
  <c r="BB103" i="3" s="1"/>
  <c r="BJ103" i="3" a="1"/>
  <c r="BJ103" i="3" s="1"/>
  <c r="BS103" i="3" a="1"/>
  <c r="BS103" i="3" s="1"/>
  <c r="CC103" i="3" a="1"/>
  <c r="CC103" i="3" s="1"/>
  <c r="CL103" i="3" a="1"/>
  <c r="CL103" i="3" s="1"/>
  <c r="K103" i="3" a="1"/>
  <c r="K103" i="3" s="1"/>
  <c r="AC103" i="3" a="1"/>
  <c r="AC103" i="3" s="1"/>
  <c r="AU103" i="3" a="1"/>
  <c r="AU103" i="3" s="1"/>
  <c r="BM103" i="3" a="1"/>
  <c r="BM103" i="3" s="1"/>
  <c r="CI103" i="3" a="1"/>
  <c r="CI103" i="3" s="1"/>
  <c r="O103" i="3" a="1"/>
  <c r="O103" i="3" s="1"/>
  <c r="BV103" i="3" a="1"/>
  <c r="BV103" i="3" s="1"/>
  <c r="AL103" i="3" a="1"/>
  <c r="AL103" i="3" s="1"/>
  <c r="BZ103" i="3" a="1"/>
  <c r="BZ103" i="3" s="1"/>
  <c r="T103" i="3" a="1"/>
  <c r="T103" i="3" s="1"/>
  <c r="BD103" i="3" a="1"/>
  <c r="BD103" i="3" s="1"/>
  <c r="X103" i="3" a="1"/>
  <c r="X103" i="3" s="1"/>
  <c r="K99" i="3" a="1"/>
  <c r="K99" i="3" s="1"/>
  <c r="Q99" i="3" a="1"/>
  <c r="Q99" i="3" s="1"/>
  <c r="T99" i="3" a="1"/>
  <c r="T99" i="3" s="1"/>
  <c r="Z99" i="3" a="1"/>
  <c r="Z99" i="3" s="1"/>
  <c r="AC99" i="3" a="1"/>
  <c r="AC99" i="3" s="1"/>
  <c r="AR99" i="3" a="1"/>
  <c r="AR99" i="3" s="1"/>
  <c r="AU99" i="3" a="1"/>
  <c r="AU99" i="3" s="1"/>
  <c r="BA99" i="3" a="1"/>
  <c r="BA99" i="3" s="1"/>
  <c r="BD99" i="3" a="1"/>
  <c r="BD99" i="3" s="1"/>
  <c r="BI99" i="3" a="1"/>
  <c r="BI99" i="3" s="1"/>
  <c r="BM99" i="3" a="1"/>
  <c r="BM99" i="3" s="1"/>
  <c r="BR99" i="3" a="1"/>
  <c r="BR99" i="3" s="1"/>
  <c r="BX99" i="3" s="1"/>
  <c r="BV99" i="3" a="1"/>
  <c r="BV99" i="3" s="1"/>
  <c r="CB99" i="3" a="1"/>
  <c r="CB99" i="3" s="1"/>
  <c r="CI99" i="3" a="1"/>
  <c r="CI99" i="3" s="1"/>
  <c r="H99" i="3" a="1"/>
  <c r="H99" i="3" s="1"/>
  <c r="O99" i="3" a="1"/>
  <c r="O99" i="3" s="1"/>
  <c r="X99" i="3" a="1"/>
  <c r="X99" i="3" s="1"/>
  <c r="AA99" i="3" a="1"/>
  <c r="AA99" i="3" s="1"/>
  <c r="AS99" i="3" a="1"/>
  <c r="AS99" i="3" s="1"/>
  <c r="BB99" i="3" a="1"/>
  <c r="BB99" i="3" s="1"/>
  <c r="BJ99" i="3" a="1"/>
  <c r="BJ99" i="3" s="1"/>
  <c r="BS99" i="3" a="1"/>
  <c r="BS99" i="3" s="1"/>
  <c r="BZ99" i="3" a="1"/>
  <c r="BZ99" i="3" s="1"/>
  <c r="CC99" i="3" a="1"/>
  <c r="CC99" i="3" s="1"/>
  <c r="CL99" i="3" a="1"/>
  <c r="CL99" i="3" s="1"/>
  <c r="F99" i="3" a="1"/>
  <c r="F99" i="3" s="1"/>
  <c r="Y99" i="3" a="1"/>
  <c r="Y99" i="3" s="1"/>
  <c r="AP99" i="3" a="1"/>
  <c r="AP99" i="3" s="1"/>
  <c r="AY99" i="3" a="1"/>
  <c r="AY99" i="3" s="1"/>
  <c r="BQ99" i="3" a="1"/>
  <c r="BQ99" i="3" s="1"/>
  <c r="CA99" i="3" a="1"/>
  <c r="CA99" i="3" s="1"/>
  <c r="CG99" i="3" s="1"/>
  <c r="CJ99" i="3" a="1"/>
  <c r="CJ99" i="3" s="1"/>
  <c r="CP99" i="3" s="1"/>
  <c r="G99" i="3" a="1"/>
  <c r="G99" i="3" s="1"/>
  <c r="P99" i="3" a="1"/>
  <c r="P99" i="3" s="1"/>
  <c r="AQ99" i="3" a="1"/>
  <c r="AQ99" i="3" s="1"/>
  <c r="AZ99" i="3" a="1"/>
  <c r="AZ99" i="3" s="1"/>
  <c r="BH99" i="3" a="1"/>
  <c r="BH99" i="3" s="1"/>
  <c r="CK99" i="3" a="1"/>
  <c r="CK99" i="3" s="1"/>
  <c r="R99" i="3" a="1"/>
  <c r="R99" i="3" s="1"/>
  <c r="BC99" i="3" a="1"/>
  <c r="BC99" i="3" s="1"/>
  <c r="BT99" i="3" a="1"/>
  <c r="BT99" i="3" s="1"/>
  <c r="CM99" i="3" a="1"/>
  <c r="CM99" i="3" s="1"/>
  <c r="S99" i="3" a="1"/>
  <c r="S99" i="3" s="1"/>
  <c r="BU99" i="3" a="1"/>
  <c r="BU99" i="3" s="1"/>
  <c r="CN99" i="3" a="1"/>
  <c r="CN99" i="3" s="1"/>
  <c r="BK99" i="3" a="1"/>
  <c r="BK99" i="3" s="1"/>
  <c r="AB99" i="3" a="1"/>
  <c r="AB99" i="3" s="1"/>
  <c r="BL99" i="3" a="1"/>
  <c r="BL99" i="3" s="1"/>
  <c r="I99" i="3" a="1"/>
  <c r="I99" i="3" s="1"/>
  <c r="CD99" i="3" a="1"/>
  <c r="CD99" i="3" s="1"/>
  <c r="J99" i="3" a="1"/>
  <c r="J99" i="3" s="1"/>
  <c r="AT99" i="3" a="1"/>
  <c r="AT99" i="3" s="1"/>
  <c r="CE99" i="3" a="1"/>
  <c r="CE99" i="3" s="1"/>
  <c r="F95" i="3" a="1"/>
  <c r="F95" i="3" s="1"/>
  <c r="I95" i="3" a="1"/>
  <c r="I95" i="3" s="1"/>
  <c r="R95" i="3" a="1"/>
  <c r="R95" i="3" s="1"/>
  <c r="Y95" i="3" a="1"/>
  <c r="Y95" i="3" s="1"/>
  <c r="AG95" i="3" a="1"/>
  <c r="AG95" i="3" s="1"/>
  <c r="AJ95" i="3" a="1"/>
  <c r="AJ95" i="3" s="1"/>
  <c r="AP95" i="3" a="1"/>
  <c r="AP95" i="3" s="1"/>
  <c r="AY95" i="3" a="1"/>
  <c r="AY95" i="3" s="1"/>
  <c r="BC95" i="3" a="1"/>
  <c r="BC95" i="3" s="1"/>
  <c r="BK95" i="3" a="1"/>
  <c r="BK95" i="3" s="1"/>
  <c r="BQ95" i="3" a="1"/>
  <c r="BQ95" i="3" s="1"/>
  <c r="BT95" i="3" a="1"/>
  <c r="BT95" i="3" s="1"/>
  <c r="CA95" i="3" a="1"/>
  <c r="CA95" i="3" s="1"/>
  <c r="CD95" i="3" a="1"/>
  <c r="CD95" i="3" s="1"/>
  <c r="CJ95" i="3" a="1"/>
  <c r="CJ95" i="3" s="1"/>
  <c r="CP95" i="3" s="1"/>
  <c r="CM95" i="3" a="1"/>
  <c r="CM95" i="3" s="1"/>
  <c r="G95" i="3" a="1"/>
  <c r="G95" i="3" s="1"/>
  <c r="J95" i="3" a="1"/>
  <c r="J95" i="3" s="1"/>
  <c r="P95" i="3" a="1"/>
  <c r="P95" i="3" s="1"/>
  <c r="S95" i="3" a="1"/>
  <c r="S95" i="3" s="1"/>
  <c r="AB95" i="3" a="1"/>
  <c r="AB95" i="3" s="1"/>
  <c r="AH95" i="3" a="1"/>
  <c r="AH95" i="3" s="1"/>
  <c r="AK95" i="3" a="1"/>
  <c r="AK95" i="3" s="1"/>
  <c r="AQ95" i="3" a="1"/>
  <c r="AQ95" i="3" s="1"/>
  <c r="AT95" i="3" a="1"/>
  <c r="AT95" i="3" s="1"/>
  <c r="AZ95" i="3" a="1"/>
  <c r="AZ95" i="3" s="1"/>
  <c r="BH95" i="3" a="1"/>
  <c r="BH95" i="3" s="1"/>
  <c r="BL95" i="3" a="1"/>
  <c r="BL95" i="3" s="1"/>
  <c r="BU95" i="3" a="1"/>
  <c r="BU95" i="3" s="1"/>
  <c r="CE95" i="3" a="1"/>
  <c r="CE95" i="3" s="1"/>
  <c r="CK95" i="3" a="1"/>
  <c r="CK95" i="3" s="1"/>
  <c r="CN95" i="3" a="1"/>
  <c r="CN95" i="3" s="1"/>
  <c r="K95" i="3" a="1"/>
  <c r="K95" i="3" s="1"/>
  <c r="T95" i="3" a="1"/>
  <c r="T95" i="3" s="1"/>
  <c r="AC95" i="3" a="1"/>
  <c r="AC95" i="3" s="1"/>
  <c r="AU95" i="3" a="1"/>
  <c r="AU95" i="3" s="1"/>
  <c r="BD95" i="3" a="1"/>
  <c r="BD95" i="3" s="1"/>
  <c r="BM95" i="3" a="1"/>
  <c r="BM95" i="3" s="1"/>
  <c r="BV95" i="3" a="1"/>
  <c r="BV95" i="3" s="1"/>
  <c r="CI95" i="3" a="1"/>
  <c r="CI95" i="3" s="1"/>
  <c r="O95" i="3" a="1"/>
  <c r="O95" i="3" s="1"/>
  <c r="X95" i="3" a="1"/>
  <c r="X95" i="3" s="1"/>
  <c r="AL95" i="3" a="1"/>
  <c r="AL95" i="3" s="1"/>
  <c r="BZ95" i="3" a="1"/>
  <c r="BZ95" i="3" s="1"/>
  <c r="Z95" i="3" a="1"/>
  <c r="Z95" i="3" s="1"/>
  <c r="AR95" i="3" a="1"/>
  <c r="AR95" i="3" s="1"/>
  <c r="BI95" i="3" a="1"/>
  <c r="BI95" i="3" s="1"/>
  <c r="CB95" i="3" a="1"/>
  <c r="CB95" i="3" s="1"/>
  <c r="H95" i="3" a="1"/>
  <c r="H95" i="3" s="1"/>
  <c r="AA95" i="3" a="1"/>
  <c r="AA95" i="3" s="1"/>
  <c r="AS95" i="3" a="1"/>
  <c r="AS95" i="3" s="1"/>
  <c r="BJ95" i="3" a="1"/>
  <c r="BJ95" i="3" s="1"/>
  <c r="CC95" i="3" a="1"/>
  <c r="CC95" i="3" s="1"/>
  <c r="Q95" i="3" a="1"/>
  <c r="Q95" i="3" s="1"/>
  <c r="BA95" i="3" a="1"/>
  <c r="BA95" i="3" s="1"/>
  <c r="BB95" i="3" a="1"/>
  <c r="BB95" i="3" s="1"/>
  <c r="CL95" i="3" a="1"/>
  <c r="CL95" i="3" s="1"/>
  <c r="AI95" i="3" a="1"/>
  <c r="AI95" i="3" s="1"/>
  <c r="BR95" i="3" a="1"/>
  <c r="BR95" i="3" s="1"/>
  <c r="BX95" i="3" s="1"/>
  <c r="BS95" i="3" a="1"/>
  <c r="BS95" i="3" s="1"/>
  <c r="K91" i="3" a="1"/>
  <c r="K91" i="3" s="1"/>
  <c r="Q91" i="3" a="1"/>
  <c r="Q91" i="3" s="1"/>
  <c r="T91" i="3" a="1"/>
  <c r="T91" i="3" s="1"/>
  <c r="Z91" i="3" a="1"/>
  <c r="Z91" i="3" s="1"/>
  <c r="AC91" i="3" a="1"/>
  <c r="AC91" i="3" s="1"/>
  <c r="AI91" i="3" a="1"/>
  <c r="AI91" i="3" s="1"/>
  <c r="AR91" i="3" a="1"/>
  <c r="AR91" i="3" s="1"/>
  <c r="AU91" i="3" a="1"/>
  <c r="AU91" i="3" s="1"/>
  <c r="BA91" i="3" a="1"/>
  <c r="BA91" i="3" s="1"/>
  <c r="BD91" i="3" a="1"/>
  <c r="BD91" i="3" s="1"/>
  <c r="BI91" i="3" a="1"/>
  <c r="BI91" i="3" s="1"/>
  <c r="BM91" i="3" a="1"/>
  <c r="BM91" i="3" s="1"/>
  <c r="BR91" i="3" a="1"/>
  <c r="BR91" i="3" s="1"/>
  <c r="BX91" i="3" s="1"/>
  <c r="BV91" i="3" a="1"/>
  <c r="BV91" i="3" s="1"/>
  <c r="CB91" i="3" a="1"/>
  <c r="CB91" i="3" s="1"/>
  <c r="CI91" i="3" a="1"/>
  <c r="CI91" i="3" s="1"/>
  <c r="H91" i="3" a="1"/>
  <c r="H91" i="3" s="1"/>
  <c r="O91" i="3" a="1"/>
  <c r="O91" i="3" s="1"/>
  <c r="X91" i="3" a="1"/>
  <c r="X91" i="3" s="1"/>
  <c r="AA91" i="3" a="1"/>
  <c r="AA91" i="3" s="1"/>
  <c r="AL91" i="3" a="1"/>
  <c r="AL91" i="3" s="1"/>
  <c r="AS91" i="3" a="1"/>
  <c r="AS91" i="3" s="1"/>
  <c r="BB91" i="3" a="1"/>
  <c r="BB91" i="3" s="1"/>
  <c r="BJ91" i="3" a="1"/>
  <c r="BJ91" i="3" s="1"/>
  <c r="BS91" i="3" a="1"/>
  <c r="BS91" i="3" s="1"/>
  <c r="BZ91" i="3" a="1"/>
  <c r="BZ91" i="3" s="1"/>
  <c r="CC91" i="3" a="1"/>
  <c r="CC91" i="3" s="1"/>
  <c r="CL91" i="3" a="1"/>
  <c r="CL91" i="3" s="1"/>
  <c r="I91" i="3" a="1"/>
  <c r="I91" i="3" s="1"/>
  <c r="R91" i="3" a="1"/>
  <c r="R91" i="3" s="1"/>
  <c r="AJ91" i="3" a="1"/>
  <c r="AJ91" i="3" s="1"/>
  <c r="BC91" i="3" a="1"/>
  <c r="BC91" i="3" s="1"/>
  <c r="BK91" i="3" a="1"/>
  <c r="BK91" i="3" s="1"/>
  <c r="BT91" i="3" a="1"/>
  <c r="BT91" i="3" s="1"/>
  <c r="CD91" i="3" a="1"/>
  <c r="CD91" i="3" s="1"/>
  <c r="CM91" i="3" a="1"/>
  <c r="CM91" i="3" s="1"/>
  <c r="J91" i="3" a="1"/>
  <c r="J91" i="3" s="1"/>
  <c r="S91" i="3" a="1"/>
  <c r="S91" i="3" s="1"/>
  <c r="AB91" i="3" a="1"/>
  <c r="AB91" i="3" s="1"/>
  <c r="AK91" i="3" a="1"/>
  <c r="AK91" i="3" s="1"/>
  <c r="AT91" i="3" a="1"/>
  <c r="AT91" i="3" s="1"/>
  <c r="BL91" i="3" a="1"/>
  <c r="BL91" i="3" s="1"/>
  <c r="BU91" i="3" a="1"/>
  <c r="BU91" i="3" s="1"/>
  <c r="CE91" i="3" a="1"/>
  <c r="CE91" i="3" s="1"/>
  <c r="CN91" i="3" a="1"/>
  <c r="CN91" i="3" s="1"/>
  <c r="AG91" i="3" a="1"/>
  <c r="AG91" i="3" s="1"/>
  <c r="AY91" i="3" a="1"/>
  <c r="AY91" i="3" s="1"/>
  <c r="BQ91" i="3" a="1"/>
  <c r="BQ91" i="3" s="1"/>
  <c r="CJ91" i="3" a="1"/>
  <c r="CJ91" i="3" s="1"/>
  <c r="CP91" i="3" s="1"/>
  <c r="P91" i="3" a="1"/>
  <c r="P91" i="3" s="1"/>
  <c r="AH91" i="3" a="1"/>
  <c r="AH91" i="3" s="1"/>
  <c r="AZ91" i="3" a="1"/>
  <c r="AZ91" i="3" s="1"/>
  <c r="CK91" i="3" a="1"/>
  <c r="CK91" i="3" s="1"/>
  <c r="F91" i="3" a="1"/>
  <c r="F91" i="3" s="1"/>
  <c r="AP91" i="3" a="1"/>
  <c r="AP91" i="3" s="1"/>
  <c r="CA91" i="3" a="1"/>
  <c r="CA91" i="3" s="1"/>
  <c r="G91" i="3" a="1"/>
  <c r="G91" i="3" s="1"/>
  <c r="AQ91" i="3" a="1"/>
  <c r="AQ91" i="3" s="1"/>
  <c r="Y91" i="3" a="1"/>
  <c r="Y91" i="3" s="1"/>
  <c r="BH91" i="3" a="1"/>
  <c r="BH91" i="3" s="1"/>
  <c r="F87" i="3" a="1"/>
  <c r="F87" i="3" s="1"/>
  <c r="I87" i="3" a="1"/>
  <c r="I87" i="3" s="1"/>
  <c r="R87" i="3" a="1"/>
  <c r="R87" i="3" s="1"/>
  <c r="Y87" i="3" a="1"/>
  <c r="Y87" i="3" s="1"/>
  <c r="AG87" i="3" a="1"/>
  <c r="AG87" i="3" s="1"/>
  <c r="AJ87" i="3" a="1"/>
  <c r="AJ87" i="3" s="1"/>
  <c r="AP87" i="3" a="1"/>
  <c r="AP87" i="3" s="1"/>
  <c r="AY87" i="3" a="1"/>
  <c r="AY87" i="3" s="1"/>
  <c r="BC87" i="3" a="1"/>
  <c r="BC87" i="3" s="1"/>
  <c r="BK87" i="3" a="1"/>
  <c r="BK87" i="3" s="1"/>
  <c r="BQ87" i="3" a="1"/>
  <c r="BQ87" i="3" s="1"/>
  <c r="BT87" i="3" a="1"/>
  <c r="BT87" i="3" s="1"/>
  <c r="CA87" i="3" a="1"/>
  <c r="CA87" i="3" s="1"/>
  <c r="CD87" i="3" a="1"/>
  <c r="CD87" i="3" s="1"/>
  <c r="CJ87" i="3" a="1"/>
  <c r="CJ87" i="3" s="1"/>
  <c r="CP87" i="3" s="1"/>
  <c r="CM87" i="3" a="1"/>
  <c r="CM87" i="3" s="1"/>
  <c r="G87" i="3" a="1"/>
  <c r="G87" i="3" s="1"/>
  <c r="J87" i="3" a="1"/>
  <c r="J87" i="3" s="1"/>
  <c r="P87" i="3" a="1"/>
  <c r="P87" i="3" s="1"/>
  <c r="S87" i="3" a="1"/>
  <c r="S87" i="3" s="1"/>
  <c r="AB87" i="3" a="1"/>
  <c r="AB87" i="3" s="1"/>
  <c r="AH87" i="3" a="1"/>
  <c r="AH87" i="3" s="1"/>
  <c r="AK87" i="3" a="1"/>
  <c r="AK87" i="3" s="1"/>
  <c r="AQ87" i="3" a="1"/>
  <c r="AQ87" i="3" s="1"/>
  <c r="AT87" i="3" a="1"/>
  <c r="AT87" i="3" s="1"/>
  <c r="AZ87" i="3" a="1"/>
  <c r="AZ87" i="3" s="1"/>
  <c r="BH87" i="3" a="1"/>
  <c r="BH87" i="3" s="1"/>
  <c r="BL87" i="3" a="1"/>
  <c r="BL87" i="3" s="1"/>
  <c r="BU87" i="3" a="1"/>
  <c r="BU87" i="3" s="1"/>
  <c r="CE87" i="3" a="1"/>
  <c r="CE87" i="3" s="1"/>
  <c r="CK87" i="3" a="1"/>
  <c r="CK87" i="3" s="1"/>
  <c r="CN87" i="3" a="1"/>
  <c r="CN87" i="3" s="1"/>
  <c r="K87" i="3" a="1"/>
  <c r="K87" i="3" s="1"/>
  <c r="T87" i="3" a="1"/>
  <c r="T87" i="3" s="1"/>
  <c r="AC87" i="3" a="1"/>
  <c r="AC87" i="3" s="1"/>
  <c r="AU87" i="3" a="1"/>
  <c r="AU87" i="3" s="1"/>
  <c r="BD87" i="3" a="1"/>
  <c r="BD87" i="3" s="1"/>
  <c r="BM87" i="3" a="1"/>
  <c r="BM87" i="3" s="1"/>
  <c r="BV87" i="3" a="1"/>
  <c r="BV87" i="3" s="1"/>
  <c r="CI87" i="3" a="1"/>
  <c r="CI87" i="3" s="1"/>
  <c r="O87" i="3" a="1"/>
  <c r="O87" i="3" s="1"/>
  <c r="X87" i="3" a="1"/>
  <c r="X87" i="3" s="1"/>
  <c r="AL87" i="3" a="1"/>
  <c r="AL87" i="3" s="1"/>
  <c r="BZ87" i="3" a="1"/>
  <c r="BZ87" i="3" s="1"/>
  <c r="Z87" i="3" a="1"/>
  <c r="Z87" i="3" s="1"/>
  <c r="AR87" i="3" a="1"/>
  <c r="AR87" i="3" s="1"/>
  <c r="BI87" i="3" a="1"/>
  <c r="BI87" i="3" s="1"/>
  <c r="CB87" i="3" a="1"/>
  <c r="CB87" i="3" s="1"/>
  <c r="H87" i="3" a="1"/>
  <c r="H87" i="3" s="1"/>
  <c r="AA87" i="3" a="1"/>
  <c r="AA87" i="3" s="1"/>
  <c r="AS87" i="3" a="1"/>
  <c r="AS87" i="3" s="1"/>
  <c r="BJ87" i="3" a="1"/>
  <c r="BJ87" i="3" s="1"/>
  <c r="CC87" i="3" a="1"/>
  <c r="CC87" i="3" s="1"/>
  <c r="Q87" i="3" a="1"/>
  <c r="Q87" i="3" s="1"/>
  <c r="BA87" i="3" a="1"/>
  <c r="BA87" i="3" s="1"/>
  <c r="BB87" i="3" a="1"/>
  <c r="BB87" i="3" s="1"/>
  <c r="CL87" i="3" a="1"/>
  <c r="CL87" i="3" s="1"/>
  <c r="AI87" i="3" a="1"/>
  <c r="AI87" i="3" s="1"/>
  <c r="BR87" i="3" a="1"/>
  <c r="BR87" i="3" s="1"/>
  <c r="BX87" i="3" s="1"/>
  <c r="BS87" i="3" a="1"/>
  <c r="BS87" i="3" s="1"/>
  <c r="I83" i="3" a="1"/>
  <c r="I83" i="3" s="1"/>
  <c r="S83" i="3" a="1"/>
  <c r="S83" i="3" s="1"/>
  <c r="AC83" i="3" a="1"/>
  <c r="AC83" i="3" s="1"/>
  <c r="AJ83" i="3" a="1"/>
  <c r="AJ83" i="3" s="1"/>
  <c r="AQ83" i="3" a="1"/>
  <c r="AQ83" i="3" s="1"/>
  <c r="AT83" i="3" a="1"/>
  <c r="AT83" i="3" s="1"/>
  <c r="BA83" i="3" a="1"/>
  <c r="BA83" i="3" s="1"/>
  <c r="BD83" i="3" a="1"/>
  <c r="BD83" i="3" s="1"/>
  <c r="BJ83" i="3" a="1"/>
  <c r="BJ83" i="3" s="1"/>
  <c r="BM83" i="3" a="1"/>
  <c r="BM83" i="3" s="1"/>
  <c r="BS83" i="3" a="1"/>
  <c r="BS83" i="3" s="1"/>
  <c r="CB83" i="3" a="1"/>
  <c r="CB83" i="3" s="1"/>
  <c r="CE83" i="3" a="1"/>
  <c r="CE83" i="3" s="1"/>
  <c r="CK83" i="3" a="1"/>
  <c r="CK83" i="3" s="1"/>
  <c r="F83" i="3" a="1"/>
  <c r="F83" i="3" s="1"/>
  <c r="J83" i="3" a="1"/>
  <c r="J83" i="3" s="1"/>
  <c r="P83" i="3" a="1"/>
  <c r="P83" i="3" s="1"/>
  <c r="T83" i="3" a="1"/>
  <c r="T83" i="3" s="1"/>
  <c r="Z83" i="3" a="1"/>
  <c r="Z83" i="3" s="1"/>
  <c r="AH83" i="3" a="1"/>
  <c r="AH83" i="3" s="1"/>
  <c r="AK83" i="3" a="1"/>
  <c r="AK83" i="3" s="1"/>
  <c r="AR83" i="3" a="1"/>
  <c r="AR83" i="3" s="1"/>
  <c r="AU83" i="3" a="1"/>
  <c r="AU83" i="3" s="1"/>
  <c r="BB83" i="3" a="1"/>
  <c r="BB83" i="3" s="1"/>
  <c r="BK83" i="3" a="1"/>
  <c r="BK83" i="3" s="1"/>
  <c r="BV83" i="3" a="1"/>
  <c r="BV83" i="3" s="1"/>
  <c r="CC83" i="3" a="1"/>
  <c r="CC83" i="3" s="1"/>
  <c r="CI83" i="3" a="1"/>
  <c r="CI83" i="3" s="1"/>
  <c r="CL83" i="3" a="1"/>
  <c r="CL83" i="3" s="1"/>
  <c r="G83" i="3" a="1"/>
  <c r="G83" i="3" s="1"/>
  <c r="Q83" i="3" a="1"/>
  <c r="Q83" i="3" s="1"/>
  <c r="AA83" i="3" a="1"/>
  <c r="AA83" i="3" s="1"/>
  <c r="AI83" i="3" a="1"/>
  <c r="AI83" i="3" s="1"/>
  <c r="AS83" i="3" a="1"/>
  <c r="AS83" i="3" s="1"/>
  <c r="BC83" i="3" a="1"/>
  <c r="BC83" i="3" s="1"/>
  <c r="BT83" i="3" a="1"/>
  <c r="BT83" i="3" s="1"/>
  <c r="CM83" i="3" a="1"/>
  <c r="CM83" i="3" s="1"/>
  <c r="H83" i="3" a="1"/>
  <c r="H83" i="3" s="1"/>
  <c r="R83" i="3" a="1"/>
  <c r="R83" i="3" s="1"/>
  <c r="AB83" i="3" a="1"/>
  <c r="AB83" i="3" s="1"/>
  <c r="BL83" i="3" a="1"/>
  <c r="BL83" i="3" s="1"/>
  <c r="BU83" i="3" a="1"/>
  <c r="BU83" i="3" s="1"/>
  <c r="CD83" i="3" a="1"/>
  <c r="CD83" i="3" s="1"/>
  <c r="CN83" i="3" a="1"/>
  <c r="CN83" i="3" s="1"/>
  <c r="K83" i="3" a="1"/>
  <c r="K83" i="3" s="1"/>
  <c r="AY83" i="3" a="1"/>
  <c r="AY83" i="3" s="1"/>
  <c r="BQ83" i="3" a="1"/>
  <c r="BQ83" i="3" s="1"/>
  <c r="O83" i="3" a="1"/>
  <c r="O83" i="3" s="1"/>
  <c r="AG83" i="3" a="1"/>
  <c r="AG83" i="3" s="1"/>
  <c r="AZ83" i="3" a="1"/>
  <c r="AZ83" i="3" s="1"/>
  <c r="BR83" i="3" a="1"/>
  <c r="BR83" i="3" s="1"/>
  <c r="BX83" i="3" s="1"/>
  <c r="CJ83" i="3" a="1"/>
  <c r="CJ83" i="3" s="1"/>
  <c r="CP83" i="3" s="1"/>
  <c r="AL83" i="3" a="1"/>
  <c r="AL83" i="3" s="1"/>
  <c r="BZ83" i="3" a="1"/>
  <c r="BZ83" i="3" s="1"/>
  <c r="AP83" i="3" a="1"/>
  <c r="AP83" i="3" s="1"/>
  <c r="CA83" i="3" a="1"/>
  <c r="CA83" i="3" s="1"/>
  <c r="X83" i="3" a="1"/>
  <c r="X83" i="3" s="1"/>
  <c r="Y83" i="3" a="1"/>
  <c r="Y83" i="3" s="1"/>
  <c r="BH83" i="3" a="1"/>
  <c r="BH83" i="3" s="1"/>
  <c r="BI83" i="3" a="1"/>
  <c r="BI83" i="3" s="1"/>
  <c r="I79" i="3" a="1"/>
  <c r="I79" i="3" s="1"/>
  <c r="O79" i="3" a="1"/>
  <c r="O79" i="3" s="1"/>
  <c r="R79" i="3" a="1"/>
  <c r="R79" i="3" s="1"/>
  <c r="Y79" i="3" a="1"/>
  <c r="Y79" i="3" s="1"/>
  <c r="AB79" i="3" a="1"/>
  <c r="AB79" i="3" s="1"/>
  <c r="AH79" i="3" a="1"/>
  <c r="AH79" i="3" s="1"/>
  <c r="AK79" i="3" a="1"/>
  <c r="AK79" i="3" s="1"/>
  <c r="AR79" i="3" a="1"/>
  <c r="AR79" i="3" s="1"/>
  <c r="AU79" i="3" a="1"/>
  <c r="AU79" i="3" s="1"/>
  <c r="BD79" i="3" a="1"/>
  <c r="BD79" i="3" s="1"/>
  <c r="BL79" i="3" a="1"/>
  <c r="BL79" i="3" s="1"/>
  <c r="BR79" i="3" a="1"/>
  <c r="BR79" i="3" s="1"/>
  <c r="BU79" i="3" a="1"/>
  <c r="BU79" i="3" s="1"/>
  <c r="CB79" i="3" a="1"/>
  <c r="CB79" i="3" s="1"/>
  <c r="CI79" i="3" a="1"/>
  <c r="CI79" i="3" s="1"/>
  <c r="CL79" i="3" a="1"/>
  <c r="CL79" i="3" s="1"/>
  <c r="F79" i="3" a="1"/>
  <c r="F79" i="3" s="1"/>
  <c r="J79" i="3" a="1"/>
  <c r="J79" i="3" s="1"/>
  <c r="S79" i="3" a="1"/>
  <c r="S79" i="3" s="1"/>
  <c r="AC79" i="3" a="1"/>
  <c r="AC79" i="3" s="1"/>
  <c r="AI79" i="3" a="1"/>
  <c r="AI79" i="3" s="1"/>
  <c r="AL79" i="3" a="1"/>
  <c r="AL79" i="3" s="1"/>
  <c r="AS79" i="3" a="1"/>
  <c r="AS79" i="3" s="1"/>
  <c r="AY79" i="3" a="1"/>
  <c r="AY79" i="3" s="1"/>
  <c r="BB79" i="3" a="1"/>
  <c r="BB79" i="3" s="1"/>
  <c r="BJ79" i="3" a="1"/>
  <c r="BJ79" i="3" s="1"/>
  <c r="BM79" i="3" a="1"/>
  <c r="BM79" i="3" s="1"/>
  <c r="BS79" i="3" a="1"/>
  <c r="BS79" i="3" s="1"/>
  <c r="BV79" i="3" a="1"/>
  <c r="BV79" i="3" s="1"/>
  <c r="CC79" i="3" a="1"/>
  <c r="CC79" i="3" s="1"/>
  <c r="CM79" i="3" a="1"/>
  <c r="CM79" i="3" s="1"/>
  <c r="K79" i="3" a="1"/>
  <c r="K79" i="3" s="1"/>
  <c r="T79" i="3" a="1"/>
  <c r="T79" i="3" s="1"/>
  <c r="AP79" i="3" a="1"/>
  <c r="AP79" i="3" s="1"/>
  <c r="AZ79" i="3" a="1"/>
  <c r="AZ79" i="3" s="1"/>
  <c r="BH79" i="3" a="1"/>
  <c r="BH79" i="3" s="1"/>
  <c r="BZ79" i="3" a="1"/>
  <c r="BZ79" i="3" s="1"/>
  <c r="CJ79" i="3" a="1"/>
  <c r="CJ79" i="3" s="1"/>
  <c r="X79" i="3" a="1"/>
  <c r="X79" i="3" s="1"/>
  <c r="AG79" i="3" a="1"/>
  <c r="AG79" i="3" s="1"/>
  <c r="AQ79" i="3" a="1"/>
  <c r="AQ79" i="3" s="1"/>
  <c r="BA79" i="3" a="1"/>
  <c r="BA79" i="3" s="1"/>
  <c r="BI79" i="3" a="1"/>
  <c r="BI79" i="3" s="1"/>
  <c r="BQ79" i="3" a="1"/>
  <c r="BQ79" i="3" s="1"/>
  <c r="CA79" i="3" a="1"/>
  <c r="CA79" i="3" s="1"/>
  <c r="CK79" i="3" a="1"/>
  <c r="CK79" i="3" s="1"/>
  <c r="P79" i="3" a="1"/>
  <c r="P79" i="3" s="1"/>
  <c r="BC79" i="3" a="1"/>
  <c r="BC79" i="3" s="1"/>
  <c r="CN79" i="3" a="1"/>
  <c r="CN79" i="3" s="1"/>
  <c r="Q79" i="3" a="1"/>
  <c r="Q79" i="3" s="1"/>
  <c r="AJ79" i="3" a="1"/>
  <c r="AJ79" i="3" s="1"/>
  <c r="BT79" i="3" a="1"/>
  <c r="BT79" i="3" s="1"/>
  <c r="Z79" i="3" a="1"/>
  <c r="Z79" i="3" s="1"/>
  <c r="BK79" i="3" a="1"/>
  <c r="BK79" i="3" s="1"/>
  <c r="AA79" i="3" a="1"/>
  <c r="AA79" i="3" s="1"/>
  <c r="G79" i="3" a="1"/>
  <c r="G79" i="3" s="1"/>
  <c r="CD79" i="3" a="1"/>
  <c r="CD79" i="3" s="1"/>
  <c r="H79" i="3" a="1"/>
  <c r="H79" i="3" s="1"/>
  <c r="CE79" i="3" a="1"/>
  <c r="CE79" i="3" s="1"/>
  <c r="AT79" i="3" a="1"/>
  <c r="AT79" i="3" s="1"/>
  <c r="G75" i="3" a="1"/>
  <c r="G75" i="3" s="1"/>
  <c r="K75" i="3" a="1"/>
  <c r="K75" i="3" s="1"/>
  <c r="P75" i="3" a="1"/>
  <c r="P75" i="3" s="1"/>
  <c r="T75" i="3" a="1"/>
  <c r="T75" i="3" s="1"/>
  <c r="Z75" i="3" a="1"/>
  <c r="Z75" i="3" s="1"/>
  <c r="AI75" i="3" a="1"/>
  <c r="AI75" i="3" s="1"/>
  <c r="AL75" i="3" a="1"/>
  <c r="AL75" i="3" s="1"/>
  <c r="AR75" i="3" a="1"/>
  <c r="AR75" i="3" s="1"/>
  <c r="AU75" i="3" a="1"/>
  <c r="AU75" i="3" s="1"/>
  <c r="BD75" i="3" a="1"/>
  <c r="BD75" i="3" s="1"/>
  <c r="BJ75" i="3" a="1"/>
  <c r="BJ75" i="3" s="1"/>
  <c r="BM75" i="3" a="1"/>
  <c r="BM75" i="3" s="1"/>
  <c r="BS75" i="3" a="1"/>
  <c r="BS75" i="3" s="1"/>
  <c r="BV75" i="3" a="1"/>
  <c r="BV75" i="3" s="1"/>
  <c r="CC75" i="3" a="1"/>
  <c r="CC75" i="3" s="1"/>
  <c r="CI75" i="3" a="1"/>
  <c r="CI75" i="3" s="1"/>
  <c r="CL75" i="3" a="1"/>
  <c r="CL75" i="3" s="1"/>
  <c r="H75" i="3" a="1"/>
  <c r="H75" i="3" s="1"/>
  <c r="Q75" i="3" a="1"/>
  <c r="Q75" i="3" s="1"/>
  <c r="X75" i="3" a="1"/>
  <c r="X75" i="3" s="1"/>
  <c r="AA75" i="3" a="1"/>
  <c r="AA75" i="3" s="1"/>
  <c r="AG75" i="3" a="1"/>
  <c r="AG75" i="3" s="1"/>
  <c r="AP75" i="3" a="1"/>
  <c r="AP75" i="3" s="1"/>
  <c r="AS75" i="3" a="1"/>
  <c r="AS75" i="3" s="1"/>
  <c r="AY75" i="3" a="1"/>
  <c r="AY75" i="3" s="1"/>
  <c r="BB75" i="3" a="1"/>
  <c r="BB75" i="3" s="1"/>
  <c r="BK75" i="3" a="1"/>
  <c r="BK75" i="3" s="1"/>
  <c r="BT75" i="3" a="1"/>
  <c r="BT75" i="3" s="1"/>
  <c r="BZ75" i="3" a="1"/>
  <c r="BZ75" i="3" s="1"/>
  <c r="CD75" i="3" a="1"/>
  <c r="CD75" i="3" s="1"/>
  <c r="CM75" i="3" a="1"/>
  <c r="CM75" i="3" s="1"/>
  <c r="I75" i="3" a="1"/>
  <c r="I75" i="3" s="1"/>
  <c r="R75" i="3" a="1"/>
  <c r="R75" i="3" s="1"/>
  <c r="AB75" i="3" a="1"/>
  <c r="AB75" i="3" s="1"/>
  <c r="AJ75" i="3" a="1"/>
  <c r="AJ75" i="3" s="1"/>
  <c r="BC75" i="3" a="1"/>
  <c r="BC75" i="3" s="1"/>
  <c r="BU75" i="3" a="1"/>
  <c r="BU75" i="3" s="1"/>
  <c r="CE75" i="3" a="1"/>
  <c r="CE75" i="3" s="1"/>
  <c r="CN75" i="3" a="1"/>
  <c r="CN75" i="3" s="1"/>
  <c r="J75" i="3" a="1"/>
  <c r="J75" i="3" s="1"/>
  <c r="S75" i="3" a="1"/>
  <c r="S75" i="3" s="1"/>
  <c r="AC75" i="3" a="1"/>
  <c r="AC75" i="3" s="1"/>
  <c r="AK75" i="3" a="1"/>
  <c r="AK75" i="3" s="1"/>
  <c r="AT75" i="3" a="1"/>
  <c r="AT75" i="3" s="1"/>
  <c r="BL75" i="3" a="1"/>
  <c r="BL75" i="3" s="1"/>
  <c r="Y75" i="3" a="1"/>
  <c r="Y75" i="3" s="1"/>
  <c r="AQ75" i="3" a="1"/>
  <c r="AQ75" i="3" s="1"/>
  <c r="BH75" i="3" a="1"/>
  <c r="BH75" i="3" s="1"/>
  <c r="CA75" i="3" a="1"/>
  <c r="CA75" i="3" s="1"/>
  <c r="F75" i="3" a="1"/>
  <c r="F75" i="3" s="1"/>
  <c r="BI75" i="3" a="1"/>
  <c r="BI75" i="3" s="1"/>
  <c r="CB75" i="3" a="1"/>
  <c r="CB75" i="3" s="1"/>
  <c r="O75" i="3" a="1"/>
  <c r="O75" i="3" s="1"/>
  <c r="AZ75" i="3" a="1"/>
  <c r="AZ75" i="3" s="1"/>
  <c r="CJ75" i="3" a="1"/>
  <c r="CJ75" i="3" s="1"/>
  <c r="CP75" i="3" s="1"/>
  <c r="BA75" i="3" a="1"/>
  <c r="BA75" i="3" s="1"/>
  <c r="CK75" i="3" a="1"/>
  <c r="CK75" i="3" s="1"/>
  <c r="BQ75" i="3" a="1"/>
  <c r="BQ75" i="3" s="1"/>
  <c r="BR75" i="3" a="1"/>
  <c r="BR75" i="3" s="1"/>
  <c r="BX75" i="3" s="1"/>
  <c r="J71" i="3" a="1"/>
  <c r="J71" i="3" s="1"/>
  <c r="P71" i="3" a="1"/>
  <c r="P71" i="3" s="1"/>
  <c r="S71" i="3" a="1"/>
  <c r="S71" i="3" s="1"/>
  <c r="Y71" i="3" a="1"/>
  <c r="Y71" i="3" s="1"/>
  <c r="AB71" i="3" a="1"/>
  <c r="AB71" i="3" s="1"/>
  <c r="AG71" i="3" a="1"/>
  <c r="AG71" i="3" s="1"/>
  <c r="AK71" i="3" a="1"/>
  <c r="AK71" i="3" s="1"/>
  <c r="AR71" i="3" a="1"/>
  <c r="AR71" i="3" s="1"/>
  <c r="BA71" i="3" a="1"/>
  <c r="BA71" i="3" s="1"/>
  <c r="BD71" i="3" a="1"/>
  <c r="BD71" i="3" s="1"/>
  <c r="BI71" i="3" a="1"/>
  <c r="BI71" i="3" s="1"/>
  <c r="BL71" i="3" a="1"/>
  <c r="BL71" i="3" s="1"/>
  <c r="BR71" i="3" a="1"/>
  <c r="BR71" i="3" s="1"/>
  <c r="BX71" i="3" s="1"/>
  <c r="BU71" i="3" a="1"/>
  <c r="BU71" i="3" s="1"/>
  <c r="CB71" i="3" a="1"/>
  <c r="CB71" i="3" s="1"/>
  <c r="CE71" i="3" a="1"/>
  <c r="CE71" i="3" s="1"/>
  <c r="CN71" i="3" a="1"/>
  <c r="CN71" i="3" s="1"/>
  <c r="H71" i="3" a="1"/>
  <c r="H71" i="3" s="1"/>
  <c r="K71" i="3" a="1"/>
  <c r="K71" i="3" s="1"/>
  <c r="Q71" i="3" a="1"/>
  <c r="Q71" i="3" s="1"/>
  <c r="AC71" i="3" a="1"/>
  <c r="AC71" i="3" s="1"/>
  <c r="AH71" i="3" a="1"/>
  <c r="AH71" i="3" s="1"/>
  <c r="AL71" i="3" a="1"/>
  <c r="AL71" i="3" s="1"/>
  <c r="AS71" i="3" a="1"/>
  <c r="AS71" i="3" s="1"/>
  <c r="AY71" i="3" a="1"/>
  <c r="AY71" i="3" s="1"/>
  <c r="BB71" i="3" a="1"/>
  <c r="BB71" i="3" s="1"/>
  <c r="BM71" i="3" a="1"/>
  <c r="BM71" i="3" s="1"/>
  <c r="BS71" i="3" a="1"/>
  <c r="BS71" i="3" s="1"/>
  <c r="BV71" i="3" a="1"/>
  <c r="BV71" i="3" s="1"/>
  <c r="CC71" i="3" a="1"/>
  <c r="CC71" i="3" s="1"/>
  <c r="CI71" i="3" a="1"/>
  <c r="CI71" i="3" s="1"/>
  <c r="CL71" i="3" a="1"/>
  <c r="CL71" i="3" s="1"/>
  <c r="I71" i="3" a="1"/>
  <c r="I71" i="3" s="1"/>
  <c r="Z71" i="3" a="1"/>
  <c r="Z71" i="3" s="1"/>
  <c r="AI71" i="3" a="1"/>
  <c r="AI71" i="3" s="1"/>
  <c r="AT71" i="3" a="1"/>
  <c r="AT71" i="3" s="1"/>
  <c r="BC71" i="3" a="1"/>
  <c r="BC71" i="3" s="1"/>
  <c r="BJ71" i="3" a="1"/>
  <c r="BJ71" i="3" s="1"/>
  <c r="CM71" i="3" a="1"/>
  <c r="CM71" i="3" s="1"/>
  <c r="R71" i="3" a="1"/>
  <c r="R71" i="3" s="1"/>
  <c r="AA71" i="3" a="1"/>
  <c r="AA71" i="3" s="1"/>
  <c r="AJ71" i="3" a="1"/>
  <c r="AJ71" i="3" s="1"/>
  <c r="AU71" i="3" a="1"/>
  <c r="AU71" i="3" s="1"/>
  <c r="BK71" i="3" a="1"/>
  <c r="BK71" i="3" s="1"/>
  <c r="BT71" i="3" a="1"/>
  <c r="BT71" i="3" s="1"/>
  <c r="CD71" i="3" a="1"/>
  <c r="CD71" i="3" s="1"/>
  <c r="O71" i="3" a="1"/>
  <c r="O71" i="3" s="1"/>
  <c r="CJ71" i="3" a="1"/>
  <c r="CJ71" i="3" s="1"/>
  <c r="CP71" i="3" s="1"/>
  <c r="AZ71" i="3" a="1"/>
  <c r="AZ71" i="3" s="1"/>
  <c r="BQ71" i="3" a="1"/>
  <c r="BQ71" i="3" s="1"/>
  <c r="CK71" i="3" a="1"/>
  <c r="CK71" i="3" s="1"/>
  <c r="F71" i="3" a="1"/>
  <c r="F71" i="3" s="1"/>
  <c r="AP71" i="3" a="1"/>
  <c r="AP71" i="3" s="1"/>
  <c r="BZ71" i="3" a="1"/>
  <c r="BZ71" i="3" s="1"/>
  <c r="G71" i="3" a="1"/>
  <c r="G71" i="3" s="1"/>
  <c r="AQ71" i="3" a="1"/>
  <c r="AQ71" i="3" s="1"/>
  <c r="CA71" i="3" a="1"/>
  <c r="CA71" i="3" s="1"/>
  <c r="BH71" i="3" a="1"/>
  <c r="BH71" i="3" s="1"/>
  <c r="T71" i="3" a="1"/>
  <c r="T71" i="3" s="1"/>
  <c r="X71" i="3" a="1"/>
  <c r="X71" i="3" s="1"/>
  <c r="H67" i="3" a="1"/>
  <c r="H67" i="3" s="1"/>
  <c r="K67" i="3" a="1"/>
  <c r="K67" i="3" s="1"/>
  <c r="Q67" i="3" a="1"/>
  <c r="Q67" i="3" s="1"/>
  <c r="T67" i="3" a="1"/>
  <c r="T67" i="3" s="1"/>
  <c r="AA67" i="3" a="1"/>
  <c r="AA67" i="3" s="1"/>
  <c r="AJ67" i="3" a="1"/>
  <c r="AJ67" i="3" s="1"/>
  <c r="AP67" i="3" a="1"/>
  <c r="AP67" i="3" s="1"/>
  <c r="AY67" i="3" a="1"/>
  <c r="AY67" i="3" s="1"/>
  <c r="BB67" i="3" a="1"/>
  <c r="BB67" i="3" s="1"/>
  <c r="BJ67" i="3" a="1"/>
  <c r="BJ67" i="3" s="1"/>
  <c r="BQ67" i="3" a="1"/>
  <c r="BQ67" i="3" s="1"/>
  <c r="BT67" i="3" a="1"/>
  <c r="BT67" i="3" s="1"/>
  <c r="CA67" i="3" a="1"/>
  <c r="CA67" i="3" s="1"/>
  <c r="CL67" i="3" a="1"/>
  <c r="CL67" i="3" s="1"/>
  <c r="F67" i="3" a="1"/>
  <c r="F67" i="3" s="1"/>
  <c r="I67" i="3" a="1"/>
  <c r="I67" i="3" s="1"/>
  <c r="O67" i="3" a="1"/>
  <c r="O67" i="3" s="1"/>
  <c r="R67" i="3" a="1"/>
  <c r="R67" i="3" s="1"/>
  <c r="X67" i="3" a="1"/>
  <c r="X67" i="3" s="1"/>
  <c r="AB67" i="3" a="1"/>
  <c r="AB67" i="3" s="1"/>
  <c r="AG67" i="3" a="1"/>
  <c r="AG67" i="3" s="1"/>
  <c r="AK67" i="3" a="1"/>
  <c r="AK67" i="3" s="1"/>
  <c r="AQ67" i="3" a="1"/>
  <c r="AQ67" i="3" s="1"/>
  <c r="AT67" i="3" a="1"/>
  <c r="AT67" i="3" s="1"/>
  <c r="BC67" i="3" a="1"/>
  <c r="BC67" i="3" s="1"/>
  <c r="BH67" i="3" a="1"/>
  <c r="BH67" i="3" s="1"/>
  <c r="BK67" i="3" a="1"/>
  <c r="BK67" i="3" s="1"/>
  <c r="BR67" i="3" a="1"/>
  <c r="BR67" i="3" s="1"/>
  <c r="BX67" i="3" s="1"/>
  <c r="BU67" i="3" a="1"/>
  <c r="BU67" i="3" s="1"/>
  <c r="CD67" i="3" a="1"/>
  <c r="CD67" i="3" s="1"/>
  <c r="CJ67" i="3" a="1"/>
  <c r="CJ67" i="3" s="1"/>
  <c r="CP67" i="3" s="1"/>
  <c r="CM67" i="3" a="1"/>
  <c r="CM67" i="3" s="1"/>
  <c r="G67" i="3" a="1"/>
  <c r="G67" i="3" s="1"/>
  <c r="Y67" i="3" a="1"/>
  <c r="Y67" i="3" s="1"/>
  <c r="AH67" i="3" a="1"/>
  <c r="AH67" i="3" s="1"/>
  <c r="AR67" i="3" a="1"/>
  <c r="AR67" i="3" s="1"/>
  <c r="AZ67" i="3" a="1"/>
  <c r="AZ67" i="3" s="1"/>
  <c r="BI67" i="3" a="1"/>
  <c r="BI67" i="3" s="1"/>
  <c r="BS67" i="3" a="1"/>
  <c r="BS67" i="3" s="1"/>
  <c r="CB67" i="3" a="1"/>
  <c r="CB67" i="3" s="1"/>
  <c r="CK67" i="3" a="1"/>
  <c r="CK67" i="3" s="1"/>
  <c r="P67" i="3" a="1"/>
  <c r="P67" i="3" s="1"/>
  <c r="Z67" i="3" a="1"/>
  <c r="Z67" i="3" s="1"/>
  <c r="AI67" i="3" a="1"/>
  <c r="AI67" i="3" s="1"/>
  <c r="AS67" i="3" a="1"/>
  <c r="AS67" i="3" s="1"/>
  <c r="BA67" i="3" a="1"/>
  <c r="BA67" i="3" s="1"/>
  <c r="CC67" i="3" a="1"/>
  <c r="CC67" i="3" s="1"/>
  <c r="S67" i="3" a="1"/>
  <c r="S67" i="3" s="1"/>
  <c r="BV67" i="3" a="1"/>
  <c r="BV67" i="3" s="1"/>
  <c r="AL67" i="3" a="1"/>
  <c r="AL67" i="3" s="1"/>
  <c r="BD67" i="3" a="1"/>
  <c r="BD67" i="3" s="1"/>
  <c r="BZ67" i="3" a="1"/>
  <c r="BZ67" i="3" s="1"/>
  <c r="CN67" i="3" a="1"/>
  <c r="CN67" i="3" s="1"/>
  <c r="AC67" i="3" a="1"/>
  <c r="AC67" i="3" s="1"/>
  <c r="BL67" i="3" a="1"/>
  <c r="BL67" i="3" s="1"/>
  <c r="BM67" i="3" a="1"/>
  <c r="BM67" i="3" s="1"/>
  <c r="AU67" i="3" a="1"/>
  <c r="AU67" i="3" s="1"/>
  <c r="CE67" i="3" a="1"/>
  <c r="CE67" i="3" s="1"/>
  <c r="J67" i="3" a="1"/>
  <c r="J67" i="3" s="1"/>
  <c r="CI67" i="3" a="1"/>
  <c r="CI67" i="3" s="1"/>
  <c r="F63" i="3" a="1"/>
  <c r="F63" i="3" s="1"/>
  <c r="I63" i="3" a="1"/>
  <c r="I63" i="3" s="1"/>
  <c r="O63" i="3" a="1"/>
  <c r="O63" i="3" s="1"/>
  <c r="R63" i="3" a="1"/>
  <c r="R63" i="3" s="1"/>
  <c r="X63" i="3" a="1"/>
  <c r="X63" i="3" s="1"/>
  <c r="AJ63" i="3" a="1"/>
  <c r="AJ63" i="3" s="1"/>
  <c r="AP63" i="3" a="1"/>
  <c r="AP63" i="3" s="1"/>
  <c r="AT63" i="3" a="1"/>
  <c r="AT63" i="3" s="1"/>
  <c r="BC63" i="3" a="1"/>
  <c r="BC63" i="3" s="1"/>
  <c r="BH63" i="3" a="1"/>
  <c r="BH63" i="3" s="1"/>
  <c r="BK63" i="3" a="1"/>
  <c r="BK63" i="3" s="1"/>
  <c r="BT63" i="3" a="1"/>
  <c r="BT63" i="3" s="1"/>
  <c r="CA63" i="3" a="1"/>
  <c r="CA63" i="3" s="1"/>
  <c r="CJ63" i="3" a="1"/>
  <c r="CJ63" i="3" s="1"/>
  <c r="CP63" i="3" s="1"/>
  <c r="CM63" i="3" a="1"/>
  <c r="CM63" i="3" s="1"/>
  <c r="G63" i="3" a="1"/>
  <c r="G63" i="3" s="1"/>
  <c r="P63" i="3" a="1"/>
  <c r="P63" i="3" s="1"/>
  <c r="S63" i="3" a="1"/>
  <c r="S63" i="3" s="1"/>
  <c r="Y63" i="3" a="1"/>
  <c r="Y63" i="3" s="1"/>
  <c r="AB63" i="3" a="1"/>
  <c r="AB63" i="3" s="1"/>
  <c r="AG63" i="3" a="1"/>
  <c r="AG63" i="3" s="1"/>
  <c r="AK63" i="3" a="1"/>
  <c r="AK63" i="3" s="1"/>
  <c r="AQ63" i="3" a="1"/>
  <c r="AQ63" i="3" s="1"/>
  <c r="AU63" i="3" a="1"/>
  <c r="AU63" i="3" s="1"/>
  <c r="AZ63" i="3" a="1"/>
  <c r="AZ63" i="3" s="1"/>
  <c r="BD63" i="3" a="1"/>
  <c r="BD63" i="3" s="1"/>
  <c r="BI63" i="3" a="1"/>
  <c r="BI63" i="3" s="1"/>
  <c r="BL63" i="3" a="1"/>
  <c r="BL63" i="3" s="1"/>
  <c r="BR63" i="3" a="1"/>
  <c r="BR63" i="3" s="1"/>
  <c r="BX63" i="3" s="1"/>
  <c r="BU63" i="3" a="1"/>
  <c r="BU63" i="3" s="1"/>
  <c r="CD63" i="3" a="1"/>
  <c r="CD63" i="3" s="1"/>
  <c r="CK63" i="3" a="1"/>
  <c r="CK63" i="3" s="1"/>
  <c r="Q63" i="3" a="1"/>
  <c r="Q63" i="3" s="1"/>
  <c r="Z63" i="3" a="1"/>
  <c r="Z63" i="3" s="1"/>
  <c r="AH63" i="3" a="1"/>
  <c r="AH63" i="3" s="1"/>
  <c r="AR63" i="3" a="1"/>
  <c r="AR63" i="3" s="1"/>
  <c r="BA63" i="3" a="1"/>
  <c r="BA63" i="3" s="1"/>
  <c r="BS63" i="3" a="1"/>
  <c r="BS63" i="3" s="1"/>
  <c r="CB63" i="3" a="1"/>
  <c r="CB63" i="3" s="1"/>
  <c r="H63" i="3" a="1"/>
  <c r="H63" i="3" s="1"/>
  <c r="AA63" i="3" a="1"/>
  <c r="AA63" i="3" s="1"/>
  <c r="AI63" i="3" a="1"/>
  <c r="AI63" i="3" s="1"/>
  <c r="AS63" i="3" a="1"/>
  <c r="AS63" i="3" s="1"/>
  <c r="BB63" i="3" a="1"/>
  <c r="BB63" i="3" s="1"/>
  <c r="BJ63" i="3" a="1"/>
  <c r="BJ63" i="3" s="1"/>
  <c r="CC63" i="3" a="1"/>
  <c r="CC63" i="3" s="1"/>
  <c r="CL63" i="3" a="1"/>
  <c r="CL63" i="3" s="1"/>
  <c r="BV63" i="3" a="1"/>
  <c r="BV63" i="3" s="1"/>
  <c r="CN63" i="3" a="1"/>
  <c r="CN63" i="3" s="1"/>
  <c r="T63" i="3" a="1"/>
  <c r="T63" i="3" s="1"/>
  <c r="AL63" i="3" a="1"/>
  <c r="AL63" i="3" s="1"/>
  <c r="BZ63" i="3" a="1"/>
  <c r="BZ63" i="3" s="1"/>
  <c r="J63" i="3" a="1"/>
  <c r="J63" i="3" s="1"/>
  <c r="CE63" i="3" a="1"/>
  <c r="CE63" i="3" s="1"/>
  <c r="K63" i="3" a="1"/>
  <c r="K63" i="3" s="1"/>
  <c r="AY63" i="3" a="1"/>
  <c r="AY63" i="3" s="1"/>
  <c r="CI63" i="3" a="1"/>
  <c r="CI63" i="3" s="1"/>
  <c r="BM63" i="3" a="1"/>
  <c r="BM63" i="3" s="1"/>
  <c r="BQ63" i="3" a="1"/>
  <c r="BQ63" i="3" s="1"/>
  <c r="AC63" i="3" a="1"/>
  <c r="AC63" i="3" s="1"/>
  <c r="J59" i="3" a="1"/>
  <c r="J59" i="3" s="1"/>
  <c r="Q59" i="3" a="1"/>
  <c r="Q59" i="3" s="1"/>
  <c r="Z59" i="3" a="1"/>
  <c r="Z59" i="3" s="1"/>
  <c r="AC59" i="3" a="1"/>
  <c r="AC59" i="3" s="1"/>
  <c r="AH59" i="3" a="1"/>
  <c r="AH59" i="3" s="1"/>
  <c r="AR59" i="3" a="1"/>
  <c r="AR59" i="3" s="1"/>
  <c r="BA59" i="3" a="1"/>
  <c r="BA59" i="3" s="1"/>
  <c r="BM59" i="3" a="1"/>
  <c r="BM59" i="3" s="1"/>
  <c r="BS59" i="3" a="1"/>
  <c r="BS59" i="3" s="1"/>
  <c r="BV59" i="3" a="1"/>
  <c r="BV59" i="3" s="1"/>
  <c r="CB59" i="3" a="1"/>
  <c r="CB59" i="3" s="1"/>
  <c r="CE59" i="3" a="1"/>
  <c r="CE59" i="3" s="1"/>
  <c r="CN59" i="3" a="1"/>
  <c r="CN59" i="3" s="1"/>
  <c r="H59" i="3" a="1"/>
  <c r="H59" i="3" s="1"/>
  <c r="K59" i="3" a="1"/>
  <c r="K59" i="3" s="1"/>
  <c r="T59" i="3" a="1"/>
  <c r="T59" i="3" s="1"/>
  <c r="AA59" i="3" a="1"/>
  <c r="AA59" i="3" s="1"/>
  <c r="AI59" i="3" a="1"/>
  <c r="AI59" i="3" s="1"/>
  <c r="AL59" i="3" a="1"/>
  <c r="AL59" i="3" s="1"/>
  <c r="AS59" i="3" a="1"/>
  <c r="AS59" i="3" s="1"/>
  <c r="AY59" i="3" a="1"/>
  <c r="AY59" i="3" s="1"/>
  <c r="BB59" i="3" a="1"/>
  <c r="BB59" i="3" s="1"/>
  <c r="BJ59" i="3" a="1"/>
  <c r="BJ59" i="3" s="1"/>
  <c r="BQ59" i="3" a="1"/>
  <c r="BQ59" i="3" s="1"/>
  <c r="BZ59" i="3" a="1"/>
  <c r="BZ59" i="3" s="1"/>
  <c r="CC59" i="3" a="1"/>
  <c r="CC59" i="3" s="1"/>
  <c r="CI59" i="3" a="1"/>
  <c r="CI59" i="3" s="1"/>
  <c r="CL59" i="3" a="1"/>
  <c r="CL59" i="3" s="1"/>
  <c r="F59" i="3" a="1"/>
  <c r="F59" i="3" s="1"/>
  <c r="O59" i="3" a="1"/>
  <c r="O59" i="3" s="1"/>
  <c r="X59" i="3" a="1"/>
  <c r="X59" i="3" s="1"/>
  <c r="AP59" i="3" a="1"/>
  <c r="AP59" i="3" s="1"/>
  <c r="BH59" i="3" a="1"/>
  <c r="BH59" i="3" s="1"/>
  <c r="CA59" i="3" a="1"/>
  <c r="CA59" i="3" s="1"/>
  <c r="CG59" i="3" s="1"/>
  <c r="CJ59" i="3" a="1"/>
  <c r="CJ59" i="3" s="1"/>
  <c r="G59" i="3" a="1"/>
  <c r="G59" i="3" s="1"/>
  <c r="P59" i="3" a="1"/>
  <c r="P59" i="3" s="1"/>
  <c r="Y59" i="3" a="1"/>
  <c r="Y59" i="3" s="1"/>
  <c r="AG59" i="3" a="1"/>
  <c r="AG59" i="3" s="1"/>
  <c r="AQ59" i="3" a="1"/>
  <c r="AQ59" i="3" s="1"/>
  <c r="AZ59" i="3" a="1"/>
  <c r="AZ59" i="3" s="1"/>
  <c r="BI59" i="3" a="1"/>
  <c r="BI59" i="3" s="1"/>
  <c r="BR59" i="3" a="1"/>
  <c r="BR59" i="3" s="1"/>
  <c r="CK59" i="3" a="1"/>
  <c r="CK59" i="3" s="1"/>
  <c r="I59" i="3" a="1"/>
  <c r="I59" i="3" s="1"/>
  <c r="AT59" i="3" a="1"/>
  <c r="AT59" i="3" s="1"/>
  <c r="BK59" i="3" a="1"/>
  <c r="BK59" i="3" s="1"/>
  <c r="AB59" i="3" a="1"/>
  <c r="AB59" i="3" s="1"/>
  <c r="AU59" i="3" a="1"/>
  <c r="AU59" i="3" s="1"/>
  <c r="BL59" i="3" a="1"/>
  <c r="BL59" i="3" s="1"/>
  <c r="CD59" i="3" a="1"/>
  <c r="CD59" i="3" s="1"/>
  <c r="AJ59" i="3" a="1"/>
  <c r="AJ59" i="3" s="1"/>
  <c r="BT59" i="3" a="1"/>
  <c r="BT59" i="3" s="1"/>
  <c r="AK59" i="3" a="1"/>
  <c r="AK59" i="3" s="1"/>
  <c r="BU59" i="3" a="1"/>
  <c r="BU59" i="3" s="1"/>
  <c r="BC59" i="3" a="1"/>
  <c r="BC59" i="3" s="1"/>
  <c r="BD59" i="3" a="1"/>
  <c r="BD59" i="3" s="1"/>
  <c r="R59" i="3" a="1"/>
  <c r="R59" i="3" s="1"/>
  <c r="S59" i="3" a="1"/>
  <c r="S59" i="3" s="1"/>
  <c r="CM59" i="3" a="1"/>
  <c r="CM59" i="3" s="1"/>
  <c r="J55" i="3" a="1"/>
  <c r="J55" i="3" s="1"/>
  <c r="Q55" i="3" a="1"/>
  <c r="Q55" i="3" s="1"/>
  <c r="Z55" i="3" a="1"/>
  <c r="Z55" i="3" s="1"/>
  <c r="AC55" i="3" a="1"/>
  <c r="AC55" i="3" s="1"/>
  <c r="AR55" i="3" a="1"/>
  <c r="AR55" i="3" s="1"/>
  <c r="BA55" i="3" a="1"/>
  <c r="BA55" i="3" s="1"/>
  <c r="H55" i="3" a="1"/>
  <c r="H55" i="3" s="1"/>
  <c r="K55" i="3" a="1"/>
  <c r="K55" i="3" s="1"/>
  <c r="T55" i="3" a="1"/>
  <c r="T55" i="3" s="1"/>
  <c r="AA55" i="3" a="1"/>
  <c r="AA55" i="3" s="1"/>
  <c r="AI55" i="3" a="1"/>
  <c r="AI55" i="3" s="1"/>
  <c r="AL55" i="3" a="1"/>
  <c r="AL55" i="3" s="1"/>
  <c r="AS55" i="3" a="1"/>
  <c r="AS55" i="3" s="1"/>
  <c r="AY55" i="3" a="1"/>
  <c r="AY55" i="3" s="1"/>
  <c r="BB55" i="3" a="1"/>
  <c r="BB55" i="3" s="1"/>
  <c r="I55" i="3" a="1"/>
  <c r="I55" i="3" s="1"/>
  <c r="R55" i="3" a="1"/>
  <c r="R55" i="3" s="1"/>
  <c r="AJ55" i="3" a="1"/>
  <c r="AJ55" i="3" s="1"/>
  <c r="AT55" i="3" a="1"/>
  <c r="AT55" i="3" s="1"/>
  <c r="BC55" i="3" a="1"/>
  <c r="BC55" i="3" s="1"/>
  <c r="BH55" i="3" a="1"/>
  <c r="BH55" i="3" s="1"/>
  <c r="BK55" i="3" a="1"/>
  <c r="BK55" i="3" s="1"/>
  <c r="BT55" i="3" a="1"/>
  <c r="BT55" i="3" s="1"/>
  <c r="CA55" i="3" a="1"/>
  <c r="CA55" i="3" s="1"/>
  <c r="CJ55" i="3" a="1"/>
  <c r="CJ55" i="3" s="1"/>
  <c r="CP55" i="3" s="1"/>
  <c r="CM55" i="3" a="1"/>
  <c r="CM55" i="3" s="1"/>
  <c r="S55" i="3" a="1"/>
  <c r="S55" i="3" s="1"/>
  <c r="AB55" i="3" a="1"/>
  <c r="AB55" i="3" s="1"/>
  <c r="AK55" i="3" a="1"/>
  <c r="AK55" i="3" s="1"/>
  <c r="AU55" i="3" a="1"/>
  <c r="AU55" i="3" s="1"/>
  <c r="BD55" i="3" a="1"/>
  <c r="BD55" i="3" s="1"/>
  <c r="BI55" i="3" a="1"/>
  <c r="BI55" i="3" s="1"/>
  <c r="BL55" i="3" a="1"/>
  <c r="BL55" i="3" s="1"/>
  <c r="BR55" i="3" a="1"/>
  <c r="BR55" i="3" s="1"/>
  <c r="BX55" i="3" s="1"/>
  <c r="BU55" i="3" a="1"/>
  <c r="BU55" i="3" s="1"/>
  <c r="CD55" i="3" a="1"/>
  <c r="CD55" i="3" s="1"/>
  <c r="CK55" i="3" a="1"/>
  <c r="CK55" i="3" s="1"/>
  <c r="F55" i="3" a="1"/>
  <c r="F55" i="3" s="1"/>
  <c r="X55" i="3" a="1"/>
  <c r="X55" i="3" s="1"/>
  <c r="AP55" i="3" a="1"/>
  <c r="AP55" i="3" s="1"/>
  <c r="BM55" i="3" a="1"/>
  <c r="BM55" i="3" s="1"/>
  <c r="BV55" i="3" a="1"/>
  <c r="BV55" i="3" s="1"/>
  <c r="CE55" i="3" a="1"/>
  <c r="CE55" i="3" s="1"/>
  <c r="CN55" i="3" a="1"/>
  <c r="CN55" i="3" s="1"/>
  <c r="G55" i="3" a="1"/>
  <c r="G55" i="3" s="1"/>
  <c r="Y55" i="3" a="1"/>
  <c r="Y55" i="3" s="1"/>
  <c r="AQ55" i="3" a="1"/>
  <c r="AQ55" i="3" s="1"/>
  <c r="BQ55" i="3" a="1"/>
  <c r="BQ55" i="3" s="1"/>
  <c r="BZ55" i="3" a="1"/>
  <c r="BZ55" i="3" s="1"/>
  <c r="CI55" i="3" a="1"/>
  <c r="CI55" i="3" s="1"/>
  <c r="O55" i="3" a="1"/>
  <c r="O55" i="3" s="1"/>
  <c r="BS55" i="3" a="1"/>
  <c r="BS55" i="3" s="1"/>
  <c r="P55" i="3" a="1"/>
  <c r="P55" i="3" s="1"/>
  <c r="AZ55" i="3" a="1"/>
  <c r="AZ55" i="3" s="1"/>
  <c r="CL55" i="3" a="1"/>
  <c r="CL55" i="3" s="1"/>
  <c r="BJ55" i="3" a="1"/>
  <c r="BJ55" i="3" s="1"/>
  <c r="AG55" i="3" a="1"/>
  <c r="AG55" i="3" s="1"/>
  <c r="CB55" i="3" a="1"/>
  <c r="CB55" i="3" s="1"/>
  <c r="CC55" i="3" a="1"/>
  <c r="CC55" i="3" s="1"/>
  <c r="F51" i="3" a="1"/>
  <c r="F51" i="3" s="1"/>
  <c r="I51" i="3" a="1"/>
  <c r="I51" i="3" s="1"/>
  <c r="O51" i="3" a="1"/>
  <c r="O51" i="3" s="1"/>
  <c r="R51" i="3" a="1"/>
  <c r="R51" i="3" s="1"/>
  <c r="X51" i="3" a="1"/>
  <c r="X51" i="3" s="1"/>
  <c r="AJ51" i="3" a="1"/>
  <c r="AJ51" i="3" s="1"/>
  <c r="AP51" i="3" a="1"/>
  <c r="AP51" i="3" s="1"/>
  <c r="AT51" i="3" a="1"/>
  <c r="AT51" i="3" s="1"/>
  <c r="BC51" i="3" a="1"/>
  <c r="BC51" i="3" s="1"/>
  <c r="BH51" i="3" a="1"/>
  <c r="BH51" i="3" s="1"/>
  <c r="BK51" i="3" a="1"/>
  <c r="BK51" i="3" s="1"/>
  <c r="BT51" i="3" a="1"/>
  <c r="BT51" i="3" s="1"/>
  <c r="CA51" i="3" a="1"/>
  <c r="CA51" i="3" s="1"/>
  <c r="CJ51" i="3" a="1"/>
  <c r="CJ51" i="3" s="1"/>
  <c r="CP51" i="3" s="1"/>
  <c r="CM51" i="3" a="1"/>
  <c r="CM51" i="3" s="1"/>
  <c r="G51" i="3" a="1"/>
  <c r="G51" i="3" s="1"/>
  <c r="P51" i="3" a="1"/>
  <c r="P51" i="3" s="1"/>
  <c r="S51" i="3" a="1"/>
  <c r="S51" i="3" s="1"/>
  <c r="Y51" i="3" a="1"/>
  <c r="Y51" i="3" s="1"/>
  <c r="AB51" i="3" a="1"/>
  <c r="AB51" i="3" s="1"/>
  <c r="AG51" i="3" a="1"/>
  <c r="AG51" i="3" s="1"/>
  <c r="AK51" i="3" a="1"/>
  <c r="AK51" i="3" s="1"/>
  <c r="AQ51" i="3" a="1"/>
  <c r="AQ51" i="3" s="1"/>
  <c r="AU51" i="3" a="1"/>
  <c r="AU51" i="3" s="1"/>
  <c r="AZ51" i="3" a="1"/>
  <c r="AZ51" i="3" s="1"/>
  <c r="BD51" i="3" a="1"/>
  <c r="BD51" i="3" s="1"/>
  <c r="BI51" i="3" a="1"/>
  <c r="BI51" i="3" s="1"/>
  <c r="BL51" i="3" a="1"/>
  <c r="BL51" i="3" s="1"/>
  <c r="BR51" i="3" a="1"/>
  <c r="BR51" i="3" s="1"/>
  <c r="BX51" i="3" s="1"/>
  <c r="BU51" i="3" a="1"/>
  <c r="BU51" i="3" s="1"/>
  <c r="CD51" i="3" a="1"/>
  <c r="CD51" i="3" s="1"/>
  <c r="CK51" i="3" a="1"/>
  <c r="CK51" i="3" s="1"/>
  <c r="Q51" i="3" a="1"/>
  <c r="Q51" i="3" s="1"/>
  <c r="Z51" i="3" a="1"/>
  <c r="Z51" i="3" s="1"/>
  <c r="AH51" i="3" a="1"/>
  <c r="AH51" i="3" s="1"/>
  <c r="AR51" i="3" a="1"/>
  <c r="AR51" i="3" s="1"/>
  <c r="BA51" i="3" a="1"/>
  <c r="BA51" i="3" s="1"/>
  <c r="BS51" i="3" a="1"/>
  <c r="BS51" i="3" s="1"/>
  <c r="CB51" i="3" a="1"/>
  <c r="CB51" i="3" s="1"/>
  <c r="H51" i="3" a="1"/>
  <c r="H51" i="3" s="1"/>
  <c r="AA51" i="3" a="1"/>
  <c r="AA51" i="3" s="1"/>
  <c r="AI51" i="3" a="1"/>
  <c r="AI51" i="3" s="1"/>
  <c r="AS51" i="3" a="1"/>
  <c r="AS51" i="3" s="1"/>
  <c r="BB51" i="3" a="1"/>
  <c r="BB51" i="3" s="1"/>
  <c r="BJ51" i="3" a="1"/>
  <c r="BJ51" i="3" s="1"/>
  <c r="CC51" i="3" a="1"/>
  <c r="CC51" i="3" s="1"/>
  <c r="CL51" i="3" a="1"/>
  <c r="CL51" i="3" s="1"/>
  <c r="J51" i="3" a="1"/>
  <c r="J51" i="3" s="1"/>
  <c r="AC51" i="3" a="1"/>
  <c r="AC51" i="3" s="1"/>
  <c r="BM51" i="3" a="1"/>
  <c r="BM51" i="3" s="1"/>
  <c r="CE51" i="3" a="1"/>
  <c r="CE51" i="3" s="1"/>
  <c r="K51" i="3" a="1"/>
  <c r="K51" i="3" s="1"/>
  <c r="AY51" i="3" a="1"/>
  <c r="AY51" i="3" s="1"/>
  <c r="BQ51" i="3" a="1"/>
  <c r="BQ51" i="3" s="1"/>
  <c r="CI51" i="3" a="1"/>
  <c r="CI51" i="3" s="1"/>
  <c r="BV51" i="3" a="1"/>
  <c r="BV51" i="3" s="1"/>
  <c r="AL51" i="3" a="1"/>
  <c r="AL51" i="3" s="1"/>
  <c r="BZ51" i="3" a="1"/>
  <c r="BZ51" i="3" s="1"/>
  <c r="CN51" i="3" a="1"/>
  <c r="CN51" i="3" s="1"/>
  <c r="T51" i="3" a="1"/>
  <c r="T51" i="3" s="1"/>
  <c r="J47" i="3" a="1"/>
  <c r="J47" i="3" s="1"/>
  <c r="Q47" i="3" a="1"/>
  <c r="Q47" i="3" s="1"/>
  <c r="Z47" i="3" a="1"/>
  <c r="Z47" i="3" s="1"/>
  <c r="AC47" i="3" a="1"/>
  <c r="AC47" i="3" s="1"/>
  <c r="AR47" i="3" a="1"/>
  <c r="AR47" i="3" s="1"/>
  <c r="BA47" i="3" a="1"/>
  <c r="BA47" i="3" s="1"/>
  <c r="BM47" i="3" a="1"/>
  <c r="BM47" i="3" s="1"/>
  <c r="BS47" i="3" a="1"/>
  <c r="BS47" i="3" s="1"/>
  <c r="BV47" i="3" a="1"/>
  <c r="BV47" i="3" s="1"/>
  <c r="CB47" i="3" a="1"/>
  <c r="CB47" i="3" s="1"/>
  <c r="CE47" i="3" a="1"/>
  <c r="CE47" i="3" s="1"/>
  <c r="CN47" i="3" a="1"/>
  <c r="CN47" i="3" s="1"/>
  <c r="H47" i="3" a="1"/>
  <c r="H47" i="3" s="1"/>
  <c r="K47" i="3" a="1"/>
  <c r="K47" i="3" s="1"/>
  <c r="T47" i="3" a="1"/>
  <c r="T47" i="3" s="1"/>
  <c r="AA47" i="3" a="1"/>
  <c r="AA47" i="3" s="1"/>
  <c r="AI47" i="3" a="1"/>
  <c r="AI47" i="3" s="1"/>
  <c r="AL47" i="3" a="1"/>
  <c r="AL47" i="3" s="1"/>
  <c r="AS47" i="3" a="1"/>
  <c r="AS47" i="3" s="1"/>
  <c r="AY47" i="3" a="1"/>
  <c r="AY47" i="3" s="1"/>
  <c r="BB47" i="3" a="1"/>
  <c r="BB47" i="3" s="1"/>
  <c r="BJ47" i="3" a="1"/>
  <c r="BJ47" i="3" s="1"/>
  <c r="BQ47" i="3" a="1"/>
  <c r="BQ47" i="3" s="1"/>
  <c r="BZ47" i="3" a="1"/>
  <c r="BZ47" i="3" s="1"/>
  <c r="CC47" i="3" a="1"/>
  <c r="CC47" i="3" s="1"/>
  <c r="CI47" i="3" a="1"/>
  <c r="CI47" i="3" s="1"/>
  <c r="CL47" i="3" a="1"/>
  <c r="CL47" i="3" s="1"/>
  <c r="F47" i="3" a="1"/>
  <c r="F47" i="3" s="1"/>
  <c r="O47" i="3" a="1"/>
  <c r="O47" i="3" s="1"/>
  <c r="X47" i="3" a="1"/>
  <c r="X47" i="3" s="1"/>
  <c r="AP47" i="3" a="1"/>
  <c r="AP47" i="3" s="1"/>
  <c r="BH47" i="3" a="1"/>
  <c r="BH47" i="3" s="1"/>
  <c r="CA47" i="3" a="1"/>
  <c r="CA47" i="3" s="1"/>
  <c r="CG47" i="3" s="1"/>
  <c r="CJ47" i="3" a="1"/>
  <c r="CJ47" i="3" s="1"/>
  <c r="CP47" i="3" s="1"/>
  <c r="G47" i="3" a="1"/>
  <c r="G47" i="3" s="1"/>
  <c r="P47" i="3" a="1"/>
  <c r="P47" i="3" s="1"/>
  <c r="Y47" i="3" a="1"/>
  <c r="Y47" i="3" s="1"/>
  <c r="AG47" i="3" a="1"/>
  <c r="AG47" i="3" s="1"/>
  <c r="AQ47" i="3" a="1"/>
  <c r="AQ47" i="3" s="1"/>
  <c r="AZ47" i="3" a="1"/>
  <c r="AZ47" i="3" s="1"/>
  <c r="BI47" i="3" a="1"/>
  <c r="BI47" i="3" s="1"/>
  <c r="BR47" i="3" a="1"/>
  <c r="BR47" i="3" s="1"/>
  <c r="BX47" i="3" s="1"/>
  <c r="CK47" i="3" a="1"/>
  <c r="CK47" i="3" s="1"/>
  <c r="R47" i="3" a="1"/>
  <c r="R47" i="3" s="1"/>
  <c r="AJ47" i="3" a="1"/>
  <c r="AJ47" i="3" s="1"/>
  <c r="BC47" i="3" a="1"/>
  <c r="BC47" i="3" s="1"/>
  <c r="BT47" i="3" a="1"/>
  <c r="BT47" i="3" s="1"/>
  <c r="CM47" i="3" a="1"/>
  <c r="CM47" i="3" s="1"/>
  <c r="S47" i="3" a="1"/>
  <c r="S47" i="3" s="1"/>
  <c r="AK47" i="3" a="1"/>
  <c r="AK47" i="3" s="1"/>
  <c r="BD47" i="3" a="1"/>
  <c r="BD47" i="3" s="1"/>
  <c r="BU47" i="3" a="1"/>
  <c r="BU47" i="3" s="1"/>
  <c r="BK47" i="3" a="1"/>
  <c r="BK47" i="3" s="1"/>
  <c r="AB47" i="3" a="1"/>
  <c r="AB47" i="3" s="1"/>
  <c r="BL47" i="3" a="1"/>
  <c r="BL47" i="3" s="1"/>
  <c r="AT47" i="3" a="1"/>
  <c r="AT47" i="3" s="1"/>
  <c r="AU47" i="3" a="1"/>
  <c r="AU47" i="3" s="1"/>
  <c r="I47" i="3" a="1"/>
  <c r="I47" i="3" s="1"/>
  <c r="CD47" i="3" a="1"/>
  <c r="CD47" i="3" s="1"/>
  <c r="J43" i="3" a="1"/>
  <c r="J43" i="3" s="1"/>
  <c r="Q43" i="3" a="1"/>
  <c r="Q43" i="3" s="1"/>
  <c r="Z43" i="3" a="1"/>
  <c r="Z43" i="3" s="1"/>
  <c r="AR43" i="3" a="1"/>
  <c r="AR43" i="3" s="1"/>
  <c r="BA43" i="3" a="1"/>
  <c r="BA43" i="3" s="1"/>
  <c r="BM43" i="3" a="1"/>
  <c r="BM43" i="3" s="1"/>
  <c r="BS43" i="3" a="1"/>
  <c r="BS43" i="3" s="1"/>
  <c r="BV43" i="3" a="1"/>
  <c r="BV43" i="3" s="1"/>
  <c r="CB43" i="3" a="1"/>
  <c r="CB43" i="3" s="1"/>
  <c r="CE43" i="3" a="1"/>
  <c r="CE43" i="3" s="1"/>
  <c r="CN43" i="3" a="1"/>
  <c r="CN43" i="3" s="1"/>
  <c r="H43" i="3" a="1"/>
  <c r="H43" i="3" s="1"/>
  <c r="K43" i="3" a="1"/>
  <c r="K43" i="3" s="1"/>
  <c r="T43" i="3" a="1"/>
  <c r="T43" i="3" s="1"/>
  <c r="AA43" i="3" a="1"/>
  <c r="AA43" i="3" s="1"/>
  <c r="AI43" i="3" a="1"/>
  <c r="AI43" i="3" s="1"/>
  <c r="AL43" i="3" a="1"/>
  <c r="AL43" i="3" s="1"/>
  <c r="AS43" i="3" a="1"/>
  <c r="AS43" i="3" s="1"/>
  <c r="AY43" i="3" a="1"/>
  <c r="AY43" i="3" s="1"/>
  <c r="BB43" i="3" a="1"/>
  <c r="BB43" i="3" s="1"/>
  <c r="BJ43" i="3" a="1"/>
  <c r="BJ43" i="3" s="1"/>
  <c r="BQ43" i="3" a="1"/>
  <c r="BQ43" i="3" s="1"/>
  <c r="BZ43" i="3" a="1"/>
  <c r="BZ43" i="3" s="1"/>
  <c r="CC43" i="3" a="1"/>
  <c r="CC43" i="3" s="1"/>
  <c r="CI43" i="3" a="1"/>
  <c r="CI43" i="3" s="1"/>
  <c r="CL43" i="3" a="1"/>
  <c r="CL43" i="3" s="1"/>
  <c r="F43" i="3" a="1"/>
  <c r="F43" i="3" s="1"/>
  <c r="O43" i="3" a="1"/>
  <c r="O43" i="3" s="1"/>
  <c r="X43" i="3" a="1"/>
  <c r="X43" i="3" s="1"/>
  <c r="AP43" i="3" a="1"/>
  <c r="AP43" i="3" s="1"/>
  <c r="BH43" i="3" a="1"/>
  <c r="BH43" i="3" s="1"/>
  <c r="CA43" i="3" a="1"/>
  <c r="CA43" i="3" s="1"/>
  <c r="CG43" i="3" s="1"/>
  <c r="CJ43" i="3" a="1"/>
  <c r="CJ43" i="3" s="1"/>
  <c r="CP43" i="3" s="1"/>
  <c r="G43" i="3" a="1"/>
  <c r="G43" i="3" s="1"/>
  <c r="P43" i="3" a="1"/>
  <c r="P43" i="3" s="1"/>
  <c r="Y43" i="3" a="1"/>
  <c r="Y43" i="3" s="1"/>
  <c r="AG43" i="3" a="1"/>
  <c r="AG43" i="3" s="1"/>
  <c r="AQ43" i="3" a="1"/>
  <c r="AQ43" i="3" s="1"/>
  <c r="AZ43" i="3" a="1"/>
  <c r="AZ43" i="3" s="1"/>
  <c r="BI43" i="3" a="1"/>
  <c r="BI43" i="3" s="1"/>
  <c r="BR43" i="3" a="1"/>
  <c r="BR43" i="3" s="1"/>
  <c r="BX43" i="3" s="1"/>
  <c r="CK43" i="3" a="1"/>
  <c r="CK43" i="3" s="1"/>
  <c r="R43" i="3" a="1"/>
  <c r="R43" i="3" s="1"/>
  <c r="AJ43" i="3" a="1"/>
  <c r="AJ43" i="3" s="1"/>
  <c r="BC43" i="3" a="1"/>
  <c r="BC43" i="3" s="1"/>
  <c r="BT43" i="3" a="1"/>
  <c r="BT43" i="3" s="1"/>
  <c r="CM43" i="3" a="1"/>
  <c r="CM43" i="3" s="1"/>
  <c r="S43" i="3" a="1"/>
  <c r="S43" i="3" s="1"/>
  <c r="AK43" i="3" a="1"/>
  <c r="AK43" i="3" s="1"/>
  <c r="BD43" i="3" a="1"/>
  <c r="BD43" i="3" s="1"/>
  <c r="BU43" i="3" a="1"/>
  <c r="BU43" i="3" s="1"/>
  <c r="I43" i="3" a="1"/>
  <c r="I43" i="3" s="1"/>
  <c r="AT43" i="3" a="1"/>
  <c r="AT43" i="3" s="1"/>
  <c r="AU43" i="3" a="1"/>
  <c r="AU43" i="3" s="1"/>
  <c r="CD43" i="3" a="1"/>
  <c r="CD43" i="3" s="1"/>
  <c r="BK43" i="3" a="1"/>
  <c r="BK43" i="3" s="1"/>
  <c r="BL43" i="3" a="1"/>
  <c r="BL43" i="3" s="1"/>
  <c r="G39" i="3" a="1"/>
  <c r="G39" i="3" s="1"/>
  <c r="J39" i="3" a="1"/>
  <c r="J39" i="3" s="1"/>
  <c r="P39" i="3" a="1"/>
  <c r="P39" i="3" s="1"/>
  <c r="S39" i="3" a="1"/>
  <c r="S39" i="3" s="1"/>
  <c r="Z39" i="3" a="1"/>
  <c r="Z39" i="3" s="1"/>
  <c r="AC39" i="3" a="1"/>
  <c r="AC39" i="3" s="1"/>
  <c r="AI39" i="3" a="1"/>
  <c r="AI39" i="3" s="1"/>
  <c r="AT39" i="3" a="1"/>
  <c r="AT39" i="3" s="1"/>
  <c r="AZ39" i="3" a="1"/>
  <c r="AZ39" i="3" s="1"/>
  <c r="BC39" i="3" a="1"/>
  <c r="BC39" i="3" s="1"/>
  <c r="BH39" i="3" a="1"/>
  <c r="BH39" i="3" s="1"/>
  <c r="BL39" i="3" a="1"/>
  <c r="BL39" i="3" s="1"/>
  <c r="BR39" i="3" a="1"/>
  <c r="BR39" i="3" s="1"/>
  <c r="BX39" i="3" s="1"/>
  <c r="BV39" i="3" a="1"/>
  <c r="BV39" i="3" s="1"/>
  <c r="CB39" i="3" a="1"/>
  <c r="CB39" i="3" s="1"/>
  <c r="CK39" i="3" a="1"/>
  <c r="CK39" i="3" s="1"/>
  <c r="CN39" i="3" a="1"/>
  <c r="CN39" i="3" s="1"/>
  <c r="K39" i="3" a="1"/>
  <c r="K39" i="3" s="1"/>
  <c r="Q39" i="3" a="1"/>
  <c r="Q39" i="3" s="1"/>
  <c r="T39" i="3" a="1"/>
  <c r="T39" i="3" s="1"/>
  <c r="AA39" i="3" a="1"/>
  <c r="AA39" i="3" s="1"/>
  <c r="AL39" i="3" a="1"/>
  <c r="AL39" i="3" s="1"/>
  <c r="AR39" i="3" a="1"/>
  <c r="AR39" i="3" s="1"/>
  <c r="AU39" i="3" a="1"/>
  <c r="AU39" i="3" s="1"/>
  <c r="BA39" i="3" a="1"/>
  <c r="BA39" i="3" s="1"/>
  <c r="BD39" i="3" a="1"/>
  <c r="BD39" i="3" s="1"/>
  <c r="BI39" i="3" a="1"/>
  <c r="BI39" i="3" s="1"/>
  <c r="BM39" i="3" a="1"/>
  <c r="BM39" i="3" s="1"/>
  <c r="BS39" i="3" a="1"/>
  <c r="BS39" i="3" s="1"/>
  <c r="BZ39" i="3" a="1"/>
  <c r="BZ39" i="3" s="1"/>
  <c r="CC39" i="3" a="1"/>
  <c r="CC39" i="3" s="1"/>
  <c r="CI39" i="3" a="1"/>
  <c r="CI39" i="3" s="1"/>
  <c r="H39" i="3" a="1"/>
  <c r="H39" i="3" s="1"/>
  <c r="AJ39" i="3" a="1"/>
  <c r="AJ39" i="3" s="1"/>
  <c r="AS39" i="3" a="1"/>
  <c r="AS39" i="3" s="1"/>
  <c r="BJ39" i="3" a="1"/>
  <c r="BJ39" i="3" s="1"/>
  <c r="BT39" i="3" a="1"/>
  <c r="BT39" i="3" s="1"/>
  <c r="CD39" i="3" a="1"/>
  <c r="CD39" i="3" s="1"/>
  <c r="CL39" i="3" a="1"/>
  <c r="CL39" i="3" s="1"/>
  <c r="I39" i="3" a="1"/>
  <c r="I39" i="3" s="1"/>
  <c r="R39" i="3" a="1"/>
  <c r="R39" i="3" s="1"/>
  <c r="AB39" i="3" a="1"/>
  <c r="AB39" i="3" s="1"/>
  <c r="AK39" i="3" a="1"/>
  <c r="AK39" i="3" s="1"/>
  <c r="BB39" i="3" a="1"/>
  <c r="BB39" i="3" s="1"/>
  <c r="BK39" i="3" a="1"/>
  <c r="BK39" i="3" s="1"/>
  <c r="BU39" i="3" a="1"/>
  <c r="BU39" i="3" s="1"/>
  <c r="CE39" i="3" a="1"/>
  <c r="CE39" i="3" s="1"/>
  <c r="CM39" i="3" a="1"/>
  <c r="CM39" i="3" s="1"/>
  <c r="AG39" i="3" a="1"/>
  <c r="AG39" i="3" s="1"/>
  <c r="BQ39" i="3" a="1"/>
  <c r="BQ39" i="3" s="1"/>
  <c r="O39" i="3" a="1"/>
  <c r="O39" i="3" s="1"/>
  <c r="AY39" i="3" a="1"/>
  <c r="AY39" i="3" s="1"/>
  <c r="CJ39" i="3" a="1"/>
  <c r="CJ39" i="3" s="1"/>
  <c r="CP39" i="3" s="1"/>
  <c r="X39" i="3" a="1"/>
  <c r="X39" i="3" s="1"/>
  <c r="Y39" i="3" a="1"/>
  <c r="Y39" i="3" s="1"/>
  <c r="CA39" i="3" a="1"/>
  <c r="CA39" i="3" s="1"/>
  <c r="F39" i="3" a="1"/>
  <c r="F39" i="3" s="1"/>
  <c r="AP39" i="3" a="1"/>
  <c r="AP39" i="3" s="1"/>
  <c r="AQ39" i="3" a="1"/>
  <c r="AQ39" i="3" s="1"/>
  <c r="K35" i="3" a="1"/>
  <c r="K35" i="3" s="1"/>
  <c r="Q35" i="3" a="1"/>
  <c r="Q35" i="3" s="1"/>
  <c r="T35" i="3" a="1"/>
  <c r="T35" i="3" s="1"/>
  <c r="Z35" i="3" a="1"/>
  <c r="Z35" i="3" s="1"/>
  <c r="AC35" i="3" a="1"/>
  <c r="AC35" i="3" s="1"/>
  <c r="AI35" i="3" a="1"/>
  <c r="AI35" i="3" s="1"/>
  <c r="AR35" i="3" a="1"/>
  <c r="AR35" i="3" s="1"/>
  <c r="AU35" i="3" a="1"/>
  <c r="AU35" i="3" s="1"/>
  <c r="BA35" i="3" a="1"/>
  <c r="BA35" i="3" s="1"/>
  <c r="BD35" i="3" a="1"/>
  <c r="BD35" i="3" s="1"/>
  <c r="BI35" i="3" a="1"/>
  <c r="BI35" i="3" s="1"/>
  <c r="BM35" i="3" a="1"/>
  <c r="BM35" i="3" s="1"/>
  <c r="BR35" i="3" a="1"/>
  <c r="BR35" i="3" s="1"/>
  <c r="BX35" i="3" s="1"/>
  <c r="BV35" i="3" a="1"/>
  <c r="BV35" i="3" s="1"/>
  <c r="CB35" i="3" a="1"/>
  <c r="CB35" i="3" s="1"/>
  <c r="CI35" i="3" a="1"/>
  <c r="CI35" i="3" s="1"/>
  <c r="H35" i="3" a="1"/>
  <c r="H35" i="3" s="1"/>
  <c r="O35" i="3" a="1"/>
  <c r="O35" i="3" s="1"/>
  <c r="X35" i="3" a="1"/>
  <c r="X35" i="3" s="1"/>
  <c r="AA35" i="3" a="1"/>
  <c r="AA35" i="3" s="1"/>
  <c r="AL35" i="3" a="1"/>
  <c r="AL35" i="3" s="1"/>
  <c r="AS35" i="3" a="1"/>
  <c r="AS35" i="3" s="1"/>
  <c r="BB35" i="3" a="1"/>
  <c r="BB35" i="3" s="1"/>
  <c r="BJ35" i="3" a="1"/>
  <c r="BJ35" i="3" s="1"/>
  <c r="BS35" i="3" a="1"/>
  <c r="BS35" i="3" s="1"/>
  <c r="BZ35" i="3" a="1"/>
  <c r="BZ35" i="3" s="1"/>
  <c r="CC35" i="3" a="1"/>
  <c r="CC35" i="3" s="1"/>
  <c r="CL35" i="3" a="1"/>
  <c r="CL35" i="3" s="1"/>
  <c r="F35" i="3" a="1"/>
  <c r="F35" i="3" s="1"/>
  <c r="Y35" i="3" a="1"/>
  <c r="Y35" i="3" s="1"/>
  <c r="AG35" i="3" a="1"/>
  <c r="AG35" i="3" s="1"/>
  <c r="AP35" i="3" a="1"/>
  <c r="AP35" i="3" s="1"/>
  <c r="AY35" i="3" a="1"/>
  <c r="AY35" i="3" s="1"/>
  <c r="BQ35" i="3" a="1"/>
  <c r="BQ35" i="3" s="1"/>
  <c r="CA35" i="3" a="1"/>
  <c r="CA35" i="3" s="1"/>
  <c r="CJ35" i="3" a="1"/>
  <c r="CJ35" i="3" s="1"/>
  <c r="CP35" i="3" s="1"/>
  <c r="G35" i="3" a="1"/>
  <c r="G35" i="3" s="1"/>
  <c r="P35" i="3" a="1"/>
  <c r="P35" i="3" s="1"/>
  <c r="AQ35" i="3" a="1"/>
  <c r="AQ35" i="3" s="1"/>
  <c r="AZ35" i="3" a="1"/>
  <c r="AZ35" i="3" s="1"/>
  <c r="BH35" i="3" a="1"/>
  <c r="BH35" i="3" s="1"/>
  <c r="CK35" i="3" a="1"/>
  <c r="CK35" i="3" s="1"/>
  <c r="R35" i="3" a="1"/>
  <c r="R35" i="3" s="1"/>
  <c r="AJ35" i="3" a="1"/>
  <c r="AJ35" i="3" s="1"/>
  <c r="BC35" i="3" a="1"/>
  <c r="BC35" i="3" s="1"/>
  <c r="BT35" i="3" a="1"/>
  <c r="BT35" i="3" s="1"/>
  <c r="CM35" i="3" a="1"/>
  <c r="CM35" i="3" s="1"/>
  <c r="S35" i="3" a="1"/>
  <c r="S35" i="3" s="1"/>
  <c r="AK35" i="3" a="1"/>
  <c r="AK35" i="3" s="1"/>
  <c r="BU35" i="3" a="1"/>
  <c r="BU35" i="3" s="1"/>
  <c r="CN35" i="3" a="1"/>
  <c r="CN35" i="3" s="1"/>
  <c r="BK35" i="3" a="1"/>
  <c r="BK35" i="3" s="1"/>
  <c r="AB35" i="3" a="1"/>
  <c r="AB35" i="3" s="1"/>
  <c r="BL35" i="3" a="1"/>
  <c r="BL35" i="3" s="1"/>
  <c r="AT35" i="3" a="1"/>
  <c r="AT35" i="3" s="1"/>
  <c r="I35" i="3" a="1"/>
  <c r="I35" i="3" s="1"/>
  <c r="J35" i="3" a="1"/>
  <c r="J35" i="3" s="1"/>
  <c r="CD35" i="3" a="1"/>
  <c r="CD35" i="3" s="1"/>
  <c r="CE35" i="3" a="1"/>
  <c r="CE35" i="3" s="1"/>
  <c r="H31" i="3" a="1"/>
  <c r="H31" i="3" s="1"/>
  <c r="O31" i="3" a="1"/>
  <c r="O31" i="3" s="1"/>
  <c r="X31" i="3" a="1"/>
  <c r="X31" i="3" s="1"/>
  <c r="AA31" i="3" a="1"/>
  <c r="AA31" i="3" s="1"/>
  <c r="AL31" i="3" a="1"/>
  <c r="AL31" i="3" s="1"/>
  <c r="AS31" i="3" a="1"/>
  <c r="AS31" i="3" s="1"/>
  <c r="BB31" i="3" a="1"/>
  <c r="BB31" i="3" s="1"/>
  <c r="BJ31" i="3" a="1"/>
  <c r="BJ31" i="3" s="1"/>
  <c r="BS31" i="3" a="1"/>
  <c r="BS31" i="3" s="1"/>
  <c r="BZ31" i="3" a="1"/>
  <c r="BZ31" i="3" s="1"/>
  <c r="CC31" i="3" a="1"/>
  <c r="CC31" i="3" s="1"/>
  <c r="I31" i="3" a="1"/>
  <c r="I31" i="3" s="1"/>
  <c r="P31" i="3" a="1"/>
  <c r="P31" i="3" s="1"/>
  <c r="T31" i="3" a="1"/>
  <c r="T31" i="3" s="1"/>
  <c r="AH31" i="3" a="1"/>
  <c r="AH31" i="3" s="1"/>
  <c r="AZ31" i="3" a="1"/>
  <c r="AZ31" i="3" s="1"/>
  <c r="BD31" i="3" a="1"/>
  <c r="BD31" i="3" s="1"/>
  <c r="BK31" i="3" a="1"/>
  <c r="BK31" i="3" s="1"/>
  <c r="BV31" i="3" a="1"/>
  <c r="BV31" i="3" s="1"/>
  <c r="CD31" i="3" a="1"/>
  <c r="CD31" i="3" s="1"/>
  <c r="CK31" i="3" a="1"/>
  <c r="CK31" i="3" s="1"/>
  <c r="CN31" i="3" a="1"/>
  <c r="CN31" i="3" s="1"/>
  <c r="J31" i="3" a="1"/>
  <c r="J31" i="3" s="1"/>
  <c r="R31" i="3" a="1"/>
  <c r="R31" i="3" s="1"/>
  <c r="Z31" i="3" a="1"/>
  <c r="Z31" i="3" s="1"/>
  <c r="AI31" i="3" a="1"/>
  <c r="AI31" i="3" s="1"/>
  <c r="AQ31" i="3" a="1"/>
  <c r="AQ31" i="3" s="1"/>
  <c r="AY31" i="3" a="1"/>
  <c r="AY31" i="3" s="1"/>
  <c r="BM31" i="3" a="1"/>
  <c r="BM31" i="3" s="1"/>
  <c r="BU31" i="3" a="1"/>
  <c r="BU31" i="3" s="1"/>
  <c r="CE31" i="3" a="1"/>
  <c r="CE31" i="3" s="1"/>
  <c r="CL31" i="3" a="1"/>
  <c r="CL31" i="3" s="1"/>
  <c r="F31" i="3" a="1"/>
  <c r="F31" i="3" s="1"/>
  <c r="K31" i="3" a="1"/>
  <c r="K31" i="3" s="1"/>
  <c r="S31" i="3" a="1"/>
  <c r="S31" i="3" s="1"/>
  <c r="AB31" i="3" a="1"/>
  <c r="AB31" i="3" s="1"/>
  <c r="AJ31" i="3" a="1"/>
  <c r="AJ31" i="3" s="1"/>
  <c r="AR31" i="3" a="1"/>
  <c r="AR31" i="3" s="1"/>
  <c r="BA31" i="3" a="1"/>
  <c r="BA31" i="3" s="1"/>
  <c r="BH31" i="3" a="1"/>
  <c r="BH31" i="3" s="1"/>
  <c r="BQ31" i="3" a="1"/>
  <c r="BQ31" i="3" s="1"/>
  <c r="CA31" i="3" a="1"/>
  <c r="CA31" i="3" s="1"/>
  <c r="CI31" i="3" a="1"/>
  <c r="CI31" i="3" s="1"/>
  <c r="CM31" i="3" a="1"/>
  <c r="CM31" i="3" s="1"/>
  <c r="G31" i="3" a="1"/>
  <c r="G31" i="3" s="1"/>
  <c r="Y31" i="3" a="1"/>
  <c r="Y31" i="3" s="1"/>
  <c r="AK31" i="3" a="1"/>
  <c r="AK31" i="3" s="1"/>
  <c r="BC31" i="3" a="1"/>
  <c r="BC31" i="3" s="1"/>
  <c r="BR31" i="3" a="1"/>
  <c r="BR31" i="3" s="1"/>
  <c r="BX31" i="3" s="1"/>
  <c r="CJ31" i="3" a="1"/>
  <c r="CJ31" i="3" s="1"/>
  <c r="CP31" i="3" s="1"/>
  <c r="AP31" i="3" a="1"/>
  <c r="AP31" i="3" s="1"/>
  <c r="BT31" i="3" a="1"/>
  <c r="BT31" i="3" s="1"/>
  <c r="AC31" i="3" a="1"/>
  <c r="AC31" i="3" s="1"/>
  <c r="BI31" i="3" a="1"/>
  <c r="BI31" i="3" s="1"/>
  <c r="AG31" i="3" a="1"/>
  <c r="AG31" i="3" s="1"/>
  <c r="BL31" i="3" a="1"/>
  <c r="BL31" i="3" s="1"/>
  <c r="AT31" i="3" a="1"/>
  <c r="AT31" i="3" s="1"/>
  <c r="AU31" i="3" a="1"/>
  <c r="AU31" i="3" s="1"/>
  <c r="CB31" i="3" a="1"/>
  <c r="CB31" i="3" s="1"/>
  <c r="Q31" i="3" a="1"/>
  <c r="Q31" i="3" s="1"/>
  <c r="H27" i="3" a="1"/>
  <c r="H27" i="3" s="1"/>
  <c r="K27" i="3" a="1"/>
  <c r="K27" i="3" s="1"/>
  <c r="Q27" i="3" a="1"/>
  <c r="Q27" i="3" s="1"/>
  <c r="X27" i="3" a="1"/>
  <c r="X27" i="3" s="1"/>
  <c r="AA27" i="3" a="1"/>
  <c r="AA27" i="3" s="1"/>
  <c r="AG27" i="3" a="1"/>
  <c r="AG27" i="3" s="1"/>
  <c r="AJ27" i="3" a="1"/>
  <c r="AJ27" i="3" s="1"/>
  <c r="AP27" i="3" a="1"/>
  <c r="AP27" i="3" s="1"/>
  <c r="AU27" i="3" a="1"/>
  <c r="AU27" i="3" s="1"/>
  <c r="BA27" i="3" a="1"/>
  <c r="BA27" i="3" s="1"/>
  <c r="BJ27" i="3" a="1"/>
  <c r="BJ27" i="3" s="1"/>
  <c r="BQ27" i="3" a="1"/>
  <c r="BQ27" i="3" s="1"/>
  <c r="BU27" i="3" a="1"/>
  <c r="BU27" i="3" s="1"/>
  <c r="CD27" i="3" a="1"/>
  <c r="CD27" i="3" s="1"/>
  <c r="CJ27" i="3" a="1"/>
  <c r="CJ27" i="3" s="1"/>
  <c r="CP27" i="3" s="1"/>
  <c r="CM27" i="3" a="1"/>
  <c r="CM27" i="3" s="1"/>
  <c r="G27" i="3" a="1"/>
  <c r="G27" i="3" s="1"/>
  <c r="O27" i="3" a="1"/>
  <c r="O27" i="3" s="1"/>
  <c r="S27" i="3" a="1"/>
  <c r="S27" i="3" s="1"/>
  <c r="AH27" i="3" a="1"/>
  <c r="AH27" i="3" s="1"/>
  <c r="AK27" i="3" a="1"/>
  <c r="AK27" i="3" s="1"/>
  <c r="AR27" i="3" a="1"/>
  <c r="AR27" i="3" s="1"/>
  <c r="AY27" i="3" a="1"/>
  <c r="AY27" i="3" s="1"/>
  <c r="BC27" i="3" a="1"/>
  <c r="BC27" i="3" s="1"/>
  <c r="BI27" i="3" a="1"/>
  <c r="BI27" i="3" s="1"/>
  <c r="BR27" i="3" a="1"/>
  <c r="BR27" i="3" s="1"/>
  <c r="BX27" i="3" s="1"/>
  <c r="CC27" i="3" a="1"/>
  <c r="CC27" i="3" s="1"/>
  <c r="I27" i="3" a="1"/>
  <c r="I27" i="3" s="1"/>
  <c r="P27" i="3" a="1"/>
  <c r="P27" i="3" s="1"/>
  <c r="T27" i="3" a="1"/>
  <c r="T27" i="3" s="1"/>
  <c r="AB27" i="3" a="1"/>
  <c r="AB27" i="3" s="1"/>
  <c r="AL27" i="3" a="1"/>
  <c r="AL27" i="3" s="1"/>
  <c r="AS27" i="3" a="1"/>
  <c r="AS27" i="3" s="1"/>
  <c r="AZ27" i="3" a="1"/>
  <c r="AZ27" i="3" s="1"/>
  <c r="BD27" i="3" a="1"/>
  <c r="BD27" i="3" s="1"/>
  <c r="BK27" i="3" a="1"/>
  <c r="BK27" i="3" s="1"/>
  <c r="BS27" i="3" a="1"/>
  <c r="BS27" i="3" s="1"/>
  <c r="BZ27" i="3" a="1"/>
  <c r="BZ27" i="3" s="1"/>
  <c r="CK27" i="3" a="1"/>
  <c r="CK27" i="3" s="1"/>
  <c r="F27" i="3" a="1"/>
  <c r="F27" i="3" s="1"/>
  <c r="AC27" i="3" a="1"/>
  <c r="AC27" i="3" s="1"/>
  <c r="BL27" i="3" a="1"/>
  <c r="BL27" i="3" s="1"/>
  <c r="CA27" i="3" a="1"/>
  <c r="CA27" i="3" s="1"/>
  <c r="CL27" i="3" a="1"/>
  <c r="CL27" i="3" s="1"/>
  <c r="R27" i="3" a="1"/>
  <c r="R27" i="3" s="1"/>
  <c r="AQ27" i="3" a="1"/>
  <c r="AQ27" i="3" s="1"/>
  <c r="BB27" i="3" a="1"/>
  <c r="BB27" i="3" s="1"/>
  <c r="BM27" i="3" a="1"/>
  <c r="BM27" i="3" s="1"/>
  <c r="CB27" i="3" a="1"/>
  <c r="CB27" i="3" s="1"/>
  <c r="CN27" i="3" a="1"/>
  <c r="CN27" i="3" s="1"/>
  <c r="J27" i="3" a="1"/>
  <c r="J27" i="3" s="1"/>
  <c r="AI27" i="3" a="1"/>
  <c r="AI27" i="3" s="1"/>
  <c r="CE27" i="3" a="1"/>
  <c r="CE27" i="3" s="1"/>
  <c r="BH27" i="3" a="1"/>
  <c r="BH27" i="3" s="1"/>
  <c r="CI27" i="3" a="1"/>
  <c r="CI27" i="3" s="1"/>
  <c r="Y27" i="3" a="1"/>
  <c r="Y27" i="3" s="1"/>
  <c r="BT27" i="3" a="1"/>
  <c r="BT27" i="3" s="1"/>
  <c r="Z27" i="3" a="1"/>
  <c r="Z27" i="3" s="1"/>
  <c r="BV27" i="3" a="1"/>
  <c r="BV27" i="3" s="1"/>
  <c r="AT27" i="3" a="1"/>
  <c r="AT27" i="3" s="1"/>
  <c r="J23" i="3" a="1"/>
  <c r="J23" i="3" s="1"/>
  <c r="T23" i="3" a="1"/>
  <c r="T23" i="3" s="1"/>
  <c r="Z23" i="3" a="1"/>
  <c r="Z23" i="3" s="1"/>
  <c r="AC23" i="3" a="1"/>
  <c r="AC23" i="3" s="1"/>
  <c r="AK23" i="3" a="1"/>
  <c r="AK23" i="3" s="1"/>
  <c r="AR23" i="3" a="1"/>
  <c r="AR23" i="3" s="1"/>
  <c r="BA23" i="3" a="1"/>
  <c r="BA23" i="3" s="1"/>
  <c r="BD23" i="3" a="1"/>
  <c r="BD23" i="3" s="1"/>
  <c r="BI23" i="3" a="1"/>
  <c r="BI23" i="3" s="1"/>
  <c r="BS23" i="3" a="1"/>
  <c r="BS23" i="3" s="1"/>
  <c r="CB23" i="3" a="1"/>
  <c r="CB23" i="3" s="1"/>
  <c r="CI23" i="3" a="1"/>
  <c r="CI23" i="3" s="1"/>
  <c r="CL23" i="3" a="1"/>
  <c r="CL23" i="3" s="1"/>
  <c r="G23" i="3" a="1"/>
  <c r="G23" i="3" s="1"/>
  <c r="K23" i="3" a="1"/>
  <c r="K23" i="3" s="1"/>
  <c r="Q23" i="3" a="1"/>
  <c r="Q23" i="3" s="1"/>
  <c r="X23" i="3" a="1"/>
  <c r="X23" i="3" s="1"/>
  <c r="AI23" i="3" a="1"/>
  <c r="AI23" i="3" s="1"/>
  <c r="AL23" i="3" a="1"/>
  <c r="AL23" i="3" s="1"/>
  <c r="AU23" i="3" a="1"/>
  <c r="AU23" i="3" s="1"/>
  <c r="BB23" i="3" a="1"/>
  <c r="BB23" i="3" s="1"/>
  <c r="BJ23" i="3" a="1"/>
  <c r="BJ23" i="3" s="1"/>
  <c r="BM23" i="3" a="1"/>
  <c r="BM23" i="3" s="1"/>
  <c r="BT23" i="3" a="1"/>
  <c r="BT23" i="3" s="1"/>
  <c r="BZ23" i="3" a="1"/>
  <c r="BZ23" i="3" s="1"/>
  <c r="CC23" i="3" a="1"/>
  <c r="CC23" i="3" s="1"/>
  <c r="CJ23" i="3" a="1"/>
  <c r="CJ23" i="3" s="1"/>
  <c r="CP23" i="3" s="1"/>
  <c r="CM23" i="3" a="1"/>
  <c r="CM23" i="3" s="1"/>
  <c r="H23" i="3" a="1"/>
  <c r="H23" i="3" s="1"/>
  <c r="O23" i="3" a="1"/>
  <c r="O23" i="3" s="1"/>
  <c r="R23" i="3" a="1"/>
  <c r="R23" i="3" s="1"/>
  <c r="AA23" i="3" a="1"/>
  <c r="AA23" i="3" s="1"/>
  <c r="AG23" i="3" a="1"/>
  <c r="AG23" i="3" s="1"/>
  <c r="AJ23" i="3" a="1"/>
  <c r="AJ23" i="3" s="1"/>
  <c r="AP23" i="3" a="1"/>
  <c r="AP23" i="3" s="1"/>
  <c r="AS23" i="3" a="1"/>
  <c r="AS23" i="3" s="1"/>
  <c r="AY23" i="3" a="1"/>
  <c r="AY23" i="3" s="1"/>
  <c r="BK23" i="3" a="1"/>
  <c r="BK23" i="3" s="1"/>
  <c r="BQ23" i="3" a="1"/>
  <c r="BQ23" i="3" s="1"/>
  <c r="BU23" i="3" a="1"/>
  <c r="BU23" i="3" s="1"/>
  <c r="CD23" i="3" a="1"/>
  <c r="CD23" i="3" s="1"/>
  <c r="CN23" i="3" a="1"/>
  <c r="CN23" i="3" s="1"/>
  <c r="S23" i="3" a="1"/>
  <c r="S23" i="3" s="1"/>
  <c r="F23" i="3" a="1"/>
  <c r="F23" i="3" s="1"/>
  <c r="Y23" i="3" a="1"/>
  <c r="Y23" i="3" s="1"/>
  <c r="AQ23" i="3" a="1"/>
  <c r="AQ23" i="3" s="1"/>
  <c r="BH23" i="3" a="1"/>
  <c r="BH23" i="3" s="1"/>
  <c r="CA23" i="3" a="1"/>
  <c r="CA23" i="3" s="1"/>
  <c r="I23" i="3" a="1"/>
  <c r="I23" i="3" s="1"/>
  <c r="AB23" i="3" a="1"/>
  <c r="AB23" i="3" s="1"/>
  <c r="AT23" i="3" a="1"/>
  <c r="AT23" i="3" s="1"/>
  <c r="BL23" i="3" a="1"/>
  <c r="BL23" i="3" s="1"/>
  <c r="CE23" i="3" a="1"/>
  <c r="CE23" i="3" s="1"/>
  <c r="BC23" i="3" a="1"/>
  <c r="BC23" i="3" s="1"/>
  <c r="P23" i="3" a="1"/>
  <c r="P23" i="3" s="1"/>
  <c r="BR23" i="3" a="1"/>
  <c r="BR23" i="3" s="1"/>
  <c r="BX23" i="3" s="1"/>
  <c r="BV23" i="3" a="1"/>
  <c r="BV23" i="3" s="1"/>
  <c r="CK23" i="3" a="1"/>
  <c r="CK23" i="3" s="1"/>
  <c r="AH23" i="3" a="1"/>
  <c r="AH23" i="3" s="1"/>
  <c r="AZ23" i="3" a="1"/>
  <c r="AZ23" i="3" s="1"/>
  <c r="H19" i="3" a="1"/>
  <c r="H19" i="3" s="1"/>
  <c r="K19" i="3" a="1"/>
  <c r="K19" i="3" s="1"/>
  <c r="Q19" i="3" a="1"/>
  <c r="Q19" i="3" s="1"/>
  <c r="T19" i="3" a="1"/>
  <c r="T19" i="3" s="1"/>
  <c r="Z19" i="3" a="1"/>
  <c r="Z19" i="3" s="1"/>
  <c r="AH19" i="3" a="1"/>
  <c r="AH19" i="3" s="1"/>
  <c r="AP19" i="3" a="1"/>
  <c r="AP19" i="3" s="1"/>
  <c r="AS19" i="3" a="1"/>
  <c r="AS19" i="3" s="1"/>
  <c r="AZ19" i="3" a="1"/>
  <c r="AZ19" i="3" s="1"/>
  <c r="BD19" i="3" a="1"/>
  <c r="BD19" i="3" s="1"/>
  <c r="BI19" i="3" a="1"/>
  <c r="BI19" i="3" s="1"/>
  <c r="BM19" i="3" a="1"/>
  <c r="BM19" i="3" s="1"/>
  <c r="BS19" i="3" a="1"/>
  <c r="BS19" i="3" s="1"/>
  <c r="CB19" i="3" a="1"/>
  <c r="CB19" i="3" s="1"/>
  <c r="CE19" i="3" a="1"/>
  <c r="CE19" i="3" s="1"/>
  <c r="CL19" i="3" a="1"/>
  <c r="CL19" i="3" s="1"/>
  <c r="F19" i="3" a="1"/>
  <c r="F19" i="3" s="1"/>
  <c r="O19" i="3" a="1"/>
  <c r="O19" i="3" s="1"/>
  <c r="R19" i="3" a="1"/>
  <c r="R19" i="3" s="1"/>
  <c r="X19" i="3" a="1"/>
  <c r="X19" i="3" s="1"/>
  <c r="AC19" i="3" a="1"/>
  <c r="AC19" i="3" s="1"/>
  <c r="AK19" i="3" a="1"/>
  <c r="AK19" i="3" s="1"/>
  <c r="AQ19" i="3" a="1"/>
  <c r="AQ19" i="3" s="1"/>
  <c r="AT19" i="3" a="1"/>
  <c r="AT19" i="3" s="1"/>
  <c r="BA19" i="3" a="1"/>
  <c r="BA19" i="3" s="1"/>
  <c r="BJ19" i="3" a="1"/>
  <c r="BJ19" i="3" s="1"/>
  <c r="BQ19" i="3" a="1"/>
  <c r="BQ19" i="3" s="1"/>
  <c r="BT19" i="3" a="1"/>
  <c r="BT19" i="3" s="1"/>
  <c r="BZ19" i="3" a="1"/>
  <c r="BZ19" i="3" s="1"/>
  <c r="CI19" i="3" a="1"/>
  <c r="CI19" i="3" s="1"/>
  <c r="I19" i="3" a="1"/>
  <c r="I19" i="3" s="1"/>
  <c r="P19" i="3" a="1"/>
  <c r="P19" i="3" s="1"/>
  <c r="AA19" i="3" a="1"/>
  <c r="AA19" i="3" s="1"/>
  <c r="AI19" i="3" a="1"/>
  <c r="AI19" i="3" s="1"/>
  <c r="AL19" i="3" a="1"/>
  <c r="AL19" i="3" s="1"/>
  <c r="AR19" i="3" a="1"/>
  <c r="AR19" i="3" s="1"/>
  <c r="AU19" i="3" a="1"/>
  <c r="AU19" i="3" s="1"/>
  <c r="BB19" i="3" a="1"/>
  <c r="BB19" i="3" s="1"/>
  <c r="BH19" i="3" a="1"/>
  <c r="BH19" i="3" s="1"/>
  <c r="BK19" i="3" a="1"/>
  <c r="BK19" i="3" s="1"/>
  <c r="BR19" i="3" a="1"/>
  <c r="BR19" i="3" s="1"/>
  <c r="BX19" i="3" s="1"/>
  <c r="BU19" i="3" a="1"/>
  <c r="BU19" i="3" s="1"/>
  <c r="CC19" i="3" a="1"/>
  <c r="CC19" i="3" s="1"/>
  <c r="CJ19" i="3" a="1"/>
  <c r="CJ19" i="3" s="1"/>
  <c r="CP19" i="3" s="1"/>
  <c r="CM19" i="3" a="1"/>
  <c r="CM19" i="3" s="1"/>
  <c r="AG19" i="3" a="1"/>
  <c r="AG19" i="3" s="1"/>
  <c r="AY19" i="3" a="1"/>
  <c r="AY19" i="3" s="1"/>
  <c r="CK19" i="3" a="1"/>
  <c r="CK19" i="3" s="1"/>
  <c r="S19" i="3" a="1"/>
  <c r="S19" i="3" s="1"/>
  <c r="AJ19" i="3" a="1"/>
  <c r="AJ19" i="3" s="1"/>
  <c r="BC19" i="3" a="1"/>
  <c r="BC19" i="3" s="1"/>
  <c r="BV19" i="3" a="1"/>
  <c r="BV19" i="3" s="1"/>
  <c r="CN19" i="3" a="1"/>
  <c r="CN19" i="3" s="1"/>
  <c r="G19" i="3" a="1"/>
  <c r="G19" i="3" s="1"/>
  <c r="Y19" i="3" a="1"/>
  <c r="Y19" i="3" s="1"/>
  <c r="CA19" i="3" a="1"/>
  <c r="CA19" i="3" s="1"/>
  <c r="BL19" i="3" a="1"/>
  <c r="BL19" i="3" s="1"/>
  <c r="J19" i="3" a="1"/>
  <c r="J19" i="3" s="1"/>
  <c r="CD19" i="3" a="1"/>
  <c r="CD19" i="3" s="1"/>
  <c r="AB19" i="3" a="1"/>
  <c r="AB19" i="3" s="1"/>
  <c r="I15" i="3" a="1"/>
  <c r="I15" i="3" s="1"/>
  <c r="O15" i="3" a="1"/>
  <c r="O15" i="3" s="1"/>
  <c r="S15" i="3" a="1"/>
  <c r="S15" i="3" s="1"/>
  <c r="AB15" i="3" a="1"/>
  <c r="AB15" i="3" s="1"/>
  <c r="AG15" i="3" a="1"/>
  <c r="AG15" i="3" s="1"/>
  <c r="AJ15" i="3" a="1"/>
  <c r="AJ15" i="3" s="1"/>
  <c r="AS15" i="3" a="1"/>
  <c r="AS15" i="3" s="1"/>
  <c r="AZ15" i="3" a="1"/>
  <c r="AZ15" i="3" s="1"/>
  <c r="BH15" i="3" a="1"/>
  <c r="BH15" i="3" s="1"/>
  <c r="BK15" i="3" a="1"/>
  <c r="BK15" i="3" s="1"/>
  <c r="BQ15" i="3" a="1"/>
  <c r="BQ15" i="3" s="1"/>
  <c r="BZ15" i="3" a="1"/>
  <c r="BZ15" i="3" s="1"/>
  <c r="CD15" i="3" a="1"/>
  <c r="CD15" i="3" s="1"/>
  <c r="CJ15" i="3" a="1"/>
  <c r="CJ15" i="3" s="1"/>
  <c r="CP15" i="3" s="1"/>
  <c r="CM15" i="3" a="1"/>
  <c r="CM15" i="3" s="1"/>
  <c r="G15" i="3" a="1"/>
  <c r="G15" i="3" s="1"/>
  <c r="Q15" i="3" a="1"/>
  <c r="Q15" i="3" s="1"/>
  <c r="Z15" i="3" a="1"/>
  <c r="Z15" i="3" s="1"/>
  <c r="AL15" i="3" a="1"/>
  <c r="AL15" i="3" s="1"/>
  <c r="AR15" i="3" a="1"/>
  <c r="AR15" i="3" s="1"/>
  <c r="AU15" i="3" a="1"/>
  <c r="AU15" i="3" s="1"/>
  <c r="BA15" i="3" a="1"/>
  <c r="BA15" i="3" s="1"/>
  <c r="BD15" i="3" a="1"/>
  <c r="BD15" i="3" s="1"/>
  <c r="BJ15" i="3" a="1"/>
  <c r="BJ15" i="3" s="1"/>
  <c r="H15" i="3" a="1"/>
  <c r="H15" i="3" s="1"/>
  <c r="K15" i="3" a="1"/>
  <c r="K15" i="3" s="1"/>
  <c r="R15" i="3" a="1"/>
  <c r="R15" i="3" s="1"/>
  <c r="X15" i="3" a="1"/>
  <c r="X15" i="3" s="1"/>
  <c r="AA15" i="3" a="1"/>
  <c r="AA15" i="3" s="1"/>
  <c r="AI15" i="3" a="1"/>
  <c r="AI15" i="3" s="1"/>
  <c r="AP15" i="3" a="1"/>
  <c r="AP15" i="3" s="1"/>
  <c r="AY15" i="3" a="1"/>
  <c r="AY15" i="3" s="1"/>
  <c r="BB15" i="3" a="1"/>
  <c r="BB15" i="3" s="1"/>
  <c r="BM15" i="3" a="1"/>
  <c r="BM15" i="3" s="1"/>
  <c r="BT15" i="3" a="1"/>
  <c r="BT15" i="3" s="1"/>
  <c r="CC15" i="3" a="1"/>
  <c r="CC15" i="3" s="1"/>
  <c r="CI15" i="3" a="1"/>
  <c r="CI15" i="3" s="1"/>
  <c r="J15" i="3" a="1"/>
  <c r="J15" i="3" s="1"/>
  <c r="AC15" i="3" a="1"/>
  <c r="AC15" i="3" s="1"/>
  <c r="AT15" i="3" a="1"/>
  <c r="AT15" i="3" s="1"/>
  <c r="BL15" i="3" a="1"/>
  <c r="BL15" i="3" s="1"/>
  <c r="BV15" i="3" a="1"/>
  <c r="BV15" i="3" s="1"/>
  <c r="CE15" i="3" a="1"/>
  <c r="CE15" i="3" s="1"/>
  <c r="P15" i="3" a="1"/>
  <c r="P15" i="3" s="1"/>
  <c r="AH15" i="3" a="1"/>
  <c r="AH15" i="3" s="1"/>
  <c r="BR15" i="3" a="1"/>
  <c r="BR15" i="3" s="1"/>
  <c r="BX15" i="3" s="1"/>
  <c r="CA15" i="3" a="1"/>
  <c r="CA15" i="3" s="1"/>
  <c r="CK15" i="3" a="1"/>
  <c r="CK15" i="3" s="1"/>
  <c r="T15" i="3" a="1"/>
  <c r="T15" i="3" s="1"/>
  <c r="AK15" i="3" a="1"/>
  <c r="AK15" i="3" s="1"/>
  <c r="BC15" i="3" a="1"/>
  <c r="BC15" i="3" s="1"/>
  <c r="BS15" i="3" a="1"/>
  <c r="BS15" i="3" s="1"/>
  <c r="CB15" i="3" a="1"/>
  <c r="CB15" i="3" s="1"/>
  <c r="CL15" i="3" a="1"/>
  <c r="CL15" i="3" s="1"/>
  <c r="Y15" i="3" a="1"/>
  <c r="Y15" i="3" s="1"/>
  <c r="AQ15" i="3" a="1"/>
  <c r="AQ15" i="3" s="1"/>
  <c r="CN15" i="3" a="1"/>
  <c r="CN15" i="3" s="1"/>
  <c r="BI15" i="3" a="1"/>
  <c r="BI15" i="3" s="1"/>
  <c r="F15" i="3" a="1"/>
  <c r="F15" i="3" s="1"/>
  <c r="BU15" i="3" a="1"/>
  <c r="BU15" i="3" s="1"/>
  <c r="CP33" i="3" l="1"/>
  <c r="BX33" i="3"/>
  <c r="BX88" i="3"/>
  <c r="CP88" i="3"/>
  <c r="BX62" i="3"/>
  <c r="BX113" i="3"/>
  <c r="CP26" i="3"/>
  <c r="BX59" i="3"/>
  <c r="CP59" i="3"/>
  <c r="CP79" i="3"/>
  <c r="CP41" i="3"/>
  <c r="BX16" i="3"/>
  <c r="CP16" i="3"/>
  <c r="CP21" i="3"/>
  <c r="BX26" i="3"/>
  <c r="CP66" i="3"/>
  <c r="BX79" i="3"/>
  <c r="CP127" i="3"/>
  <c r="BX127" i="3"/>
  <c r="BX57" i="3"/>
  <c r="CP58" i="3"/>
  <c r="CP70" i="3"/>
  <c r="CP36" i="3"/>
  <c r="CP84" i="3"/>
  <c r="CP104" i="3"/>
  <c r="BX21" i="3"/>
  <c r="BX29" i="3"/>
  <c r="CG63" i="3"/>
  <c r="CG84" i="3"/>
  <c r="CG21" i="3"/>
  <c r="CG113" i="3"/>
  <c r="CG72" i="3"/>
  <c r="CG48" i="3"/>
  <c r="CG19" i="3"/>
  <c r="CG148" i="3"/>
  <c r="CG16" i="3"/>
  <c r="CG65" i="3"/>
  <c r="CG25" i="3"/>
  <c r="CG32" i="3"/>
  <c r="CG137" i="3"/>
  <c r="CG75" i="3"/>
  <c r="CG116" i="3"/>
  <c r="CG68" i="3"/>
  <c r="CG57" i="3"/>
  <c r="CG86" i="3"/>
  <c r="CG36" i="3"/>
  <c r="CG26" i="3"/>
  <c r="CG55" i="3"/>
  <c r="CG127" i="3"/>
  <c r="CG58" i="3"/>
  <c r="CG40" i="3"/>
  <c r="CG52" i="3"/>
  <c r="CG61" i="3"/>
  <c r="CG54" i="3"/>
  <c r="CG156" i="3"/>
  <c r="CG144" i="3"/>
  <c r="CG33" i="3"/>
  <c r="CG79" i="3"/>
  <c r="CG108" i="3"/>
  <c r="CG124" i="3"/>
  <c r="CG29" i="3"/>
  <c r="CG66" i="3"/>
  <c r="K12" i="2"/>
  <c r="L12" i="2" s="1"/>
  <c r="K11" i="2"/>
  <c r="P5" i="2"/>
  <c r="AE13" i="3" l="1" a="1"/>
  <c r="AE13" i="3" s="1"/>
  <c r="AE12" i="3" a="1"/>
  <c r="AE12" i="3" s="1"/>
  <c r="AE11" i="3" a="1"/>
  <c r="AE11" i="3" s="1"/>
  <c r="AE10" i="3" a="1"/>
  <c r="AE10" i="3" s="1"/>
  <c r="AE158" i="3" a="1"/>
  <c r="AE158" i="3" s="1"/>
  <c r="AE126" i="3" a="1"/>
  <c r="AE126" i="3" s="1"/>
  <c r="AE66" i="3" a="1"/>
  <c r="AE66" i="3" s="1"/>
  <c r="AE42" i="3" a="1"/>
  <c r="AE42" i="3" s="1"/>
  <c r="AE145" i="3" a="1"/>
  <c r="AE145" i="3" s="1"/>
  <c r="AE133" i="3" a="1"/>
  <c r="AE133" i="3" s="1"/>
  <c r="AE129" i="3" a="1"/>
  <c r="AE129" i="3" s="1"/>
  <c r="AE93" i="3" a="1"/>
  <c r="AE93" i="3" s="1"/>
  <c r="AE29" i="3" a="1"/>
  <c r="AE29" i="3" s="1"/>
  <c r="AE21" i="3" a="1"/>
  <c r="AE21" i="3" s="1"/>
  <c r="AE160" i="3" a="1"/>
  <c r="AE160" i="3" s="1"/>
  <c r="AE144" i="3" a="1"/>
  <c r="AE144" i="3" s="1"/>
  <c r="AE136" i="3" a="1"/>
  <c r="AE136" i="3" s="1"/>
  <c r="AE104" i="3" a="1"/>
  <c r="AE104" i="3" s="1"/>
  <c r="AE24" i="3" a="1"/>
  <c r="AE24" i="3" s="1"/>
  <c r="AE20" i="3" a="1"/>
  <c r="AE20" i="3" s="1"/>
  <c r="AE154" i="3" a="1"/>
  <c r="AE154" i="3" s="1"/>
  <c r="AE114" i="3" a="1"/>
  <c r="AE114" i="3" s="1"/>
  <c r="AE98" i="3" a="1"/>
  <c r="AE98" i="3" s="1"/>
  <c r="AE86" i="3" a="1"/>
  <c r="AE86" i="3" s="1"/>
  <c r="AE62" i="3" a="1"/>
  <c r="AE62" i="3" s="1"/>
  <c r="AE125" i="3" a="1"/>
  <c r="AE125" i="3" s="1"/>
  <c r="AE69" i="3" a="1"/>
  <c r="AE69" i="3" s="1"/>
  <c r="AE57" i="3" a="1"/>
  <c r="AE57" i="3" s="1"/>
  <c r="AE17" i="3" a="1"/>
  <c r="AE17" i="3" s="1"/>
  <c r="AE132" i="3" a="1"/>
  <c r="AE132" i="3" s="1"/>
  <c r="AE108" i="3" a="1"/>
  <c r="AE108" i="3" s="1"/>
  <c r="AE88" i="3" a="1"/>
  <c r="AE88" i="3" s="1"/>
  <c r="AE64" i="3" a="1"/>
  <c r="AE64" i="3" s="1"/>
  <c r="AE151" i="3" a="1"/>
  <c r="AE151" i="3" s="1"/>
  <c r="AE147" i="3" a="1"/>
  <c r="AE147" i="3" s="1"/>
  <c r="AE135" i="3" a="1"/>
  <c r="AE135" i="3" s="1"/>
  <c r="AE131" i="3" a="1"/>
  <c r="AE131" i="3" s="1"/>
  <c r="AE123" i="3" a="1"/>
  <c r="AE123" i="3" s="1"/>
  <c r="AE119" i="3" a="1"/>
  <c r="AE119" i="3" s="1"/>
  <c r="AE111" i="3" a="1"/>
  <c r="AE111" i="3" s="1"/>
  <c r="AE103" i="3" a="1"/>
  <c r="AE103" i="3" s="1"/>
  <c r="AE91" i="3" a="1"/>
  <c r="AE91" i="3" s="1"/>
  <c r="AE79" i="3" a="1"/>
  <c r="AE79" i="3" s="1"/>
  <c r="AE71" i="3" a="1"/>
  <c r="AE71" i="3" s="1"/>
  <c r="AE55" i="3" a="1"/>
  <c r="AE55" i="3" s="1"/>
  <c r="AE27" i="3" a="1"/>
  <c r="AE27" i="3" s="1"/>
  <c r="AE15" i="3" a="1"/>
  <c r="AE15" i="3" s="1"/>
  <c r="AE19" i="3" a="1"/>
  <c r="AE19" i="3" s="1"/>
  <c r="AE89" i="3" a="1"/>
  <c r="AE89" i="3" s="1"/>
  <c r="AE148" i="3" a="1"/>
  <c r="AE148" i="3" s="1"/>
  <c r="AE159" i="3" a="1"/>
  <c r="AE159" i="3" s="1"/>
  <c r="AE115" i="3" a="1"/>
  <c r="AE115" i="3" s="1"/>
  <c r="AE99" i="3" a="1"/>
  <c r="AE99" i="3" s="1"/>
  <c r="AE47" i="3" a="1"/>
  <c r="AE47" i="3" s="1"/>
  <c r="AE142" i="3" a="1"/>
  <c r="AE142" i="3" s="1"/>
  <c r="AE102" i="3" a="1"/>
  <c r="AE102" i="3" s="1"/>
  <c r="AE78" i="3" a="1"/>
  <c r="AE78" i="3" s="1"/>
  <c r="AE74" i="3" a="1"/>
  <c r="AE74" i="3" s="1"/>
  <c r="AE34" i="3" a="1"/>
  <c r="AE34" i="3" s="1"/>
  <c r="AE157" i="3" a="1"/>
  <c r="AE157" i="3" s="1"/>
  <c r="AE141" i="3" a="1"/>
  <c r="AE141" i="3" s="1"/>
  <c r="AE121" i="3" a="1"/>
  <c r="AE121" i="3" s="1"/>
  <c r="AE113" i="3" a="1"/>
  <c r="AE113" i="3" s="1"/>
  <c r="AE85" i="3" a="1"/>
  <c r="AE85" i="3" s="1"/>
  <c r="AE81" i="3" a="1"/>
  <c r="AE81" i="3" s="1"/>
  <c r="AE77" i="3" a="1"/>
  <c r="AE77" i="3" s="1"/>
  <c r="AE53" i="3" a="1"/>
  <c r="AE53" i="3" s="1"/>
  <c r="AE45" i="3" a="1"/>
  <c r="AE45" i="3" s="1"/>
  <c r="AE120" i="3" a="1"/>
  <c r="AE120" i="3" s="1"/>
  <c r="AE100" i="3" a="1"/>
  <c r="AE100" i="3" s="1"/>
  <c r="AE52" i="3" a="1"/>
  <c r="AE52" i="3" s="1"/>
  <c r="AE48" i="3" a="1"/>
  <c r="AE48" i="3" s="1"/>
  <c r="AE44" i="3" a="1"/>
  <c r="AE44" i="3" s="1"/>
  <c r="AE16" i="3" a="1"/>
  <c r="AE16" i="3" s="1"/>
  <c r="AE146" i="3" a="1"/>
  <c r="AE146" i="3" s="1"/>
  <c r="AE130" i="3" a="1"/>
  <c r="AE130" i="3" s="1"/>
  <c r="AE70" i="3" a="1"/>
  <c r="AE70" i="3" s="1"/>
  <c r="AE30" i="3" a="1"/>
  <c r="AE30" i="3" s="1"/>
  <c r="AE18" i="3" a="1"/>
  <c r="AE18" i="3" s="1"/>
  <c r="AE153" i="3" a="1"/>
  <c r="AE153" i="3" s="1"/>
  <c r="AE117" i="3" a="1"/>
  <c r="AE117" i="3" s="1"/>
  <c r="AE73" i="3" a="1"/>
  <c r="AE73" i="3" s="1"/>
  <c r="AE41" i="3" a="1"/>
  <c r="AE41" i="3" s="1"/>
  <c r="AE156" i="3" a="1"/>
  <c r="AE156" i="3" s="1"/>
  <c r="AE128" i="3" a="1"/>
  <c r="AE128" i="3" s="1"/>
  <c r="AE92" i="3" a="1"/>
  <c r="AE92" i="3" s="1"/>
  <c r="AE80" i="3" a="1"/>
  <c r="AE80" i="3" s="1"/>
  <c r="AE76" i="3" a="1"/>
  <c r="AE76" i="3" s="1"/>
  <c r="AE56" i="3" a="1"/>
  <c r="AE56" i="3" s="1"/>
  <c r="AE107" i="3" a="1"/>
  <c r="AE107" i="3" s="1"/>
  <c r="AE95" i="3" a="1"/>
  <c r="AE95" i="3" s="1"/>
  <c r="AE75" i="3" a="1"/>
  <c r="AE75" i="3" s="1"/>
  <c r="AE51" i="3" a="1"/>
  <c r="AE51" i="3" s="1"/>
  <c r="AE23" i="3" a="1"/>
  <c r="AE23" i="3" s="1"/>
  <c r="AE87" i="3" a="1"/>
  <c r="AE87" i="3" s="1"/>
  <c r="AE83" i="3" a="1"/>
  <c r="AE83" i="3" s="1"/>
  <c r="AE150" i="3" a="1"/>
  <c r="AE150" i="3" s="1"/>
  <c r="AE134" i="3" a="1"/>
  <c r="AE134" i="3" s="1"/>
  <c r="AE118" i="3" a="1"/>
  <c r="AE118" i="3" s="1"/>
  <c r="AE94" i="3" a="1"/>
  <c r="AE94" i="3" s="1"/>
  <c r="AE90" i="3" a="1"/>
  <c r="AE90" i="3" s="1"/>
  <c r="AE54" i="3" a="1"/>
  <c r="AE54" i="3" s="1"/>
  <c r="AE26" i="3" a="1"/>
  <c r="AE26" i="3" s="1"/>
  <c r="AE161" i="3" a="1"/>
  <c r="AE161" i="3" s="1"/>
  <c r="AE137" i="3" a="1"/>
  <c r="AE137" i="3" s="1"/>
  <c r="AE105" i="3" a="1"/>
  <c r="AE105" i="3" s="1"/>
  <c r="AE49" i="3" a="1"/>
  <c r="AE49" i="3" s="1"/>
  <c r="AE124" i="3" a="1"/>
  <c r="AE124" i="3" s="1"/>
  <c r="AE112" i="3" a="1"/>
  <c r="AE112" i="3" s="1"/>
  <c r="AE84" i="3" a="1"/>
  <c r="AE84" i="3" s="1"/>
  <c r="AE36" i="3" a="1"/>
  <c r="AE36" i="3" s="1"/>
  <c r="AE28" i="3" a="1"/>
  <c r="AE28" i="3" s="1"/>
  <c r="AE14" i="3" a="1"/>
  <c r="AE14" i="3" s="1"/>
  <c r="AE138" i="3" a="1"/>
  <c r="AE138" i="3" s="1"/>
  <c r="AE46" i="3" a="1"/>
  <c r="AE46" i="3" s="1"/>
  <c r="AE22" i="3" a="1"/>
  <c r="AE22" i="3" s="1"/>
  <c r="AE149" i="3" a="1"/>
  <c r="AE149" i="3" s="1"/>
  <c r="AE109" i="3" a="1"/>
  <c r="AE109" i="3" s="1"/>
  <c r="AE97" i="3" a="1"/>
  <c r="AE97" i="3" s="1"/>
  <c r="AE25" i="3" a="1"/>
  <c r="AE25" i="3" s="1"/>
  <c r="AE96" i="3" a="1"/>
  <c r="AE96" i="3" s="1"/>
  <c r="AE60" i="3" a="1"/>
  <c r="AE60" i="3" s="1"/>
  <c r="AE155" i="3" a="1"/>
  <c r="AE155" i="3" s="1"/>
  <c r="AE143" i="3" a="1"/>
  <c r="AE143" i="3" s="1"/>
  <c r="AE139" i="3" a="1"/>
  <c r="AE139" i="3" s="1"/>
  <c r="AE67" i="3" a="1"/>
  <c r="AE67" i="3" s="1"/>
  <c r="AE59" i="3" a="1"/>
  <c r="AE59" i="3" s="1"/>
  <c r="AE35" i="3" a="1"/>
  <c r="AE35" i="3" s="1"/>
  <c r="AE31" i="3" a="1"/>
  <c r="AE31" i="3" s="1"/>
  <c r="AE140" i="3" a="1"/>
  <c r="AE140" i="3" s="1"/>
  <c r="AE116" i="3" a="1"/>
  <c r="AE116" i="3" s="1"/>
  <c r="AE39" i="3" a="1"/>
  <c r="AE39" i="3" s="1"/>
  <c r="AE110" i="3" a="1"/>
  <c r="AE110" i="3" s="1"/>
  <c r="AE82" i="3" a="1"/>
  <c r="AE82" i="3" s="1"/>
  <c r="AE50" i="3" a="1"/>
  <c r="AE50" i="3" s="1"/>
  <c r="AE101" i="3" a="1"/>
  <c r="AE101" i="3" s="1"/>
  <c r="AE65" i="3" a="1"/>
  <c r="AE65" i="3" s="1"/>
  <c r="AE37" i="3" a="1"/>
  <c r="AE37" i="3" s="1"/>
  <c r="AE33" i="3" a="1"/>
  <c r="AE33" i="3" s="1"/>
  <c r="AE152" i="3" a="1"/>
  <c r="AE152" i="3" s="1"/>
  <c r="AE122" i="3" a="1"/>
  <c r="AE122" i="3" s="1"/>
  <c r="AE106" i="3" a="1"/>
  <c r="AE106" i="3" s="1"/>
  <c r="AE58" i="3" a="1"/>
  <c r="AE58" i="3" s="1"/>
  <c r="AE38" i="3" a="1"/>
  <c r="AE38" i="3" s="1"/>
  <c r="AE127" i="3" a="1"/>
  <c r="AE127" i="3" s="1"/>
  <c r="AE63" i="3" a="1"/>
  <c r="AE6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
0、怪物</t>
        </r>
        <r>
          <rPr>
            <sz val="9"/>
            <color indexed="81"/>
            <rFont val="宋体"/>
            <family val="3"/>
            <charset val="134"/>
          </rPr>
          <t xml:space="preserve">
1.主角
2.防御型
3.攻击型
4.辅助型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1.主角
2.防御
3.攻击
4.辅助
5.防守主角
6.攻击主角
7.辅助主角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
0.不考虑</t>
        </r>
        <r>
          <rPr>
            <sz val="9"/>
            <color indexed="81"/>
            <rFont val="宋体"/>
            <family val="3"/>
            <charset val="134"/>
          </rPr>
          <t xml:space="preserve">
18.红色
15.高橙
13.低橙
10.紫色
8.蓝色
5.绿色
3.白色</t>
        </r>
      </text>
    </comment>
    <comment ref="F3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 xml:space="preserve">type1、type2时：
900：普通技能
901：怒气技能
902：被动技能
主角特殊判断：
男主角type1.女主角type2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
0、怪物</t>
        </r>
        <r>
          <rPr>
            <sz val="9"/>
            <color indexed="81"/>
            <rFont val="宋体"/>
            <family val="3"/>
            <charset val="134"/>
          </rPr>
          <t xml:space="preserve">
1.主角
2.防御型
3.攻击型
4.辅助型</t>
        </r>
      </text>
    </comment>
    <comment ref="C3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
0.不考虑</t>
        </r>
        <r>
          <rPr>
            <sz val="9"/>
            <color indexed="81"/>
            <rFont val="宋体"/>
            <family val="3"/>
            <charset val="134"/>
          </rPr>
          <t xml:space="preserve">
18.红色
15.高橙
13.低橙
10.紫色
8.蓝色
5.绿色
3.白色</t>
        </r>
      </text>
    </comment>
    <comment ref="E3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 xml:space="preserve">900：普通技能
901：怒气技能
902：被动技能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0.不使用
1.主角
2.防御型
3.攻击型
4.辅助型</t>
        </r>
      </text>
    </comment>
    <comment ref="C3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</commentList>
</comments>
</file>

<file path=xl/sharedStrings.xml><?xml version="1.0" encoding="utf-8"?>
<sst xmlns="http://schemas.openxmlformats.org/spreadsheetml/2006/main" count="4201" uniqueCount="496">
  <si>
    <t>Both</t>
  </si>
  <si>
    <t>int</t>
    <phoneticPr fontId="1" type="noConversion"/>
  </si>
  <si>
    <t>Client</t>
  </si>
  <si>
    <t>天赋2名称</t>
  </si>
  <si>
    <t>天赋3名称</t>
  </si>
  <si>
    <t>天赋2开启等级</t>
  </si>
  <si>
    <t>天赋3开启等级</t>
  </si>
  <si>
    <t>string</t>
    <phoneticPr fontId="1" type="noConversion"/>
  </si>
  <si>
    <t>天赋1开启等级</t>
    <phoneticPr fontId="1" type="noConversion"/>
  </si>
  <si>
    <t>knight_job_id</t>
    <phoneticPr fontId="1" type="noConversion"/>
  </si>
  <si>
    <t>武将类型值</t>
    <phoneticPr fontId="2" type="noConversion"/>
  </si>
  <si>
    <t>武将资质</t>
    <phoneticPr fontId="1" type="noConversion"/>
  </si>
  <si>
    <t>天赋1名称</t>
    <phoneticPr fontId="1" type="noConversion"/>
  </si>
  <si>
    <t>string</t>
    <phoneticPr fontId="1" type="noConversion"/>
  </si>
  <si>
    <t>天赋1描述</t>
    <phoneticPr fontId="1" type="noConversion"/>
  </si>
  <si>
    <t>talent_level1</t>
    <phoneticPr fontId="1" type="noConversion"/>
  </si>
  <si>
    <t>talent_describe1</t>
    <phoneticPr fontId="1" type="noConversion"/>
  </si>
  <si>
    <t>天赋2描述</t>
  </si>
  <si>
    <t>天赋3描述</t>
  </si>
  <si>
    <t>talent_name2</t>
  </si>
  <si>
    <t>talent_level2</t>
  </si>
  <si>
    <t>talent_describe2</t>
  </si>
  <si>
    <t>talent_name3</t>
  </si>
  <si>
    <t>talent_level3</t>
  </si>
  <si>
    <t>talent_describe3</t>
  </si>
  <si>
    <t>quality</t>
    <phoneticPr fontId="1" type="noConversion"/>
  </si>
  <si>
    <t>knight_job_id,quality</t>
    <phoneticPr fontId="1" type="noConversion"/>
  </si>
  <si>
    <t>猛将精进</t>
    <phoneticPr fontId="1" type="noConversion"/>
  </si>
  <si>
    <t>猛将无双</t>
    <phoneticPr fontId="1" type="noConversion"/>
  </si>
  <si>
    <t>猛将出世</t>
    <phoneticPr fontId="1" type="noConversion"/>
  </si>
  <si>
    <t>天赋4名称</t>
  </si>
  <si>
    <t>天赋4开启等级</t>
  </si>
  <si>
    <t>天赋4描述</t>
  </si>
  <si>
    <t>天赋5名称</t>
  </si>
  <si>
    <t>天赋5开启等级</t>
  </si>
  <si>
    <t>天赋5描述</t>
  </si>
  <si>
    <t>talent_name4</t>
  </si>
  <si>
    <t>talent_level4</t>
  </si>
  <si>
    <t>talent_describe4</t>
  </si>
  <si>
    <t>talent_name5</t>
  </si>
  <si>
    <t>talent_level5</t>
  </si>
  <si>
    <t>talent_describe5</t>
  </si>
  <si>
    <t>天赋6名称</t>
  </si>
  <si>
    <t>天赋6开启等级</t>
  </si>
  <si>
    <t>天赋6描述</t>
  </si>
  <si>
    <t>天赋7名称</t>
  </si>
  <si>
    <t>天赋7开启等级</t>
  </si>
  <si>
    <t>天赋7描述</t>
  </si>
  <si>
    <t>天赋8名称</t>
  </si>
  <si>
    <t>天赋8开启等级</t>
  </si>
  <si>
    <t>天赋8描述</t>
  </si>
  <si>
    <t>天赋9名称</t>
  </si>
  <si>
    <t>天赋9开启等级</t>
  </si>
  <si>
    <t>天赋9描述</t>
  </si>
  <si>
    <t>天赋10名称</t>
  </si>
  <si>
    <t>天赋10开启等级</t>
  </si>
  <si>
    <t>天赋10描述</t>
  </si>
  <si>
    <t>talent_name6</t>
  </si>
  <si>
    <t>talent_level6</t>
  </si>
  <si>
    <t>talent_describe6</t>
  </si>
  <si>
    <t>talent_name7</t>
  </si>
  <si>
    <t>talent_level7</t>
  </si>
  <si>
    <t>talent_describe7</t>
  </si>
  <si>
    <t>talent_name8</t>
  </si>
  <si>
    <t>talent_level8</t>
  </si>
  <si>
    <t>talent_describe8</t>
  </si>
  <si>
    <t>talent_name9</t>
  </si>
  <si>
    <t>talent_level9</t>
  </si>
  <si>
    <t>talent_describe9</t>
  </si>
  <si>
    <t>talent_name10</t>
  </si>
  <si>
    <t>talent_level10</t>
  </si>
  <si>
    <t>talent_describe10</t>
  </si>
  <si>
    <t>猛将霸绝</t>
    <phoneticPr fontId="1" type="noConversion"/>
  </si>
  <si>
    <t>神将出世</t>
    <phoneticPr fontId="1" type="noConversion"/>
  </si>
  <si>
    <t>神将精进</t>
    <phoneticPr fontId="1" type="noConversion"/>
  </si>
  <si>
    <t>神将无双</t>
    <phoneticPr fontId="1" type="noConversion"/>
  </si>
  <si>
    <t>神将霸绝</t>
    <phoneticPr fontId="1" type="noConversion"/>
  </si>
  <si>
    <t>超绝无双</t>
    <phoneticPr fontId="1" type="noConversion"/>
  </si>
  <si>
    <t>天下第一</t>
    <phoneticPr fontId="1" type="noConversion"/>
  </si>
  <si>
    <t>talent_name1</t>
    <phoneticPr fontId="1" type="noConversion"/>
  </si>
  <si>
    <t>talent1_type1</t>
    <phoneticPr fontId="1" type="noConversion"/>
  </si>
  <si>
    <t>talent1_value1</t>
    <phoneticPr fontId="1" type="noConversion"/>
  </si>
  <si>
    <t>天赋1类型1</t>
    <phoneticPr fontId="1" type="noConversion"/>
  </si>
  <si>
    <t>天赋1类型值1</t>
    <phoneticPr fontId="2" type="noConversion"/>
  </si>
  <si>
    <t>天赋1类型2</t>
  </si>
  <si>
    <t>天赋1类型值2</t>
  </si>
  <si>
    <t>天赋1类型3</t>
  </si>
  <si>
    <t>天赋1类型值3</t>
  </si>
  <si>
    <t>talent1_type2</t>
  </si>
  <si>
    <t>talent1_value2</t>
  </si>
  <si>
    <t>talent1_type3</t>
  </si>
  <si>
    <t>talent1_value3</t>
  </si>
  <si>
    <t>talent2_type2</t>
  </si>
  <si>
    <t>talent2_type1</t>
    <phoneticPr fontId="1" type="noConversion"/>
  </si>
  <si>
    <t>talent2_value1</t>
    <phoneticPr fontId="1" type="noConversion"/>
  </si>
  <si>
    <t>天赋2类型1</t>
    <phoneticPr fontId="1" type="noConversion"/>
  </si>
  <si>
    <t>天赋2类型值1</t>
    <phoneticPr fontId="1" type="noConversion"/>
  </si>
  <si>
    <t>天赋2类型2</t>
  </si>
  <si>
    <t>天赋2类型值2</t>
  </si>
  <si>
    <t>天赋2类型3</t>
  </si>
  <si>
    <t>天赋2类型值3</t>
  </si>
  <si>
    <t>talent2_value2</t>
  </si>
  <si>
    <t>talent2_type3</t>
  </si>
  <si>
    <t>talent2_value3</t>
  </si>
  <si>
    <t>天赋3类型1</t>
    <phoneticPr fontId="1" type="noConversion"/>
  </si>
  <si>
    <t>天赋3类型值1</t>
    <phoneticPr fontId="1" type="noConversion"/>
  </si>
  <si>
    <t>talent3_type1</t>
    <phoneticPr fontId="1" type="noConversion"/>
  </si>
  <si>
    <t>talent3_value1</t>
    <phoneticPr fontId="1" type="noConversion"/>
  </si>
  <si>
    <t>天赋3类型2</t>
  </si>
  <si>
    <t>天赋3类型值2</t>
  </si>
  <si>
    <t>天赋3类型3</t>
  </si>
  <si>
    <t>天赋3类型值3</t>
  </si>
  <si>
    <t>talent3_type2</t>
  </si>
  <si>
    <t>talent3_value2</t>
  </si>
  <si>
    <t>talent3_type3</t>
  </si>
  <si>
    <t>talent3_value3</t>
  </si>
  <si>
    <t>天赋4类型1</t>
    <phoneticPr fontId="1" type="noConversion"/>
  </si>
  <si>
    <t>天赋4类型值1</t>
    <phoneticPr fontId="1" type="noConversion"/>
  </si>
  <si>
    <t>talent4_type1</t>
    <phoneticPr fontId="1" type="noConversion"/>
  </si>
  <si>
    <t>talent4_value1</t>
    <phoneticPr fontId="1" type="noConversion"/>
  </si>
  <si>
    <t>天赋4类型2</t>
  </si>
  <si>
    <t>天赋4类型值2</t>
  </si>
  <si>
    <t>天赋4类型3</t>
  </si>
  <si>
    <t>天赋4类型值3</t>
  </si>
  <si>
    <t>talent4_type2</t>
  </si>
  <si>
    <t>talent4_value2</t>
  </si>
  <si>
    <t>talent4_type3</t>
  </si>
  <si>
    <t>talent4_value3</t>
  </si>
  <si>
    <t>天赋5类型1</t>
    <phoneticPr fontId="1" type="noConversion"/>
  </si>
  <si>
    <t>天赋5类型值1</t>
    <phoneticPr fontId="1" type="noConversion"/>
  </si>
  <si>
    <t>talent5_type1</t>
    <phoneticPr fontId="1" type="noConversion"/>
  </si>
  <si>
    <t>talent5_value1</t>
    <phoneticPr fontId="1" type="noConversion"/>
  </si>
  <si>
    <t>天赋5类型2</t>
  </si>
  <si>
    <t>天赋5类型值2</t>
  </si>
  <si>
    <t>天赋5类型3</t>
  </si>
  <si>
    <t>天赋5类型值3</t>
  </si>
  <si>
    <t>talent5_type2</t>
  </si>
  <si>
    <t>talent5_value2</t>
  </si>
  <si>
    <t>talent5_type3</t>
  </si>
  <si>
    <t>talent5_value3</t>
  </si>
  <si>
    <t>天赋6类型1</t>
    <phoneticPr fontId="1" type="noConversion"/>
  </si>
  <si>
    <t>天赋6类型值1</t>
    <phoneticPr fontId="1" type="noConversion"/>
  </si>
  <si>
    <t>talent6_type1</t>
    <phoneticPr fontId="1" type="noConversion"/>
  </si>
  <si>
    <t>talent6_value1</t>
    <phoneticPr fontId="1" type="noConversion"/>
  </si>
  <si>
    <t>天赋6类型2</t>
  </si>
  <si>
    <t>天赋6类型值2</t>
  </si>
  <si>
    <t>天赋6类型3</t>
  </si>
  <si>
    <t>天赋6类型值3</t>
  </si>
  <si>
    <t>talent6_type2</t>
  </si>
  <si>
    <t>talent6_value2</t>
  </si>
  <si>
    <t>talent6_type3</t>
  </si>
  <si>
    <t>talent6_value3</t>
  </si>
  <si>
    <t>天赋7类型1</t>
    <phoneticPr fontId="1" type="noConversion"/>
  </si>
  <si>
    <t>天赋7类型值1</t>
    <phoneticPr fontId="1" type="noConversion"/>
  </si>
  <si>
    <t>talent7_type1</t>
    <phoneticPr fontId="1" type="noConversion"/>
  </si>
  <si>
    <t>talent7_value1</t>
    <phoneticPr fontId="1" type="noConversion"/>
  </si>
  <si>
    <t>天赋7类型2</t>
  </si>
  <si>
    <t>天赋7类型值2</t>
  </si>
  <si>
    <t>天赋7类型3</t>
  </si>
  <si>
    <t>天赋7类型值3</t>
  </si>
  <si>
    <t>talent7_type2</t>
  </si>
  <si>
    <t>talent7_value2</t>
  </si>
  <si>
    <t>talent7_type3</t>
  </si>
  <si>
    <t>talent7_value3</t>
  </si>
  <si>
    <t>天赋8类型1</t>
    <phoneticPr fontId="1" type="noConversion"/>
  </si>
  <si>
    <t>天赋8类型值1</t>
    <phoneticPr fontId="1" type="noConversion"/>
  </si>
  <si>
    <t>talent8_type1</t>
    <phoneticPr fontId="1" type="noConversion"/>
  </si>
  <si>
    <t>talent8_value1</t>
    <phoneticPr fontId="1" type="noConversion"/>
  </si>
  <si>
    <t>天赋8类型2</t>
  </si>
  <si>
    <t>天赋8类型值2</t>
  </si>
  <si>
    <t>天赋8类型3</t>
  </si>
  <si>
    <t>天赋8类型值3</t>
  </si>
  <si>
    <t>talent8_type2</t>
  </si>
  <si>
    <t>talent8_value2</t>
  </si>
  <si>
    <t>talent8_type3</t>
  </si>
  <si>
    <t>talent8_value3</t>
  </si>
  <si>
    <t>天赋9类型1</t>
    <phoneticPr fontId="1" type="noConversion"/>
  </si>
  <si>
    <t>天赋9类型值1</t>
    <phoneticPr fontId="1" type="noConversion"/>
  </si>
  <si>
    <t>talent9_type1</t>
    <phoneticPr fontId="1" type="noConversion"/>
  </si>
  <si>
    <t>talent9_value1</t>
    <phoneticPr fontId="1" type="noConversion"/>
  </si>
  <si>
    <t>天赋9类型2</t>
  </si>
  <si>
    <t>天赋9类型值2</t>
  </si>
  <si>
    <t>天赋9类型3</t>
  </si>
  <si>
    <t>天赋9类型值3</t>
  </si>
  <si>
    <t>talent9_type2</t>
  </si>
  <si>
    <t>talent9_value2</t>
  </si>
  <si>
    <t>talent9_type3</t>
  </si>
  <si>
    <t>talent9_value3</t>
  </si>
  <si>
    <t>天赋10类型1</t>
    <phoneticPr fontId="1" type="noConversion"/>
  </si>
  <si>
    <t>天赋10类型值1</t>
    <phoneticPr fontId="1" type="noConversion"/>
  </si>
  <si>
    <t>talent10_type1</t>
    <phoneticPr fontId="1" type="noConversion"/>
  </si>
  <si>
    <t>talent10_value1</t>
    <phoneticPr fontId="1" type="noConversion"/>
  </si>
  <si>
    <t>天赋10类型2</t>
  </si>
  <si>
    <t>天赋10类型值2</t>
  </si>
  <si>
    <t>天赋10类型3</t>
  </si>
  <si>
    <t>talent10_type2</t>
  </si>
  <si>
    <t>talent10_value2</t>
  </si>
  <si>
    <t>talent10_type3</t>
  </si>
  <si>
    <t>武将类型</t>
    <phoneticPr fontId="2" type="noConversion"/>
  </si>
  <si>
    <t>knight_job</t>
    <phoneticPr fontId="1" type="noConversion"/>
  </si>
  <si>
    <t>Excluded</t>
  </si>
  <si>
    <t>主角</t>
    <phoneticPr fontId="1" type="noConversion"/>
  </si>
  <si>
    <t>防御</t>
    <phoneticPr fontId="1" type="noConversion"/>
  </si>
  <si>
    <t>攻击</t>
    <phoneticPr fontId="1" type="noConversion"/>
  </si>
  <si>
    <t>生命</t>
    <phoneticPr fontId="1" type="noConversion"/>
  </si>
  <si>
    <t>主角</t>
    <phoneticPr fontId="1" type="noConversion"/>
  </si>
  <si>
    <t>猛将出世</t>
    <phoneticPr fontId="1" type="noConversion"/>
  </si>
  <si>
    <t>猛将精进</t>
    <phoneticPr fontId="1" type="noConversion"/>
  </si>
  <si>
    <t>猛将无双</t>
    <phoneticPr fontId="1" type="noConversion"/>
  </si>
  <si>
    <t>猛将霸绝</t>
    <phoneticPr fontId="1" type="noConversion"/>
  </si>
  <si>
    <t>神将出世</t>
    <phoneticPr fontId="1" type="noConversion"/>
  </si>
  <si>
    <t>神将精进</t>
    <phoneticPr fontId="1" type="noConversion"/>
  </si>
  <si>
    <t>神将霸绝</t>
    <phoneticPr fontId="1" type="noConversion"/>
  </si>
  <si>
    <t>超绝无双</t>
    <phoneticPr fontId="1" type="noConversion"/>
  </si>
  <si>
    <t>天下第一</t>
    <phoneticPr fontId="1" type="noConversion"/>
  </si>
  <si>
    <t>天赋10类型值3</t>
  </si>
  <si>
    <t>talent10_value3</t>
  </si>
  <si>
    <t>3.27/</t>
    <phoneticPr fontId="1" type="noConversion"/>
  </si>
  <si>
    <t>武将id</t>
    <phoneticPr fontId="2" type="noConversion"/>
  </si>
  <si>
    <t>田儋</t>
  </si>
  <si>
    <t>田荣</t>
  </si>
  <si>
    <t>曹参</t>
  </si>
  <si>
    <t>叔孙通</t>
  </si>
  <si>
    <t>司马欣</t>
  </si>
  <si>
    <t>项伯</t>
  </si>
  <si>
    <t>陈馀</t>
  </si>
  <si>
    <t>魏豹</t>
  </si>
  <si>
    <t>张角</t>
  </si>
  <si>
    <t>袁绍</t>
  </si>
  <si>
    <t>王允</t>
  </si>
  <si>
    <t>公孙瓒</t>
  </si>
  <si>
    <t>黄盖</t>
  </si>
  <si>
    <t>颜良</t>
  </si>
  <si>
    <t>文丑</t>
  </si>
  <si>
    <t>华雄</t>
  </si>
  <si>
    <t>尤俊达</t>
  </si>
  <si>
    <t>贺若弼</t>
  </si>
  <si>
    <t>韩擒虎</t>
  </si>
  <si>
    <t>张丽华</t>
  </si>
  <si>
    <t>房玄龄</t>
  </si>
  <si>
    <t>杜如晦</t>
  </si>
  <si>
    <t>翟让</t>
  </si>
  <si>
    <t>李密</t>
  </si>
  <si>
    <t>刘伯温</t>
  </si>
  <si>
    <t>文天祥</t>
  </si>
  <si>
    <t>乐毅</t>
  </si>
  <si>
    <t>陈圆圆</t>
  </si>
  <si>
    <t>西门庆</t>
  </si>
  <si>
    <t>海瑞</t>
  </si>
  <si>
    <t>洪秀全</t>
  </si>
  <si>
    <t>秦桧</t>
  </si>
  <si>
    <t>name</t>
  </si>
  <si>
    <t>name</t>
    <phoneticPr fontId="1" type="noConversion"/>
  </si>
  <si>
    <t>项梁</t>
  </si>
  <si>
    <t>周勃</t>
  </si>
  <si>
    <t>彭越</t>
  </si>
  <si>
    <t>夏侯婴</t>
  </si>
  <si>
    <t>张耳</t>
  </si>
  <si>
    <t>田横</t>
  </si>
  <si>
    <t>薄姬</t>
  </si>
  <si>
    <t>郦食其</t>
  </si>
  <si>
    <t>荀彧</t>
  </si>
  <si>
    <t>甘宁</t>
  </si>
  <si>
    <t>周泰</t>
  </si>
  <si>
    <t>太史慈</t>
  </si>
  <si>
    <t>张郃</t>
  </si>
  <si>
    <t>孙尚香</t>
  </si>
  <si>
    <t>鲁肃</t>
  </si>
  <si>
    <t>华佗</t>
  </si>
  <si>
    <t>王世充</t>
  </si>
  <si>
    <t>徐世勣</t>
  </si>
  <si>
    <t>杨林</t>
  </si>
  <si>
    <t>罗艺</t>
  </si>
  <si>
    <t>萧美娘</t>
  </si>
  <si>
    <t>宣华夫人</t>
  </si>
  <si>
    <t>雄阔海</t>
  </si>
  <si>
    <t>魏文通</t>
  </si>
  <si>
    <t>徐达</t>
  </si>
  <si>
    <t>郑成功</t>
  </si>
  <si>
    <t>施琅</t>
  </si>
  <si>
    <t>郑和</t>
  </si>
  <si>
    <t>李自成</t>
  </si>
  <si>
    <t>赵飞燕</t>
  </si>
  <si>
    <t>戚继光</t>
  </si>
  <si>
    <t>上官婉儿</t>
  </si>
  <si>
    <t>项庄</t>
  </si>
  <si>
    <t>灌婴</t>
  </si>
  <si>
    <t>季布</t>
  </si>
  <si>
    <t>章邯</t>
  </si>
  <si>
    <t>钟离眛</t>
  </si>
  <si>
    <t>戚夫人</t>
  </si>
  <si>
    <t>陆逊</t>
  </si>
  <si>
    <t>司马懿</t>
  </si>
  <si>
    <t>许褚</t>
  </si>
  <si>
    <t>夏侯惇</t>
  </si>
  <si>
    <t>大乔</t>
  </si>
  <si>
    <t>黄忠</t>
  </si>
  <si>
    <t>杨坚</t>
  </si>
  <si>
    <t>李渊</t>
  </si>
  <si>
    <t>长孙皇后</t>
  </si>
  <si>
    <t>红拂女</t>
  </si>
  <si>
    <t>虬髯客</t>
  </si>
  <si>
    <t>宇文化及</t>
  </si>
  <si>
    <t>花木兰</t>
  </si>
  <si>
    <t>潘金莲</t>
  </si>
  <si>
    <t>李师师</t>
  </si>
  <si>
    <t>包拯</t>
  </si>
  <si>
    <t>鲁智深</t>
  </si>
  <si>
    <t>穆桂英</t>
  </si>
  <si>
    <t>英布</t>
  </si>
  <si>
    <t>王昭君</t>
  </si>
  <si>
    <t>荆轲</t>
  </si>
  <si>
    <t>虞子期</t>
  </si>
  <si>
    <t>貂蝉</t>
  </si>
  <si>
    <t>郭嘉</t>
  </si>
  <si>
    <t>张辽</t>
  </si>
  <si>
    <t>马超</t>
  </si>
  <si>
    <t>杨玉环</t>
  </si>
  <si>
    <t>杨广</t>
  </si>
  <si>
    <t>李靖</t>
  </si>
  <si>
    <t>单雄信</t>
  </si>
  <si>
    <t>西施</t>
  </si>
  <si>
    <t>朱元璋</t>
  </si>
  <si>
    <t>陈庆之</t>
  </si>
  <si>
    <t>李白</t>
  </si>
  <si>
    <t>刘邦</t>
  </si>
  <si>
    <t>韩信</t>
  </si>
  <si>
    <t>范增</t>
  </si>
  <si>
    <t>萧何</t>
  </si>
  <si>
    <t>吕雉</t>
  </si>
  <si>
    <t>龙且</t>
  </si>
  <si>
    <t>樊哙</t>
  </si>
  <si>
    <t>虞姬</t>
  </si>
  <si>
    <t>曹操</t>
  </si>
  <si>
    <t>孙权</t>
  </si>
  <si>
    <t>刘备</t>
  </si>
  <si>
    <t>周瑜</t>
  </si>
  <si>
    <t>赵云</t>
  </si>
  <si>
    <t>张飞</t>
  </si>
  <si>
    <t>典韦</t>
  </si>
  <si>
    <t>小乔</t>
  </si>
  <si>
    <t>程咬金</t>
  </si>
  <si>
    <t>尉迟恭</t>
  </si>
  <si>
    <t>罗成</t>
  </si>
  <si>
    <t>宇文成都</t>
  </si>
  <si>
    <t>薛仁贵</t>
  </si>
  <si>
    <t>狄仁杰</t>
  </si>
  <si>
    <t>裴元庆</t>
  </si>
  <si>
    <t>独孤伽罗</t>
  </si>
  <si>
    <t>成吉思汗</t>
  </si>
  <si>
    <t>姜子牙</t>
  </si>
  <si>
    <t>孔子</t>
  </si>
  <si>
    <t>岳飞</t>
  </si>
  <si>
    <t>苏妲己</t>
  </si>
  <si>
    <t>武松</t>
  </si>
  <si>
    <t>霍去病</t>
  </si>
  <si>
    <t>屈原</t>
  </si>
  <si>
    <t>吕布</t>
  </si>
  <si>
    <t>关羽</t>
  </si>
  <si>
    <t>诸葛亮</t>
  </si>
  <si>
    <t>孙策</t>
  </si>
  <si>
    <t>李元霸</t>
  </si>
  <si>
    <t>秦琼</t>
  </si>
  <si>
    <t>武则天</t>
  </si>
  <si>
    <t>李世民</t>
  </si>
  <si>
    <t>蚩尤</t>
  </si>
  <si>
    <t>后羿</t>
  </si>
  <si>
    <t>轩辕</t>
  </si>
  <si>
    <t>神农</t>
  </si>
  <si>
    <t>主角</t>
  </si>
  <si>
    <t>女主角</t>
  </si>
  <si>
    <t>knight_id</t>
    <phoneticPr fontId="1" type="noConversion"/>
  </si>
  <si>
    <t>knight_job</t>
    <phoneticPr fontId="1" type="noConversion"/>
  </si>
  <si>
    <t>武将名称</t>
  </si>
  <si>
    <t>武将名称</t>
    <phoneticPr fontId="2" type="noConversion"/>
  </si>
  <si>
    <t>int</t>
  </si>
  <si>
    <t>string</t>
  </si>
  <si>
    <t>武将定位</t>
  </si>
  <si>
    <t>武将资质</t>
  </si>
  <si>
    <t>job</t>
  </si>
  <si>
    <t>quality</t>
  </si>
  <si>
    <t>项羽</t>
  </si>
  <si>
    <t>张良</t>
  </si>
  <si>
    <t>秦始皇</t>
  </si>
  <si>
    <t>白起</t>
  </si>
  <si>
    <t>侍女</t>
  </si>
  <si>
    <t>夫人</t>
  </si>
  <si>
    <t>女将军</t>
  </si>
  <si>
    <t>年轻持刀将军</t>
  </si>
  <si>
    <t>年轻持枪将军</t>
  </si>
  <si>
    <t>弓箭手</t>
  </si>
  <si>
    <t>年轻持斧将军</t>
  </si>
  <si>
    <t>老年将军</t>
  </si>
  <si>
    <t>年轻文官</t>
  </si>
  <si>
    <t>老年文官</t>
  </si>
  <si>
    <t>男首领</t>
  </si>
  <si>
    <t>男药师</t>
  </si>
  <si>
    <t>女药师</t>
  </si>
  <si>
    <t>绿色经验宝宝</t>
  </si>
  <si>
    <t>蓝色经验宝宝</t>
  </si>
  <si>
    <t>紫色经验宝宝</t>
  </si>
  <si>
    <t>橙色经验宝宝</t>
  </si>
  <si>
    <t>红色经验宝宝</t>
  </si>
  <si>
    <t>饕餮</t>
  </si>
  <si>
    <t>主角</t>
    <phoneticPr fontId="1" type="noConversion"/>
  </si>
  <si>
    <t>防守</t>
    <phoneticPr fontId="1" type="noConversion"/>
  </si>
  <si>
    <t>攻击</t>
    <phoneticPr fontId="1" type="noConversion"/>
  </si>
  <si>
    <t>辅助</t>
    <phoneticPr fontId="1" type="noConversion"/>
  </si>
  <si>
    <t>张良</t>
    <phoneticPr fontId="1" type="noConversion"/>
  </si>
  <si>
    <t>项羽</t>
    <phoneticPr fontId="1" type="noConversion"/>
  </si>
  <si>
    <t>防御主角</t>
    <phoneticPr fontId="1" type="noConversion"/>
  </si>
  <si>
    <t>攻击主角</t>
    <phoneticPr fontId="1" type="noConversion"/>
  </si>
  <si>
    <t>辅助主角</t>
    <phoneticPr fontId="1" type="noConversion"/>
  </si>
  <si>
    <t>怒气+1 （1星）</t>
  </si>
  <si>
    <t>怒气+1 （2星）</t>
  </si>
  <si>
    <t>攻击+350，防御+350 （3星）</t>
  </si>
  <si>
    <t>伤害加成+3.5%，伤害减免+3% （4星）</t>
  </si>
  <si>
    <t>攻击+2500，防御+1300 （5星）</t>
  </si>
  <si>
    <t>怒气+2（6星）</t>
  </si>
  <si>
    <t>攻击+5000，防御+2500 （7星）</t>
  </si>
  <si>
    <t>防御+2600，攻击+6000 （9星）</t>
  </si>
  <si>
    <t>防御+600，闪避+4% （3星）</t>
  </si>
  <si>
    <t>怒气技能触发[群嘲]效果（4星）</t>
  </si>
  <si>
    <t>生命+26000，防御+1300 （5星）</t>
  </si>
  <si>
    <t>生命+52000，防御+2600 （7星）</t>
  </si>
  <si>
    <t>生命+102000，防御+5200 （9星）</t>
  </si>
  <si>
    <t>攻击+500，命中+3% （3星）</t>
  </si>
  <si>
    <t>伤害加成+5% （4星）</t>
  </si>
  <si>
    <t>攻击+4200 （5星）</t>
  </si>
  <si>
    <t>攻击+8400 （7星）</t>
  </si>
  <si>
    <t>攻击+16800 （9星）</t>
  </si>
  <si>
    <t>攻击+650，防御+450 （3星）</t>
  </si>
  <si>
    <t>伤害加成+4%，伤害减免+3.5% （4星）</t>
  </si>
  <si>
    <t>攻击+2600，防御+1300 （5星）</t>
  </si>
  <si>
    <t>攻击+5200，防御+2600 （7星）</t>
  </si>
  <si>
    <t>攻击+10400，防御+5200 （9星）</t>
  </si>
  <si>
    <t>伤害加成+4%，伤害减免+3% （4星）</t>
  </si>
  <si>
    <t>攻击+3200，防御+1600 （5星）</t>
  </si>
  <si>
    <t>攻击+6000，防御+3000 （7星）</t>
  </si>
  <si>
    <t>伤害加成+8% （4星）</t>
  </si>
  <si>
    <t>攻击+6000 （5星）</t>
  </si>
  <si>
    <t>攻击+12000 （7星）</t>
  </si>
  <si>
    <t>攻击+24000 （9星）</t>
  </si>
  <si>
    <t>伤害减免+6% （4星）</t>
  </si>
  <si>
    <t>生命+30000，防御+1500 （5星）</t>
  </si>
  <si>
    <t>生命+60000，防御+3000 （7星）</t>
  </si>
  <si>
    <t>伤害加成+3.5%，伤害减免+2.5% （4星）</t>
  </si>
  <si>
    <t>攻击+2400，防御+1200 （5星）</t>
  </si>
  <si>
    <t>攻击+4800，防御+2400 （7星）</t>
  </si>
  <si>
    <t>伤害加成+7% （4星）</t>
  </si>
  <si>
    <t>攻击+5000 （5星）</t>
  </si>
  <si>
    <t>攻击+10000 （7星）</t>
  </si>
  <si>
    <t>攻击+20000 （9星）</t>
  </si>
  <si>
    <t>防御+700，生命+5000 （3星）</t>
  </si>
  <si>
    <t>生命+24000，防御+1200 （5星）</t>
  </si>
  <si>
    <t>生命+48000，防御+2400 （7星）</t>
  </si>
  <si>
    <t>怒气+2，怒气技能减怒效果变为3点（6星）</t>
  </si>
  <si>
    <t>防御+700，伤害减免+3% （3星）</t>
  </si>
  <si>
    <t>防御+700，格挡率+3% （3星）</t>
  </si>
  <si>
    <t>被动技能调整为吸取3点怒气（6星）</t>
  </si>
  <si>
    <t>伤害加成+3%，伤害减免+2% （4星）</t>
  </si>
  <si>
    <t>攻击+1800，防御+900 （5星）</t>
  </si>
  <si>
    <t>攻击+3600，防御+1800 （7星）</t>
  </si>
  <si>
    <t>伤害加成+6% （4星）</t>
  </si>
  <si>
    <t>攻击+4000 （5星）</t>
  </si>
  <si>
    <t>攻击+8000 （7星）</t>
  </si>
  <si>
    <t>攻击+16000 （9星）</t>
  </si>
  <si>
    <t>防御+600，格挡率+2% （3星）</t>
  </si>
  <si>
    <t>生命+16000，防御+800 （5星）</t>
  </si>
  <si>
    <t>生命+32000，防御+1600 （7星）</t>
  </si>
  <si>
    <t>防御+600，伤害减免+2% （3星）</t>
  </si>
  <si>
    <t>伤害加成+5.5% （4星）</t>
  </si>
  <si>
    <t>攻击+2500 （5星）</t>
  </si>
  <si>
    <t>攻击+5000 （7星）</t>
  </si>
  <si>
    <t>攻击+10000 （9星）</t>
  </si>
  <si>
    <t>生命+12000，防御+600 （5星）</t>
  </si>
  <si>
    <t>生命+24000，防御+1200 （7星）</t>
  </si>
  <si>
    <t>伤害加成+2.5%，伤害减免+1.5% （4星）</t>
  </si>
  <si>
    <t>攻击+1400，防御+700 （5星）</t>
  </si>
  <si>
    <t>攻击+2800，防御+1400 （7星）</t>
  </si>
  <si>
    <t>攻击+2000 （5星）</t>
  </si>
  <si>
    <t>攻击+4000 （7星）</t>
  </si>
  <si>
    <t>攻击+8000 （9星）</t>
  </si>
  <si>
    <t>生命+8000，防御+400 （5星）</t>
  </si>
  <si>
    <t>生命+16000，防御+800 （7星）</t>
  </si>
  <si>
    <t>伤害加成+2%，伤害减免+1% （4星）</t>
  </si>
  <si>
    <t>攻击+1200，防御+600 （5星）</t>
  </si>
  <si>
    <t>攻击+2400，防御+1200 （7星）</t>
  </si>
  <si>
    <t>伤害加成+4.5% （4星）</t>
  </si>
  <si>
    <t>攻击+1500 （5星）</t>
  </si>
  <si>
    <t>攻击+3000 （7星）</t>
  </si>
  <si>
    <t>攻击+6000 （9星）</t>
  </si>
  <si>
    <t>生命+6000，防御+300 （5星）</t>
  </si>
  <si>
    <t>生命+12000，防御+600 （7星）</t>
  </si>
  <si>
    <t>伤害减免+3% （4星）</t>
    <phoneticPr fontId="1" type="noConversion"/>
  </si>
  <si>
    <t>伤害减免+4% （4星）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</si>
</sst>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sz val="12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A975D6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D8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Fill="1" applyBorder="1" applyAlignment="1" applyProtection="1">
      <alignment vertical="center"/>
      <protection hidden="1"/>
    </xf>
    <xf numFmtId="0" fontId="12" fillId="1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 applyProtection="1">
      <alignment horizontal="left" vertical="center"/>
      <protection hidden="1"/>
    </xf>
    <xf numFmtId="0" fontId="0" fillId="13" borderId="0" xfId="0" applyFill="1" applyBorder="1" applyAlignment="1">
      <alignment horizontal="center" vertical="center"/>
    </xf>
    <xf numFmtId="0" fontId="0" fillId="13" borderId="0" xfId="0" applyFont="1" applyFill="1" applyBorder="1" applyAlignment="1">
      <alignment horizontal="center" vertical="center"/>
    </xf>
    <xf numFmtId="0" fontId="9" fillId="15" borderId="0" xfId="0" applyFont="1" applyFill="1" applyBorder="1" applyAlignment="1">
      <alignment horizontal="center" vertical="center"/>
    </xf>
    <xf numFmtId="0" fontId="9" fillId="16" borderId="0" xfId="0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center" vertical="center"/>
    </xf>
    <xf numFmtId="0" fontId="9" fillId="17" borderId="0" xfId="0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6" borderId="0" xfId="0" applyFont="1" applyFill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5" fillId="15" borderId="0" xfId="0" applyFont="1" applyFill="1" applyBorder="1" applyAlignment="1">
      <alignment horizontal="center" vertical="center"/>
    </xf>
    <xf numFmtId="0" fontId="15" fillId="15" borderId="0" xfId="0" applyFont="1" applyFill="1" applyAlignment="1">
      <alignment horizontal="center"/>
    </xf>
    <xf numFmtId="0" fontId="15" fillId="16" borderId="0" xfId="0" applyFont="1" applyFill="1" applyBorder="1" applyAlignment="1">
      <alignment horizontal="center" vertical="center"/>
    </xf>
    <xf numFmtId="0" fontId="15" fillId="16" borderId="0" xfId="0" applyFont="1" applyFill="1" applyAlignment="1">
      <alignment horizontal="center"/>
    </xf>
    <xf numFmtId="0" fontId="15" fillId="17" borderId="0" xfId="0" applyFont="1" applyFill="1" applyBorder="1" applyAlignment="1">
      <alignment horizontal="center" vertical="center"/>
    </xf>
    <xf numFmtId="0" fontId="15" fillId="17" borderId="0" xfId="0" applyFont="1" applyFill="1" applyAlignment="1">
      <alignment horizontal="center"/>
    </xf>
    <xf numFmtId="0" fontId="15" fillId="14" borderId="0" xfId="0" applyFont="1" applyFill="1" applyBorder="1" applyAlignment="1">
      <alignment horizontal="center" vertical="center"/>
    </xf>
    <xf numFmtId="0" fontId="15" fillId="14" borderId="0" xfId="0" applyFont="1" applyFill="1" applyAlignment="1">
      <alignment horizontal="center"/>
    </xf>
    <xf numFmtId="0" fontId="15" fillId="7" borderId="0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15" fillId="0" borderId="0" xfId="0" applyFont="1"/>
  </cellXfs>
  <cellStyles count="1">
    <cellStyle name="常规" xfId="0" builtinId="0"/>
  </cellStyles>
  <dxfs count="39"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402166</xdr:colOff>
      <xdr:row>0</xdr:row>
      <xdr:rowOff>10583</xdr:rowOff>
    </xdr:from>
    <xdr:to>
      <xdr:col>46</xdr:col>
      <xdr:colOff>145820</xdr:colOff>
      <xdr:row>0</xdr:row>
      <xdr:rowOff>467726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71749" y="10583"/>
          <a:ext cx="10295238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61"/>
  <sheetViews>
    <sheetView tabSelected="1" workbookViewId="0">
      <pane xSplit="4" ySplit="5" topLeftCell="AD90" activePane="bottomRight" state="frozen"/>
      <selection pane="topRight" activeCell="E1" sqref="E1"/>
      <selection pane="bottomLeft" activeCell="A6" sqref="A6"/>
      <selection pane="bottomRight" activeCell="AI99" sqref="AI99"/>
    </sheetView>
  </sheetViews>
  <sheetFormatPr defaultRowHeight="14.4" x14ac:dyDescent="0.25"/>
  <cols>
    <col min="1" max="2" width="9" style="55"/>
    <col min="3" max="3" width="6.77734375" style="55" customWidth="1"/>
    <col min="4" max="4" width="4.6640625" style="55" customWidth="1"/>
    <col min="5" max="5" width="12.6640625" customWidth="1"/>
    <col min="6" max="6" width="6.21875" customWidth="1"/>
    <col min="7" max="7" width="5.33203125" customWidth="1"/>
    <col min="8" max="8" width="4.88671875" customWidth="1"/>
    <col min="9" max="9" width="5.44140625" customWidth="1"/>
    <col min="10" max="10" width="6.109375" customWidth="1"/>
    <col min="11" max="11" width="5.88671875" customWidth="1"/>
    <col min="12" max="12" width="6.21875" customWidth="1"/>
    <col min="13" max="13" width="23.88671875" customWidth="1"/>
    <col min="14" max="14" width="13.109375" customWidth="1"/>
    <col min="15" max="15" width="6.21875" customWidth="1"/>
    <col min="16" max="16" width="6" customWidth="1"/>
    <col min="17" max="18" width="6.21875" customWidth="1"/>
    <col min="19" max="19" width="6.33203125" customWidth="1"/>
    <col min="20" max="20" width="5.88671875" customWidth="1"/>
    <col min="21" max="21" width="5.33203125" customWidth="1"/>
    <col min="22" max="22" width="27.33203125" customWidth="1"/>
    <col min="23" max="23" width="15.44140625" customWidth="1"/>
    <col min="24" max="24" width="4.21875" customWidth="1"/>
    <col min="25" max="26" width="4" customWidth="1"/>
    <col min="27" max="27" width="5" customWidth="1"/>
    <col min="28" max="28" width="6.21875" customWidth="1"/>
    <col min="29" max="29" width="6.109375" customWidth="1"/>
    <col min="30" max="30" width="7.109375" customWidth="1"/>
    <col min="31" max="31" width="32.33203125" customWidth="1"/>
    <col min="32" max="32" width="18" customWidth="1"/>
    <col min="34" max="34" width="9.44140625" bestFit="1" customWidth="1"/>
    <col min="40" max="40" width="38" customWidth="1"/>
    <col min="41" max="41" width="15.88671875" customWidth="1"/>
    <col min="42" max="48" width="8.88671875" customWidth="1"/>
    <col min="49" max="49" width="33.77734375" customWidth="1"/>
    <col min="50" max="50" width="8.88671875" customWidth="1"/>
    <col min="52" max="52" width="9.5546875" bestFit="1" customWidth="1"/>
    <col min="54" max="54" width="9.44140625" bestFit="1" customWidth="1"/>
    <col min="56" max="56" width="9.44140625" bestFit="1" customWidth="1"/>
    <col min="58" max="58" width="33" customWidth="1"/>
    <col min="67" max="67" width="31.77734375" customWidth="1"/>
    <col min="69" max="75" width="8.88671875" customWidth="1"/>
    <col min="76" max="76" width="51.21875" bestFit="1" customWidth="1"/>
    <col min="77" max="77" width="8.88671875" customWidth="1"/>
    <col min="85" max="85" width="41.21875" customWidth="1"/>
    <col min="94" max="94" width="53.44140625" bestFit="1" customWidth="1"/>
  </cols>
  <sheetData>
    <row r="1" spans="1:96" s="8" customFormat="1" ht="45.75" customHeight="1" x14ac:dyDescent="0.25">
      <c r="A1" s="36" t="s">
        <v>371</v>
      </c>
      <c r="B1" s="36"/>
      <c r="C1" s="36"/>
      <c r="D1" s="36"/>
    </row>
    <row r="2" spans="1:96" s="8" customFormat="1" x14ac:dyDescent="0.25">
      <c r="A2" s="36" t="s">
        <v>1</v>
      </c>
      <c r="B2" s="36" t="s">
        <v>1</v>
      </c>
      <c r="C2" s="36" t="s">
        <v>1</v>
      </c>
      <c r="D2" s="36" t="s">
        <v>7</v>
      </c>
      <c r="E2" s="7" t="s">
        <v>7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7</v>
      </c>
      <c r="N2" s="7" t="s">
        <v>7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7" t="s">
        <v>1</v>
      </c>
      <c r="V2" s="7" t="s">
        <v>7</v>
      </c>
      <c r="W2" s="7" t="s">
        <v>7</v>
      </c>
      <c r="X2" s="7" t="s">
        <v>1</v>
      </c>
      <c r="Y2" s="7" t="s">
        <v>1</v>
      </c>
      <c r="Z2" s="7" t="s">
        <v>1</v>
      </c>
      <c r="AA2" s="7" t="s">
        <v>1</v>
      </c>
      <c r="AB2" s="7" t="s">
        <v>1</v>
      </c>
      <c r="AC2" s="7" t="s">
        <v>1</v>
      </c>
      <c r="AD2" s="7" t="s">
        <v>1</v>
      </c>
      <c r="AE2" s="7" t="s">
        <v>7</v>
      </c>
      <c r="AF2" s="7" t="s">
        <v>7</v>
      </c>
      <c r="AG2" s="7" t="s">
        <v>1</v>
      </c>
      <c r="AH2" s="7" t="s">
        <v>1</v>
      </c>
      <c r="AI2" s="7" t="s">
        <v>1</v>
      </c>
      <c r="AJ2" s="7" t="s">
        <v>1</v>
      </c>
      <c r="AK2" s="7" t="s">
        <v>1</v>
      </c>
      <c r="AL2" s="7" t="s">
        <v>1</v>
      </c>
      <c r="AM2" s="7" t="s">
        <v>1</v>
      </c>
      <c r="AN2" s="7" t="s">
        <v>7</v>
      </c>
      <c r="AO2" s="7" t="s">
        <v>7</v>
      </c>
      <c r="AP2" s="7" t="s">
        <v>1</v>
      </c>
      <c r="AQ2" s="7" t="s">
        <v>1</v>
      </c>
      <c r="AR2" s="7" t="s">
        <v>1</v>
      </c>
      <c r="AS2" s="7" t="s">
        <v>1</v>
      </c>
      <c r="AT2" s="7" t="s">
        <v>1</v>
      </c>
      <c r="AU2" s="7" t="s">
        <v>1</v>
      </c>
      <c r="AV2" s="7" t="s">
        <v>1</v>
      </c>
      <c r="AW2" s="7" t="s">
        <v>7</v>
      </c>
      <c r="AX2" s="7" t="s">
        <v>7</v>
      </c>
      <c r="AY2" s="7" t="s">
        <v>1</v>
      </c>
      <c r="AZ2" s="7" t="s">
        <v>1</v>
      </c>
      <c r="BA2" s="7" t="s">
        <v>1</v>
      </c>
      <c r="BB2" s="7" t="s">
        <v>1</v>
      </c>
      <c r="BC2" s="7" t="s">
        <v>1</v>
      </c>
      <c r="BD2" s="7" t="s">
        <v>1</v>
      </c>
      <c r="BE2" s="7" t="s">
        <v>1</v>
      </c>
      <c r="BF2" s="7" t="s">
        <v>7</v>
      </c>
      <c r="BG2" s="7" t="s">
        <v>7</v>
      </c>
      <c r="BH2" s="7" t="s">
        <v>1</v>
      </c>
      <c r="BI2" s="7" t="s">
        <v>1</v>
      </c>
      <c r="BJ2" s="7" t="s">
        <v>1</v>
      </c>
      <c r="BK2" s="7" t="s">
        <v>1</v>
      </c>
      <c r="BL2" s="7" t="s">
        <v>1</v>
      </c>
      <c r="BM2" s="7" t="s">
        <v>1</v>
      </c>
      <c r="BN2" s="7" t="s">
        <v>1</v>
      </c>
      <c r="BO2" s="7" t="s">
        <v>7</v>
      </c>
      <c r="BP2" s="7" t="s">
        <v>7</v>
      </c>
      <c r="BQ2" s="7" t="s">
        <v>1</v>
      </c>
      <c r="BR2" s="7" t="s">
        <v>1</v>
      </c>
      <c r="BS2" s="7" t="s">
        <v>1</v>
      </c>
      <c r="BT2" s="7" t="s">
        <v>1</v>
      </c>
      <c r="BU2" s="7" t="s">
        <v>1</v>
      </c>
      <c r="BV2" s="7" t="s">
        <v>1</v>
      </c>
      <c r="BW2" s="7" t="s">
        <v>1</v>
      </c>
      <c r="BX2" s="7" t="s">
        <v>7</v>
      </c>
      <c r="BY2" s="7" t="s">
        <v>7</v>
      </c>
      <c r="BZ2" s="7" t="s">
        <v>1</v>
      </c>
      <c r="CA2" s="7" t="s">
        <v>1</v>
      </c>
      <c r="CB2" s="7" t="s">
        <v>1</v>
      </c>
      <c r="CC2" s="7" t="s">
        <v>1</v>
      </c>
      <c r="CD2" s="7" t="s">
        <v>1</v>
      </c>
      <c r="CE2" s="7" t="s">
        <v>1</v>
      </c>
      <c r="CF2" s="7" t="s">
        <v>1</v>
      </c>
      <c r="CG2" s="7" t="s">
        <v>7</v>
      </c>
      <c r="CH2" s="7" t="s">
        <v>7</v>
      </c>
      <c r="CI2" s="7" t="s">
        <v>1</v>
      </c>
      <c r="CJ2" s="7" t="s">
        <v>1</v>
      </c>
      <c r="CK2" s="7" t="s">
        <v>1</v>
      </c>
      <c r="CL2" s="7" t="s">
        <v>1</v>
      </c>
      <c r="CM2" s="7" t="s">
        <v>1</v>
      </c>
      <c r="CN2" s="7" t="s">
        <v>1</v>
      </c>
      <c r="CO2" s="7" t="s">
        <v>1</v>
      </c>
      <c r="CP2" s="7" t="s">
        <v>7</v>
      </c>
    </row>
    <row r="3" spans="1:96" s="8" customFormat="1" x14ac:dyDescent="0.25">
      <c r="A3" s="37" t="s">
        <v>218</v>
      </c>
      <c r="B3" s="37" t="s">
        <v>374</v>
      </c>
      <c r="C3" s="37" t="s">
        <v>198</v>
      </c>
      <c r="D3" s="37" t="s">
        <v>11</v>
      </c>
      <c r="E3" s="1" t="s">
        <v>12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87</v>
      </c>
      <c r="L3" s="1" t="s">
        <v>8</v>
      </c>
      <c r="M3" s="1" t="s">
        <v>14</v>
      </c>
      <c r="N3" s="1" t="s">
        <v>3</v>
      </c>
      <c r="O3" s="1" t="s">
        <v>95</v>
      </c>
      <c r="P3" s="1" t="s">
        <v>96</v>
      </c>
      <c r="Q3" s="1" t="s">
        <v>97</v>
      </c>
      <c r="R3" s="1" t="s">
        <v>98</v>
      </c>
      <c r="S3" s="1" t="s">
        <v>99</v>
      </c>
      <c r="T3" s="1" t="s">
        <v>100</v>
      </c>
      <c r="U3" s="1" t="s">
        <v>5</v>
      </c>
      <c r="V3" s="1" t="s">
        <v>17</v>
      </c>
      <c r="W3" s="1" t="s">
        <v>4</v>
      </c>
      <c r="X3" s="1" t="s">
        <v>104</v>
      </c>
      <c r="Y3" s="1" t="s">
        <v>105</v>
      </c>
      <c r="Z3" s="1" t="s">
        <v>108</v>
      </c>
      <c r="AA3" s="1" t="s">
        <v>109</v>
      </c>
      <c r="AB3" s="1" t="s">
        <v>110</v>
      </c>
      <c r="AC3" s="1" t="s">
        <v>111</v>
      </c>
      <c r="AD3" s="1" t="s">
        <v>6</v>
      </c>
      <c r="AE3" s="1" t="s">
        <v>18</v>
      </c>
      <c r="AF3" s="1" t="s">
        <v>30</v>
      </c>
      <c r="AG3" s="1" t="s">
        <v>116</v>
      </c>
      <c r="AH3" s="1" t="s">
        <v>117</v>
      </c>
      <c r="AI3" s="1" t="s">
        <v>120</v>
      </c>
      <c r="AJ3" s="1" t="s">
        <v>121</v>
      </c>
      <c r="AK3" s="1" t="s">
        <v>122</v>
      </c>
      <c r="AL3" s="1" t="s">
        <v>123</v>
      </c>
      <c r="AM3" s="1" t="s">
        <v>31</v>
      </c>
      <c r="AN3" s="1" t="s">
        <v>32</v>
      </c>
      <c r="AO3" s="1" t="s">
        <v>33</v>
      </c>
      <c r="AP3" s="1" t="s">
        <v>128</v>
      </c>
      <c r="AQ3" s="1" t="s">
        <v>129</v>
      </c>
      <c r="AR3" s="1" t="s">
        <v>132</v>
      </c>
      <c r="AS3" s="1" t="s">
        <v>133</v>
      </c>
      <c r="AT3" s="1" t="s">
        <v>134</v>
      </c>
      <c r="AU3" s="1" t="s">
        <v>135</v>
      </c>
      <c r="AV3" s="1" t="s">
        <v>34</v>
      </c>
      <c r="AW3" s="1" t="s">
        <v>35</v>
      </c>
      <c r="AX3" s="1" t="s">
        <v>42</v>
      </c>
      <c r="AY3" s="1" t="s">
        <v>140</v>
      </c>
      <c r="AZ3" s="1" t="s">
        <v>141</v>
      </c>
      <c r="BA3" s="1" t="s">
        <v>144</v>
      </c>
      <c r="BB3" s="1" t="s">
        <v>145</v>
      </c>
      <c r="BC3" s="1" t="s">
        <v>146</v>
      </c>
      <c r="BD3" s="1" t="s">
        <v>147</v>
      </c>
      <c r="BE3" s="1" t="s">
        <v>43</v>
      </c>
      <c r="BF3" s="1" t="s">
        <v>44</v>
      </c>
      <c r="BG3" s="1" t="s">
        <v>45</v>
      </c>
      <c r="BH3" s="1" t="s">
        <v>152</v>
      </c>
      <c r="BI3" s="1" t="s">
        <v>153</v>
      </c>
      <c r="BJ3" s="1" t="s">
        <v>156</v>
      </c>
      <c r="BK3" s="1" t="s">
        <v>157</v>
      </c>
      <c r="BL3" s="1" t="s">
        <v>158</v>
      </c>
      <c r="BM3" s="1" t="s">
        <v>159</v>
      </c>
      <c r="BN3" s="1" t="s">
        <v>46</v>
      </c>
      <c r="BO3" s="1" t="s">
        <v>47</v>
      </c>
      <c r="BP3" s="1" t="s">
        <v>48</v>
      </c>
      <c r="BQ3" s="1" t="s">
        <v>164</v>
      </c>
      <c r="BR3" s="1" t="s">
        <v>165</v>
      </c>
      <c r="BS3" s="1" t="s">
        <v>168</v>
      </c>
      <c r="BT3" s="1" t="s">
        <v>169</v>
      </c>
      <c r="BU3" s="1" t="s">
        <v>170</v>
      </c>
      <c r="BV3" s="1" t="s">
        <v>171</v>
      </c>
      <c r="BW3" s="1" t="s">
        <v>49</v>
      </c>
      <c r="BX3" s="1" t="s">
        <v>50</v>
      </c>
      <c r="BY3" s="1" t="s">
        <v>51</v>
      </c>
      <c r="BZ3" s="1" t="s">
        <v>176</v>
      </c>
      <c r="CA3" s="1" t="s">
        <v>177</v>
      </c>
      <c r="CB3" s="1" t="s">
        <v>180</v>
      </c>
      <c r="CC3" s="1" t="s">
        <v>181</v>
      </c>
      <c r="CD3" s="1" t="s">
        <v>182</v>
      </c>
      <c r="CE3" s="1" t="s">
        <v>183</v>
      </c>
      <c r="CF3" s="1" t="s">
        <v>52</v>
      </c>
      <c r="CG3" s="1" t="s">
        <v>53</v>
      </c>
      <c r="CH3" s="1" t="s">
        <v>54</v>
      </c>
      <c r="CI3" s="1" t="s">
        <v>188</v>
      </c>
      <c r="CJ3" s="1" t="s">
        <v>189</v>
      </c>
      <c r="CK3" s="1" t="s">
        <v>192</v>
      </c>
      <c r="CL3" s="1" t="s">
        <v>193</v>
      </c>
      <c r="CM3" s="1" t="s">
        <v>194</v>
      </c>
      <c r="CN3" s="1" t="s">
        <v>215</v>
      </c>
      <c r="CO3" s="1" t="s">
        <v>55</v>
      </c>
      <c r="CP3" s="1" t="s">
        <v>56</v>
      </c>
    </row>
    <row r="4" spans="1:96" s="8" customFormat="1" x14ac:dyDescent="0.25">
      <c r="A4" s="2" t="s">
        <v>0</v>
      </c>
      <c r="B4" s="2" t="s">
        <v>200</v>
      </c>
      <c r="C4" s="2" t="s">
        <v>200</v>
      </c>
      <c r="D4" s="38" t="s">
        <v>0</v>
      </c>
      <c r="E4" s="2" t="s">
        <v>2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2</v>
      </c>
      <c r="N4" s="2" t="s">
        <v>2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2</v>
      </c>
      <c r="W4" s="2" t="s">
        <v>2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2</v>
      </c>
      <c r="AF4" s="2" t="s">
        <v>2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2</v>
      </c>
      <c r="AO4" s="2" t="s">
        <v>2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2</v>
      </c>
      <c r="AX4" s="2" t="s">
        <v>2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2</v>
      </c>
      <c r="BG4" s="2" t="s">
        <v>2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2</v>
      </c>
      <c r="BP4" s="2" t="s">
        <v>2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2</v>
      </c>
      <c r="BY4" s="2" t="s">
        <v>2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2</v>
      </c>
      <c r="CH4" s="2" t="s">
        <v>2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2</v>
      </c>
    </row>
    <row r="5" spans="1:96" s="8" customFormat="1" x14ac:dyDescent="0.25">
      <c r="A5" s="39" t="s">
        <v>371</v>
      </c>
      <c r="B5" s="39" t="s">
        <v>252</v>
      </c>
      <c r="C5" s="39" t="s">
        <v>372</v>
      </c>
      <c r="D5" s="39" t="s">
        <v>25</v>
      </c>
      <c r="E5" s="32" t="s">
        <v>79</v>
      </c>
      <c r="F5" s="32" t="s">
        <v>80</v>
      </c>
      <c r="G5" s="32" t="s">
        <v>81</v>
      </c>
      <c r="H5" s="32" t="s">
        <v>88</v>
      </c>
      <c r="I5" s="32" t="s">
        <v>89</v>
      </c>
      <c r="J5" s="32" t="s">
        <v>90</v>
      </c>
      <c r="K5" s="32" t="s">
        <v>91</v>
      </c>
      <c r="L5" s="32" t="s">
        <v>15</v>
      </c>
      <c r="M5" s="32" t="s">
        <v>16</v>
      </c>
      <c r="N5" s="32" t="s">
        <v>19</v>
      </c>
      <c r="O5" s="32" t="s">
        <v>93</v>
      </c>
      <c r="P5" s="32" t="s">
        <v>94</v>
      </c>
      <c r="Q5" s="32" t="s">
        <v>92</v>
      </c>
      <c r="R5" s="32" t="s">
        <v>101</v>
      </c>
      <c r="S5" s="32" t="s">
        <v>102</v>
      </c>
      <c r="T5" s="32" t="s">
        <v>103</v>
      </c>
      <c r="U5" s="32" t="s">
        <v>20</v>
      </c>
      <c r="V5" s="32" t="s">
        <v>21</v>
      </c>
      <c r="W5" s="32" t="s">
        <v>22</v>
      </c>
      <c r="X5" s="32" t="s">
        <v>106</v>
      </c>
      <c r="Y5" s="32" t="s">
        <v>107</v>
      </c>
      <c r="Z5" s="32" t="s">
        <v>112</v>
      </c>
      <c r="AA5" s="32" t="s">
        <v>113</v>
      </c>
      <c r="AB5" s="32" t="s">
        <v>114</v>
      </c>
      <c r="AC5" s="32" t="s">
        <v>115</v>
      </c>
      <c r="AD5" s="32" t="s">
        <v>23</v>
      </c>
      <c r="AE5" s="32" t="s">
        <v>24</v>
      </c>
      <c r="AF5" s="32" t="s">
        <v>36</v>
      </c>
      <c r="AG5" s="32" t="s">
        <v>118</v>
      </c>
      <c r="AH5" s="32" t="s">
        <v>119</v>
      </c>
      <c r="AI5" s="32" t="s">
        <v>124</v>
      </c>
      <c r="AJ5" s="32" t="s">
        <v>125</v>
      </c>
      <c r="AK5" s="32" t="s">
        <v>126</v>
      </c>
      <c r="AL5" s="32" t="s">
        <v>127</v>
      </c>
      <c r="AM5" s="32" t="s">
        <v>37</v>
      </c>
      <c r="AN5" s="32" t="s">
        <v>38</v>
      </c>
      <c r="AO5" s="32" t="s">
        <v>39</v>
      </c>
      <c r="AP5" s="32" t="s">
        <v>130</v>
      </c>
      <c r="AQ5" s="32" t="s">
        <v>131</v>
      </c>
      <c r="AR5" s="32" t="s">
        <v>136</v>
      </c>
      <c r="AS5" s="32" t="s">
        <v>137</v>
      </c>
      <c r="AT5" s="32" t="s">
        <v>138</v>
      </c>
      <c r="AU5" s="32" t="s">
        <v>139</v>
      </c>
      <c r="AV5" s="32" t="s">
        <v>40</v>
      </c>
      <c r="AW5" s="32" t="s">
        <v>41</v>
      </c>
      <c r="AX5" s="32" t="s">
        <v>57</v>
      </c>
      <c r="AY5" s="32" t="s">
        <v>142</v>
      </c>
      <c r="AZ5" s="32" t="s">
        <v>143</v>
      </c>
      <c r="BA5" s="32" t="s">
        <v>148</v>
      </c>
      <c r="BB5" s="32" t="s">
        <v>149</v>
      </c>
      <c r="BC5" s="32" t="s">
        <v>150</v>
      </c>
      <c r="BD5" s="32" t="s">
        <v>151</v>
      </c>
      <c r="BE5" s="32" t="s">
        <v>58</v>
      </c>
      <c r="BF5" s="32" t="s">
        <v>59</v>
      </c>
      <c r="BG5" s="32" t="s">
        <v>60</v>
      </c>
      <c r="BH5" s="32" t="s">
        <v>154</v>
      </c>
      <c r="BI5" s="32" t="s">
        <v>155</v>
      </c>
      <c r="BJ5" s="32" t="s">
        <v>160</v>
      </c>
      <c r="BK5" s="32" t="s">
        <v>161</v>
      </c>
      <c r="BL5" s="32" t="s">
        <v>162</v>
      </c>
      <c r="BM5" s="32" t="s">
        <v>163</v>
      </c>
      <c r="BN5" s="32" t="s">
        <v>61</v>
      </c>
      <c r="BO5" s="32" t="s">
        <v>62</v>
      </c>
      <c r="BP5" s="32" t="s">
        <v>63</v>
      </c>
      <c r="BQ5" s="32" t="s">
        <v>166</v>
      </c>
      <c r="BR5" s="32" t="s">
        <v>167</v>
      </c>
      <c r="BS5" s="32" t="s">
        <v>172</v>
      </c>
      <c r="BT5" s="32" t="s">
        <v>173</v>
      </c>
      <c r="BU5" s="32" t="s">
        <v>174</v>
      </c>
      <c r="BV5" s="32" t="s">
        <v>175</v>
      </c>
      <c r="BW5" s="32" t="s">
        <v>64</v>
      </c>
      <c r="BX5" s="32" t="s">
        <v>65</v>
      </c>
      <c r="BY5" s="32" t="s">
        <v>66</v>
      </c>
      <c r="BZ5" s="32" t="s">
        <v>178</v>
      </c>
      <c r="CA5" s="32" t="s">
        <v>179</v>
      </c>
      <c r="CB5" s="32" t="s">
        <v>184</v>
      </c>
      <c r="CC5" s="32" t="s">
        <v>185</v>
      </c>
      <c r="CD5" s="32" t="s">
        <v>186</v>
      </c>
      <c r="CE5" s="32" t="s">
        <v>187</v>
      </c>
      <c r="CF5" s="32" t="s">
        <v>67</v>
      </c>
      <c r="CG5" s="32" t="s">
        <v>68</v>
      </c>
      <c r="CH5" s="32" t="s">
        <v>69</v>
      </c>
      <c r="CI5" s="32" t="s">
        <v>190</v>
      </c>
      <c r="CJ5" s="32" t="s">
        <v>191</v>
      </c>
      <c r="CK5" s="32" t="s">
        <v>195</v>
      </c>
      <c r="CL5" s="32" t="s">
        <v>196</v>
      </c>
      <c r="CM5" s="32" t="s">
        <v>197</v>
      </c>
      <c r="CN5" s="32" t="s">
        <v>216</v>
      </c>
      <c r="CO5" s="32" t="s">
        <v>70</v>
      </c>
      <c r="CP5" s="32" t="s">
        <v>71</v>
      </c>
    </row>
    <row r="6" spans="1:96" s="34" customFormat="1" ht="28.5" customHeight="1" x14ac:dyDescent="0.25">
      <c r="A6" s="40">
        <v>1</v>
      </c>
      <c r="B6" s="40" t="s">
        <v>404</v>
      </c>
      <c r="C6" s="40">
        <v>1</v>
      </c>
      <c r="D6" s="40">
        <v>0</v>
      </c>
      <c r="E6" s="33" t="s">
        <v>29</v>
      </c>
      <c r="F6" s="33">
        <v>18</v>
      </c>
      <c r="G6" s="33">
        <v>1</v>
      </c>
      <c r="H6" s="33">
        <v>0</v>
      </c>
      <c r="I6" s="33">
        <v>0</v>
      </c>
      <c r="J6" s="33">
        <v>0</v>
      </c>
      <c r="K6" s="33">
        <v>0</v>
      </c>
      <c r="L6" s="33">
        <v>5</v>
      </c>
      <c r="M6" s="33" t="s">
        <v>413</v>
      </c>
      <c r="N6" s="33" t="s">
        <v>27</v>
      </c>
      <c r="O6" s="33">
        <v>18</v>
      </c>
      <c r="P6" s="33">
        <v>2</v>
      </c>
      <c r="Q6" s="33">
        <v>0</v>
      </c>
      <c r="R6" s="33">
        <v>0</v>
      </c>
      <c r="S6" s="33">
        <v>0</v>
      </c>
      <c r="T6" s="33">
        <v>0</v>
      </c>
      <c r="U6" s="33">
        <v>10</v>
      </c>
      <c r="V6" s="33" t="s">
        <v>414</v>
      </c>
      <c r="W6" s="33" t="s">
        <v>28</v>
      </c>
      <c r="X6" s="33">
        <v>0</v>
      </c>
      <c r="Y6" s="33">
        <v>0</v>
      </c>
      <c r="Z6" s="33">
        <v>2</v>
      </c>
      <c r="AA6" s="33">
        <v>350</v>
      </c>
      <c r="AB6" s="33">
        <v>3</v>
      </c>
      <c r="AC6" s="33">
        <v>350</v>
      </c>
      <c r="AD6" s="33">
        <v>15</v>
      </c>
      <c r="AE6" s="33" t="s">
        <v>415</v>
      </c>
      <c r="AF6" s="33" t="s">
        <v>72</v>
      </c>
      <c r="AG6" s="33">
        <v>0</v>
      </c>
      <c r="AH6" s="33">
        <v>0</v>
      </c>
      <c r="AI6" s="33">
        <v>7</v>
      </c>
      <c r="AJ6" s="33">
        <v>35</v>
      </c>
      <c r="AK6" s="33">
        <v>8</v>
      </c>
      <c r="AL6" s="33">
        <v>30</v>
      </c>
      <c r="AM6" s="33">
        <v>20</v>
      </c>
      <c r="AN6" s="33" t="s">
        <v>416</v>
      </c>
      <c r="AO6" s="33" t="s">
        <v>73</v>
      </c>
      <c r="AP6" s="33">
        <v>2</v>
      </c>
      <c r="AQ6" s="33">
        <v>2500</v>
      </c>
      <c r="AR6" s="33">
        <v>3</v>
      </c>
      <c r="AS6" s="33">
        <v>1250</v>
      </c>
      <c r="AT6" s="33">
        <v>0</v>
      </c>
      <c r="AU6" s="33">
        <v>0</v>
      </c>
      <c r="AV6" s="33">
        <v>25</v>
      </c>
      <c r="AW6" s="33" t="s">
        <v>417</v>
      </c>
      <c r="AX6" s="33" t="s">
        <v>74</v>
      </c>
      <c r="AY6" s="33">
        <v>18</v>
      </c>
      <c r="AZ6" s="33">
        <v>4</v>
      </c>
      <c r="BA6" s="33">
        <v>0</v>
      </c>
      <c r="BB6" s="33">
        <v>0</v>
      </c>
      <c r="BC6" s="33">
        <v>0</v>
      </c>
      <c r="BD6" s="33">
        <v>0</v>
      </c>
      <c r="BE6" s="33">
        <v>30</v>
      </c>
      <c r="BF6" s="33" t="s">
        <v>418</v>
      </c>
      <c r="BG6" s="33" t="s">
        <v>75</v>
      </c>
      <c r="BH6" s="33">
        <v>2</v>
      </c>
      <c r="BI6" s="33">
        <v>5000</v>
      </c>
      <c r="BJ6" s="33">
        <v>3</v>
      </c>
      <c r="BK6" s="33">
        <v>2500</v>
      </c>
      <c r="BL6" s="33">
        <v>0</v>
      </c>
      <c r="BM6" s="33">
        <v>0</v>
      </c>
      <c r="BN6" s="33">
        <v>35</v>
      </c>
      <c r="BO6" s="33" t="s">
        <v>419</v>
      </c>
      <c r="BP6" s="33" t="s">
        <v>76</v>
      </c>
      <c r="BQ6" s="33">
        <f>Sheet1!BP6</f>
        <v>7</v>
      </c>
      <c r="BR6" s="33">
        <f>Sheet1!BQ6</f>
        <v>45</v>
      </c>
      <c r="BS6" s="33">
        <f>Sheet1!BR6</f>
        <v>23</v>
      </c>
      <c r="BT6" s="33">
        <f>Sheet1!BS6</f>
        <v>18</v>
      </c>
      <c r="BU6" s="33">
        <f>Sheet1!BT6</f>
        <v>0</v>
      </c>
      <c r="BV6" s="33">
        <f>Sheet1!BU6</f>
        <v>0</v>
      </c>
      <c r="BW6" s="33">
        <f>Sheet1!BV6</f>
        <v>40</v>
      </c>
      <c r="BX6" s="9" t="str">
        <f>"伤害加成+"&amp;BR6/10&amp;"%，最终免伤+"&amp;BT6/10&amp;"% （"&amp;BW6/5&amp;"星）"</f>
        <v>伤害加成+4.5%，最终免伤+1.8% （8星）</v>
      </c>
      <c r="BY6" s="33" t="s">
        <v>77</v>
      </c>
      <c r="BZ6" s="33">
        <v>2</v>
      </c>
      <c r="CA6" s="33">
        <v>10000</v>
      </c>
      <c r="CB6" s="33">
        <v>3</v>
      </c>
      <c r="CC6" s="33">
        <v>5000</v>
      </c>
      <c r="CD6" s="33">
        <v>0</v>
      </c>
      <c r="CE6" s="33">
        <v>0</v>
      </c>
      <c r="CF6" s="33">
        <v>45</v>
      </c>
      <c r="CG6" s="33" t="s">
        <v>420</v>
      </c>
      <c r="CH6" s="33" t="s">
        <v>78</v>
      </c>
      <c r="CI6" s="33">
        <f>Sheet1!CH6</f>
        <v>22</v>
      </c>
      <c r="CJ6" s="33">
        <f>Sheet1!CI6</f>
        <v>54</v>
      </c>
      <c r="CK6" s="33">
        <f>Sheet1!CJ6</f>
        <v>23</v>
      </c>
      <c r="CL6" s="33">
        <f>Sheet1!CK6</f>
        <v>27</v>
      </c>
      <c r="CM6" s="33">
        <f>Sheet1!CL6</f>
        <v>0</v>
      </c>
      <c r="CN6" s="33">
        <f>Sheet1!CM6</f>
        <v>0</v>
      </c>
      <c r="CO6" s="33">
        <f>Sheet1!CN6</f>
        <v>50</v>
      </c>
      <c r="CP6" s="9" t="str">
        <f>"最终增伤+"&amp;CJ6/10&amp;"%，最终免伤+"&amp;CL6/10&amp;"% （"&amp;CO6/5&amp;"星）"</f>
        <v>最终增伤+5.4%，最终免伤+2.7% （10星）</v>
      </c>
      <c r="CQ6" s="33"/>
    </row>
    <row r="7" spans="1:96" s="34" customFormat="1" ht="28.5" customHeight="1" x14ac:dyDescent="0.25">
      <c r="A7" s="41">
        <v>5</v>
      </c>
      <c r="B7" s="41" t="s">
        <v>405</v>
      </c>
      <c r="C7" s="42">
        <v>1</v>
      </c>
      <c r="D7" s="42">
        <v>0</v>
      </c>
      <c r="E7" s="33" t="s">
        <v>29</v>
      </c>
      <c r="F7" s="33">
        <v>18</v>
      </c>
      <c r="G7" s="33">
        <v>1</v>
      </c>
      <c r="H7" s="33">
        <v>0</v>
      </c>
      <c r="I7" s="33">
        <v>0</v>
      </c>
      <c r="J7" s="33">
        <v>0</v>
      </c>
      <c r="K7" s="33">
        <v>0</v>
      </c>
      <c r="L7" s="33">
        <v>5</v>
      </c>
      <c r="M7" s="33" t="s">
        <v>413</v>
      </c>
      <c r="N7" s="33" t="s">
        <v>27</v>
      </c>
      <c r="O7" s="33">
        <v>18</v>
      </c>
      <c r="P7" s="33">
        <v>2</v>
      </c>
      <c r="Q7" s="33">
        <v>0</v>
      </c>
      <c r="R7" s="33">
        <v>0</v>
      </c>
      <c r="S7" s="33">
        <v>0</v>
      </c>
      <c r="T7" s="33">
        <v>0</v>
      </c>
      <c r="U7" s="33">
        <v>10</v>
      </c>
      <c r="V7" s="33" t="s">
        <v>414</v>
      </c>
      <c r="W7" s="33" t="s">
        <v>28</v>
      </c>
      <c r="X7" s="33">
        <v>0</v>
      </c>
      <c r="Y7" s="33">
        <v>0</v>
      </c>
      <c r="Z7" s="33">
        <v>3</v>
      </c>
      <c r="AA7" s="33">
        <v>600</v>
      </c>
      <c r="AB7" s="33">
        <v>10</v>
      </c>
      <c r="AC7" s="33">
        <v>40</v>
      </c>
      <c r="AD7" s="33">
        <v>15</v>
      </c>
      <c r="AE7" s="33" t="s">
        <v>421</v>
      </c>
      <c r="AF7" s="33" t="s">
        <v>72</v>
      </c>
      <c r="AG7" s="33">
        <v>901</v>
      </c>
      <c r="AH7" s="33">
        <v>1502</v>
      </c>
      <c r="AI7" s="33">
        <v>901</v>
      </c>
      <c r="AJ7" s="33">
        <v>11502</v>
      </c>
      <c r="AK7" s="33">
        <v>0</v>
      </c>
      <c r="AL7" s="33">
        <v>0</v>
      </c>
      <c r="AM7" s="33">
        <v>20</v>
      </c>
      <c r="AN7" s="9" t="s">
        <v>422</v>
      </c>
      <c r="AO7" s="33" t="s">
        <v>73</v>
      </c>
      <c r="AP7" s="33">
        <v>1</v>
      </c>
      <c r="AQ7" s="33">
        <v>26000</v>
      </c>
      <c r="AR7" s="33">
        <v>3</v>
      </c>
      <c r="AS7" s="33">
        <v>1300</v>
      </c>
      <c r="AT7" s="33">
        <v>0</v>
      </c>
      <c r="AU7" s="33">
        <v>0</v>
      </c>
      <c r="AV7" s="33">
        <v>25</v>
      </c>
      <c r="AW7" s="33" t="s">
        <v>423</v>
      </c>
      <c r="AX7" s="33" t="s">
        <v>74</v>
      </c>
      <c r="AY7" s="33">
        <v>18</v>
      </c>
      <c r="AZ7" s="33">
        <v>4</v>
      </c>
      <c r="BA7" s="33">
        <v>0</v>
      </c>
      <c r="BB7" s="33">
        <v>0</v>
      </c>
      <c r="BC7" s="33">
        <v>0</v>
      </c>
      <c r="BD7" s="33">
        <v>0</v>
      </c>
      <c r="BE7" s="33">
        <v>30</v>
      </c>
      <c r="BF7" s="33" t="s">
        <v>418</v>
      </c>
      <c r="BG7" s="33" t="s">
        <v>75</v>
      </c>
      <c r="BH7" s="33">
        <v>1</v>
      </c>
      <c r="BI7" s="33">
        <v>52000</v>
      </c>
      <c r="BJ7" s="33">
        <v>3</v>
      </c>
      <c r="BK7" s="33">
        <v>2600</v>
      </c>
      <c r="BL7" s="33">
        <v>0</v>
      </c>
      <c r="BM7" s="33">
        <v>0</v>
      </c>
      <c r="BN7" s="33">
        <v>35</v>
      </c>
      <c r="BO7" s="33" t="s">
        <v>424</v>
      </c>
      <c r="BP7" s="33" t="s">
        <v>76</v>
      </c>
      <c r="BQ7" s="33">
        <f>Sheet1!BP35</f>
        <v>23</v>
      </c>
      <c r="BR7" s="33">
        <f>Sheet1!BQ35</f>
        <v>40</v>
      </c>
      <c r="BS7" s="33">
        <f>Sheet1!BR35</f>
        <v>0</v>
      </c>
      <c r="BT7" s="33">
        <f>Sheet1!BS35</f>
        <v>0</v>
      </c>
      <c r="BU7" s="33">
        <f>Sheet1!BT35</f>
        <v>0</v>
      </c>
      <c r="BV7" s="33">
        <f>Sheet1!BU35</f>
        <v>0</v>
      </c>
      <c r="BW7" s="33">
        <f>Sheet1!BV35</f>
        <v>40</v>
      </c>
      <c r="BX7" s="8" t="str">
        <f>"最终免伤+"&amp;BR7/10&amp;"% （"&amp;BW7/5&amp;"星）"</f>
        <v>最终免伤+4% （8星）</v>
      </c>
      <c r="BY7" s="33" t="s">
        <v>77</v>
      </c>
      <c r="BZ7" s="33">
        <v>1</v>
      </c>
      <c r="CA7" s="33">
        <v>102000</v>
      </c>
      <c r="CB7" s="33">
        <v>3</v>
      </c>
      <c r="CC7" s="33">
        <v>5200</v>
      </c>
      <c r="CD7" s="33">
        <v>0</v>
      </c>
      <c r="CE7" s="33">
        <v>0</v>
      </c>
      <c r="CF7" s="33">
        <v>45</v>
      </c>
      <c r="CG7" s="9" t="s">
        <v>425</v>
      </c>
      <c r="CH7" s="33" t="s">
        <v>78</v>
      </c>
      <c r="CI7" s="33">
        <f>Sheet1!CH35</f>
        <v>23</v>
      </c>
      <c r="CJ7" s="33">
        <f>Sheet1!CI35</f>
        <v>60</v>
      </c>
      <c r="CK7" s="33">
        <f>Sheet1!CJ35</f>
        <v>0</v>
      </c>
      <c r="CL7" s="33">
        <f>Sheet1!CK35</f>
        <v>0</v>
      </c>
      <c r="CM7" s="33">
        <f>Sheet1!CL35</f>
        <v>0</v>
      </c>
      <c r="CN7" s="33">
        <f>Sheet1!CM35</f>
        <v>0</v>
      </c>
      <c r="CO7" s="33">
        <f>Sheet1!CN35</f>
        <v>50</v>
      </c>
      <c r="CP7" s="8" t="str">
        <f>"最终免伤+"&amp;CJ7/10&amp;"% （"&amp;CO7/5&amp;"星）"</f>
        <v>最终免伤+6% （10星）</v>
      </c>
      <c r="CQ7" s="33"/>
    </row>
    <row r="8" spans="1:96" s="34" customFormat="1" ht="22.5" customHeight="1" x14ac:dyDescent="0.25">
      <c r="A8" s="43">
        <v>6</v>
      </c>
      <c r="B8" s="43" t="s">
        <v>406</v>
      </c>
      <c r="C8" s="42">
        <v>1</v>
      </c>
      <c r="D8" s="42">
        <v>0</v>
      </c>
      <c r="E8" s="33" t="s">
        <v>29</v>
      </c>
      <c r="F8" s="33">
        <v>18</v>
      </c>
      <c r="G8" s="33">
        <v>1</v>
      </c>
      <c r="H8" s="33">
        <v>0</v>
      </c>
      <c r="I8" s="33">
        <v>0</v>
      </c>
      <c r="J8" s="33">
        <v>0</v>
      </c>
      <c r="K8" s="33">
        <v>0</v>
      </c>
      <c r="L8" s="33">
        <v>5</v>
      </c>
      <c r="M8" s="33" t="s">
        <v>413</v>
      </c>
      <c r="N8" s="33" t="s">
        <v>27</v>
      </c>
      <c r="O8" s="33">
        <v>18</v>
      </c>
      <c r="P8" s="33">
        <v>2</v>
      </c>
      <c r="Q8" s="33">
        <v>0</v>
      </c>
      <c r="R8" s="33">
        <v>0</v>
      </c>
      <c r="S8" s="33">
        <v>0</v>
      </c>
      <c r="T8" s="33">
        <v>0</v>
      </c>
      <c r="U8" s="33">
        <v>10</v>
      </c>
      <c r="V8" s="33" t="s">
        <v>414</v>
      </c>
      <c r="W8" s="33" t="s">
        <v>28</v>
      </c>
      <c r="X8" s="33">
        <v>0</v>
      </c>
      <c r="Y8" s="33">
        <v>0</v>
      </c>
      <c r="Z8" s="33">
        <v>2</v>
      </c>
      <c r="AA8" s="33">
        <v>500</v>
      </c>
      <c r="AB8" s="33">
        <v>9</v>
      </c>
      <c r="AC8" s="33">
        <v>30</v>
      </c>
      <c r="AD8" s="33">
        <v>15</v>
      </c>
      <c r="AE8" s="33" t="s">
        <v>426</v>
      </c>
      <c r="AF8" s="33" t="s">
        <v>72</v>
      </c>
      <c r="AG8" s="33">
        <v>0</v>
      </c>
      <c r="AH8" s="33">
        <v>0</v>
      </c>
      <c r="AI8" s="33">
        <v>7</v>
      </c>
      <c r="AJ8" s="33">
        <v>50</v>
      </c>
      <c r="AK8" s="33">
        <v>0</v>
      </c>
      <c r="AL8" s="33">
        <v>0</v>
      </c>
      <c r="AM8" s="33">
        <v>20</v>
      </c>
      <c r="AN8" s="33" t="s">
        <v>427</v>
      </c>
      <c r="AO8" s="33" t="s">
        <v>73</v>
      </c>
      <c r="AP8" s="33">
        <v>2</v>
      </c>
      <c r="AQ8" s="33">
        <v>4200</v>
      </c>
      <c r="AR8" s="33">
        <v>0</v>
      </c>
      <c r="AS8" s="33">
        <v>0</v>
      </c>
      <c r="AT8" s="33">
        <v>0</v>
      </c>
      <c r="AU8" s="33">
        <v>0</v>
      </c>
      <c r="AV8" s="33">
        <v>25</v>
      </c>
      <c r="AW8" s="33" t="s">
        <v>428</v>
      </c>
      <c r="AX8" s="33" t="s">
        <v>74</v>
      </c>
      <c r="AY8" s="33">
        <v>18</v>
      </c>
      <c r="AZ8" s="33">
        <v>4</v>
      </c>
      <c r="BA8" s="33">
        <v>0</v>
      </c>
      <c r="BB8" s="33">
        <v>0</v>
      </c>
      <c r="BC8" s="33">
        <v>0</v>
      </c>
      <c r="BD8" s="33">
        <v>0</v>
      </c>
      <c r="BE8" s="33">
        <v>30</v>
      </c>
      <c r="BF8" s="33" t="s">
        <v>418</v>
      </c>
      <c r="BG8" s="33" t="s">
        <v>75</v>
      </c>
      <c r="BH8" s="33">
        <v>2</v>
      </c>
      <c r="BI8" s="33">
        <v>8400</v>
      </c>
      <c r="BJ8" s="33">
        <v>0</v>
      </c>
      <c r="BK8" s="33">
        <v>0</v>
      </c>
      <c r="BL8" s="33">
        <v>0</v>
      </c>
      <c r="BM8" s="33">
        <v>0</v>
      </c>
      <c r="BN8" s="33">
        <v>35</v>
      </c>
      <c r="BO8" s="33" t="s">
        <v>429</v>
      </c>
      <c r="BP8" s="33" t="s">
        <v>76</v>
      </c>
      <c r="BQ8" s="33">
        <f>Sheet1!BP41</f>
        <v>7</v>
      </c>
      <c r="BR8" s="33">
        <f>Sheet1!BQ41</f>
        <v>100</v>
      </c>
      <c r="BS8" s="33">
        <f>Sheet1!BR41</f>
        <v>0</v>
      </c>
      <c r="BT8" s="33">
        <f>Sheet1!BS41</f>
        <v>0</v>
      </c>
      <c r="BU8" s="33">
        <f>Sheet1!BT41</f>
        <v>0</v>
      </c>
      <c r="BV8" s="33">
        <f>Sheet1!BU41</f>
        <v>0</v>
      </c>
      <c r="BW8" s="33">
        <f>Sheet1!BV41</f>
        <v>40</v>
      </c>
      <c r="BX8" s="9" t="str">
        <f>"伤害加成+"&amp;BR8/10&amp;"% （"&amp;BW8/5&amp;"星）"</f>
        <v>伤害加成+10% （8星）</v>
      </c>
      <c r="BY8" s="33" t="s">
        <v>77</v>
      </c>
      <c r="BZ8" s="33">
        <v>2</v>
      </c>
      <c r="CA8" s="33">
        <v>16800</v>
      </c>
      <c r="CB8" s="33">
        <v>0</v>
      </c>
      <c r="CC8" s="33">
        <v>0</v>
      </c>
      <c r="CD8" s="33">
        <v>0</v>
      </c>
      <c r="CE8" s="33">
        <v>0</v>
      </c>
      <c r="CF8" s="33">
        <v>45</v>
      </c>
      <c r="CG8" s="33" t="s">
        <v>430</v>
      </c>
      <c r="CH8" s="33" t="s">
        <v>78</v>
      </c>
      <c r="CI8" s="33">
        <f>Sheet1!CH41</f>
        <v>22</v>
      </c>
      <c r="CJ8" s="33">
        <f>Sheet1!CI41</f>
        <v>120</v>
      </c>
      <c r="CK8" s="33">
        <f>Sheet1!CJ41</f>
        <v>0</v>
      </c>
      <c r="CL8" s="33">
        <f>Sheet1!CK41</f>
        <v>0</v>
      </c>
      <c r="CM8" s="33">
        <f>Sheet1!CL41</f>
        <v>0</v>
      </c>
      <c r="CN8" s="33">
        <f>Sheet1!CM41</f>
        <v>0</v>
      </c>
      <c r="CO8" s="33">
        <f>Sheet1!CN41</f>
        <v>50</v>
      </c>
      <c r="CP8" s="9" t="str">
        <f>"最终增伤+"&amp;CJ8/10&amp;"% （"&amp;CO8/5&amp;"星）"</f>
        <v>最终增伤+12% （10星）</v>
      </c>
      <c r="CQ8" s="33"/>
    </row>
    <row r="9" spans="1:96" s="34" customFormat="1" ht="21.75" customHeight="1" x14ac:dyDescent="0.25">
      <c r="A9" s="40">
        <v>7</v>
      </c>
      <c r="B9" s="40" t="s">
        <v>407</v>
      </c>
      <c r="C9" s="42">
        <v>1</v>
      </c>
      <c r="D9" s="42">
        <v>0</v>
      </c>
      <c r="E9" s="33" t="s">
        <v>29</v>
      </c>
      <c r="F9" s="33">
        <v>18</v>
      </c>
      <c r="G9" s="33">
        <v>1</v>
      </c>
      <c r="H9" s="33">
        <v>0</v>
      </c>
      <c r="I9" s="33">
        <v>0</v>
      </c>
      <c r="J9" s="33">
        <v>0</v>
      </c>
      <c r="K9" s="33">
        <v>0</v>
      </c>
      <c r="L9" s="33">
        <v>5</v>
      </c>
      <c r="M9" s="33" t="s">
        <v>413</v>
      </c>
      <c r="N9" s="33" t="s">
        <v>27</v>
      </c>
      <c r="O9" s="33">
        <v>18</v>
      </c>
      <c r="P9" s="33">
        <v>2</v>
      </c>
      <c r="Q9" s="33">
        <v>0</v>
      </c>
      <c r="R9" s="33">
        <v>0</v>
      </c>
      <c r="S9" s="33">
        <v>0</v>
      </c>
      <c r="T9" s="33">
        <v>0</v>
      </c>
      <c r="U9" s="33">
        <v>10</v>
      </c>
      <c r="V9" s="33" t="s">
        <v>414</v>
      </c>
      <c r="W9" s="33" t="s">
        <v>28</v>
      </c>
      <c r="X9" s="33">
        <v>0</v>
      </c>
      <c r="Y9" s="33">
        <v>0</v>
      </c>
      <c r="Z9" s="33">
        <v>2</v>
      </c>
      <c r="AA9" s="33">
        <v>650</v>
      </c>
      <c r="AB9" s="33">
        <v>3</v>
      </c>
      <c r="AC9" s="33">
        <v>450</v>
      </c>
      <c r="AD9" s="33">
        <v>15</v>
      </c>
      <c r="AE9" s="33" t="s">
        <v>431</v>
      </c>
      <c r="AF9" s="33" t="s">
        <v>72</v>
      </c>
      <c r="AG9" s="33">
        <v>0</v>
      </c>
      <c r="AH9" s="33">
        <v>0</v>
      </c>
      <c r="AI9" s="33">
        <v>7</v>
      </c>
      <c r="AJ9" s="33">
        <v>40</v>
      </c>
      <c r="AK9" s="33">
        <v>8</v>
      </c>
      <c r="AL9" s="33">
        <v>35</v>
      </c>
      <c r="AM9" s="33">
        <v>20</v>
      </c>
      <c r="AN9" s="33" t="s">
        <v>432</v>
      </c>
      <c r="AO9" s="33" t="s">
        <v>73</v>
      </c>
      <c r="AP9" s="33">
        <v>2</v>
      </c>
      <c r="AQ9" s="33">
        <v>2600</v>
      </c>
      <c r="AR9" s="33">
        <v>3</v>
      </c>
      <c r="AS9" s="33">
        <v>1300</v>
      </c>
      <c r="AT9" s="33">
        <v>0</v>
      </c>
      <c r="AU9" s="33">
        <v>0</v>
      </c>
      <c r="AV9" s="33">
        <v>25</v>
      </c>
      <c r="AW9" s="33" t="s">
        <v>433</v>
      </c>
      <c r="AX9" s="33" t="s">
        <v>74</v>
      </c>
      <c r="AY9" s="33">
        <v>18</v>
      </c>
      <c r="AZ9" s="33">
        <v>4</v>
      </c>
      <c r="BA9" s="33">
        <v>0</v>
      </c>
      <c r="BB9" s="33">
        <v>0</v>
      </c>
      <c r="BC9" s="33">
        <v>0</v>
      </c>
      <c r="BD9" s="33">
        <v>0</v>
      </c>
      <c r="BE9" s="33">
        <v>30</v>
      </c>
      <c r="BF9" s="33" t="s">
        <v>418</v>
      </c>
      <c r="BG9" s="33" t="s">
        <v>75</v>
      </c>
      <c r="BH9" s="33">
        <v>2</v>
      </c>
      <c r="BI9" s="33">
        <v>5200</v>
      </c>
      <c r="BJ9" s="33">
        <v>3</v>
      </c>
      <c r="BK9" s="33">
        <v>2600</v>
      </c>
      <c r="BL9" s="33">
        <v>0</v>
      </c>
      <c r="BM9" s="33">
        <v>0</v>
      </c>
      <c r="BN9" s="33">
        <v>35</v>
      </c>
      <c r="BO9" s="33" t="s">
        <v>434</v>
      </c>
      <c r="BP9" s="33" t="s">
        <v>76</v>
      </c>
      <c r="BQ9" s="33">
        <f>Sheet1!BP42</f>
        <v>7</v>
      </c>
      <c r="BR9" s="33">
        <f>Sheet1!BQ42</f>
        <v>50</v>
      </c>
      <c r="BS9" s="33">
        <f>Sheet1!BR42</f>
        <v>23</v>
      </c>
      <c r="BT9" s="33">
        <f>Sheet1!BS42</f>
        <v>20</v>
      </c>
      <c r="BU9" s="33">
        <f>Sheet1!BT42</f>
        <v>0</v>
      </c>
      <c r="BV9" s="33">
        <f>Sheet1!BU42</f>
        <v>0</v>
      </c>
      <c r="BW9" s="33">
        <f>Sheet1!BV42</f>
        <v>40</v>
      </c>
      <c r="BX9" s="9" t="str">
        <f>"伤害加成+"&amp;BR9/10&amp;"%，最终免伤+"&amp;BT9/10&amp;"% （"&amp;BW9/5&amp;"星）"</f>
        <v>伤害加成+5%，最终免伤+2% （8星）</v>
      </c>
      <c r="BY9" s="33" t="s">
        <v>77</v>
      </c>
      <c r="BZ9" s="33">
        <v>2</v>
      </c>
      <c r="CA9" s="33">
        <v>10400</v>
      </c>
      <c r="CB9" s="33">
        <v>2</v>
      </c>
      <c r="CC9" s="33">
        <v>5200</v>
      </c>
      <c r="CD9" s="33">
        <v>0</v>
      </c>
      <c r="CE9" s="33">
        <v>0</v>
      </c>
      <c r="CF9" s="33">
        <v>45</v>
      </c>
      <c r="CG9" s="33" t="s">
        <v>435</v>
      </c>
      <c r="CH9" s="33" t="s">
        <v>78</v>
      </c>
      <c r="CI9" s="33">
        <f>Sheet1!CH42</f>
        <v>22</v>
      </c>
      <c r="CJ9" s="33">
        <f>Sheet1!CI42</f>
        <v>60</v>
      </c>
      <c r="CK9" s="33">
        <f>Sheet1!CJ42</f>
        <v>23</v>
      </c>
      <c r="CL9" s="33">
        <f>Sheet1!CK42</f>
        <v>30</v>
      </c>
      <c r="CM9" s="33">
        <f>Sheet1!CL42</f>
        <v>0</v>
      </c>
      <c r="CN9" s="33">
        <f>Sheet1!CM42</f>
        <v>0</v>
      </c>
      <c r="CO9" s="33">
        <f>Sheet1!CN42</f>
        <v>50</v>
      </c>
      <c r="CP9" s="9" t="str">
        <f>"最终增伤+"&amp;CJ9/10&amp;"%，最终免伤+"&amp;CL9/10&amp;"% （"&amp;CO9/5&amp;"星）"</f>
        <v>最终增伤+6%，最终免伤+3% （10星）</v>
      </c>
      <c r="CQ9" s="33"/>
    </row>
    <row r="10" spans="1:96" s="9" customFormat="1" ht="17.399999999999999" x14ac:dyDescent="0.25">
      <c r="A10" s="44">
        <v>11801</v>
      </c>
      <c r="B10" s="17" t="s">
        <v>408</v>
      </c>
      <c r="C10" s="17">
        <f>VLOOKUP(B10,Sheet4!$A$6:$B$171,2,0)</f>
        <v>4</v>
      </c>
      <c r="D10" s="35">
        <v>18</v>
      </c>
      <c r="E10" s="9" t="s">
        <v>29</v>
      </c>
      <c r="F10" s="9">
        <f t="array" ref="F10">VLOOKUP($C10&amp;$D10&amp;$L10,IF({1,0},Sheet1!$A$6:$A$47&amp;Sheet1!$C$6:$C$47&amp;Sheet1!$K$6:$K$47,Sheet1!E$6:E$47),2,0)</f>
        <v>18</v>
      </c>
      <c r="G10" s="9">
        <f t="array" ref="G10">VLOOKUP($C10&amp;$D10&amp;$L10,IF({1,0},Sheet1!$A$6:$A$47&amp;Sheet1!$C$6:$C$47&amp;Sheet1!$K$6:$K$47,Sheet1!F$6:F$47),2,0)</f>
        <v>1</v>
      </c>
      <c r="H10" s="9">
        <f t="array" ref="H10">VLOOKUP($C10&amp;$D10&amp;$L10,IF({1,0},Sheet1!$A$6:$A$47&amp;Sheet1!$C$6:$C$47&amp;Sheet1!$K$6:$K$47,Sheet1!G$6:G$47),2,0)</f>
        <v>0</v>
      </c>
      <c r="I10" s="9">
        <f t="array" ref="I10">VLOOKUP($C10&amp;$D10&amp;$L10,IF({1,0},Sheet1!$A$6:$A$47&amp;Sheet1!$C$6:$C$47&amp;Sheet1!$K$6:$K$47,Sheet1!H$6:H$47),2,0)</f>
        <v>0</v>
      </c>
      <c r="J10" s="9">
        <f t="array" ref="J10">VLOOKUP($C10&amp;$D10&amp;$L10,IF({1,0},Sheet1!$A$6:$A$47&amp;Sheet1!$C$6:$C$47&amp;Sheet1!$K$6:$K$47,Sheet1!I$6:I$47),2,0)</f>
        <v>0</v>
      </c>
      <c r="K10" s="9">
        <f t="array" ref="K10">VLOOKUP($C10&amp;$D10&amp;$L10,IF({1,0},Sheet1!$A$6:$A$47&amp;Sheet1!$C$6:$C$47&amp;Sheet1!$K$6:$K$47,Sheet1!J$6:J$47),2,0)</f>
        <v>0</v>
      </c>
      <c r="L10" s="9">
        <v>5</v>
      </c>
      <c r="M10" s="33" t="s">
        <v>413</v>
      </c>
      <c r="N10" s="9" t="s">
        <v>27</v>
      </c>
      <c r="O10" s="9">
        <f t="array" ref="O10">VLOOKUP($C10&amp;$D10&amp;$U10,IF({1,0},Sheet1!$A$6:$A$47&amp;Sheet1!$C$6:$C$47&amp;Sheet1!$T$6:$T$47,Sheet1!N$6:N$47),2,0)</f>
        <v>18</v>
      </c>
      <c r="P10" s="9">
        <f t="array" ref="P10">VLOOKUP($C10&amp;$D10&amp;$U10,IF({1,0},Sheet1!$A$6:$A$47&amp;Sheet1!$C$6:$C$47&amp;Sheet1!$T$6:$T$47,Sheet1!O$6:O$47),2,0)</f>
        <v>2</v>
      </c>
      <c r="Q10" s="9">
        <f t="array" ref="Q10">VLOOKUP($C10&amp;$D10&amp;$U10,IF({1,0},Sheet1!$A$6:$A$47&amp;Sheet1!$C$6:$C$47&amp;Sheet1!$T$6:$T$47,Sheet1!P$6:P$47),2,0)</f>
        <v>0</v>
      </c>
      <c r="R10" s="9">
        <f t="array" ref="R10">VLOOKUP($C10&amp;$D10&amp;$U10,IF({1,0},Sheet1!$A$6:$A$47&amp;Sheet1!$C$6:$C$47&amp;Sheet1!$T$6:$T$47,Sheet1!Q$6:Q$47),2,0)</f>
        <v>0</v>
      </c>
      <c r="S10" s="9">
        <f t="array" ref="S10">VLOOKUP($C10&amp;$D10&amp;$U10,IF({1,0},Sheet1!$A$6:$A$47&amp;Sheet1!$C$6:$C$47&amp;Sheet1!$T$6:$T$47,Sheet1!R$6:R$47),2,0)</f>
        <v>0</v>
      </c>
      <c r="T10" s="9">
        <f t="array" ref="T10">VLOOKUP($C10&amp;$D10&amp;$U10,IF({1,0},Sheet1!$A$6:$A$47&amp;Sheet1!$C$6:$C$47&amp;Sheet1!$T$6:$T$47,Sheet1!S$6:S$47),2,0)</f>
        <v>0</v>
      </c>
      <c r="U10" s="9">
        <v>10</v>
      </c>
      <c r="V10" s="33" t="s">
        <v>414</v>
      </c>
      <c r="W10" s="9" t="s">
        <v>28</v>
      </c>
      <c r="X10" s="9">
        <f t="array" ref="X10">VLOOKUP($C10&amp;$D10&amp;$AD10,IF({1,0},Sheet1!$A$6:$A$47&amp;Sheet1!$C$6:$C$47&amp;Sheet1!$AC$6:$AC$47,Sheet1!W$6:W$47),2,0)</f>
        <v>0</v>
      </c>
      <c r="Y10" s="9">
        <f t="array" ref="Y10">VLOOKUP($C10&amp;$D10&amp;$AD10,IF({1,0},Sheet1!$A$6:$A$47&amp;Sheet1!$C$6:$C$47&amp;Sheet1!$AC$6:$AC$47,Sheet1!X$6:X$47),2,0)</f>
        <v>0</v>
      </c>
      <c r="Z10" s="9">
        <f t="array" ref="Z10">VLOOKUP($C10&amp;$D10&amp;$AD10,IF({1,0},Sheet1!$A$6:$A$47&amp;Sheet1!$C$6:$C$47&amp;Sheet1!$AC$6:$AC$47,Sheet1!Y$6:Y$47),2,0)</f>
        <v>2</v>
      </c>
      <c r="AA10" s="9">
        <f t="array" ref="AA10">VLOOKUP($C10&amp;$D10&amp;$AD10,IF({1,0},Sheet1!$A$6:$A$47&amp;Sheet1!$C$6:$C$47&amp;Sheet1!$AC$6:$AC$47,Sheet1!Z$6:Z$47),2,0)</f>
        <v>800</v>
      </c>
      <c r="AB10" s="9">
        <f t="array" ref="AB10">VLOOKUP($C10&amp;$D10&amp;$AD10,IF({1,0},Sheet1!$A$6:$A$47&amp;Sheet1!$C$6:$C$47&amp;Sheet1!$AC$6:$AC$47,Sheet1!AA$6:AA$47),2,0)</f>
        <v>3</v>
      </c>
      <c r="AC10" s="9">
        <f t="array" ref="AC10">VLOOKUP($C10&amp;$D10&amp;$AD10,IF({1,0},Sheet1!$A$6:$A$47&amp;Sheet1!$C$6:$C$47&amp;Sheet1!$AC$6:$AC$47,Sheet1!AB$6:AB$47),2,0)</f>
        <v>600</v>
      </c>
      <c r="AD10" s="9">
        <v>15</v>
      </c>
      <c r="AE10" s="9" t="str">
        <f t="array" ref="AE10">VLOOKUP($C10&amp;$D10,IF({1,0},Sheet1!$A$6:$A$47&amp;Sheet1!$C$6:$C$47,Sheet1!AD$6:AD$47),2,0)</f>
        <v>攻击+800，防御+600 （3星）</v>
      </c>
      <c r="AF10" s="9" t="s">
        <v>72</v>
      </c>
      <c r="AG10" s="9">
        <f t="array" ref="AG10">VLOOKUP($C10&amp;$D10&amp;$AM10,IF({1,0},Sheet1!$A$6:$A$47&amp;Sheet1!$C$6:$C$47&amp;Sheet1!$AL$6:$AL$47,Sheet1!AF$6:AF$47),2,0)</f>
        <v>0</v>
      </c>
      <c r="AH10" s="9">
        <f t="array" ref="AH10">VLOOKUP($C10&amp;$D10&amp;$AM10,IF({1,0},Sheet1!$A$6:$A$47&amp;Sheet1!$C$6:$C$47&amp;Sheet1!$AL$6:$AL$47,Sheet1!AG$6:AG$47),2,0)</f>
        <v>0</v>
      </c>
      <c r="AI10" s="9">
        <f t="array" ref="AI10">VLOOKUP($C10&amp;$D10&amp;$AM10,IF({1,0},Sheet1!$A$6:$A$47&amp;Sheet1!$C$6:$C$47&amp;Sheet1!$AL$6:$AL$47,Sheet1!AH$6:AH$47),2,0)</f>
        <v>7</v>
      </c>
      <c r="AJ10" s="9">
        <f t="array" ref="AJ10">VLOOKUP($C10&amp;$D10&amp;$AM10,IF({1,0},Sheet1!$A$6:$A$47&amp;Sheet1!$C$6:$C$47&amp;Sheet1!$AL$6:$AL$47,Sheet1!AI$6:AI$47),2,0)</f>
        <v>40</v>
      </c>
      <c r="AK10" s="9">
        <f t="array" ref="AK10">VLOOKUP($C10&amp;$D10&amp;$AM10,IF({1,0},Sheet1!$A$6:$A$47&amp;Sheet1!$C$6:$C$47&amp;Sheet1!$AL$6:$AL$47,Sheet1!AJ$6:AJ$47),2,0)</f>
        <v>8</v>
      </c>
      <c r="AL10" s="9">
        <f t="array" ref="AL10">VLOOKUP($C10&amp;$D10&amp;$AM10,IF({1,0},Sheet1!$A$6:$A$47&amp;Sheet1!$C$6:$C$47&amp;Sheet1!$AL$6:$AL$47,Sheet1!AK$6:AK$47),2,0)</f>
        <v>30</v>
      </c>
      <c r="AM10" s="9">
        <v>20</v>
      </c>
      <c r="AN10" s="9" t="s">
        <v>436</v>
      </c>
      <c r="AO10" s="9" t="s">
        <v>73</v>
      </c>
      <c r="AP10" s="9">
        <f t="array" ref="AP10">VLOOKUP($C10&amp;$D10&amp;$AV10,IF({1,0},Sheet1!$A$6:$A$47&amp;Sheet1!$C$6:$C$47&amp;Sheet1!$AU$6:$AU$47,Sheet1!AO$6:AO$47),2,0)</f>
        <v>2</v>
      </c>
      <c r="AQ10" s="9">
        <f t="array" ref="AQ10">VLOOKUP($C10&amp;$D10&amp;$AV10,IF({1,0},Sheet1!$A$6:$A$47&amp;Sheet1!$C$6:$C$47&amp;Sheet1!$AU$6:$AU$47,Sheet1!AP$6:AP$47),2,0)</f>
        <v>3000</v>
      </c>
      <c r="AR10" s="9">
        <f t="array" ref="AR10">VLOOKUP($C10&amp;$D10&amp;$AV10,IF({1,0},Sheet1!$A$6:$A$47&amp;Sheet1!$C$6:$C$47&amp;Sheet1!$AU$6:$AU$47,Sheet1!AQ$6:AQ$47),2,0)</f>
        <v>3</v>
      </c>
      <c r="AS10" s="9">
        <f t="array" ref="AS10">VLOOKUP($C10&amp;$D10&amp;$AV10,IF({1,0},Sheet1!$A$6:$A$47&amp;Sheet1!$C$6:$C$47&amp;Sheet1!$AU$6:$AU$47,Sheet1!AR$6:AR$47),2,0)</f>
        <v>1500</v>
      </c>
      <c r="AT10" s="9">
        <f t="array" ref="AT10">VLOOKUP($C10&amp;$D10&amp;$AV10,IF({1,0},Sheet1!$A$6:$A$47&amp;Sheet1!$C$6:$C$47&amp;Sheet1!$AU$6:$AU$47,Sheet1!AS$6:AS$47),2,0)</f>
        <v>0</v>
      </c>
      <c r="AU10" s="9">
        <f t="array" ref="AU10">VLOOKUP($C10&amp;$D10&amp;$AV10,IF({1,0},Sheet1!$A$6:$A$47&amp;Sheet1!$C$6:$C$47&amp;Sheet1!$AU$6:$AU$47,Sheet1!AT$6:AT$47),2,0)</f>
        <v>0</v>
      </c>
      <c r="AV10" s="9">
        <v>25</v>
      </c>
      <c r="AW10" s="9" t="s">
        <v>437</v>
      </c>
      <c r="AX10" s="9" t="s">
        <v>74</v>
      </c>
      <c r="AY10" s="9">
        <f t="array" ref="AY10">VLOOKUP($C10&amp;$D10&amp;$BE10,IF({1,0},Sheet1!$A$6:$A$47&amp;Sheet1!$C$6:$C$47&amp;Sheet1!$BD$6:$BD$47,Sheet1!AX$6:AX$47),2,0)</f>
        <v>18</v>
      </c>
      <c r="AZ10" s="9">
        <f t="array" ref="AZ10">VLOOKUP($C10&amp;$D10&amp;$BE10,IF({1,0},Sheet1!$A$6:$A$47&amp;Sheet1!$C$6:$C$47&amp;Sheet1!$BD$6:$BD$47,Sheet1!AY$6:AY$47),2,0)</f>
        <v>4</v>
      </c>
      <c r="BA10" s="9">
        <f t="array" ref="BA10">VLOOKUP($C10&amp;$D10&amp;$BE10,IF({1,0},Sheet1!$A$6:$A$47&amp;Sheet1!$C$6:$C$47&amp;Sheet1!$BD$6:$BD$47,Sheet1!AZ$6:AZ$47),2,0)</f>
        <v>0</v>
      </c>
      <c r="BB10" s="9">
        <f t="array" ref="BB10">VLOOKUP($C10&amp;$D10&amp;$BE10,IF({1,0},Sheet1!$A$6:$A$47&amp;Sheet1!$C$6:$C$47&amp;Sheet1!$BD$6:$BD$47,Sheet1!BA$6:BA$47),2,0)</f>
        <v>0</v>
      </c>
      <c r="BC10" s="9">
        <f t="array" ref="BC10">VLOOKUP($C10&amp;$D10&amp;$BE10,IF({1,0},Sheet1!$A$6:$A$47&amp;Sheet1!$C$6:$C$47&amp;Sheet1!$BD$6:$BD$47,Sheet1!BB$6:BB$47),2,0)</f>
        <v>0</v>
      </c>
      <c r="BD10" s="9">
        <f t="array" ref="BD10">VLOOKUP($C10&amp;$D10&amp;$BE10,IF({1,0},Sheet1!$A$6:$A$47&amp;Sheet1!$C$6:$C$47&amp;Sheet1!$BD$6:$BD$47,Sheet1!BC$6:BC$47),2,0)</f>
        <v>0</v>
      </c>
      <c r="BE10" s="9">
        <v>30</v>
      </c>
      <c r="BF10" s="33" t="s">
        <v>418</v>
      </c>
      <c r="BG10" s="33" t="s">
        <v>75</v>
      </c>
      <c r="BH10" s="9">
        <f t="array" ref="BH10">VLOOKUP($C10&amp;$D10&amp;$BN10,IF({1,0},Sheet1!$A$6:$A$47&amp;Sheet1!$C$6:$C$47&amp;Sheet1!$BM$6:$BM$47,Sheet1!BG$6:BG$47),2,0)</f>
        <v>2</v>
      </c>
      <c r="BI10" s="9">
        <f t="array" ref="BI10">VLOOKUP($C10&amp;$D10&amp;$BN10,IF({1,0},Sheet1!$A$6:$A$47&amp;Sheet1!$C$6:$C$47&amp;Sheet1!$BM$6:$BM$47,Sheet1!BH$6:BH$47),2,0)</f>
        <v>6000</v>
      </c>
      <c r="BJ10" s="9">
        <f t="array" ref="BJ10">VLOOKUP($C10&amp;$D10&amp;$BN10,IF({1,0},Sheet1!$A$6:$A$47&amp;Sheet1!$C$6:$C$47&amp;Sheet1!$BM$6:$BM$47,Sheet1!BI$6:BI$47),2,0)</f>
        <v>3</v>
      </c>
      <c r="BK10" s="9">
        <f t="array" ref="BK10">VLOOKUP($C10&amp;$D10&amp;$BN10,IF({1,0},Sheet1!$A$6:$A$47&amp;Sheet1!$C$6:$C$47&amp;Sheet1!$BM$6:$BM$47,Sheet1!BJ$6:BJ$47),2,0)</f>
        <v>3000</v>
      </c>
      <c r="BL10" s="9">
        <f t="array" ref="BL10">VLOOKUP($C10&amp;$D10&amp;$BN10,IF({1,0},Sheet1!$A$6:$A$47&amp;Sheet1!$C$6:$C$47&amp;Sheet1!$BM$6:$BM$47,Sheet1!BK$6:BK$47),2,0)</f>
        <v>0</v>
      </c>
      <c r="BM10" s="9">
        <f t="array" ref="BM10">VLOOKUP($C10&amp;$D10&amp;$BN10,IF({1,0},Sheet1!$A$6:$A$47&amp;Sheet1!$C$6:$C$47&amp;Sheet1!$BM$6:$BM$47,Sheet1!BL$6:BL$47),2,0)</f>
        <v>0</v>
      </c>
      <c r="BN10" s="9">
        <v>35</v>
      </c>
      <c r="BO10" s="9" t="s">
        <v>438</v>
      </c>
      <c r="BP10" s="9" t="s">
        <v>76</v>
      </c>
      <c r="BQ10" s="9">
        <f t="array" ref="BQ10">VLOOKUP($C10&amp;$D10&amp;$BW10,IF({1,0},Sheet1!$A$6:$A$47&amp;Sheet1!$C$6:$C$47&amp;Sheet1!$BV$6:$BV$47,Sheet1!BP$6:BP$47),2,0)</f>
        <v>7</v>
      </c>
      <c r="BR10" s="9">
        <f t="array" ref="BR10">VLOOKUP($C10&amp;$D10&amp;$BW10,IF({1,0},Sheet1!$A$6:$A$47&amp;Sheet1!$C$6:$C$47&amp;Sheet1!$BV$6:$BV$47,Sheet1!BQ$6:BQ$47),2,0)</f>
        <v>60</v>
      </c>
      <c r="BS10" s="9">
        <f t="array" ref="BS10">VLOOKUP($C10&amp;$D10&amp;$BW10,IF({1,0},Sheet1!$A$6:$A$47&amp;Sheet1!$C$6:$C$47&amp;Sheet1!$BV$6:$BV$47,Sheet1!BR$6:BR$47),2,0)</f>
        <v>23</v>
      </c>
      <c r="BT10" s="9">
        <f t="array" ref="BT10">VLOOKUP($C10&amp;$D10&amp;$BW10,IF({1,0},Sheet1!$A$6:$A$47&amp;Sheet1!$C$6:$C$47&amp;Sheet1!$BV$6:$BV$47,Sheet1!BS$6:BS$47),2,0)</f>
        <v>24</v>
      </c>
      <c r="BU10" s="9">
        <f t="array" ref="BU10">VLOOKUP($C10&amp;$D10&amp;$BW10,IF({1,0},Sheet1!$A$6:$A$47&amp;Sheet1!$C$6:$C$47&amp;Sheet1!$BV$6:$BV$47,Sheet1!BT$6:BT$47),2,0)</f>
        <v>0</v>
      </c>
      <c r="BV10" s="9">
        <f t="array" ref="BV10">VLOOKUP($C10&amp;$D10&amp;$BW10,IF({1,0},Sheet1!$A$6:$A$47&amp;Sheet1!$C$6:$C$47&amp;Sheet1!$BV$6:$BV$47,Sheet1!BU$6:BU$47),2,0)</f>
        <v>0</v>
      </c>
      <c r="BW10" s="9">
        <v>40</v>
      </c>
      <c r="BX10" s="9" t="str">
        <f>"伤害加成+"&amp;BR10/10&amp;"%，最终免伤+"&amp;BT10/10&amp;"% （"&amp;BW10/5&amp;"星）"</f>
        <v>伤害加成+6%，最终免伤+2.4% （8星）</v>
      </c>
      <c r="BY10" s="9" t="s">
        <v>77</v>
      </c>
      <c r="BZ10" s="9">
        <f t="array" ref="BZ10">VLOOKUP($C10&amp;$D10&amp;$CF10,IF({1,0},Sheet1!$A$6:$A$47&amp;Sheet1!$C$6:$C$47&amp;Sheet1!$CE$6:$CE$47,Sheet1!BY$6:BY$47),2,0)</f>
        <v>2</v>
      </c>
      <c r="CA10" s="9">
        <f t="array" ref="CA10">VLOOKUP($C10&amp;$D10&amp;$CF10,IF({1,0},Sheet1!$A$6:$A$47&amp;Sheet1!$C$6:$C$47&amp;Sheet1!$CE$6:$CE$47,Sheet1!BZ$6:BZ$47),2,0)</f>
        <v>12000</v>
      </c>
      <c r="CB10" s="9">
        <f t="array" ref="CB10">VLOOKUP($C10&amp;$D10&amp;$CF10,IF({1,0},Sheet1!$A$6:$A$47&amp;Sheet1!$C$6:$C$47&amp;Sheet1!$CE$6:$CE$47,Sheet1!CA$6:CA$47),2,0)</f>
        <v>3</v>
      </c>
      <c r="CC10" s="9">
        <f t="array" ref="CC10">VLOOKUP($C10&amp;$D10&amp;$CF10,IF({1,0},Sheet1!$A$6:$A$47&amp;Sheet1!$C$6:$C$47&amp;Sheet1!$CE$6:$CE$47,Sheet1!CB$6:CB$47),2,0)</f>
        <v>6000</v>
      </c>
      <c r="CD10" s="9">
        <f t="array" ref="CD10">VLOOKUP($C10&amp;$D10&amp;$CF10,IF({1,0},Sheet1!$A$6:$A$47&amp;Sheet1!$C$6:$C$47&amp;Sheet1!$CE$6:$CE$47,Sheet1!CC$6:CC$47),2,0)</f>
        <v>0</v>
      </c>
      <c r="CE10" s="9">
        <f t="array" ref="CE10">VLOOKUP($C10&amp;$D10&amp;$CF10,IF({1,0},Sheet1!$A$6:$A$47&amp;Sheet1!$C$6:$C$47&amp;Sheet1!$CE$6:$CE$47,Sheet1!CD$6:CD$47),2,0)</f>
        <v>0</v>
      </c>
      <c r="CF10" s="9">
        <v>45</v>
      </c>
      <c r="CG10" s="9" t="str">
        <f>"攻击+"&amp;CA10&amp;"，防御+"&amp;CC10&amp;" （9星）"</f>
        <v>攻击+12000，防御+6000 （9星）</v>
      </c>
      <c r="CH10" s="9" t="s">
        <v>78</v>
      </c>
      <c r="CI10" s="9">
        <f t="array" ref="CI10">VLOOKUP($C10&amp;$D10&amp;$CO10,IF({1,0},Sheet1!$A$6:$A$47&amp;Sheet1!$C$6:$C$47&amp;Sheet1!$CN$6:$CN$47,Sheet1!CH$6:CH$47),2,0)</f>
        <v>22</v>
      </c>
      <c r="CJ10" s="9">
        <f t="array" ref="CJ10">VLOOKUP($C10&amp;$D10&amp;$CO10,IF({1,0},Sheet1!$A$6:$A$47&amp;Sheet1!$C$6:$C$47&amp;Sheet1!$CN$6:$CN$47,Sheet1!CI$6:CI$47),2,0)</f>
        <v>72</v>
      </c>
      <c r="CK10" s="9">
        <f t="array" ref="CK10">VLOOKUP($C10&amp;$D10&amp;$CO10,IF({1,0},Sheet1!$A$6:$A$47&amp;Sheet1!$C$6:$C$47&amp;Sheet1!$CN$6:$CN$47,Sheet1!CJ$6:CJ$47),2,0)</f>
        <v>23</v>
      </c>
      <c r="CL10" s="9">
        <f t="array" ref="CL10">VLOOKUP($C10&amp;$D10&amp;$CO10,IF({1,0},Sheet1!$A$6:$A$47&amp;Sheet1!$C$6:$C$47&amp;Sheet1!$CN$6:$CN$47,Sheet1!CK$6:CK$47),2,0)</f>
        <v>36</v>
      </c>
      <c r="CM10" s="9">
        <f t="array" ref="CM10">VLOOKUP($C10&amp;$D10&amp;$CO10,IF({1,0},Sheet1!$A$6:$A$47&amp;Sheet1!$C$6:$C$47&amp;Sheet1!$CN$6:$CN$47,Sheet1!CL$6:CL$47),2,0)</f>
        <v>0</v>
      </c>
      <c r="CN10" s="9">
        <f t="array" ref="CN10">VLOOKUP($C10&amp;$D10&amp;$CO10,IF({1,0},Sheet1!$A$6:$A$47&amp;Sheet1!$C$6:$C$47&amp;Sheet1!$CN$6:$CN$47,Sheet1!CM$6:CM$47),2,0)</f>
        <v>0</v>
      </c>
      <c r="CO10" s="9">
        <v>50</v>
      </c>
      <c r="CP10" s="9" t="str">
        <f>"最终增伤+"&amp;CJ10/10&amp;"%，最终免伤+"&amp;CL10/10&amp;"% （"&amp;CO10/5&amp;"星）"</f>
        <v>最终增伤+7.2%，最终免伤+3.6% （10星）</v>
      </c>
      <c r="CQ10"/>
      <c r="CR10"/>
    </row>
    <row r="11" spans="1:96" s="9" customFormat="1" ht="17.399999999999999" x14ac:dyDescent="0.25">
      <c r="A11" s="44">
        <v>11802</v>
      </c>
      <c r="B11" s="17" t="s">
        <v>409</v>
      </c>
      <c r="C11" s="17">
        <v>3</v>
      </c>
      <c r="D11" s="35">
        <v>18</v>
      </c>
      <c r="E11" s="9" t="s">
        <v>29</v>
      </c>
      <c r="F11" s="9">
        <f t="array" ref="F11">VLOOKUP($C11&amp;$D11&amp;$L11,IF({1,0},Sheet1!$A$6:$A$47&amp;Sheet1!$C$6:$C$47&amp;Sheet1!$K$6:$K$47,Sheet1!E$6:E$47),2,0)</f>
        <v>18</v>
      </c>
      <c r="G11" s="9">
        <f t="array" ref="G11">VLOOKUP($C11&amp;$D11&amp;$L11,IF({1,0},Sheet1!$A$6:$A$47&amp;Sheet1!$C$6:$C$47&amp;Sheet1!$K$6:$K$47,Sheet1!F$6:F$47),2,0)</f>
        <v>1</v>
      </c>
      <c r="H11" s="9">
        <f t="array" ref="H11">VLOOKUP($C11&amp;$D11&amp;$L11,IF({1,0},Sheet1!$A$6:$A$47&amp;Sheet1!$C$6:$C$47&amp;Sheet1!$K$6:$K$47,Sheet1!G$6:G$47),2,0)</f>
        <v>0</v>
      </c>
      <c r="I11" s="9">
        <f t="array" ref="I11">VLOOKUP($C11&amp;$D11&amp;$L11,IF({1,0},Sheet1!$A$6:$A$47&amp;Sheet1!$C$6:$C$47&amp;Sheet1!$K$6:$K$47,Sheet1!H$6:H$47),2,0)</f>
        <v>0</v>
      </c>
      <c r="J11" s="9">
        <f t="array" ref="J11">VLOOKUP($C11&amp;$D11&amp;$L11,IF({1,0},Sheet1!$A$6:$A$47&amp;Sheet1!$C$6:$C$47&amp;Sheet1!$K$6:$K$47,Sheet1!I$6:I$47),2,0)</f>
        <v>0</v>
      </c>
      <c r="K11" s="9">
        <f t="array" ref="K11">VLOOKUP($C11&amp;$D11&amp;$L11,IF({1,0},Sheet1!$A$6:$A$47&amp;Sheet1!$C$6:$C$47&amp;Sheet1!$K$6:$K$47,Sheet1!J$6:J$47),2,0)</f>
        <v>0</v>
      </c>
      <c r="L11" s="9">
        <v>5</v>
      </c>
      <c r="M11" s="33" t="s">
        <v>413</v>
      </c>
      <c r="N11" s="9" t="s">
        <v>27</v>
      </c>
      <c r="O11" s="9">
        <f t="array" ref="O11">VLOOKUP($C11&amp;$D11&amp;$U11,IF({1,0},Sheet1!$A$6:$A$47&amp;Sheet1!$C$6:$C$47&amp;Sheet1!$T$6:$T$47,Sheet1!N$6:N$47),2,0)</f>
        <v>18</v>
      </c>
      <c r="P11" s="9">
        <f t="array" ref="P11">VLOOKUP($C11&amp;$D11&amp;$U11,IF({1,0},Sheet1!$A$6:$A$47&amp;Sheet1!$C$6:$C$47&amp;Sheet1!$T$6:$T$47,Sheet1!O$6:O$47),2,0)</f>
        <v>2</v>
      </c>
      <c r="Q11" s="9">
        <f t="array" ref="Q11">VLOOKUP($C11&amp;$D11&amp;$U11,IF({1,0},Sheet1!$A$6:$A$47&amp;Sheet1!$C$6:$C$47&amp;Sheet1!$T$6:$T$47,Sheet1!P$6:P$47),2,0)</f>
        <v>0</v>
      </c>
      <c r="R11" s="9">
        <f t="array" ref="R11">VLOOKUP($C11&amp;$D11&amp;$U11,IF({1,0},Sheet1!$A$6:$A$47&amp;Sheet1!$C$6:$C$47&amp;Sheet1!$T$6:$T$47,Sheet1!Q$6:Q$47),2,0)</f>
        <v>0</v>
      </c>
      <c r="S11" s="9">
        <f t="array" ref="S11">VLOOKUP($C11&amp;$D11&amp;$U11,IF({1,0},Sheet1!$A$6:$A$47&amp;Sheet1!$C$6:$C$47&amp;Sheet1!$T$6:$T$47,Sheet1!R$6:R$47),2,0)</f>
        <v>0</v>
      </c>
      <c r="T11" s="9">
        <f t="array" ref="T11">VLOOKUP($C11&amp;$D11&amp;$U11,IF({1,0},Sheet1!$A$6:$A$47&amp;Sheet1!$C$6:$C$47&amp;Sheet1!$T$6:$T$47,Sheet1!S$6:S$47),2,0)</f>
        <v>0</v>
      </c>
      <c r="U11" s="9">
        <v>10</v>
      </c>
      <c r="V11" s="33" t="s">
        <v>414</v>
      </c>
      <c r="W11" s="9" t="s">
        <v>28</v>
      </c>
      <c r="X11" s="9">
        <f t="array" ref="X11">VLOOKUP($C11&amp;$D11&amp;$AD11,IF({1,0},Sheet1!$A$6:$A$47&amp;Sheet1!$C$6:$C$47&amp;Sheet1!$AC$6:$AC$47,Sheet1!W$6:W$47),2,0)</f>
        <v>0</v>
      </c>
      <c r="Y11" s="9">
        <f t="array" ref="Y11">VLOOKUP($C11&amp;$D11&amp;$AD11,IF({1,0},Sheet1!$A$6:$A$47&amp;Sheet1!$C$6:$C$47&amp;Sheet1!$AC$6:$AC$47,Sheet1!X$6:X$47),2,0)</f>
        <v>0</v>
      </c>
      <c r="Z11" s="9">
        <f t="array" ref="Z11">VLOOKUP($C11&amp;$D11&amp;$AD11,IF({1,0},Sheet1!$A$6:$A$47&amp;Sheet1!$C$6:$C$47&amp;Sheet1!$AC$6:$AC$47,Sheet1!Y$6:Y$47),2,0)</f>
        <v>2</v>
      </c>
      <c r="AA11" s="9">
        <f t="array" ref="AA11">VLOOKUP($C11&amp;$D11&amp;$AD11,IF({1,0},Sheet1!$A$6:$A$47&amp;Sheet1!$C$6:$C$47&amp;Sheet1!$AC$6:$AC$47,Sheet1!Z$6:Z$47),2,0)</f>
        <v>1000</v>
      </c>
      <c r="AB11" s="9">
        <f t="array" ref="AB11">VLOOKUP($C11&amp;$D11&amp;$AD11,IF({1,0},Sheet1!$A$6:$A$47&amp;Sheet1!$C$6:$C$47&amp;Sheet1!$AC$6:$AC$47,Sheet1!AA$6:AA$47),2,0)</f>
        <v>9</v>
      </c>
      <c r="AC11" s="9">
        <f t="array" ref="AC11">VLOOKUP($C11&amp;$D11&amp;$AD11,IF({1,0},Sheet1!$A$6:$A$47&amp;Sheet1!$C$6:$C$47&amp;Sheet1!$AC$6:$AC$47,Sheet1!AB$6:AB$47),2,0)</f>
        <v>50</v>
      </c>
      <c r="AD11" s="9">
        <v>15</v>
      </c>
      <c r="AE11" s="9" t="str">
        <f t="array" ref="AE11">VLOOKUP($C11&amp;$D11,IF({1,0},Sheet1!$A$6:$A$47&amp;Sheet1!$C$6:$C$47,Sheet1!AD$6:AD$47),2,0)</f>
        <v>攻击+1000，命中+5% （3星）</v>
      </c>
      <c r="AF11" s="9" t="s">
        <v>72</v>
      </c>
      <c r="AG11" s="9">
        <f t="array" ref="AG11">VLOOKUP($C11&amp;$D11&amp;$AM11,IF({1,0},Sheet1!$A$6:$A$47&amp;Sheet1!$C$6:$C$47&amp;Sheet1!$AL$6:$AL$47,Sheet1!AF$6:AF$47),2,0)</f>
        <v>0</v>
      </c>
      <c r="AH11" s="9">
        <f t="array" ref="AH11">VLOOKUP($C11&amp;$D11&amp;$AM11,IF({1,0},Sheet1!$A$6:$A$47&amp;Sheet1!$C$6:$C$47&amp;Sheet1!$AL$6:$AL$47,Sheet1!AG$6:AG$47),2,0)</f>
        <v>0</v>
      </c>
      <c r="AI11" s="9">
        <f t="array" ref="AI11">VLOOKUP($C11&amp;$D11&amp;$AM11,IF({1,0},Sheet1!$A$6:$A$47&amp;Sheet1!$C$6:$C$47&amp;Sheet1!$AL$6:$AL$47,Sheet1!AH$6:AH$47),2,0)</f>
        <v>7</v>
      </c>
      <c r="AJ11" s="9">
        <f t="array" ref="AJ11">VLOOKUP($C11&amp;$D11&amp;$AM11,IF({1,0},Sheet1!$A$6:$A$47&amp;Sheet1!$C$6:$C$47&amp;Sheet1!$AL$6:$AL$47,Sheet1!AI$6:AI$47),2,0)</f>
        <v>80</v>
      </c>
      <c r="AK11" s="9">
        <f t="array" ref="AK11">VLOOKUP($C11&amp;$D11&amp;$AM11,IF({1,0},Sheet1!$A$6:$A$47&amp;Sheet1!$C$6:$C$47&amp;Sheet1!$AL$6:$AL$47,Sheet1!AJ$6:AJ$47),2,0)</f>
        <v>0</v>
      </c>
      <c r="AL11" s="9">
        <f t="array" ref="AL11">VLOOKUP($C11&amp;$D11&amp;$AM11,IF({1,0},Sheet1!$A$6:$A$47&amp;Sheet1!$C$6:$C$47&amp;Sheet1!$AL$6:$AL$47,Sheet1!AK$6:AK$47),2,0)</f>
        <v>0</v>
      </c>
      <c r="AM11" s="9">
        <v>20</v>
      </c>
      <c r="AN11" s="9" t="s">
        <v>439</v>
      </c>
      <c r="AO11" s="9" t="s">
        <v>73</v>
      </c>
      <c r="AP11" s="9">
        <f t="array" ref="AP11">VLOOKUP($C11&amp;$D11&amp;$AV11,IF({1,0},Sheet1!$A$6:$A$47&amp;Sheet1!$C$6:$C$47&amp;Sheet1!$AU$6:$AU$47,Sheet1!AO$6:AO$47),2,0)</f>
        <v>2</v>
      </c>
      <c r="AQ11" s="9">
        <f t="array" ref="AQ11">VLOOKUP($C11&amp;$D11&amp;$AV11,IF({1,0},Sheet1!$A$6:$A$47&amp;Sheet1!$C$6:$C$47&amp;Sheet1!$AU$6:$AU$47,Sheet1!AP$6:AP$47),2,0)</f>
        <v>6000</v>
      </c>
      <c r="AR11" s="9">
        <f t="array" ref="AR11">VLOOKUP($C11&amp;$D11&amp;$AV11,IF({1,0},Sheet1!$A$6:$A$47&amp;Sheet1!$C$6:$C$47&amp;Sheet1!$AU$6:$AU$47,Sheet1!AQ$6:AQ$47),2,0)</f>
        <v>0</v>
      </c>
      <c r="AS11" s="9">
        <f t="array" ref="AS11">VLOOKUP($C11&amp;$D11&amp;$AV11,IF({1,0},Sheet1!$A$6:$A$47&amp;Sheet1!$C$6:$C$47&amp;Sheet1!$AU$6:$AU$47,Sheet1!AR$6:AR$47),2,0)</f>
        <v>0</v>
      </c>
      <c r="AT11" s="9">
        <f t="array" ref="AT11">VLOOKUP($C11&amp;$D11&amp;$AV11,IF({1,0},Sheet1!$A$6:$A$47&amp;Sheet1!$C$6:$C$47&amp;Sheet1!$AU$6:$AU$47,Sheet1!AS$6:AS$47),2,0)</f>
        <v>0</v>
      </c>
      <c r="AU11" s="9">
        <f t="array" ref="AU11">VLOOKUP($C11&amp;$D11&amp;$AV11,IF({1,0},Sheet1!$A$6:$A$47&amp;Sheet1!$C$6:$C$47&amp;Sheet1!$AU$6:$AU$47,Sheet1!AT$6:AT$47),2,0)</f>
        <v>0</v>
      </c>
      <c r="AV11" s="9">
        <v>25</v>
      </c>
      <c r="AW11" s="9" t="s">
        <v>440</v>
      </c>
      <c r="AX11" s="9" t="s">
        <v>74</v>
      </c>
      <c r="AY11" s="9">
        <f t="array" ref="AY11">VLOOKUP($C11&amp;$D11&amp;$BE11,IF({1,0},Sheet1!$A$6:$A$47&amp;Sheet1!$C$6:$C$47&amp;Sheet1!$BD$6:$BD$47,Sheet1!AX$6:AX$47),2,0)</f>
        <v>18</v>
      </c>
      <c r="AZ11" s="9">
        <f t="array" ref="AZ11">VLOOKUP($C11&amp;$D11&amp;$BE11,IF({1,0},Sheet1!$A$6:$A$47&amp;Sheet1!$C$6:$C$47&amp;Sheet1!$BD$6:$BD$47,Sheet1!AY$6:AY$47),2,0)</f>
        <v>4</v>
      </c>
      <c r="BA11" s="9">
        <f t="array" ref="BA11">VLOOKUP($C11&amp;$D11&amp;$BE11,IF({1,0},Sheet1!$A$6:$A$47&amp;Sheet1!$C$6:$C$47&amp;Sheet1!$BD$6:$BD$47,Sheet1!AZ$6:AZ$47),2,0)</f>
        <v>0</v>
      </c>
      <c r="BB11" s="9">
        <f t="array" ref="BB11">VLOOKUP($C11&amp;$D11&amp;$BE11,IF({1,0},Sheet1!$A$6:$A$47&amp;Sheet1!$C$6:$C$47&amp;Sheet1!$BD$6:$BD$47,Sheet1!BA$6:BA$47),2,0)</f>
        <v>0</v>
      </c>
      <c r="BC11" s="9">
        <f t="array" ref="BC11">VLOOKUP($C11&amp;$D11&amp;$BE11,IF({1,0},Sheet1!$A$6:$A$47&amp;Sheet1!$C$6:$C$47&amp;Sheet1!$BD$6:$BD$47,Sheet1!BB$6:BB$47),2,0)</f>
        <v>0</v>
      </c>
      <c r="BD11" s="9">
        <f t="array" ref="BD11">VLOOKUP($C11&amp;$D11&amp;$BE11,IF({1,0},Sheet1!$A$6:$A$47&amp;Sheet1!$C$6:$C$47&amp;Sheet1!$BD$6:$BD$47,Sheet1!BC$6:BC$47),2,0)</f>
        <v>0</v>
      </c>
      <c r="BE11" s="9">
        <v>30</v>
      </c>
      <c r="BF11" s="33" t="s">
        <v>418</v>
      </c>
      <c r="BG11" s="33" t="s">
        <v>75</v>
      </c>
      <c r="BH11" s="9">
        <f t="array" ref="BH11">VLOOKUP($C11&amp;$D11&amp;$BN11,IF({1,0},Sheet1!$A$6:$A$47&amp;Sheet1!$C$6:$C$47&amp;Sheet1!$BM$6:$BM$47,Sheet1!BG$6:BG$47),2,0)</f>
        <v>2</v>
      </c>
      <c r="BI11" s="9">
        <f t="array" ref="BI11">VLOOKUP($C11&amp;$D11&amp;$BN11,IF({1,0},Sheet1!$A$6:$A$47&amp;Sheet1!$C$6:$C$47&amp;Sheet1!$BM$6:$BM$47,Sheet1!BH$6:BH$47),2,0)</f>
        <v>12000</v>
      </c>
      <c r="BJ11" s="9">
        <f t="array" ref="BJ11">VLOOKUP($C11&amp;$D11&amp;$BN11,IF({1,0},Sheet1!$A$6:$A$47&amp;Sheet1!$C$6:$C$47&amp;Sheet1!$BM$6:$BM$47,Sheet1!BI$6:BI$47),2,0)</f>
        <v>0</v>
      </c>
      <c r="BK11" s="9">
        <f t="array" ref="BK11">VLOOKUP($C11&amp;$D11&amp;$BN11,IF({1,0},Sheet1!$A$6:$A$47&amp;Sheet1!$C$6:$C$47&amp;Sheet1!$BM$6:$BM$47,Sheet1!BJ$6:BJ$47),2,0)</f>
        <v>0</v>
      </c>
      <c r="BL11" s="9">
        <f t="array" ref="BL11">VLOOKUP($C11&amp;$D11&amp;$BN11,IF({1,0},Sheet1!$A$6:$A$47&amp;Sheet1!$C$6:$C$47&amp;Sheet1!$BM$6:$BM$47,Sheet1!BK$6:BK$47),2,0)</f>
        <v>0</v>
      </c>
      <c r="BM11" s="9">
        <f t="array" ref="BM11">VLOOKUP($C11&amp;$D11&amp;$BN11,IF({1,0},Sheet1!$A$6:$A$47&amp;Sheet1!$C$6:$C$47&amp;Sheet1!$BM$6:$BM$47,Sheet1!BL$6:BL$47),2,0)</f>
        <v>0</v>
      </c>
      <c r="BN11" s="9">
        <v>35</v>
      </c>
      <c r="BO11" s="9" t="s">
        <v>441</v>
      </c>
      <c r="BP11" s="9" t="s">
        <v>76</v>
      </c>
      <c r="BQ11" s="9">
        <f t="array" ref="BQ11">VLOOKUP($C11&amp;$D11&amp;$BW11,IF({1,0},Sheet1!$A$6:$A$47&amp;Sheet1!$C$6:$C$47&amp;Sheet1!$BV$6:$BV$47,Sheet1!BP$6:BP$47),2,0)</f>
        <v>7</v>
      </c>
      <c r="BR11" s="9">
        <f t="array" ref="BR11">VLOOKUP($C11&amp;$D11&amp;$BW11,IF({1,0},Sheet1!$A$6:$A$47&amp;Sheet1!$C$6:$C$47&amp;Sheet1!$BV$6:$BV$47,Sheet1!BQ$6:BQ$47),2,0)</f>
        <v>120</v>
      </c>
      <c r="BS11" s="9">
        <f t="array" ref="BS11">VLOOKUP($C11&amp;$D11&amp;$BW11,IF({1,0},Sheet1!$A$6:$A$47&amp;Sheet1!$C$6:$C$47&amp;Sheet1!$BV$6:$BV$47,Sheet1!BR$6:BR$47),2,0)</f>
        <v>0</v>
      </c>
      <c r="BT11" s="9">
        <f t="array" ref="BT11">VLOOKUP($C11&amp;$D11&amp;$BW11,IF({1,0},Sheet1!$A$6:$A$47&amp;Sheet1!$C$6:$C$47&amp;Sheet1!$BV$6:$BV$47,Sheet1!BS$6:BS$47),2,0)</f>
        <v>0</v>
      </c>
      <c r="BU11" s="9">
        <f t="array" ref="BU11">VLOOKUP($C11&amp;$D11&amp;$BW11,IF({1,0},Sheet1!$A$6:$A$47&amp;Sheet1!$C$6:$C$47&amp;Sheet1!$BV$6:$BV$47,Sheet1!BT$6:BT$47),2,0)</f>
        <v>0</v>
      </c>
      <c r="BV11" s="9">
        <f t="array" ref="BV11">VLOOKUP($C11&amp;$D11&amp;$BW11,IF({1,0},Sheet1!$A$6:$A$47&amp;Sheet1!$C$6:$C$47&amp;Sheet1!$BV$6:$BV$47,Sheet1!BU$6:BU$47),2,0)</f>
        <v>0</v>
      </c>
      <c r="BW11" s="9">
        <v>40</v>
      </c>
      <c r="BX11" s="9" t="str">
        <f>"伤害加成+"&amp;BR11/10&amp;"% （"&amp;BW11/5&amp;"星）"</f>
        <v>伤害加成+12% （8星）</v>
      </c>
      <c r="BY11" s="9" t="s">
        <v>77</v>
      </c>
      <c r="BZ11" s="9">
        <f t="array" ref="BZ11">VLOOKUP($C11&amp;$D11&amp;$CF11,IF({1,0},Sheet1!$A$6:$A$47&amp;Sheet1!$C$6:$C$47&amp;Sheet1!$CE$6:$CE$47,Sheet1!BY$6:BY$47),2,0)</f>
        <v>2</v>
      </c>
      <c r="CA11" s="9">
        <f t="array" ref="CA11">VLOOKUP($C11&amp;$D11&amp;$CF11,IF({1,0},Sheet1!$A$6:$A$47&amp;Sheet1!$C$6:$C$47&amp;Sheet1!$CE$6:$CE$47,Sheet1!BZ$6:BZ$47),2,0)</f>
        <v>24000</v>
      </c>
      <c r="CB11" s="9">
        <f t="array" ref="CB11">VLOOKUP($C11&amp;$D11&amp;$CF11,IF({1,0},Sheet1!$A$6:$A$47&amp;Sheet1!$C$6:$C$47&amp;Sheet1!$CE$6:$CE$47,Sheet1!CA$6:CA$47),2,0)</f>
        <v>0</v>
      </c>
      <c r="CC11" s="9">
        <f t="array" ref="CC11">VLOOKUP($C11&amp;$D11&amp;$CF11,IF({1,0},Sheet1!$A$6:$A$47&amp;Sheet1!$C$6:$C$47&amp;Sheet1!$CE$6:$CE$47,Sheet1!CB$6:CB$47),2,0)</f>
        <v>0</v>
      </c>
      <c r="CD11" s="9">
        <f t="array" ref="CD11">VLOOKUP($C11&amp;$D11&amp;$CF11,IF({1,0},Sheet1!$A$6:$A$47&amp;Sheet1!$C$6:$C$47&amp;Sheet1!$CE$6:$CE$47,Sheet1!CC$6:CC$47),2,0)</f>
        <v>0</v>
      </c>
      <c r="CE11" s="9">
        <f t="array" ref="CE11">VLOOKUP($C11&amp;$D11&amp;$CF11,IF({1,0},Sheet1!$A$6:$A$47&amp;Sheet1!$C$6:$C$47&amp;Sheet1!$CE$6:$CE$47,Sheet1!CD$6:CD$47),2,0)</f>
        <v>0</v>
      </c>
      <c r="CF11" s="9">
        <v>45</v>
      </c>
      <c r="CG11" s="9" t="s">
        <v>442</v>
      </c>
      <c r="CH11" s="9" t="s">
        <v>78</v>
      </c>
      <c r="CI11" s="9">
        <f t="array" ref="CI11">VLOOKUP($C11&amp;$D11&amp;$CO11,IF({1,0},Sheet1!$A$6:$A$47&amp;Sheet1!$C$6:$C$47&amp;Sheet1!$CN$6:$CN$47,Sheet1!CH$6:CH$47),2,0)</f>
        <v>22</v>
      </c>
      <c r="CJ11" s="9">
        <f t="array" ref="CJ11">VLOOKUP($C11&amp;$D11&amp;$CO11,IF({1,0},Sheet1!$A$6:$A$47&amp;Sheet1!$C$6:$C$47&amp;Sheet1!$CN$6:$CN$47,Sheet1!CI$6:CI$47),2,0)</f>
        <v>144</v>
      </c>
      <c r="CK11" s="9">
        <f t="array" ref="CK11">VLOOKUP($C11&amp;$D11&amp;$CO11,IF({1,0},Sheet1!$A$6:$A$47&amp;Sheet1!$C$6:$C$47&amp;Sheet1!$CN$6:$CN$47,Sheet1!CJ$6:CJ$47),2,0)</f>
        <v>0</v>
      </c>
      <c r="CL11" s="9">
        <f t="array" ref="CL11">VLOOKUP($C11&amp;$D11&amp;$CO11,IF({1,0},Sheet1!$A$6:$A$47&amp;Sheet1!$C$6:$C$47&amp;Sheet1!$CN$6:$CN$47,Sheet1!CK$6:CK$47),2,0)</f>
        <v>0</v>
      </c>
      <c r="CM11" s="9">
        <f t="array" ref="CM11">VLOOKUP($C11&amp;$D11&amp;$CO11,IF({1,0},Sheet1!$A$6:$A$47&amp;Sheet1!$C$6:$C$47&amp;Sheet1!$CN$6:$CN$47,Sheet1!CL$6:CL$47),2,0)</f>
        <v>0</v>
      </c>
      <c r="CN11" s="9">
        <f t="array" ref="CN11">VLOOKUP($C11&amp;$D11&amp;$CO11,IF({1,0},Sheet1!$A$6:$A$47&amp;Sheet1!$C$6:$C$47&amp;Sheet1!$CN$6:$CN$47,Sheet1!CM$6:CM$47),2,0)</f>
        <v>0</v>
      </c>
      <c r="CO11" s="9">
        <v>50</v>
      </c>
      <c r="CP11" s="9" t="str">
        <f>"最终增伤+"&amp;CJ11/10&amp;"% （"&amp;CO11/5&amp;"星）"</f>
        <v>最终增伤+14.4% （10星）</v>
      </c>
      <c r="CQ11"/>
      <c r="CR11"/>
    </row>
    <row r="12" spans="1:96" s="9" customFormat="1" ht="17.399999999999999" x14ac:dyDescent="0.25">
      <c r="A12" s="44">
        <v>11803</v>
      </c>
      <c r="B12" s="17" t="s">
        <v>383</v>
      </c>
      <c r="C12" s="17">
        <v>3</v>
      </c>
      <c r="D12" s="35">
        <v>18</v>
      </c>
      <c r="E12" s="9" t="s">
        <v>29</v>
      </c>
      <c r="F12" s="9">
        <f t="array" ref="F12">VLOOKUP($C12&amp;$D12&amp;$L12,IF({1,0},Sheet1!$A$6:$A$47&amp;Sheet1!$C$6:$C$47&amp;Sheet1!$K$6:$K$47,Sheet1!E$6:E$47),2,0)</f>
        <v>18</v>
      </c>
      <c r="G12" s="9">
        <f t="array" ref="G12">VLOOKUP($C12&amp;$D12&amp;$L12,IF({1,0},Sheet1!$A$6:$A$47&amp;Sheet1!$C$6:$C$47&amp;Sheet1!$K$6:$K$47,Sheet1!F$6:F$47),2,0)</f>
        <v>1</v>
      </c>
      <c r="H12" s="9">
        <f t="array" ref="H12">VLOOKUP($C12&amp;$D12&amp;$L12,IF({1,0},Sheet1!$A$6:$A$47&amp;Sheet1!$C$6:$C$47&amp;Sheet1!$K$6:$K$47,Sheet1!G$6:G$47),2,0)</f>
        <v>0</v>
      </c>
      <c r="I12" s="9">
        <f t="array" ref="I12">VLOOKUP($C12&amp;$D12&amp;$L12,IF({1,0},Sheet1!$A$6:$A$47&amp;Sheet1!$C$6:$C$47&amp;Sheet1!$K$6:$K$47,Sheet1!H$6:H$47),2,0)</f>
        <v>0</v>
      </c>
      <c r="J12" s="9">
        <f t="array" ref="J12">VLOOKUP($C12&amp;$D12&amp;$L12,IF({1,0},Sheet1!$A$6:$A$47&amp;Sheet1!$C$6:$C$47&amp;Sheet1!$K$6:$K$47,Sheet1!I$6:I$47),2,0)</f>
        <v>0</v>
      </c>
      <c r="K12" s="9">
        <f t="array" ref="K12">VLOOKUP($C12&amp;$D12&amp;$L12,IF({1,0},Sheet1!$A$6:$A$47&amp;Sheet1!$C$6:$C$47&amp;Sheet1!$K$6:$K$47,Sheet1!J$6:J$47),2,0)</f>
        <v>0</v>
      </c>
      <c r="L12" s="9">
        <v>5</v>
      </c>
      <c r="M12" s="33" t="s">
        <v>413</v>
      </c>
      <c r="N12" s="9" t="s">
        <v>27</v>
      </c>
      <c r="O12" s="9">
        <f t="array" ref="O12">VLOOKUP($C12&amp;$D12&amp;$U12,IF({1,0},Sheet1!$A$6:$A$47&amp;Sheet1!$C$6:$C$47&amp;Sheet1!$T$6:$T$47,Sheet1!N$6:N$47),2,0)</f>
        <v>18</v>
      </c>
      <c r="P12" s="9">
        <f t="array" ref="P12">VLOOKUP($C12&amp;$D12&amp;$U12,IF({1,0},Sheet1!$A$6:$A$47&amp;Sheet1!$C$6:$C$47&amp;Sheet1!$T$6:$T$47,Sheet1!O$6:O$47),2,0)</f>
        <v>2</v>
      </c>
      <c r="Q12" s="9">
        <f t="array" ref="Q12">VLOOKUP($C12&amp;$D12&amp;$U12,IF({1,0},Sheet1!$A$6:$A$47&amp;Sheet1!$C$6:$C$47&amp;Sheet1!$T$6:$T$47,Sheet1!P$6:P$47),2,0)</f>
        <v>0</v>
      </c>
      <c r="R12" s="9">
        <f t="array" ref="R12">VLOOKUP($C12&amp;$D12&amp;$U12,IF({1,0},Sheet1!$A$6:$A$47&amp;Sheet1!$C$6:$C$47&amp;Sheet1!$T$6:$T$47,Sheet1!Q$6:Q$47),2,0)</f>
        <v>0</v>
      </c>
      <c r="S12" s="9">
        <f t="array" ref="S12">VLOOKUP($C12&amp;$D12&amp;$U12,IF({1,0},Sheet1!$A$6:$A$47&amp;Sheet1!$C$6:$C$47&amp;Sheet1!$T$6:$T$47,Sheet1!R$6:R$47),2,0)</f>
        <v>0</v>
      </c>
      <c r="T12" s="9">
        <f t="array" ref="T12">VLOOKUP($C12&amp;$D12&amp;$U12,IF({1,0},Sheet1!$A$6:$A$47&amp;Sheet1!$C$6:$C$47&amp;Sheet1!$T$6:$T$47,Sheet1!S$6:S$47),2,0)</f>
        <v>0</v>
      </c>
      <c r="U12" s="9">
        <v>10</v>
      </c>
      <c r="V12" s="33" t="s">
        <v>414</v>
      </c>
      <c r="W12" s="9" t="s">
        <v>28</v>
      </c>
      <c r="X12" s="9">
        <f t="array" ref="X12">VLOOKUP($C12&amp;$D12&amp;$AD12,IF({1,0},Sheet1!$A$6:$A$47&amp;Sheet1!$C$6:$C$47&amp;Sheet1!$AC$6:$AC$47,Sheet1!W$6:W$47),2,0)</f>
        <v>0</v>
      </c>
      <c r="Y12" s="9">
        <f t="array" ref="Y12">VLOOKUP($C12&amp;$D12&amp;$AD12,IF({1,0},Sheet1!$A$6:$A$47&amp;Sheet1!$C$6:$C$47&amp;Sheet1!$AC$6:$AC$47,Sheet1!X$6:X$47),2,0)</f>
        <v>0</v>
      </c>
      <c r="Z12" s="9">
        <f t="array" ref="Z12">VLOOKUP($C12&amp;$D12&amp;$AD12,IF({1,0},Sheet1!$A$6:$A$47&amp;Sheet1!$C$6:$C$47&amp;Sheet1!$AC$6:$AC$47,Sheet1!Y$6:Y$47),2,0)</f>
        <v>2</v>
      </c>
      <c r="AA12" s="9">
        <f t="array" ref="AA12">VLOOKUP($C12&amp;$D12&amp;$AD12,IF({1,0},Sheet1!$A$6:$A$47&amp;Sheet1!$C$6:$C$47&amp;Sheet1!$AC$6:$AC$47,Sheet1!Z$6:Z$47),2,0)</f>
        <v>1000</v>
      </c>
      <c r="AB12" s="9">
        <f t="array" ref="AB12">VLOOKUP($C12&amp;$D12&amp;$AD12,IF({1,0},Sheet1!$A$6:$A$47&amp;Sheet1!$C$6:$C$47&amp;Sheet1!$AC$6:$AC$47,Sheet1!AA$6:AA$47),2,0)</f>
        <v>9</v>
      </c>
      <c r="AC12" s="9">
        <f t="array" ref="AC12">VLOOKUP($C12&amp;$D12&amp;$AD12,IF({1,0},Sheet1!$A$6:$A$47&amp;Sheet1!$C$6:$C$47&amp;Sheet1!$AC$6:$AC$47,Sheet1!AB$6:AB$47),2,0)</f>
        <v>50</v>
      </c>
      <c r="AD12" s="9">
        <v>15</v>
      </c>
      <c r="AE12" s="9" t="str">
        <f t="array" ref="AE12">VLOOKUP($C12&amp;$D12,IF({1,0},Sheet1!$A$6:$A$47&amp;Sheet1!$C$6:$C$47,Sheet1!AD$6:AD$47),2,0)</f>
        <v>攻击+1000，命中+5% （3星）</v>
      </c>
      <c r="AF12" s="9" t="s">
        <v>72</v>
      </c>
      <c r="AG12" s="9">
        <f t="array" ref="AG12">VLOOKUP($C12&amp;$D12&amp;$AM12,IF({1,0},Sheet1!$A$6:$A$47&amp;Sheet1!$C$6:$C$47&amp;Sheet1!$AL$6:$AL$47,Sheet1!AF$6:AF$47),2,0)</f>
        <v>0</v>
      </c>
      <c r="AH12" s="9">
        <f t="array" ref="AH12">VLOOKUP($C12&amp;$D12&amp;$AM12,IF({1,0},Sheet1!$A$6:$A$47&amp;Sheet1!$C$6:$C$47&amp;Sheet1!$AL$6:$AL$47,Sheet1!AG$6:AG$47),2,0)</f>
        <v>0</v>
      </c>
      <c r="AI12" s="9">
        <f t="array" ref="AI12">VLOOKUP($C12&amp;$D12&amp;$AM12,IF({1,0},Sheet1!$A$6:$A$47&amp;Sheet1!$C$6:$C$47&amp;Sheet1!$AL$6:$AL$47,Sheet1!AH$6:AH$47),2,0)</f>
        <v>7</v>
      </c>
      <c r="AJ12" s="9">
        <f t="array" ref="AJ12">VLOOKUP($C12&amp;$D12&amp;$AM12,IF({1,0},Sheet1!$A$6:$A$47&amp;Sheet1!$C$6:$C$47&amp;Sheet1!$AL$6:$AL$47,Sheet1!AI$6:AI$47),2,0)</f>
        <v>80</v>
      </c>
      <c r="AK12" s="9">
        <f t="array" ref="AK12">VLOOKUP($C12&amp;$D12&amp;$AM12,IF({1,0},Sheet1!$A$6:$A$47&amp;Sheet1!$C$6:$C$47&amp;Sheet1!$AL$6:$AL$47,Sheet1!AJ$6:AJ$47),2,0)</f>
        <v>0</v>
      </c>
      <c r="AL12" s="9">
        <f t="array" ref="AL12">VLOOKUP($C12&amp;$D12&amp;$AM12,IF({1,0},Sheet1!$A$6:$A$47&amp;Sheet1!$C$6:$C$47&amp;Sheet1!$AL$6:$AL$47,Sheet1!AK$6:AK$47),2,0)</f>
        <v>0</v>
      </c>
      <c r="AM12" s="9">
        <v>20</v>
      </c>
      <c r="AN12" s="9" t="s">
        <v>439</v>
      </c>
      <c r="AO12" s="9" t="s">
        <v>73</v>
      </c>
      <c r="AP12" s="9">
        <f t="array" ref="AP12">VLOOKUP($C12&amp;$D12&amp;$AV12,IF({1,0},Sheet1!$A$6:$A$47&amp;Sheet1!$C$6:$C$47&amp;Sheet1!$AU$6:$AU$47,Sheet1!AO$6:AO$47),2,0)</f>
        <v>2</v>
      </c>
      <c r="AQ12" s="9">
        <f t="array" ref="AQ12">VLOOKUP($C12&amp;$D12&amp;$AV12,IF({1,0},Sheet1!$A$6:$A$47&amp;Sheet1!$C$6:$C$47&amp;Sheet1!$AU$6:$AU$47,Sheet1!AP$6:AP$47),2,0)</f>
        <v>6000</v>
      </c>
      <c r="AR12" s="9">
        <f t="array" ref="AR12">VLOOKUP($C12&amp;$D12&amp;$AV12,IF({1,0},Sheet1!$A$6:$A$47&amp;Sheet1!$C$6:$C$47&amp;Sheet1!$AU$6:$AU$47,Sheet1!AQ$6:AQ$47),2,0)</f>
        <v>0</v>
      </c>
      <c r="AS12" s="9">
        <f t="array" ref="AS12">VLOOKUP($C12&amp;$D12&amp;$AV12,IF({1,0},Sheet1!$A$6:$A$47&amp;Sheet1!$C$6:$C$47&amp;Sheet1!$AU$6:$AU$47,Sheet1!AR$6:AR$47),2,0)</f>
        <v>0</v>
      </c>
      <c r="AT12" s="9">
        <f t="array" ref="AT12">VLOOKUP($C12&amp;$D12&amp;$AV12,IF({1,0},Sheet1!$A$6:$A$47&amp;Sheet1!$C$6:$C$47&amp;Sheet1!$AU$6:$AU$47,Sheet1!AS$6:AS$47),2,0)</f>
        <v>0</v>
      </c>
      <c r="AU12" s="9">
        <f t="array" ref="AU12">VLOOKUP($C12&amp;$D12&amp;$AV12,IF({1,0},Sheet1!$A$6:$A$47&amp;Sheet1!$C$6:$C$47&amp;Sheet1!$AU$6:$AU$47,Sheet1!AT$6:AT$47),2,0)</f>
        <v>0</v>
      </c>
      <c r="AV12" s="9">
        <v>25</v>
      </c>
      <c r="AW12" s="9" t="s">
        <v>440</v>
      </c>
      <c r="AX12" s="9" t="s">
        <v>74</v>
      </c>
      <c r="AY12" s="9">
        <f t="array" ref="AY12">VLOOKUP($C12&amp;$D12&amp;$BE12,IF({1,0},Sheet1!$A$6:$A$47&amp;Sheet1!$C$6:$C$47&amp;Sheet1!$BD$6:$BD$47,Sheet1!AX$6:AX$47),2,0)</f>
        <v>18</v>
      </c>
      <c r="AZ12" s="9">
        <f t="array" ref="AZ12">VLOOKUP($C12&amp;$D12&amp;$BE12,IF({1,0},Sheet1!$A$6:$A$47&amp;Sheet1!$C$6:$C$47&amp;Sheet1!$BD$6:$BD$47,Sheet1!AY$6:AY$47),2,0)</f>
        <v>4</v>
      </c>
      <c r="BA12" s="9">
        <f t="array" ref="BA12">VLOOKUP($C12&amp;$D12&amp;$BE12,IF({1,0},Sheet1!$A$6:$A$47&amp;Sheet1!$C$6:$C$47&amp;Sheet1!$BD$6:$BD$47,Sheet1!AZ$6:AZ$47),2,0)</f>
        <v>0</v>
      </c>
      <c r="BB12" s="9">
        <f t="array" ref="BB12">VLOOKUP($C12&amp;$D12&amp;$BE12,IF({1,0},Sheet1!$A$6:$A$47&amp;Sheet1!$C$6:$C$47&amp;Sheet1!$BD$6:$BD$47,Sheet1!BA$6:BA$47),2,0)</f>
        <v>0</v>
      </c>
      <c r="BC12" s="9">
        <f t="array" ref="BC12">VLOOKUP($C12&amp;$D12&amp;$BE12,IF({1,0},Sheet1!$A$6:$A$47&amp;Sheet1!$C$6:$C$47&amp;Sheet1!$BD$6:$BD$47,Sheet1!BB$6:BB$47),2,0)</f>
        <v>0</v>
      </c>
      <c r="BD12" s="9">
        <f t="array" ref="BD12">VLOOKUP($C12&amp;$D12&amp;$BE12,IF({1,0},Sheet1!$A$6:$A$47&amp;Sheet1!$C$6:$C$47&amp;Sheet1!$BD$6:$BD$47,Sheet1!BC$6:BC$47),2,0)</f>
        <v>0</v>
      </c>
      <c r="BE12" s="9">
        <v>30</v>
      </c>
      <c r="BF12" s="33" t="s">
        <v>418</v>
      </c>
      <c r="BG12" s="33" t="s">
        <v>75</v>
      </c>
      <c r="BH12" s="9">
        <f t="array" ref="BH12">VLOOKUP($C12&amp;$D12&amp;$BN12,IF({1,0},Sheet1!$A$6:$A$47&amp;Sheet1!$C$6:$C$47&amp;Sheet1!$BM$6:$BM$47,Sheet1!BG$6:BG$47),2,0)</f>
        <v>2</v>
      </c>
      <c r="BI12" s="9">
        <f t="array" ref="BI12">VLOOKUP($C12&amp;$D12&amp;$BN12,IF({1,0},Sheet1!$A$6:$A$47&amp;Sheet1!$C$6:$C$47&amp;Sheet1!$BM$6:$BM$47,Sheet1!BH$6:BH$47),2,0)</f>
        <v>12000</v>
      </c>
      <c r="BJ12" s="9">
        <f t="array" ref="BJ12">VLOOKUP($C12&amp;$D12&amp;$BN12,IF({1,0},Sheet1!$A$6:$A$47&amp;Sheet1!$C$6:$C$47&amp;Sheet1!$BM$6:$BM$47,Sheet1!BI$6:BI$47),2,0)</f>
        <v>0</v>
      </c>
      <c r="BK12" s="9">
        <f t="array" ref="BK12">VLOOKUP($C12&amp;$D12&amp;$BN12,IF({1,0},Sheet1!$A$6:$A$47&amp;Sheet1!$C$6:$C$47&amp;Sheet1!$BM$6:$BM$47,Sheet1!BJ$6:BJ$47),2,0)</f>
        <v>0</v>
      </c>
      <c r="BL12" s="9">
        <f t="array" ref="BL12">VLOOKUP($C12&amp;$D12&amp;$BN12,IF({1,0},Sheet1!$A$6:$A$47&amp;Sheet1!$C$6:$C$47&amp;Sheet1!$BM$6:$BM$47,Sheet1!BK$6:BK$47),2,0)</f>
        <v>0</v>
      </c>
      <c r="BM12" s="9">
        <f t="array" ref="BM12">VLOOKUP($C12&amp;$D12&amp;$BN12,IF({1,0},Sheet1!$A$6:$A$47&amp;Sheet1!$C$6:$C$47&amp;Sheet1!$BM$6:$BM$47,Sheet1!BL$6:BL$47),2,0)</f>
        <v>0</v>
      </c>
      <c r="BN12" s="9">
        <v>35</v>
      </c>
      <c r="BO12" s="9" t="s">
        <v>441</v>
      </c>
      <c r="BP12" s="9" t="s">
        <v>76</v>
      </c>
      <c r="BQ12" s="9">
        <f t="array" ref="BQ12">VLOOKUP($C12&amp;$D12&amp;$BW12,IF({1,0},Sheet1!$A$6:$A$47&amp;Sheet1!$C$6:$C$47&amp;Sheet1!$BV$6:$BV$47,Sheet1!BP$6:BP$47),2,0)</f>
        <v>7</v>
      </c>
      <c r="BR12" s="9">
        <f t="array" ref="BR12">VLOOKUP($C12&amp;$D12&amp;$BW12,IF({1,0},Sheet1!$A$6:$A$47&amp;Sheet1!$C$6:$C$47&amp;Sheet1!$BV$6:$BV$47,Sheet1!BQ$6:BQ$47),2,0)</f>
        <v>120</v>
      </c>
      <c r="BS12" s="9">
        <f t="array" ref="BS12">VLOOKUP($C12&amp;$D12&amp;$BW12,IF({1,0},Sheet1!$A$6:$A$47&amp;Sheet1!$C$6:$C$47&amp;Sheet1!$BV$6:$BV$47,Sheet1!BR$6:BR$47),2,0)</f>
        <v>0</v>
      </c>
      <c r="BT12" s="9">
        <f t="array" ref="BT12">VLOOKUP($C12&amp;$D12&amp;$BW12,IF({1,0},Sheet1!$A$6:$A$47&amp;Sheet1!$C$6:$C$47&amp;Sheet1!$BV$6:$BV$47,Sheet1!BS$6:BS$47),2,0)</f>
        <v>0</v>
      </c>
      <c r="BU12" s="9">
        <f t="array" ref="BU12">VLOOKUP($C12&amp;$D12&amp;$BW12,IF({1,0},Sheet1!$A$6:$A$47&amp;Sheet1!$C$6:$C$47&amp;Sheet1!$BV$6:$BV$47,Sheet1!BT$6:BT$47),2,0)</f>
        <v>0</v>
      </c>
      <c r="BV12" s="9">
        <f t="array" ref="BV12">VLOOKUP($C12&amp;$D12&amp;$BW12,IF({1,0},Sheet1!$A$6:$A$47&amp;Sheet1!$C$6:$C$47&amp;Sheet1!$BV$6:$BV$47,Sheet1!BU$6:BU$47),2,0)</f>
        <v>0</v>
      </c>
      <c r="BW12" s="9">
        <v>40</v>
      </c>
      <c r="BX12" s="9" t="str">
        <f t="shared" ref="BX12:BX15" si="0">"伤害加成+"&amp;BR12/10&amp;"% （"&amp;BW12/5&amp;"星）"</f>
        <v>伤害加成+12% （8星）</v>
      </c>
      <c r="BY12" s="9" t="s">
        <v>77</v>
      </c>
      <c r="BZ12" s="9">
        <f t="array" ref="BZ12">VLOOKUP($C12&amp;$D12&amp;$CF12,IF({1,0},Sheet1!$A$6:$A$47&amp;Sheet1!$C$6:$C$47&amp;Sheet1!$CE$6:$CE$47,Sheet1!BY$6:BY$47),2,0)</f>
        <v>2</v>
      </c>
      <c r="CA12" s="9">
        <f t="array" ref="CA12">VLOOKUP($C12&amp;$D12&amp;$CF12,IF({1,0},Sheet1!$A$6:$A$47&amp;Sheet1!$C$6:$C$47&amp;Sheet1!$CE$6:$CE$47,Sheet1!BZ$6:BZ$47),2,0)</f>
        <v>24000</v>
      </c>
      <c r="CB12" s="9">
        <f t="array" ref="CB12">VLOOKUP($C12&amp;$D12&amp;$CF12,IF({1,0},Sheet1!$A$6:$A$47&amp;Sheet1!$C$6:$C$47&amp;Sheet1!$CE$6:$CE$47,Sheet1!CA$6:CA$47),2,0)</f>
        <v>0</v>
      </c>
      <c r="CC12" s="9">
        <f t="array" ref="CC12">VLOOKUP($C12&amp;$D12&amp;$CF12,IF({1,0},Sheet1!$A$6:$A$47&amp;Sheet1!$C$6:$C$47&amp;Sheet1!$CE$6:$CE$47,Sheet1!CB$6:CB$47),2,0)</f>
        <v>0</v>
      </c>
      <c r="CD12" s="9">
        <f t="array" ref="CD12">VLOOKUP($C12&amp;$D12&amp;$CF12,IF({1,0},Sheet1!$A$6:$A$47&amp;Sheet1!$C$6:$C$47&amp;Sheet1!$CE$6:$CE$47,Sheet1!CC$6:CC$47),2,0)</f>
        <v>0</v>
      </c>
      <c r="CE12" s="9">
        <f t="array" ref="CE12">VLOOKUP($C12&amp;$D12&amp;$CF12,IF({1,0},Sheet1!$A$6:$A$47&amp;Sheet1!$C$6:$C$47&amp;Sheet1!$CE$6:$CE$47,Sheet1!CD$6:CD$47),2,0)</f>
        <v>0</v>
      </c>
      <c r="CF12" s="9">
        <v>45</v>
      </c>
      <c r="CG12" s="9" t="s">
        <v>442</v>
      </c>
      <c r="CH12" s="9" t="s">
        <v>78</v>
      </c>
      <c r="CI12" s="9">
        <f t="array" ref="CI12">VLOOKUP($C12&amp;$D12&amp;$CO12,IF({1,0},Sheet1!$A$6:$A$47&amp;Sheet1!$C$6:$C$47&amp;Sheet1!$CN$6:$CN$47,Sheet1!CH$6:CH$47),2,0)</f>
        <v>22</v>
      </c>
      <c r="CJ12" s="9">
        <f t="array" ref="CJ12">VLOOKUP($C12&amp;$D12&amp;$CO12,IF({1,0},Sheet1!$A$6:$A$47&amp;Sheet1!$C$6:$C$47&amp;Sheet1!$CN$6:$CN$47,Sheet1!CI$6:CI$47),2,0)</f>
        <v>144</v>
      </c>
      <c r="CK12" s="9">
        <f t="array" ref="CK12">VLOOKUP($C12&amp;$D12&amp;$CO12,IF({1,0},Sheet1!$A$6:$A$47&amp;Sheet1!$C$6:$C$47&amp;Sheet1!$CN$6:$CN$47,Sheet1!CJ$6:CJ$47),2,0)</f>
        <v>0</v>
      </c>
      <c r="CL12" s="9">
        <f t="array" ref="CL12">VLOOKUP($C12&amp;$D12&amp;$CO12,IF({1,0},Sheet1!$A$6:$A$47&amp;Sheet1!$C$6:$C$47&amp;Sheet1!$CN$6:$CN$47,Sheet1!CK$6:CK$47),2,0)</f>
        <v>0</v>
      </c>
      <c r="CM12" s="9">
        <f t="array" ref="CM12">VLOOKUP($C12&amp;$D12&amp;$CO12,IF({1,0},Sheet1!$A$6:$A$47&amp;Sheet1!$C$6:$C$47&amp;Sheet1!$CN$6:$CN$47,Sheet1!CL$6:CL$47),2,0)</f>
        <v>0</v>
      </c>
      <c r="CN12" s="9">
        <f t="array" ref="CN12">VLOOKUP($C12&amp;$D12&amp;$CO12,IF({1,0},Sheet1!$A$6:$A$47&amp;Sheet1!$C$6:$C$47&amp;Sheet1!$CN$6:$CN$47,Sheet1!CM$6:CM$47),2,0)</f>
        <v>0</v>
      </c>
      <c r="CO12" s="9">
        <v>50</v>
      </c>
      <c r="CP12" s="9" t="str">
        <f t="shared" ref="CP12:CP15" si="1">"最终增伤+"&amp;CJ12/10&amp;"% （"&amp;CO12/5&amp;"星）"</f>
        <v>最终增伤+14.4% （10星）</v>
      </c>
      <c r="CQ12"/>
      <c r="CR12"/>
    </row>
    <row r="13" spans="1:96" s="9" customFormat="1" ht="17.399999999999999" x14ac:dyDescent="0.25">
      <c r="A13" s="44">
        <v>11804</v>
      </c>
      <c r="B13" s="17" t="s">
        <v>384</v>
      </c>
      <c r="C13" s="17">
        <v>3</v>
      </c>
      <c r="D13" s="35">
        <v>18</v>
      </c>
      <c r="E13" s="9" t="s">
        <v>29</v>
      </c>
      <c r="F13" s="9">
        <f t="array" ref="F13">VLOOKUP($C13&amp;$D13&amp;$L13,IF({1,0},Sheet1!$A$6:$A$47&amp;Sheet1!$C$6:$C$47&amp;Sheet1!$K$6:$K$47,Sheet1!E$6:E$47),2,0)</f>
        <v>18</v>
      </c>
      <c r="G13" s="9">
        <f t="array" ref="G13">VLOOKUP($C13&amp;$D13&amp;$L13,IF({1,0},Sheet1!$A$6:$A$47&amp;Sheet1!$C$6:$C$47&amp;Sheet1!$K$6:$K$47,Sheet1!F$6:F$47),2,0)</f>
        <v>1</v>
      </c>
      <c r="H13" s="9">
        <f t="array" ref="H13">VLOOKUP($C13&amp;$D13&amp;$L13,IF({1,0},Sheet1!$A$6:$A$47&amp;Sheet1!$C$6:$C$47&amp;Sheet1!$K$6:$K$47,Sheet1!G$6:G$47),2,0)</f>
        <v>0</v>
      </c>
      <c r="I13" s="9">
        <f t="array" ref="I13">VLOOKUP($C13&amp;$D13&amp;$L13,IF({1,0},Sheet1!$A$6:$A$47&amp;Sheet1!$C$6:$C$47&amp;Sheet1!$K$6:$K$47,Sheet1!H$6:H$47),2,0)</f>
        <v>0</v>
      </c>
      <c r="J13" s="9">
        <f t="array" ref="J13">VLOOKUP($C13&amp;$D13&amp;$L13,IF({1,0},Sheet1!$A$6:$A$47&amp;Sheet1!$C$6:$C$47&amp;Sheet1!$K$6:$K$47,Sheet1!I$6:I$47),2,0)</f>
        <v>0</v>
      </c>
      <c r="K13" s="9">
        <f t="array" ref="K13">VLOOKUP($C13&amp;$D13&amp;$L13,IF({1,0},Sheet1!$A$6:$A$47&amp;Sheet1!$C$6:$C$47&amp;Sheet1!$K$6:$K$47,Sheet1!J$6:J$47),2,0)</f>
        <v>0</v>
      </c>
      <c r="L13" s="9">
        <v>5</v>
      </c>
      <c r="M13" s="33" t="s">
        <v>413</v>
      </c>
      <c r="N13" s="9" t="s">
        <v>27</v>
      </c>
      <c r="O13" s="9">
        <f t="array" ref="O13">VLOOKUP($C13&amp;$D13&amp;$U13,IF({1,0},Sheet1!$A$6:$A$47&amp;Sheet1!$C$6:$C$47&amp;Sheet1!$T$6:$T$47,Sheet1!N$6:N$47),2,0)</f>
        <v>18</v>
      </c>
      <c r="P13" s="9">
        <f t="array" ref="P13">VLOOKUP($C13&amp;$D13&amp;$U13,IF({1,0},Sheet1!$A$6:$A$47&amp;Sheet1!$C$6:$C$47&amp;Sheet1!$T$6:$T$47,Sheet1!O$6:O$47),2,0)</f>
        <v>2</v>
      </c>
      <c r="Q13" s="9">
        <f t="array" ref="Q13">VLOOKUP($C13&amp;$D13&amp;$U13,IF({1,0},Sheet1!$A$6:$A$47&amp;Sheet1!$C$6:$C$47&amp;Sheet1!$T$6:$T$47,Sheet1!P$6:P$47),2,0)</f>
        <v>0</v>
      </c>
      <c r="R13" s="9">
        <f t="array" ref="R13">VLOOKUP($C13&amp;$D13&amp;$U13,IF({1,0},Sheet1!$A$6:$A$47&amp;Sheet1!$C$6:$C$47&amp;Sheet1!$T$6:$T$47,Sheet1!Q$6:Q$47),2,0)</f>
        <v>0</v>
      </c>
      <c r="S13" s="9">
        <f t="array" ref="S13">VLOOKUP($C13&amp;$D13&amp;$U13,IF({1,0},Sheet1!$A$6:$A$47&amp;Sheet1!$C$6:$C$47&amp;Sheet1!$T$6:$T$47,Sheet1!R$6:R$47),2,0)</f>
        <v>0</v>
      </c>
      <c r="T13" s="9">
        <f t="array" ref="T13">VLOOKUP($C13&amp;$D13&amp;$U13,IF({1,0},Sheet1!$A$6:$A$47&amp;Sheet1!$C$6:$C$47&amp;Sheet1!$T$6:$T$47,Sheet1!S$6:S$47),2,0)</f>
        <v>0</v>
      </c>
      <c r="U13" s="9">
        <v>10</v>
      </c>
      <c r="V13" s="33" t="s">
        <v>414</v>
      </c>
      <c r="W13" s="9" t="s">
        <v>28</v>
      </c>
      <c r="X13" s="9">
        <f t="array" ref="X13">VLOOKUP($C13&amp;$D13&amp;$AD13,IF({1,0},Sheet1!$A$6:$A$47&amp;Sheet1!$C$6:$C$47&amp;Sheet1!$AC$6:$AC$47,Sheet1!W$6:W$47),2,0)</f>
        <v>0</v>
      </c>
      <c r="Y13" s="9">
        <f t="array" ref="Y13">VLOOKUP($C13&amp;$D13&amp;$AD13,IF({1,0},Sheet1!$A$6:$A$47&amp;Sheet1!$C$6:$C$47&amp;Sheet1!$AC$6:$AC$47,Sheet1!X$6:X$47),2,0)</f>
        <v>0</v>
      </c>
      <c r="Z13" s="9">
        <f t="array" ref="Z13">VLOOKUP($C13&amp;$D13&amp;$AD13,IF({1,0},Sheet1!$A$6:$A$47&amp;Sheet1!$C$6:$C$47&amp;Sheet1!$AC$6:$AC$47,Sheet1!Y$6:Y$47),2,0)</f>
        <v>2</v>
      </c>
      <c r="AA13" s="9">
        <f t="array" ref="AA13">VLOOKUP($C13&amp;$D13&amp;$AD13,IF({1,0},Sheet1!$A$6:$A$47&amp;Sheet1!$C$6:$C$47&amp;Sheet1!$AC$6:$AC$47,Sheet1!Z$6:Z$47),2,0)</f>
        <v>1000</v>
      </c>
      <c r="AB13" s="9">
        <f t="array" ref="AB13">VLOOKUP($C13&amp;$D13&amp;$AD13,IF({1,0},Sheet1!$A$6:$A$47&amp;Sheet1!$C$6:$C$47&amp;Sheet1!$AC$6:$AC$47,Sheet1!AA$6:AA$47),2,0)</f>
        <v>9</v>
      </c>
      <c r="AC13" s="9">
        <f t="array" ref="AC13">VLOOKUP($C13&amp;$D13&amp;$AD13,IF({1,0},Sheet1!$A$6:$A$47&amp;Sheet1!$C$6:$C$47&amp;Sheet1!$AC$6:$AC$47,Sheet1!AB$6:AB$47),2,0)</f>
        <v>50</v>
      </c>
      <c r="AD13" s="9">
        <v>15</v>
      </c>
      <c r="AE13" s="9" t="str">
        <f t="array" ref="AE13">VLOOKUP($C13&amp;$D13,IF({1,0},Sheet1!$A$6:$A$47&amp;Sheet1!$C$6:$C$47,Sheet1!AD$6:AD$47),2,0)</f>
        <v>攻击+1000，命中+5% （3星）</v>
      </c>
      <c r="AF13" s="9" t="s">
        <v>72</v>
      </c>
      <c r="AG13" s="9">
        <f t="array" ref="AG13">VLOOKUP($C13&amp;$D13&amp;$AM13,IF({1,0},Sheet1!$A$6:$A$47&amp;Sheet1!$C$6:$C$47&amp;Sheet1!$AL$6:$AL$47,Sheet1!AF$6:AF$47),2,0)</f>
        <v>0</v>
      </c>
      <c r="AH13" s="9">
        <f t="array" ref="AH13">VLOOKUP($C13&amp;$D13&amp;$AM13,IF({1,0},Sheet1!$A$6:$A$47&amp;Sheet1!$C$6:$C$47&amp;Sheet1!$AL$6:$AL$47,Sheet1!AG$6:AG$47),2,0)</f>
        <v>0</v>
      </c>
      <c r="AI13" s="9">
        <f t="array" ref="AI13">VLOOKUP($C13&amp;$D13&amp;$AM13,IF({1,0},Sheet1!$A$6:$A$47&amp;Sheet1!$C$6:$C$47&amp;Sheet1!$AL$6:$AL$47,Sheet1!AH$6:AH$47),2,0)</f>
        <v>7</v>
      </c>
      <c r="AJ13" s="9">
        <f t="array" ref="AJ13">VLOOKUP($C13&amp;$D13&amp;$AM13,IF({1,0},Sheet1!$A$6:$A$47&amp;Sheet1!$C$6:$C$47&amp;Sheet1!$AL$6:$AL$47,Sheet1!AI$6:AI$47),2,0)</f>
        <v>80</v>
      </c>
      <c r="AK13" s="9">
        <f t="array" ref="AK13">VLOOKUP($C13&amp;$D13&amp;$AM13,IF({1,0},Sheet1!$A$6:$A$47&amp;Sheet1!$C$6:$C$47&amp;Sheet1!$AL$6:$AL$47,Sheet1!AJ$6:AJ$47),2,0)</f>
        <v>0</v>
      </c>
      <c r="AL13" s="9">
        <f t="array" ref="AL13">VLOOKUP($C13&amp;$D13&amp;$AM13,IF({1,0},Sheet1!$A$6:$A$47&amp;Sheet1!$C$6:$C$47&amp;Sheet1!$AL$6:$AL$47,Sheet1!AK$6:AK$47),2,0)</f>
        <v>0</v>
      </c>
      <c r="AM13" s="9">
        <v>20</v>
      </c>
      <c r="AN13" s="9" t="s">
        <v>439</v>
      </c>
      <c r="AO13" s="9" t="s">
        <v>73</v>
      </c>
      <c r="AP13" s="9">
        <f t="array" ref="AP13">VLOOKUP($C13&amp;$D13&amp;$AV13,IF({1,0},Sheet1!$A$6:$A$47&amp;Sheet1!$C$6:$C$47&amp;Sheet1!$AU$6:$AU$47,Sheet1!AO$6:AO$47),2,0)</f>
        <v>2</v>
      </c>
      <c r="AQ13" s="9">
        <f t="array" ref="AQ13">VLOOKUP($C13&amp;$D13&amp;$AV13,IF({1,0},Sheet1!$A$6:$A$47&amp;Sheet1!$C$6:$C$47&amp;Sheet1!$AU$6:$AU$47,Sheet1!AP$6:AP$47),2,0)</f>
        <v>6000</v>
      </c>
      <c r="AR13" s="9">
        <f t="array" ref="AR13">VLOOKUP($C13&amp;$D13&amp;$AV13,IF({1,0},Sheet1!$A$6:$A$47&amp;Sheet1!$C$6:$C$47&amp;Sheet1!$AU$6:$AU$47,Sheet1!AQ$6:AQ$47),2,0)</f>
        <v>0</v>
      </c>
      <c r="AS13" s="9">
        <f t="array" ref="AS13">VLOOKUP($C13&amp;$D13&amp;$AV13,IF({1,0},Sheet1!$A$6:$A$47&amp;Sheet1!$C$6:$C$47&amp;Sheet1!$AU$6:$AU$47,Sheet1!AR$6:AR$47),2,0)</f>
        <v>0</v>
      </c>
      <c r="AT13" s="9">
        <f t="array" ref="AT13">VLOOKUP($C13&amp;$D13&amp;$AV13,IF({1,0},Sheet1!$A$6:$A$47&amp;Sheet1!$C$6:$C$47&amp;Sheet1!$AU$6:$AU$47,Sheet1!AS$6:AS$47),2,0)</f>
        <v>0</v>
      </c>
      <c r="AU13" s="9">
        <f t="array" ref="AU13">VLOOKUP($C13&amp;$D13&amp;$AV13,IF({1,0},Sheet1!$A$6:$A$47&amp;Sheet1!$C$6:$C$47&amp;Sheet1!$AU$6:$AU$47,Sheet1!AT$6:AT$47),2,0)</f>
        <v>0</v>
      </c>
      <c r="AV13" s="9">
        <v>25</v>
      </c>
      <c r="AW13" s="9" t="s">
        <v>440</v>
      </c>
      <c r="AX13" s="9" t="s">
        <v>74</v>
      </c>
      <c r="AY13" s="9">
        <f t="array" ref="AY13">VLOOKUP($C13&amp;$D13&amp;$BE13,IF({1,0},Sheet1!$A$6:$A$47&amp;Sheet1!$C$6:$C$47&amp;Sheet1!$BD$6:$BD$47,Sheet1!AX$6:AX$47),2,0)</f>
        <v>18</v>
      </c>
      <c r="AZ13" s="9">
        <f t="array" ref="AZ13">VLOOKUP($C13&amp;$D13&amp;$BE13,IF({1,0},Sheet1!$A$6:$A$47&amp;Sheet1!$C$6:$C$47&amp;Sheet1!$BD$6:$BD$47,Sheet1!AY$6:AY$47),2,0)</f>
        <v>4</v>
      </c>
      <c r="BA13" s="9">
        <f t="array" ref="BA13">VLOOKUP($C13&amp;$D13&amp;$BE13,IF({1,0},Sheet1!$A$6:$A$47&amp;Sheet1!$C$6:$C$47&amp;Sheet1!$BD$6:$BD$47,Sheet1!AZ$6:AZ$47),2,0)</f>
        <v>0</v>
      </c>
      <c r="BB13" s="9">
        <f t="array" ref="BB13">VLOOKUP($C13&amp;$D13&amp;$BE13,IF({1,0},Sheet1!$A$6:$A$47&amp;Sheet1!$C$6:$C$47&amp;Sheet1!$BD$6:$BD$47,Sheet1!BA$6:BA$47),2,0)</f>
        <v>0</v>
      </c>
      <c r="BC13" s="9">
        <f t="array" ref="BC13">VLOOKUP($C13&amp;$D13&amp;$BE13,IF({1,0},Sheet1!$A$6:$A$47&amp;Sheet1!$C$6:$C$47&amp;Sheet1!$BD$6:$BD$47,Sheet1!BB$6:BB$47),2,0)</f>
        <v>0</v>
      </c>
      <c r="BD13" s="9">
        <f t="array" ref="BD13">VLOOKUP($C13&amp;$D13&amp;$BE13,IF({1,0},Sheet1!$A$6:$A$47&amp;Sheet1!$C$6:$C$47&amp;Sheet1!$BD$6:$BD$47,Sheet1!BC$6:BC$47),2,0)</f>
        <v>0</v>
      </c>
      <c r="BE13" s="9">
        <v>30</v>
      </c>
      <c r="BF13" s="33" t="s">
        <v>418</v>
      </c>
      <c r="BG13" s="33" t="s">
        <v>75</v>
      </c>
      <c r="BH13" s="9">
        <f t="array" ref="BH13">VLOOKUP($C13&amp;$D13&amp;$BN13,IF({1,0},Sheet1!$A$6:$A$47&amp;Sheet1!$C$6:$C$47&amp;Sheet1!$BM$6:$BM$47,Sheet1!BG$6:BG$47),2,0)</f>
        <v>2</v>
      </c>
      <c r="BI13" s="9">
        <f t="array" ref="BI13">VLOOKUP($C13&amp;$D13&amp;$BN13,IF({1,0},Sheet1!$A$6:$A$47&amp;Sheet1!$C$6:$C$47&amp;Sheet1!$BM$6:$BM$47,Sheet1!BH$6:BH$47),2,0)</f>
        <v>12000</v>
      </c>
      <c r="BJ13" s="9">
        <f t="array" ref="BJ13">VLOOKUP($C13&amp;$D13&amp;$BN13,IF({1,0},Sheet1!$A$6:$A$47&amp;Sheet1!$C$6:$C$47&amp;Sheet1!$BM$6:$BM$47,Sheet1!BI$6:BI$47),2,0)</f>
        <v>0</v>
      </c>
      <c r="BK13" s="9">
        <f t="array" ref="BK13">VLOOKUP($C13&amp;$D13&amp;$BN13,IF({1,0},Sheet1!$A$6:$A$47&amp;Sheet1!$C$6:$C$47&amp;Sheet1!$BM$6:$BM$47,Sheet1!BJ$6:BJ$47),2,0)</f>
        <v>0</v>
      </c>
      <c r="BL13" s="9">
        <f t="array" ref="BL13">VLOOKUP($C13&amp;$D13&amp;$BN13,IF({1,0},Sheet1!$A$6:$A$47&amp;Sheet1!$C$6:$C$47&amp;Sheet1!$BM$6:$BM$47,Sheet1!BK$6:BK$47),2,0)</f>
        <v>0</v>
      </c>
      <c r="BM13" s="9">
        <f t="array" ref="BM13">VLOOKUP($C13&amp;$D13&amp;$BN13,IF({1,0},Sheet1!$A$6:$A$47&amp;Sheet1!$C$6:$C$47&amp;Sheet1!$BM$6:$BM$47,Sheet1!BL$6:BL$47),2,0)</f>
        <v>0</v>
      </c>
      <c r="BN13" s="9">
        <v>35</v>
      </c>
      <c r="BO13" s="9" t="s">
        <v>441</v>
      </c>
      <c r="BP13" s="9" t="s">
        <v>76</v>
      </c>
      <c r="BQ13" s="9">
        <f t="array" ref="BQ13">VLOOKUP($C13&amp;$D13&amp;$BW13,IF({1,0},Sheet1!$A$6:$A$47&amp;Sheet1!$C$6:$C$47&amp;Sheet1!$BV$6:$BV$47,Sheet1!BP$6:BP$47),2,0)</f>
        <v>7</v>
      </c>
      <c r="BR13" s="9">
        <f t="array" ref="BR13">VLOOKUP($C13&amp;$D13&amp;$BW13,IF({1,0},Sheet1!$A$6:$A$47&amp;Sheet1!$C$6:$C$47&amp;Sheet1!$BV$6:$BV$47,Sheet1!BQ$6:BQ$47),2,0)</f>
        <v>120</v>
      </c>
      <c r="BS13" s="9">
        <f t="array" ref="BS13">VLOOKUP($C13&amp;$D13&amp;$BW13,IF({1,0},Sheet1!$A$6:$A$47&amp;Sheet1!$C$6:$C$47&amp;Sheet1!$BV$6:$BV$47,Sheet1!BR$6:BR$47),2,0)</f>
        <v>0</v>
      </c>
      <c r="BT13" s="9">
        <f t="array" ref="BT13">VLOOKUP($C13&amp;$D13&amp;$BW13,IF({1,0},Sheet1!$A$6:$A$47&amp;Sheet1!$C$6:$C$47&amp;Sheet1!$BV$6:$BV$47,Sheet1!BS$6:BS$47),2,0)</f>
        <v>0</v>
      </c>
      <c r="BU13" s="9">
        <f t="array" ref="BU13">VLOOKUP($C13&amp;$D13&amp;$BW13,IF({1,0},Sheet1!$A$6:$A$47&amp;Sheet1!$C$6:$C$47&amp;Sheet1!$BV$6:$BV$47,Sheet1!BT$6:BT$47),2,0)</f>
        <v>0</v>
      </c>
      <c r="BV13" s="9">
        <f t="array" ref="BV13">VLOOKUP($C13&amp;$D13&amp;$BW13,IF({1,0},Sheet1!$A$6:$A$47&amp;Sheet1!$C$6:$C$47&amp;Sheet1!$BV$6:$BV$47,Sheet1!BU$6:BU$47),2,0)</f>
        <v>0</v>
      </c>
      <c r="BW13" s="9">
        <v>40</v>
      </c>
      <c r="BX13" s="9" t="str">
        <f t="shared" si="0"/>
        <v>伤害加成+12% （8星）</v>
      </c>
      <c r="BY13" s="9" t="s">
        <v>77</v>
      </c>
      <c r="BZ13" s="9">
        <f t="array" ref="BZ13">VLOOKUP($C13&amp;$D13&amp;$CF13,IF({1,0},Sheet1!$A$6:$A$47&amp;Sheet1!$C$6:$C$47&amp;Sheet1!$CE$6:$CE$47,Sheet1!BY$6:BY$47),2,0)</f>
        <v>2</v>
      </c>
      <c r="CA13" s="9">
        <f t="array" ref="CA13">VLOOKUP($C13&amp;$D13&amp;$CF13,IF({1,0},Sheet1!$A$6:$A$47&amp;Sheet1!$C$6:$C$47&amp;Sheet1!$CE$6:$CE$47,Sheet1!BZ$6:BZ$47),2,0)</f>
        <v>24000</v>
      </c>
      <c r="CB13" s="9">
        <f t="array" ref="CB13">VLOOKUP($C13&amp;$D13&amp;$CF13,IF({1,0},Sheet1!$A$6:$A$47&amp;Sheet1!$C$6:$C$47&amp;Sheet1!$CE$6:$CE$47,Sheet1!CA$6:CA$47),2,0)</f>
        <v>0</v>
      </c>
      <c r="CC13" s="9">
        <f t="array" ref="CC13">VLOOKUP($C13&amp;$D13&amp;$CF13,IF({1,0},Sheet1!$A$6:$A$47&amp;Sheet1!$C$6:$C$47&amp;Sheet1!$CE$6:$CE$47,Sheet1!CB$6:CB$47),2,0)</f>
        <v>0</v>
      </c>
      <c r="CD13" s="9">
        <f t="array" ref="CD13">VLOOKUP($C13&amp;$D13&amp;$CF13,IF({1,0},Sheet1!$A$6:$A$47&amp;Sheet1!$C$6:$C$47&amp;Sheet1!$CE$6:$CE$47,Sheet1!CC$6:CC$47),2,0)</f>
        <v>0</v>
      </c>
      <c r="CE13" s="9">
        <f t="array" ref="CE13">VLOOKUP($C13&amp;$D13&amp;$CF13,IF({1,0},Sheet1!$A$6:$A$47&amp;Sheet1!$C$6:$C$47&amp;Sheet1!$CE$6:$CE$47,Sheet1!CD$6:CD$47),2,0)</f>
        <v>0</v>
      </c>
      <c r="CF13" s="9">
        <v>45</v>
      </c>
      <c r="CG13" s="9" t="s">
        <v>442</v>
      </c>
      <c r="CH13" s="9" t="s">
        <v>78</v>
      </c>
      <c r="CI13" s="9">
        <f t="array" ref="CI13">VLOOKUP($C13&amp;$D13&amp;$CO13,IF({1,0},Sheet1!$A$6:$A$47&amp;Sheet1!$C$6:$C$47&amp;Sheet1!$CN$6:$CN$47,Sheet1!CH$6:CH$47),2,0)</f>
        <v>22</v>
      </c>
      <c r="CJ13" s="9">
        <f t="array" ref="CJ13">VLOOKUP($C13&amp;$D13&amp;$CO13,IF({1,0},Sheet1!$A$6:$A$47&amp;Sheet1!$C$6:$C$47&amp;Sheet1!$CN$6:$CN$47,Sheet1!CI$6:CI$47),2,0)</f>
        <v>144</v>
      </c>
      <c r="CK13" s="9">
        <f t="array" ref="CK13">VLOOKUP($C13&amp;$D13&amp;$CO13,IF({1,0},Sheet1!$A$6:$A$47&amp;Sheet1!$C$6:$C$47&amp;Sheet1!$CN$6:$CN$47,Sheet1!CJ$6:CJ$47),2,0)</f>
        <v>0</v>
      </c>
      <c r="CL13" s="9">
        <f t="array" ref="CL13">VLOOKUP($C13&amp;$D13&amp;$CO13,IF({1,0},Sheet1!$A$6:$A$47&amp;Sheet1!$C$6:$C$47&amp;Sheet1!$CN$6:$CN$47,Sheet1!CK$6:CK$47),2,0)</f>
        <v>0</v>
      </c>
      <c r="CM13" s="9">
        <f t="array" ref="CM13">VLOOKUP($C13&amp;$D13&amp;$CO13,IF({1,0},Sheet1!$A$6:$A$47&amp;Sheet1!$C$6:$C$47&amp;Sheet1!$CN$6:$CN$47,Sheet1!CL$6:CL$47),2,0)</f>
        <v>0</v>
      </c>
      <c r="CN13" s="9">
        <f t="array" ref="CN13">VLOOKUP($C13&amp;$D13&amp;$CO13,IF({1,0},Sheet1!$A$6:$A$47&amp;Sheet1!$C$6:$C$47&amp;Sheet1!$CN$6:$CN$47,Sheet1!CM$6:CM$47),2,0)</f>
        <v>0</v>
      </c>
      <c r="CO13" s="9">
        <v>50</v>
      </c>
      <c r="CP13" s="9" t="str">
        <f t="shared" si="1"/>
        <v>最终增伤+14.4% （10星）</v>
      </c>
      <c r="CQ13"/>
      <c r="CR13"/>
    </row>
    <row r="14" spans="1:96" s="9" customFormat="1" ht="17.399999999999999" x14ac:dyDescent="0.25">
      <c r="A14" s="44">
        <v>21802</v>
      </c>
      <c r="B14" s="17" t="s">
        <v>357</v>
      </c>
      <c r="C14" s="17">
        <f>VLOOKUP(B14,Sheet4!$A$6:$B$171,2,0)</f>
        <v>3</v>
      </c>
      <c r="D14" s="35">
        <v>18</v>
      </c>
      <c r="E14" s="9" t="s">
        <v>29</v>
      </c>
      <c r="F14" s="9">
        <f t="array" ref="F14">VLOOKUP($C14&amp;$D14&amp;$L14,IF({1,0},Sheet1!$A$6:$A$47&amp;Sheet1!$C$6:$C$47&amp;Sheet1!$K$6:$K$47,Sheet1!E$6:E$47),2,0)</f>
        <v>18</v>
      </c>
      <c r="G14" s="9">
        <f t="array" ref="G14">VLOOKUP($C14&amp;$D14&amp;$L14,IF({1,0},Sheet1!$A$6:$A$47&amp;Sheet1!$C$6:$C$47&amp;Sheet1!$K$6:$K$47,Sheet1!F$6:F$47),2,0)</f>
        <v>1</v>
      </c>
      <c r="H14" s="9">
        <f t="array" ref="H14">VLOOKUP($C14&amp;$D14&amp;$L14,IF({1,0},Sheet1!$A$6:$A$47&amp;Sheet1!$C$6:$C$47&amp;Sheet1!$K$6:$K$47,Sheet1!G$6:G$47),2,0)</f>
        <v>0</v>
      </c>
      <c r="I14" s="9">
        <f t="array" ref="I14">VLOOKUP($C14&amp;$D14&amp;$L14,IF({1,0},Sheet1!$A$6:$A$47&amp;Sheet1!$C$6:$C$47&amp;Sheet1!$K$6:$K$47,Sheet1!H$6:H$47),2,0)</f>
        <v>0</v>
      </c>
      <c r="J14" s="9">
        <f t="array" ref="J14">VLOOKUP($C14&amp;$D14&amp;$L14,IF({1,0},Sheet1!$A$6:$A$47&amp;Sheet1!$C$6:$C$47&amp;Sheet1!$K$6:$K$47,Sheet1!I$6:I$47),2,0)</f>
        <v>0</v>
      </c>
      <c r="K14" s="9">
        <f t="array" ref="K14">VLOOKUP($C14&amp;$D14&amp;$L14,IF({1,0},Sheet1!$A$6:$A$47&amp;Sheet1!$C$6:$C$47&amp;Sheet1!$K$6:$K$47,Sheet1!J$6:J$47),2,0)</f>
        <v>0</v>
      </c>
      <c r="L14" s="9">
        <v>5</v>
      </c>
      <c r="M14" s="33" t="s">
        <v>413</v>
      </c>
      <c r="N14" s="9" t="s">
        <v>27</v>
      </c>
      <c r="O14" s="9">
        <f t="array" ref="O14">VLOOKUP($C14&amp;$D14&amp;$U14,IF({1,0},Sheet1!$A$6:$A$47&amp;Sheet1!$C$6:$C$47&amp;Sheet1!$T$6:$T$47,Sheet1!N$6:N$47),2,0)</f>
        <v>18</v>
      </c>
      <c r="P14" s="9">
        <f t="array" ref="P14">VLOOKUP($C14&amp;$D14&amp;$U14,IF({1,0},Sheet1!$A$6:$A$47&amp;Sheet1!$C$6:$C$47&amp;Sheet1!$T$6:$T$47,Sheet1!O$6:O$47),2,0)</f>
        <v>2</v>
      </c>
      <c r="Q14" s="9">
        <f t="array" ref="Q14">VLOOKUP($C14&amp;$D14&amp;$U14,IF({1,0},Sheet1!$A$6:$A$47&amp;Sheet1!$C$6:$C$47&amp;Sheet1!$T$6:$T$47,Sheet1!P$6:P$47),2,0)</f>
        <v>0</v>
      </c>
      <c r="R14" s="9">
        <f t="array" ref="R14">VLOOKUP($C14&amp;$D14&amp;$U14,IF({1,0},Sheet1!$A$6:$A$47&amp;Sheet1!$C$6:$C$47&amp;Sheet1!$T$6:$T$47,Sheet1!Q$6:Q$47),2,0)</f>
        <v>0</v>
      </c>
      <c r="S14" s="9">
        <f t="array" ref="S14">VLOOKUP($C14&amp;$D14&amp;$U14,IF({1,0},Sheet1!$A$6:$A$47&amp;Sheet1!$C$6:$C$47&amp;Sheet1!$T$6:$T$47,Sheet1!R$6:R$47),2,0)</f>
        <v>0</v>
      </c>
      <c r="T14" s="9">
        <f t="array" ref="T14">VLOOKUP($C14&amp;$D14&amp;$U14,IF({1,0},Sheet1!$A$6:$A$47&amp;Sheet1!$C$6:$C$47&amp;Sheet1!$T$6:$T$47,Sheet1!S$6:S$47),2,0)</f>
        <v>0</v>
      </c>
      <c r="U14" s="9">
        <v>10</v>
      </c>
      <c r="V14" s="33" t="s">
        <v>414</v>
      </c>
      <c r="W14" s="9" t="s">
        <v>28</v>
      </c>
      <c r="X14" s="9">
        <f t="array" ref="X14">VLOOKUP($C14&amp;$D14&amp;$AD14,IF({1,0},Sheet1!$A$6:$A$47&amp;Sheet1!$C$6:$C$47&amp;Sheet1!$AC$6:$AC$47,Sheet1!W$6:W$47),2,0)</f>
        <v>0</v>
      </c>
      <c r="Y14" s="9">
        <f t="array" ref="Y14">VLOOKUP($C14&amp;$D14&amp;$AD14,IF({1,0},Sheet1!$A$6:$A$47&amp;Sheet1!$C$6:$C$47&amp;Sheet1!$AC$6:$AC$47,Sheet1!X$6:X$47),2,0)</f>
        <v>0</v>
      </c>
      <c r="Z14" s="9">
        <f t="array" ref="Z14">VLOOKUP($C14&amp;$D14&amp;$AD14,IF({1,0},Sheet1!$A$6:$A$47&amp;Sheet1!$C$6:$C$47&amp;Sheet1!$AC$6:$AC$47,Sheet1!Y$6:Y$47),2,0)</f>
        <v>2</v>
      </c>
      <c r="AA14" s="9">
        <f t="array" ref="AA14">VLOOKUP($C14&amp;$D14&amp;$AD14,IF({1,0},Sheet1!$A$6:$A$47&amp;Sheet1!$C$6:$C$47&amp;Sheet1!$AC$6:$AC$47,Sheet1!Z$6:Z$47),2,0)</f>
        <v>1000</v>
      </c>
      <c r="AB14" s="9">
        <f t="array" ref="AB14">VLOOKUP($C14&amp;$D14&amp;$AD14,IF({1,0},Sheet1!$A$6:$A$47&amp;Sheet1!$C$6:$C$47&amp;Sheet1!$AC$6:$AC$47,Sheet1!AA$6:AA$47),2,0)</f>
        <v>9</v>
      </c>
      <c r="AC14" s="9">
        <f t="array" ref="AC14">VLOOKUP($C14&amp;$D14&amp;$AD14,IF({1,0},Sheet1!$A$6:$A$47&amp;Sheet1!$C$6:$C$47&amp;Sheet1!$AC$6:$AC$47,Sheet1!AB$6:AB$47),2,0)</f>
        <v>50</v>
      </c>
      <c r="AD14" s="9">
        <v>15</v>
      </c>
      <c r="AE14" s="9" t="str">
        <f t="array" ref="AE14">VLOOKUP($C14&amp;$D14,IF({1,0},Sheet1!$A$6:$A$47&amp;Sheet1!$C$6:$C$47,Sheet1!AD$6:AD$47),2,0)</f>
        <v>攻击+1000，命中+5% （3星）</v>
      </c>
      <c r="AF14" s="9" t="s">
        <v>72</v>
      </c>
      <c r="AG14" s="9">
        <f t="array" ref="AG14">VLOOKUP($C14&amp;$D14&amp;$AM14,IF({1,0},Sheet1!$A$6:$A$47&amp;Sheet1!$C$6:$C$47&amp;Sheet1!$AL$6:$AL$47,Sheet1!AF$6:AF$47),2,0)</f>
        <v>0</v>
      </c>
      <c r="AH14" s="9">
        <f t="array" ref="AH14">VLOOKUP($C14&amp;$D14&amp;$AM14,IF({1,0},Sheet1!$A$6:$A$47&amp;Sheet1!$C$6:$C$47&amp;Sheet1!$AL$6:$AL$47,Sheet1!AG$6:AG$47),2,0)</f>
        <v>0</v>
      </c>
      <c r="AI14" s="9">
        <f t="array" ref="AI14">VLOOKUP($C14&amp;$D14&amp;$AM14,IF({1,0},Sheet1!$A$6:$A$47&amp;Sheet1!$C$6:$C$47&amp;Sheet1!$AL$6:$AL$47,Sheet1!AH$6:AH$47),2,0)</f>
        <v>7</v>
      </c>
      <c r="AJ14" s="9">
        <f t="array" ref="AJ14">VLOOKUP($C14&amp;$D14&amp;$AM14,IF({1,0},Sheet1!$A$6:$A$47&amp;Sheet1!$C$6:$C$47&amp;Sheet1!$AL$6:$AL$47,Sheet1!AI$6:AI$47),2,0)</f>
        <v>80</v>
      </c>
      <c r="AK14" s="9">
        <f t="array" ref="AK14">VLOOKUP($C14&amp;$D14&amp;$AM14,IF({1,0},Sheet1!$A$6:$A$47&amp;Sheet1!$C$6:$C$47&amp;Sheet1!$AL$6:$AL$47,Sheet1!AJ$6:AJ$47),2,0)</f>
        <v>0</v>
      </c>
      <c r="AL14" s="9">
        <f t="array" ref="AL14">VLOOKUP($C14&amp;$D14&amp;$AM14,IF({1,0},Sheet1!$A$6:$A$47&amp;Sheet1!$C$6:$C$47&amp;Sheet1!$AL$6:$AL$47,Sheet1!AK$6:AK$47),2,0)</f>
        <v>0</v>
      </c>
      <c r="AM14" s="9">
        <v>20</v>
      </c>
      <c r="AN14" s="9" t="s">
        <v>439</v>
      </c>
      <c r="AO14" s="9" t="s">
        <v>73</v>
      </c>
      <c r="AP14" s="9">
        <f t="array" ref="AP14">VLOOKUP($C14&amp;$D14&amp;$AV14,IF({1,0},Sheet1!$A$6:$A$47&amp;Sheet1!$C$6:$C$47&amp;Sheet1!$AU$6:$AU$47,Sheet1!AO$6:AO$47),2,0)</f>
        <v>2</v>
      </c>
      <c r="AQ14" s="9">
        <f t="array" ref="AQ14">VLOOKUP($C14&amp;$D14&amp;$AV14,IF({1,0},Sheet1!$A$6:$A$47&amp;Sheet1!$C$6:$C$47&amp;Sheet1!$AU$6:$AU$47,Sheet1!AP$6:AP$47),2,0)</f>
        <v>6000</v>
      </c>
      <c r="AR14" s="9">
        <f t="array" ref="AR14">VLOOKUP($C14&amp;$D14&amp;$AV14,IF({1,0},Sheet1!$A$6:$A$47&amp;Sheet1!$C$6:$C$47&amp;Sheet1!$AU$6:$AU$47,Sheet1!AQ$6:AQ$47),2,0)</f>
        <v>0</v>
      </c>
      <c r="AS14" s="9">
        <f t="array" ref="AS14">VLOOKUP($C14&amp;$D14&amp;$AV14,IF({1,0},Sheet1!$A$6:$A$47&amp;Sheet1!$C$6:$C$47&amp;Sheet1!$AU$6:$AU$47,Sheet1!AR$6:AR$47),2,0)</f>
        <v>0</v>
      </c>
      <c r="AT14" s="9">
        <f t="array" ref="AT14">VLOOKUP($C14&amp;$D14&amp;$AV14,IF({1,0},Sheet1!$A$6:$A$47&amp;Sheet1!$C$6:$C$47&amp;Sheet1!$AU$6:$AU$47,Sheet1!AS$6:AS$47),2,0)</f>
        <v>0</v>
      </c>
      <c r="AU14" s="9">
        <f t="array" ref="AU14">VLOOKUP($C14&amp;$D14&amp;$AV14,IF({1,0},Sheet1!$A$6:$A$47&amp;Sheet1!$C$6:$C$47&amp;Sheet1!$AU$6:$AU$47,Sheet1!AT$6:AT$47),2,0)</f>
        <v>0</v>
      </c>
      <c r="AV14" s="9">
        <v>25</v>
      </c>
      <c r="AW14" s="9" t="s">
        <v>440</v>
      </c>
      <c r="AX14" s="9" t="s">
        <v>74</v>
      </c>
      <c r="AY14" s="9">
        <f t="array" ref="AY14">VLOOKUP($C14&amp;$D14&amp;$BE14,IF({1,0},Sheet1!$A$6:$A$47&amp;Sheet1!$C$6:$C$47&amp;Sheet1!$BD$6:$BD$47,Sheet1!AX$6:AX$47),2,0)</f>
        <v>18</v>
      </c>
      <c r="AZ14" s="9">
        <f t="array" ref="AZ14">VLOOKUP($C14&amp;$D14&amp;$BE14,IF({1,0},Sheet1!$A$6:$A$47&amp;Sheet1!$C$6:$C$47&amp;Sheet1!$BD$6:$BD$47,Sheet1!AY$6:AY$47),2,0)</f>
        <v>4</v>
      </c>
      <c r="BA14" s="9">
        <f t="array" ref="BA14">VLOOKUP($C14&amp;$D14&amp;$BE14,IF({1,0},Sheet1!$A$6:$A$47&amp;Sheet1!$C$6:$C$47&amp;Sheet1!$BD$6:$BD$47,Sheet1!AZ$6:AZ$47),2,0)</f>
        <v>0</v>
      </c>
      <c r="BB14" s="9">
        <f t="array" ref="BB14">VLOOKUP($C14&amp;$D14&amp;$BE14,IF({1,0},Sheet1!$A$6:$A$47&amp;Sheet1!$C$6:$C$47&amp;Sheet1!$BD$6:$BD$47,Sheet1!BA$6:BA$47),2,0)</f>
        <v>0</v>
      </c>
      <c r="BC14" s="9">
        <f t="array" ref="BC14">VLOOKUP($C14&amp;$D14&amp;$BE14,IF({1,0},Sheet1!$A$6:$A$47&amp;Sheet1!$C$6:$C$47&amp;Sheet1!$BD$6:$BD$47,Sheet1!BB$6:BB$47),2,0)</f>
        <v>0</v>
      </c>
      <c r="BD14" s="9">
        <f t="array" ref="BD14">VLOOKUP($C14&amp;$D14&amp;$BE14,IF({1,0},Sheet1!$A$6:$A$47&amp;Sheet1!$C$6:$C$47&amp;Sheet1!$BD$6:$BD$47,Sheet1!BC$6:BC$47),2,0)</f>
        <v>0</v>
      </c>
      <c r="BE14" s="9">
        <v>30</v>
      </c>
      <c r="BF14" s="33" t="s">
        <v>418</v>
      </c>
      <c r="BG14" s="33" t="s">
        <v>75</v>
      </c>
      <c r="BH14" s="9">
        <f t="array" ref="BH14">VLOOKUP($C14&amp;$D14&amp;$BN14,IF({1,0},Sheet1!$A$6:$A$47&amp;Sheet1!$C$6:$C$47&amp;Sheet1!$BM$6:$BM$47,Sheet1!BG$6:BG$47),2,0)</f>
        <v>2</v>
      </c>
      <c r="BI14" s="9">
        <f t="array" ref="BI14">VLOOKUP($C14&amp;$D14&amp;$BN14,IF({1,0},Sheet1!$A$6:$A$47&amp;Sheet1!$C$6:$C$47&amp;Sheet1!$BM$6:$BM$47,Sheet1!BH$6:BH$47),2,0)</f>
        <v>12000</v>
      </c>
      <c r="BJ14" s="9">
        <f t="array" ref="BJ14">VLOOKUP($C14&amp;$D14&amp;$BN14,IF({1,0},Sheet1!$A$6:$A$47&amp;Sheet1!$C$6:$C$47&amp;Sheet1!$BM$6:$BM$47,Sheet1!BI$6:BI$47),2,0)</f>
        <v>0</v>
      </c>
      <c r="BK14" s="9">
        <f t="array" ref="BK14">VLOOKUP($C14&amp;$D14&amp;$BN14,IF({1,0},Sheet1!$A$6:$A$47&amp;Sheet1!$C$6:$C$47&amp;Sheet1!$BM$6:$BM$47,Sheet1!BJ$6:BJ$47),2,0)</f>
        <v>0</v>
      </c>
      <c r="BL14" s="9">
        <f t="array" ref="BL14">VLOOKUP($C14&amp;$D14&amp;$BN14,IF({1,0},Sheet1!$A$6:$A$47&amp;Sheet1!$C$6:$C$47&amp;Sheet1!$BM$6:$BM$47,Sheet1!BK$6:BK$47),2,0)</f>
        <v>0</v>
      </c>
      <c r="BM14" s="9">
        <f t="array" ref="BM14">VLOOKUP($C14&amp;$D14&amp;$BN14,IF({1,0},Sheet1!$A$6:$A$47&amp;Sheet1!$C$6:$C$47&amp;Sheet1!$BM$6:$BM$47,Sheet1!BL$6:BL$47),2,0)</f>
        <v>0</v>
      </c>
      <c r="BN14" s="9">
        <v>35</v>
      </c>
      <c r="BO14" s="9" t="s">
        <v>441</v>
      </c>
      <c r="BP14" s="9" t="s">
        <v>76</v>
      </c>
      <c r="BQ14" s="9">
        <f t="array" ref="BQ14">VLOOKUP($C14&amp;$D14&amp;$BW14,IF({1,0},Sheet1!$A$6:$A$47&amp;Sheet1!$C$6:$C$47&amp;Sheet1!$BV$6:$BV$47,Sheet1!BP$6:BP$47),2,0)</f>
        <v>7</v>
      </c>
      <c r="BR14" s="9">
        <f t="array" ref="BR14">VLOOKUP($C14&amp;$D14&amp;$BW14,IF({1,0},Sheet1!$A$6:$A$47&amp;Sheet1!$C$6:$C$47&amp;Sheet1!$BV$6:$BV$47,Sheet1!BQ$6:BQ$47),2,0)</f>
        <v>120</v>
      </c>
      <c r="BS14" s="9">
        <f t="array" ref="BS14">VLOOKUP($C14&amp;$D14&amp;$BW14,IF({1,0},Sheet1!$A$6:$A$47&amp;Sheet1!$C$6:$C$47&amp;Sheet1!$BV$6:$BV$47,Sheet1!BR$6:BR$47),2,0)</f>
        <v>0</v>
      </c>
      <c r="BT14" s="9">
        <f t="array" ref="BT14">VLOOKUP($C14&amp;$D14&amp;$BW14,IF({1,0},Sheet1!$A$6:$A$47&amp;Sheet1!$C$6:$C$47&amp;Sheet1!$BV$6:$BV$47,Sheet1!BS$6:BS$47),2,0)</f>
        <v>0</v>
      </c>
      <c r="BU14" s="9">
        <f t="array" ref="BU14">VLOOKUP($C14&amp;$D14&amp;$BW14,IF({1,0},Sheet1!$A$6:$A$47&amp;Sheet1!$C$6:$C$47&amp;Sheet1!$BV$6:$BV$47,Sheet1!BT$6:BT$47),2,0)</f>
        <v>0</v>
      </c>
      <c r="BV14" s="9">
        <f t="array" ref="BV14">VLOOKUP($C14&amp;$D14&amp;$BW14,IF({1,0},Sheet1!$A$6:$A$47&amp;Sheet1!$C$6:$C$47&amp;Sheet1!$BV$6:$BV$47,Sheet1!BU$6:BU$47),2,0)</f>
        <v>0</v>
      </c>
      <c r="BW14" s="9">
        <v>40</v>
      </c>
      <c r="BX14" s="9" t="str">
        <f t="shared" si="0"/>
        <v>伤害加成+12% （8星）</v>
      </c>
      <c r="BY14" s="9" t="s">
        <v>77</v>
      </c>
      <c r="BZ14" s="9">
        <f t="array" ref="BZ14">VLOOKUP($C14&amp;$D14&amp;$CF14,IF({1,0},Sheet1!$A$6:$A$47&amp;Sheet1!$C$6:$C$47&amp;Sheet1!$CE$6:$CE$47,Sheet1!BY$6:BY$47),2,0)</f>
        <v>2</v>
      </c>
      <c r="CA14" s="9">
        <f t="array" ref="CA14">VLOOKUP($C14&amp;$D14&amp;$CF14,IF({1,0},Sheet1!$A$6:$A$47&amp;Sheet1!$C$6:$C$47&amp;Sheet1!$CE$6:$CE$47,Sheet1!BZ$6:BZ$47),2,0)</f>
        <v>24000</v>
      </c>
      <c r="CB14" s="9">
        <f t="array" ref="CB14">VLOOKUP($C14&amp;$D14&amp;$CF14,IF({1,0},Sheet1!$A$6:$A$47&amp;Sheet1!$C$6:$C$47&amp;Sheet1!$CE$6:$CE$47,Sheet1!CA$6:CA$47),2,0)</f>
        <v>0</v>
      </c>
      <c r="CC14" s="9">
        <f t="array" ref="CC14">VLOOKUP($C14&amp;$D14&amp;$CF14,IF({1,0},Sheet1!$A$6:$A$47&amp;Sheet1!$C$6:$C$47&amp;Sheet1!$CE$6:$CE$47,Sheet1!CB$6:CB$47),2,0)</f>
        <v>0</v>
      </c>
      <c r="CD14" s="9">
        <f t="array" ref="CD14">VLOOKUP($C14&amp;$D14&amp;$CF14,IF({1,0},Sheet1!$A$6:$A$47&amp;Sheet1!$C$6:$C$47&amp;Sheet1!$CE$6:$CE$47,Sheet1!CC$6:CC$47),2,0)</f>
        <v>0</v>
      </c>
      <c r="CE14" s="9">
        <f t="array" ref="CE14">VLOOKUP($C14&amp;$D14&amp;$CF14,IF({1,0},Sheet1!$A$6:$A$47&amp;Sheet1!$C$6:$C$47&amp;Sheet1!$CE$6:$CE$47,Sheet1!CD$6:CD$47),2,0)</f>
        <v>0</v>
      </c>
      <c r="CF14" s="9">
        <v>45</v>
      </c>
      <c r="CG14" s="9" t="s">
        <v>442</v>
      </c>
      <c r="CH14" s="9" t="s">
        <v>78</v>
      </c>
      <c r="CI14" s="9">
        <f t="array" ref="CI14">VLOOKUP($C14&amp;$D14&amp;$CO14,IF({1,0},Sheet1!$A$6:$A$47&amp;Sheet1!$C$6:$C$47&amp;Sheet1!$CN$6:$CN$47,Sheet1!CH$6:CH$47),2,0)</f>
        <v>22</v>
      </c>
      <c r="CJ14" s="9">
        <f t="array" ref="CJ14">VLOOKUP($C14&amp;$D14&amp;$CO14,IF({1,0},Sheet1!$A$6:$A$47&amp;Sheet1!$C$6:$C$47&amp;Sheet1!$CN$6:$CN$47,Sheet1!CI$6:CI$47),2,0)</f>
        <v>144</v>
      </c>
      <c r="CK14" s="9">
        <f t="array" ref="CK14">VLOOKUP($C14&amp;$D14&amp;$CO14,IF({1,0},Sheet1!$A$6:$A$47&amp;Sheet1!$C$6:$C$47&amp;Sheet1!$CN$6:$CN$47,Sheet1!CJ$6:CJ$47),2,0)</f>
        <v>0</v>
      </c>
      <c r="CL14" s="9">
        <f t="array" ref="CL14">VLOOKUP($C14&amp;$D14&amp;$CO14,IF({1,0},Sheet1!$A$6:$A$47&amp;Sheet1!$C$6:$C$47&amp;Sheet1!$CN$6:$CN$47,Sheet1!CK$6:CK$47),2,0)</f>
        <v>0</v>
      </c>
      <c r="CM14" s="9">
        <f t="array" ref="CM14">VLOOKUP($C14&amp;$D14&amp;$CO14,IF({1,0},Sheet1!$A$6:$A$47&amp;Sheet1!$C$6:$C$47&amp;Sheet1!$CN$6:$CN$47,Sheet1!CL$6:CL$47),2,0)</f>
        <v>0</v>
      </c>
      <c r="CN14" s="9">
        <f t="array" ref="CN14">VLOOKUP($C14&amp;$D14&amp;$CO14,IF({1,0},Sheet1!$A$6:$A$47&amp;Sheet1!$C$6:$C$47&amp;Sheet1!$CN$6:$CN$47,Sheet1!CM$6:CM$47),2,0)</f>
        <v>0</v>
      </c>
      <c r="CO14" s="9">
        <v>50</v>
      </c>
      <c r="CP14" s="9" t="str">
        <f t="shared" si="1"/>
        <v>最终增伤+14.4% （10星）</v>
      </c>
      <c r="CQ14"/>
      <c r="CR14"/>
    </row>
    <row r="15" spans="1:96" s="9" customFormat="1" ht="17.399999999999999" x14ac:dyDescent="0.25">
      <c r="A15" s="44">
        <v>21801</v>
      </c>
      <c r="B15" s="17" t="s">
        <v>358</v>
      </c>
      <c r="C15" s="17">
        <f>VLOOKUP(B15,Sheet4!$A$6:$B$171,2,0)</f>
        <v>3</v>
      </c>
      <c r="D15" s="35">
        <v>18</v>
      </c>
      <c r="E15" s="9" t="s">
        <v>29</v>
      </c>
      <c r="F15" s="9">
        <f t="array" ref="F15">VLOOKUP($C15&amp;$D15&amp;$L15,IF({1,0},Sheet1!$A$6:$A$47&amp;Sheet1!$C$6:$C$47&amp;Sheet1!$K$6:$K$47,Sheet1!E$6:E$47),2,0)</f>
        <v>18</v>
      </c>
      <c r="G15" s="9">
        <f t="array" ref="G15">VLOOKUP($C15&amp;$D15&amp;$L15,IF({1,0},Sheet1!$A$6:$A$47&amp;Sheet1!$C$6:$C$47&amp;Sheet1!$K$6:$K$47,Sheet1!F$6:F$47),2,0)</f>
        <v>1</v>
      </c>
      <c r="H15" s="9">
        <f t="array" ref="H15">VLOOKUP($C15&amp;$D15&amp;$L15,IF({1,0},Sheet1!$A$6:$A$47&amp;Sheet1!$C$6:$C$47&amp;Sheet1!$K$6:$K$47,Sheet1!G$6:G$47),2,0)</f>
        <v>0</v>
      </c>
      <c r="I15" s="9">
        <f t="array" ref="I15">VLOOKUP($C15&amp;$D15&amp;$L15,IF({1,0},Sheet1!$A$6:$A$47&amp;Sheet1!$C$6:$C$47&amp;Sheet1!$K$6:$K$47,Sheet1!H$6:H$47),2,0)</f>
        <v>0</v>
      </c>
      <c r="J15" s="9">
        <f t="array" ref="J15">VLOOKUP($C15&amp;$D15&amp;$L15,IF({1,0},Sheet1!$A$6:$A$47&amp;Sheet1!$C$6:$C$47&amp;Sheet1!$K$6:$K$47,Sheet1!I$6:I$47),2,0)</f>
        <v>0</v>
      </c>
      <c r="K15" s="9">
        <f t="array" ref="K15">VLOOKUP($C15&amp;$D15&amp;$L15,IF({1,0},Sheet1!$A$6:$A$47&amp;Sheet1!$C$6:$C$47&amp;Sheet1!$K$6:$K$47,Sheet1!J$6:J$47),2,0)</f>
        <v>0</v>
      </c>
      <c r="L15" s="9">
        <v>5</v>
      </c>
      <c r="M15" s="33" t="s">
        <v>413</v>
      </c>
      <c r="N15" s="9" t="s">
        <v>27</v>
      </c>
      <c r="O15" s="9">
        <f t="array" ref="O15">VLOOKUP($C15&amp;$D15&amp;$U15,IF({1,0},Sheet1!$A$6:$A$47&amp;Sheet1!$C$6:$C$47&amp;Sheet1!$T$6:$T$47,Sheet1!N$6:N$47),2,0)</f>
        <v>18</v>
      </c>
      <c r="P15" s="9">
        <f t="array" ref="P15">VLOOKUP($C15&amp;$D15&amp;$U15,IF({1,0},Sheet1!$A$6:$A$47&amp;Sheet1!$C$6:$C$47&amp;Sheet1!$T$6:$T$47,Sheet1!O$6:O$47),2,0)</f>
        <v>2</v>
      </c>
      <c r="Q15" s="9">
        <f t="array" ref="Q15">VLOOKUP($C15&amp;$D15&amp;$U15,IF({1,0},Sheet1!$A$6:$A$47&amp;Sheet1!$C$6:$C$47&amp;Sheet1!$T$6:$T$47,Sheet1!P$6:P$47),2,0)</f>
        <v>0</v>
      </c>
      <c r="R15" s="9">
        <f t="array" ref="R15">VLOOKUP($C15&amp;$D15&amp;$U15,IF({1,0},Sheet1!$A$6:$A$47&amp;Sheet1!$C$6:$C$47&amp;Sheet1!$T$6:$T$47,Sheet1!Q$6:Q$47),2,0)</f>
        <v>0</v>
      </c>
      <c r="S15" s="9">
        <f t="array" ref="S15">VLOOKUP($C15&amp;$D15&amp;$U15,IF({1,0},Sheet1!$A$6:$A$47&amp;Sheet1!$C$6:$C$47&amp;Sheet1!$T$6:$T$47,Sheet1!R$6:R$47),2,0)</f>
        <v>0</v>
      </c>
      <c r="T15" s="9">
        <f t="array" ref="T15">VLOOKUP($C15&amp;$D15&amp;$U15,IF({1,0},Sheet1!$A$6:$A$47&amp;Sheet1!$C$6:$C$47&amp;Sheet1!$T$6:$T$47,Sheet1!S$6:S$47),2,0)</f>
        <v>0</v>
      </c>
      <c r="U15" s="9">
        <v>10</v>
      </c>
      <c r="V15" s="33" t="s">
        <v>414</v>
      </c>
      <c r="W15" s="9" t="s">
        <v>28</v>
      </c>
      <c r="X15" s="9">
        <f t="array" ref="X15">VLOOKUP($C15&amp;$D15&amp;$AD15,IF({1,0},Sheet1!$A$6:$A$47&amp;Sheet1!$C$6:$C$47&amp;Sheet1!$AC$6:$AC$47,Sheet1!W$6:W$47),2,0)</f>
        <v>0</v>
      </c>
      <c r="Y15" s="9">
        <f t="array" ref="Y15">VLOOKUP($C15&amp;$D15&amp;$AD15,IF({1,0},Sheet1!$A$6:$A$47&amp;Sheet1!$C$6:$C$47&amp;Sheet1!$AC$6:$AC$47,Sheet1!X$6:X$47),2,0)</f>
        <v>0</v>
      </c>
      <c r="Z15" s="9">
        <f t="array" ref="Z15">VLOOKUP($C15&amp;$D15&amp;$AD15,IF({1,0},Sheet1!$A$6:$A$47&amp;Sheet1!$C$6:$C$47&amp;Sheet1!$AC$6:$AC$47,Sheet1!Y$6:Y$47),2,0)</f>
        <v>2</v>
      </c>
      <c r="AA15" s="9">
        <f t="array" ref="AA15">VLOOKUP($C15&amp;$D15&amp;$AD15,IF({1,0},Sheet1!$A$6:$A$47&amp;Sheet1!$C$6:$C$47&amp;Sheet1!$AC$6:$AC$47,Sheet1!Z$6:Z$47),2,0)</f>
        <v>1000</v>
      </c>
      <c r="AB15" s="9">
        <f t="array" ref="AB15">VLOOKUP($C15&amp;$D15&amp;$AD15,IF({1,0},Sheet1!$A$6:$A$47&amp;Sheet1!$C$6:$C$47&amp;Sheet1!$AC$6:$AC$47,Sheet1!AA$6:AA$47),2,0)</f>
        <v>9</v>
      </c>
      <c r="AC15" s="9">
        <f t="array" ref="AC15">VLOOKUP($C15&amp;$D15&amp;$AD15,IF({1,0},Sheet1!$A$6:$A$47&amp;Sheet1!$C$6:$C$47&amp;Sheet1!$AC$6:$AC$47,Sheet1!AB$6:AB$47),2,0)</f>
        <v>50</v>
      </c>
      <c r="AD15" s="9">
        <v>15</v>
      </c>
      <c r="AE15" s="9" t="str">
        <f t="array" ref="AE15">VLOOKUP($C15&amp;$D15,IF({1,0},Sheet1!$A$6:$A$47&amp;Sheet1!$C$6:$C$47,Sheet1!AD$6:AD$47),2,0)</f>
        <v>攻击+1000，命中+5% （3星）</v>
      </c>
      <c r="AF15" s="9" t="s">
        <v>72</v>
      </c>
      <c r="AG15" s="9">
        <f t="array" ref="AG15">VLOOKUP($C15&amp;$D15&amp;$AM15,IF({1,0},Sheet1!$A$6:$A$47&amp;Sheet1!$C$6:$C$47&amp;Sheet1!$AL$6:$AL$47,Sheet1!AF$6:AF$47),2,0)</f>
        <v>0</v>
      </c>
      <c r="AH15" s="9">
        <f t="array" ref="AH15">VLOOKUP($C15&amp;$D15&amp;$AM15,IF({1,0},Sheet1!$A$6:$A$47&amp;Sheet1!$C$6:$C$47&amp;Sheet1!$AL$6:$AL$47,Sheet1!AG$6:AG$47),2,0)</f>
        <v>0</v>
      </c>
      <c r="AI15" s="9">
        <f t="array" ref="AI15">VLOOKUP($C15&amp;$D15&amp;$AM15,IF({1,0},Sheet1!$A$6:$A$47&amp;Sheet1!$C$6:$C$47&amp;Sheet1!$AL$6:$AL$47,Sheet1!AH$6:AH$47),2,0)</f>
        <v>7</v>
      </c>
      <c r="AJ15" s="9">
        <f t="array" ref="AJ15">VLOOKUP($C15&amp;$D15&amp;$AM15,IF({1,0},Sheet1!$A$6:$A$47&amp;Sheet1!$C$6:$C$47&amp;Sheet1!$AL$6:$AL$47,Sheet1!AI$6:AI$47),2,0)</f>
        <v>80</v>
      </c>
      <c r="AK15" s="9">
        <f t="array" ref="AK15">VLOOKUP($C15&amp;$D15&amp;$AM15,IF({1,0},Sheet1!$A$6:$A$47&amp;Sheet1!$C$6:$C$47&amp;Sheet1!$AL$6:$AL$47,Sheet1!AJ$6:AJ$47),2,0)</f>
        <v>0</v>
      </c>
      <c r="AL15" s="9">
        <f t="array" ref="AL15">VLOOKUP($C15&amp;$D15&amp;$AM15,IF({1,0},Sheet1!$A$6:$A$47&amp;Sheet1!$C$6:$C$47&amp;Sheet1!$AL$6:$AL$47,Sheet1!AK$6:AK$47),2,0)</f>
        <v>0</v>
      </c>
      <c r="AM15" s="9">
        <v>20</v>
      </c>
      <c r="AN15" s="9" t="s">
        <v>439</v>
      </c>
      <c r="AO15" s="9" t="s">
        <v>73</v>
      </c>
      <c r="AP15" s="9">
        <f t="array" ref="AP15">VLOOKUP($C15&amp;$D15&amp;$AV15,IF({1,0},Sheet1!$A$6:$A$47&amp;Sheet1!$C$6:$C$47&amp;Sheet1!$AU$6:$AU$47,Sheet1!AO$6:AO$47),2,0)</f>
        <v>2</v>
      </c>
      <c r="AQ15" s="9">
        <f t="array" ref="AQ15">VLOOKUP($C15&amp;$D15&amp;$AV15,IF({1,0},Sheet1!$A$6:$A$47&amp;Sheet1!$C$6:$C$47&amp;Sheet1!$AU$6:$AU$47,Sheet1!AP$6:AP$47),2,0)</f>
        <v>6000</v>
      </c>
      <c r="AR15" s="9">
        <f t="array" ref="AR15">VLOOKUP($C15&amp;$D15&amp;$AV15,IF({1,0},Sheet1!$A$6:$A$47&amp;Sheet1!$C$6:$C$47&amp;Sheet1!$AU$6:$AU$47,Sheet1!AQ$6:AQ$47),2,0)</f>
        <v>0</v>
      </c>
      <c r="AS15" s="9">
        <f t="array" ref="AS15">VLOOKUP($C15&amp;$D15&amp;$AV15,IF({1,0},Sheet1!$A$6:$A$47&amp;Sheet1!$C$6:$C$47&amp;Sheet1!$AU$6:$AU$47,Sheet1!AR$6:AR$47),2,0)</f>
        <v>0</v>
      </c>
      <c r="AT15" s="9">
        <f t="array" ref="AT15">VLOOKUP($C15&amp;$D15&amp;$AV15,IF({1,0},Sheet1!$A$6:$A$47&amp;Sheet1!$C$6:$C$47&amp;Sheet1!$AU$6:$AU$47,Sheet1!AS$6:AS$47),2,0)</f>
        <v>0</v>
      </c>
      <c r="AU15" s="9">
        <f t="array" ref="AU15">VLOOKUP($C15&amp;$D15&amp;$AV15,IF({1,0},Sheet1!$A$6:$A$47&amp;Sheet1!$C$6:$C$47&amp;Sheet1!$AU$6:$AU$47,Sheet1!AT$6:AT$47),2,0)</f>
        <v>0</v>
      </c>
      <c r="AV15" s="9">
        <v>25</v>
      </c>
      <c r="AW15" s="9" t="s">
        <v>440</v>
      </c>
      <c r="AX15" s="9" t="s">
        <v>74</v>
      </c>
      <c r="AY15" s="9">
        <f t="array" ref="AY15">VLOOKUP($C15&amp;$D15&amp;$BE15,IF({1,0},Sheet1!$A$6:$A$47&amp;Sheet1!$C$6:$C$47&amp;Sheet1!$BD$6:$BD$47,Sheet1!AX$6:AX$47),2,0)</f>
        <v>18</v>
      </c>
      <c r="AZ15" s="9">
        <f t="array" ref="AZ15">VLOOKUP($C15&amp;$D15&amp;$BE15,IF({1,0},Sheet1!$A$6:$A$47&amp;Sheet1!$C$6:$C$47&amp;Sheet1!$BD$6:$BD$47,Sheet1!AY$6:AY$47),2,0)</f>
        <v>4</v>
      </c>
      <c r="BA15" s="9">
        <f t="array" ref="BA15">VLOOKUP($C15&amp;$D15&amp;$BE15,IF({1,0},Sheet1!$A$6:$A$47&amp;Sheet1!$C$6:$C$47&amp;Sheet1!$BD$6:$BD$47,Sheet1!AZ$6:AZ$47),2,0)</f>
        <v>0</v>
      </c>
      <c r="BB15" s="9">
        <f t="array" ref="BB15">VLOOKUP($C15&amp;$D15&amp;$BE15,IF({1,0},Sheet1!$A$6:$A$47&amp;Sheet1!$C$6:$C$47&amp;Sheet1!$BD$6:$BD$47,Sheet1!BA$6:BA$47),2,0)</f>
        <v>0</v>
      </c>
      <c r="BC15" s="9">
        <f t="array" ref="BC15">VLOOKUP($C15&amp;$D15&amp;$BE15,IF({1,0},Sheet1!$A$6:$A$47&amp;Sheet1!$C$6:$C$47&amp;Sheet1!$BD$6:$BD$47,Sheet1!BB$6:BB$47),2,0)</f>
        <v>0</v>
      </c>
      <c r="BD15" s="9">
        <f t="array" ref="BD15">VLOOKUP($C15&amp;$D15&amp;$BE15,IF({1,0},Sheet1!$A$6:$A$47&amp;Sheet1!$C$6:$C$47&amp;Sheet1!$BD$6:$BD$47,Sheet1!BC$6:BC$47),2,0)</f>
        <v>0</v>
      </c>
      <c r="BE15" s="9">
        <v>30</v>
      </c>
      <c r="BF15" s="33" t="s">
        <v>418</v>
      </c>
      <c r="BG15" s="33" t="s">
        <v>75</v>
      </c>
      <c r="BH15" s="9">
        <f t="array" ref="BH15">VLOOKUP($C15&amp;$D15&amp;$BN15,IF({1,0},Sheet1!$A$6:$A$47&amp;Sheet1!$C$6:$C$47&amp;Sheet1!$BM$6:$BM$47,Sheet1!BG$6:BG$47),2,0)</f>
        <v>2</v>
      </c>
      <c r="BI15" s="9">
        <f t="array" ref="BI15">VLOOKUP($C15&amp;$D15&amp;$BN15,IF({1,0},Sheet1!$A$6:$A$47&amp;Sheet1!$C$6:$C$47&amp;Sheet1!$BM$6:$BM$47,Sheet1!BH$6:BH$47),2,0)</f>
        <v>12000</v>
      </c>
      <c r="BJ15" s="9">
        <f t="array" ref="BJ15">VLOOKUP($C15&amp;$D15&amp;$BN15,IF({1,0},Sheet1!$A$6:$A$47&amp;Sheet1!$C$6:$C$47&amp;Sheet1!$BM$6:$BM$47,Sheet1!BI$6:BI$47),2,0)</f>
        <v>0</v>
      </c>
      <c r="BK15" s="9">
        <f t="array" ref="BK15">VLOOKUP($C15&amp;$D15&amp;$BN15,IF({1,0},Sheet1!$A$6:$A$47&amp;Sheet1!$C$6:$C$47&amp;Sheet1!$BM$6:$BM$47,Sheet1!BJ$6:BJ$47),2,0)</f>
        <v>0</v>
      </c>
      <c r="BL15" s="9">
        <f t="array" ref="BL15">VLOOKUP($C15&amp;$D15&amp;$BN15,IF({1,0},Sheet1!$A$6:$A$47&amp;Sheet1!$C$6:$C$47&amp;Sheet1!$BM$6:$BM$47,Sheet1!BK$6:BK$47),2,0)</f>
        <v>0</v>
      </c>
      <c r="BM15" s="9">
        <f t="array" ref="BM15">VLOOKUP($C15&amp;$D15&amp;$BN15,IF({1,0},Sheet1!$A$6:$A$47&amp;Sheet1!$C$6:$C$47&amp;Sheet1!$BM$6:$BM$47,Sheet1!BL$6:BL$47),2,0)</f>
        <v>0</v>
      </c>
      <c r="BN15" s="9">
        <v>35</v>
      </c>
      <c r="BO15" s="9" t="s">
        <v>441</v>
      </c>
      <c r="BP15" s="9" t="s">
        <v>76</v>
      </c>
      <c r="BQ15" s="9">
        <f t="array" ref="BQ15">VLOOKUP($C15&amp;$D15&amp;$BW15,IF({1,0},Sheet1!$A$6:$A$47&amp;Sheet1!$C$6:$C$47&amp;Sheet1!$BV$6:$BV$47,Sheet1!BP$6:BP$47),2,0)</f>
        <v>7</v>
      </c>
      <c r="BR15" s="9">
        <f t="array" ref="BR15">VLOOKUP($C15&amp;$D15&amp;$BW15,IF({1,0},Sheet1!$A$6:$A$47&amp;Sheet1!$C$6:$C$47&amp;Sheet1!$BV$6:$BV$47,Sheet1!BQ$6:BQ$47),2,0)</f>
        <v>120</v>
      </c>
      <c r="BS15" s="9">
        <f t="array" ref="BS15">VLOOKUP($C15&amp;$D15&amp;$BW15,IF({1,0},Sheet1!$A$6:$A$47&amp;Sheet1!$C$6:$C$47&amp;Sheet1!$BV$6:$BV$47,Sheet1!BR$6:BR$47),2,0)</f>
        <v>0</v>
      </c>
      <c r="BT15" s="9">
        <f t="array" ref="BT15">VLOOKUP($C15&amp;$D15&amp;$BW15,IF({1,0},Sheet1!$A$6:$A$47&amp;Sheet1!$C$6:$C$47&amp;Sheet1!$BV$6:$BV$47,Sheet1!BS$6:BS$47),2,0)</f>
        <v>0</v>
      </c>
      <c r="BU15" s="9">
        <f t="array" ref="BU15">VLOOKUP($C15&amp;$D15&amp;$BW15,IF({1,0},Sheet1!$A$6:$A$47&amp;Sheet1!$C$6:$C$47&amp;Sheet1!$BV$6:$BV$47,Sheet1!BT$6:BT$47),2,0)</f>
        <v>0</v>
      </c>
      <c r="BV15" s="9">
        <f t="array" ref="BV15">VLOOKUP($C15&amp;$D15&amp;$BW15,IF({1,0},Sheet1!$A$6:$A$47&amp;Sheet1!$C$6:$C$47&amp;Sheet1!$BV$6:$BV$47,Sheet1!BU$6:BU$47),2,0)</f>
        <v>0</v>
      </c>
      <c r="BW15" s="9">
        <v>40</v>
      </c>
      <c r="BX15" s="9" t="str">
        <f t="shared" si="0"/>
        <v>伤害加成+12% （8星）</v>
      </c>
      <c r="BY15" s="9" t="s">
        <v>77</v>
      </c>
      <c r="BZ15" s="9">
        <f t="array" ref="BZ15">VLOOKUP($C15&amp;$D15&amp;$CF15,IF({1,0},Sheet1!$A$6:$A$47&amp;Sheet1!$C$6:$C$47&amp;Sheet1!$CE$6:$CE$47,Sheet1!BY$6:BY$47),2,0)</f>
        <v>2</v>
      </c>
      <c r="CA15" s="9">
        <f t="array" ref="CA15">VLOOKUP($C15&amp;$D15&amp;$CF15,IF({1,0},Sheet1!$A$6:$A$47&amp;Sheet1!$C$6:$C$47&amp;Sheet1!$CE$6:$CE$47,Sheet1!BZ$6:BZ$47),2,0)</f>
        <v>24000</v>
      </c>
      <c r="CB15" s="9">
        <f t="array" ref="CB15">VLOOKUP($C15&amp;$D15&amp;$CF15,IF({1,0},Sheet1!$A$6:$A$47&amp;Sheet1!$C$6:$C$47&amp;Sheet1!$CE$6:$CE$47,Sheet1!CA$6:CA$47),2,0)</f>
        <v>0</v>
      </c>
      <c r="CC15" s="9">
        <f t="array" ref="CC15">VLOOKUP($C15&amp;$D15&amp;$CF15,IF({1,0},Sheet1!$A$6:$A$47&amp;Sheet1!$C$6:$C$47&amp;Sheet1!$CE$6:$CE$47,Sheet1!CB$6:CB$47),2,0)</f>
        <v>0</v>
      </c>
      <c r="CD15" s="9">
        <f t="array" ref="CD15">VLOOKUP($C15&amp;$D15&amp;$CF15,IF({1,0},Sheet1!$A$6:$A$47&amp;Sheet1!$C$6:$C$47&amp;Sheet1!$CE$6:$CE$47,Sheet1!CC$6:CC$47),2,0)</f>
        <v>0</v>
      </c>
      <c r="CE15" s="9">
        <f t="array" ref="CE15">VLOOKUP($C15&amp;$D15&amp;$CF15,IF({1,0},Sheet1!$A$6:$A$47&amp;Sheet1!$C$6:$C$47&amp;Sheet1!$CE$6:$CE$47,Sheet1!CD$6:CD$47),2,0)</f>
        <v>0</v>
      </c>
      <c r="CF15" s="9">
        <v>45</v>
      </c>
      <c r="CG15" s="9" t="s">
        <v>442</v>
      </c>
      <c r="CH15" s="9" t="s">
        <v>78</v>
      </c>
      <c r="CI15" s="9">
        <f t="array" ref="CI15">VLOOKUP($C15&amp;$D15&amp;$CO15,IF({1,0},Sheet1!$A$6:$A$47&amp;Sheet1!$C$6:$C$47&amp;Sheet1!$CN$6:$CN$47,Sheet1!CH$6:CH$47),2,0)</f>
        <v>22</v>
      </c>
      <c r="CJ15" s="9">
        <f t="array" ref="CJ15">VLOOKUP($C15&amp;$D15&amp;$CO15,IF({1,0},Sheet1!$A$6:$A$47&amp;Sheet1!$C$6:$C$47&amp;Sheet1!$CN$6:$CN$47,Sheet1!CI$6:CI$47),2,0)</f>
        <v>144</v>
      </c>
      <c r="CK15" s="9">
        <f t="array" ref="CK15">VLOOKUP($C15&amp;$D15&amp;$CO15,IF({1,0},Sheet1!$A$6:$A$47&amp;Sheet1!$C$6:$C$47&amp;Sheet1!$CN$6:$CN$47,Sheet1!CJ$6:CJ$47),2,0)</f>
        <v>0</v>
      </c>
      <c r="CL15" s="9">
        <f t="array" ref="CL15">VLOOKUP($C15&amp;$D15&amp;$CO15,IF({1,0},Sheet1!$A$6:$A$47&amp;Sheet1!$C$6:$C$47&amp;Sheet1!$CN$6:$CN$47,Sheet1!CK$6:CK$47),2,0)</f>
        <v>0</v>
      </c>
      <c r="CM15" s="9">
        <f t="array" ref="CM15">VLOOKUP($C15&amp;$D15&amp;$CO15,IF({1,0},Sheet1!$A$6:$A$47&amp;Sheet1!$C$6:$C$47&amp;Sheet1!$CN$6:$CN$47,Sheet1!CL$6:CL$47),2,0)</f>
        <v>0</v>
      </c>
      <c r="CN15" s="9">
        <f t="array" ref="CN15">VLOOKUP($C15&amp;$D15&amp;$CO15,IF({1,0},Sheet1!$A$6:$A$47&amp;Sheet1!$C$6:$C$47&amp;Sheet1!$CN$6:$CN$47,Sheet1!CM$6:CM$47),2,0)</f>
        <v>0</v>
      </c>
      <c r="CO15" s="9">
        <v>50</v>
      </c>
      <c r="CP15" s="9" t="str">
        <f t="shared" si="1"/>
        <v>最终增伤+14.4% （10星）</v>
      </c>
      <c r="CQ15"/>
      <c r="CR15"/>
    </row>
    <row r="16" spans="1:96" s="9" customFormat="1" ht="17.399999999999999" x14ac:dyDescent="0.25">
      <c r="A16" s="44">
        <v>21803</v>
      </c>
      <c r="B16" s="17" t="s">
        <v>359</v>
      </c>
      <c r="C16" s="17">
        <f>VLOOKUP(B16,Sheet4!$A$6:$B$171,2,0)</f>
        <v>4</v>
      </c>
      <c r="D16" s="35">
        <v>18</v>
      </c>
      <c r="E16" s="9" t="s">
        <v>29</v>
      </c>
      <c r="F16" s="9">
        <f t="array" ref="F16">VLOOKUP($C16&amp;$D16&amp;$L16,IF({1,0},Sheet1!$A$6:$A$47&amp;Sheet1!$C$6:$C$47&amp;Sheet1!$K$6:$K$47,Sheet1!E$6:E$47),2,0)</f>
        <v>18</v>
      </c>
      <c r="G16" s="9">
        <f t="array" ref="G16">VLOOKUP($C16&amp;$D16&amp;$L16,IF({1,0},Sheet1!$A$6:$A$47&amp;Sheet1!$C$6:$C$47&amp;Sheet1!$K$6:$K$47,Sheet1!F$6:F$47),2,0)</f>
        <v>1</v>
      </c>
      <c r="H16" s="9">
        <f t="array" ref="H16">VLOOKUP($C16&amp;$D16&amp;$L16,IF({1,0},Sheet1!$A$6:$A$47&amp;Sheet1!$C$6:$C$47&amp;Sheet1!$K$6:$K$47,Sheet1!G$6:G$47),2,0)</f>
        <v>0</v>
      </c>
      <c r="I16" s="9">
        <f t="array" ref="I16">VLOOKUP($C16&amp;$D16&amp;$L16,IF({1,0},Sheet1!$A$6:$A$47&amp;Sheet1!$C$6:$C$47&amp;Sheet1!$K$6:$K$47,Sheet1!H$6:H$47),2,0)</f>
        <v>0</v>
      </c>
      <c r="J16" s="9">
        <f t="array" ref="J16">VLOOKUP($C16&amp;$D16&amp;$L16,IF({1,0},Sheet1!$A$6:$A$47&amp;Sheet1!$C$6:$C$47&amp;Sheet1!$K$6:$K$47,Sheet1!I$6:I$47),2,0)</f>
        <v>0</v>
      </c>
      <c r="K16" s="9">
        <f t="array" ref="K16">VLOOKUP($C16&amp;$D16&amp;$L16,IF({1,0},Sheet1!$A$6:$A$47&amp;Sheet1!$C$6:$C$47&amp;Sheet1!$K$6:$K$47,Sheet1!J$6:J$47),2,0)</f>
        <v>0</v>
      </c>
      <c r="L16" s="9">
        <v>5</v>
      </c>
      <c r="M16" s="33" t="s">
        <v>413</v>
      </c>
      <c r="N16" s="9" t="s">
        <v>27</v>
      </c>
      <c r="O16" s="9">
        <f t="array" ref="O16">VLOOKUP($C16&amp;$D16&amp;$U16,IF({1,0},Sheet1!$A$6:$A$47&amp;Sheet1!$C$6:$C$47&amp;Sheet1!$T$6:$T$47,Sheet1!N$6:N$47),2,0)</f>
        <v>18</v>
      </c>
      <c r="P16" s="9">
        <f t="array" ref="P16">VLOOKUP($C16&amp;$D16&amp;$U16,IF({1,0},Sheet1!$A$6:$A$47&amp;Sheet1!$C$6:$C$47&amp;Sheet1!$T$6:$T$47,Sheet1!O$6:O$47),2,0)</f>
        <v>2</v>
      </c>
      <c r="Q16" s="9">
        <f t="array" ref="Q16">VLOOKUP($C16&amp;$D16&amp;$U16,IF({1,0},Sheet1!$A$6:$A$47&amp;Sheet1!$C$6:$C$47&amp;Sheet1!$T$6:$T$47,Sheet1!P$6:P$47),2,0)</f>
        <v>0</v>
      </c>
      <c r="R16" s="9">
        <f t="array" ref="R16">VLOOKUP($C16&amp;$D16&amp;$U16,IF({1,0},Sheet1!$A$6:$A$47&amp;Sheet1!$C$6:$C$47&amp;Sheet1!$T$6:$T$47,Sheet1!Q$6:Q$47),2,0)</f>
        <v>0</v>
      </c>
      <c r="S16" s="9">
        <f t="array" ref="S16">VLOOKUP($C16&amp;$D16&amp;$U16,IF({1,0},Sheet1!$A$6:$A$47&amp;Sheet1!$C$6:$C$47&amp;Sheet1!$T$6:$T$47,Sheet1!R$6:R$47),2,0)</f>
        <v>0</v>
      </c>
      <c r="T16" s="9">
        <f t="array" ref="T16">VLOOKUP($C16&amp;$D16&amp;$U16,IF({1,0},Sheet1!$A$6:$A$47&amp;Sheet1!$C$6:$C$47&amp;Sheet1!$T$6:$T$47,Sheet1!S$6:S$47),2,0)</f>
        <v>0</v>
      </c>
      <c r="U16" s="9">
        <v>10</v>
      </c>
      <c r="V16" s="33" t="s">
        <v>414</v>
      </c>
      <c r="W16" s="9" t="s">
        <v>28</v>
      </c>
      <c r="X16" s="9">
        <f t="array" ref="X16">VLOOKUP($C16&amp;$D16&amp;$AD16,IF({1,0},Sheet1!$A$6:$A$47&amp;Sheet1!$C$6:$C$47&amp;Sheet1!$AC$6:$AC$47,Sheet1!W$6:W$47),2,0)</f>
        <v>0</v>
      </c>
      <c r="Y16" s="9">
        <f t="array" ref="Y16">VLOOKUP($C16&amp;$D16&amp;$AD16,IF({1,0},Sheet1!$A$6:$A$47&amp;Sheet1!$C$6:$C$47&amp;Sheet1!$AC$6:$AC$47,Sheet1!X$6:X$47),2,0)</f>
        <v>0</v>
      </c>
      <c r="Z16" s="9">
        <f t="array" ref="Z16">VLOOKUP($C16&amp;$D16&amp;$AD16,IF({1,0},Sheet1!$A$6:$A$47&amp;Sheet1!$C$6:$C$47&amp;Sheet1!$AC$6:$AC$47,Sheet1!Y$6:Y$47),2,0)</f>
        <v>2</v>
      </c>
      <c r="AA16" s="9">
        <f t="array" ref="AA16">VLOOKUP($C16&amp;$D16&amp;$AD16,IF({1,0},Sheet1!$A$6:$A$47&amp;Sheet1!$C$6:$C$47&amp;Sheet1!$AC$6:$AC$47,Sheet1!Z$6:Z$47),2,0)</f>
        <v>800</v>
      </c>
      <c r="AB16" s="9">
        <f t="array" ref="AB16">VLOOKUP($C16&amp;$D16&amp;$AD16,IF({1,0},Sheet1!$A$6:$A$47&amp;Sheet1!$C$6:$C$47&amp;Sheet1!$AC$6:$AC$47,Sheet1!AA$6:AA$47),2,0)</f>
        <v>3</v>
      </c>
      <c r="AC16" s="9">
        <f t="array" ref="AC16">VLOOKUP($C16&amp;$D16&amp;$AD16,IF({1,0},Sheet1!$A$6:$A$47&amp;Sheet1!$C$6:$C$47&amp;Sheet1!$AC$6:$AC$47,Sheet1!AB$6:AB$47),2,0)</f>
        <v>600</v>
      </c>
      <c r="AD16" s="9">
        <v>15</v>
      </c>
      <c r="AE16" s="9" t="str">
        <f t="array" ref="AE16">VLOOKUP($C16&amp;$D16,IF({1,0},Sheet1!$A$6:$A$47&amp;Sheet1!$C$6:$C$47,Sheet1!AD$6:AD$47),2,0)</f>
        <v>攻击+800，防御+600 （3星）</v>
      </c>
      <c r="AF16" s="9" t="s">
        <v>72</v>
      </c>
      <c r="AG16" s="9">
        <f t="array" ref="AG16">VLOOKUP($C16&amp;$D16&amp;$AM16,IF({1,0},Sheet1!$A$6:$A$47&amp;Sheet1!$C$6:$C$47&amp;Sheet1!$AL$6:$AL$47,Sheet1!AF$6:AF$47),2,0)</f>
        <v>0</v>
      </c>
      <c r="AH16" s="9">
        <f t="array" ref="AH16">VLOOKUP($C16&amp;$D16&amp;$AM16,IF({1,0},Sheet1!$A$6:$A$47&amp;Sheet1!$C$6:$C$47&amp;Sheet1!$AL$6:$AL$47,Sheet1!AG$6:AG$47),2,0)</f>
        <v>0</v>
      </c>
      <c r="AI16" s="9">
        <f t="array" ref="AI16">VLOOKUP($C16&amp;$D16&amp;$AM16,IF({1,0},Sheet1!$A$6:$A$47&amp;Sheet1!$C$6:$C$47&amp;Sheet1!$AL$6:$AL$47,Sheet1!AH$6:AH$47),2,0)</f>
        <v>7</v>
      </c>
      <c r="AJ16" s="9">
        <f t="array" ref="AJ16">VLOOKUP($C16&amp;$D16&amp;$AM16,IF({1,0},Sheet1!$A$6:$A$47&amp;Sheet1!$C$6:$C$47&amp;Sheet1!$AL$6:$AL$47,Sheet1!AI$6:AI$47),2,0)</f>
        <v>40</v>
      </c>
      <c r="AK16" s="9">
        <f t="array" ref="AK16">VLOOKUP($C16&amp;$D16&amp;$AM16,IF({1,0},Sheet1!$A$6:$A$47&amp;Sheet1!$C$6:$C$47&amp;Sheet1!$AL$6:$AL$47,Sheet1!AJ$6:AJ$47),2,0)</f>
        <v>8</v>
      </c>
      <c r="AL16" s="9">
        <f t="array" ref="AL16">VLOOKUP($C16&amp;$D16&amp;$AM16,IF({1,0},Sheet1!$A$6:$A$47&amp;Sheet1!$C$6:$C$47&amp;Sheet1!$AL$6:$AL$47,Sheet1!AK$6:AK$47),2,0)</f>
        <v>30</v>
      </c>
      <c r="AM16" s="9">
        <v>20</v>
      </c>
      <c r="AN16" s="9" t="s">
        <v>436</v>
      </c>
      <c r="AO16" s="9" t="s">
        <v>73</v>
      </c>
      <c r="AP16" s="9">
        <f t="array" ref="AP16">VLOOKUP($C16&amp;$D16&amp;$AV16,IF({1,0},Sheet1!$A$6:$A$47&amp;Sheet1!$C$6:$C$47&amp;Sheet1!$AU$6:$AU$47,Sheet1!AO$6:AO$47),2,0)</f>
        <v>2</v>
      </c>
      <c r="AQ16" s="9">
        <f t="array" ref="AQ16">VLOOKUP($C16&amp;$D16&amp;$AV16,IF({1,0},Sheet1!$A$6:$A$47&amp;Sheet1!$C$6:$C$47&amp;Sheet1!$AU$6:$AU$47,Sheet1!AP$6:AP$47),2,0)</f>
        <v>3000</v>
      </c>
      <c r="AR16" s="9">
        <f t="array" ref="AR16">VLOOKUP($C16&amp;$D16&amp;$AV16,IF({1,0},Sheet1!$A$6:$A$47&amp;Sheet1!$C$6:$C$47&amp;Sheet1!$AU$6:$AU$47,Sheet1!AQ$6:AQ$47),2,0)</f>
        <v>3</v>
      </c>
      <c r="AS16" s="9">
        <f t="array" ref="AS16">VLOOKUP($C16&amp;$D16&amp;$AV16,IF({1,0},Sheet1!$A$6:$A$47&amp;Sheet1!$C$6:$C$47&amp;Sheet1!$AU$6:$AU$47,Sheet1!AR$6:AR$47),2,0)</f>
        <v>1500</v>
      </c>
      <c r="AT16" s="9">
        <f t="array" ref="AT16">VLOOKUP($C16&amp;$D16&amp;$AV16,IF({1,0},Sheet1!$A$6:$A$47&amp;Sheet1!$C$6:$C$47&amp;Sheet1!$AU$6:$AU$47,Sheet1!AS$6:AS$47),2,0)</f>
        <v>0</v>
      </c>
      <c r="AU16" s="9">
        <f t="array" ref="AU16">VLOOKUP($C16&amp;$D16&amp;$AV16,IF({1,0},Sheet1!$A$6:$A$47&amp;Sheet1!$C$6:$C$47&amp;Sheet1!$AU$6:$AU$47,Sheet1!AT$6:AT$47),2,0)</f>
        <v>0</v>
      </c>
      <c r="AV16" s="9">
        <v>25</v>
      </c>
      <c r="AW16" s="9" t="s">
        <v>437</v>
      </c>
      <c r="AX16" s="9" t="s">
        <v>74</v>
      </c>
      <c r="AY16" s="9">
        <f t="array" ref="AY16">VLOOKUP($C16&amp;$D16&amp;$BE16,IF({1,0},Sheet1!$A$6:$A$47&amp;Sheet1!$C$6:$C$47&amp;Sheet1!$BD$6:$BD$47,Sheet1!AX$6:AX$47),2,0)</f>
        <v>18</v>
      </c>
      <c r="AZ16" s="9">
        <f t="array" ref="AZ16">VLOOKUP($C16&amp;$D16&amp;$BE16,IF({1,0},Sheet1!$A$6:$A$47&amp;Sheet1!$C$6:$C$47&amp;Sheet1!$BD$6:$BD$47,Sheet1!AY$6:AY$47),2,0)</f>
        <v>4</v>
      </c>
      <c r="BA16" s="9">
        <f t="array" ref="BA16">VLOOKUP($C16&amp;$D16&amp;$BE16,IF({1,0},Sheet1!$A$6:$A$47&amp;Sheet1!$C$6:$C$47&amp;Sheet1!$BD$6:$BD$47,Sheet1!AZ$6:AZ$47),2,0)</f>
        <v>0</v>
      </c>
      <c r="BB16" s="9">
        <f t="array" ref="BB16">VLOOKUP($C16&amp;$D16&amp;$BE16,IF({1,0},Sheet1!$A$6:$A$47&amp;Sheet1!$C$6:$C$47&amp;Sheet1!$BD$6:$BD$47,Sheet1!BA$6:BA$47),2,0)</f>
        <v>0</v>
      </c>
      <c r="BC16" s="9">
        <f t="array" ref="BC16">VLOOKUP($C16&amp;$D16&amp;$BE16,IF({1,0},Sheet1!$A$6:$A$47&amp;Sheet1!$C$6:$C$47&amp;Sheet1!$BD$6:$BD$47,Sheet1!BB$6:BB$47),2,0)</f>
        <v>0</v>
      </c>
      <c r="BD16" s="9">
        <f t="array" ref="BD16">VLOOKUP($C16&amp;$D16&amp;$BE16,IF({1,0},Sheet1!$A$6:$A$47&amp;Sheet1!$C$6:$C$47&amp;Sheet1!$BD$6:$BD$47,Sheet1!BC$6:BC$47),2,0)</f>
        <v>0</v>
      </c>
      <c r="BE16" s="9">
        <v>30</v>
      </c>
      <c r="BF16" s="33" t="s">
        <v>418</v>
      </c>
      <c r="BG16" s="33" t="s">
        <v>75</v>
      </c>
      <c r="BH16" s="9">
        <f t="array" ref="BH16">VLOOKUP($C16&amp;$D16&amp;$BN16,IF({1,0},Sheet1!$A$6:$A$47&amp;Sheet1!$C$6:$C$47&amp;Sheet1!$BM$6:$BM$47,Sheet1!BG$6:BG$47),2,0)</f>
        <v>2</v>
      </c>
      <c r="BI16" s="9">
        <f t="array" ref="BI16">VLOOKUP($C16&amp;$D16&amp;$BN16,IF({1,0},Sheet1!$A$6:$A$47&amp;Sheet1!$C$6:$C$47&amp;Sheet1!$BM$6:$BM$47,Sheet1!BH$6:BH$47),2,0)</f>
        <v>6000</v>
      </c>
      <c r="BJ16" s="9">
        <f t="array" ref="BJ16">VLOOKUP($C16&amp;$D16&amp;$BN16,IF({1,0},Sheet1!$A$6:$A$47&amp;Sheet1!$C$6:$C$47&amp;Sheet1!$BM$6:$BM$47,Sheet1!BI$6:BI$47),2,0)</f>
        <v>3</v>
      </c>
      <c r="BK16" s="9">
        <f t="array" ref="BK16">VLOOKUP($C16&amp;$D16&amp;$BN16,IF({1,0},Sheet1!$A$6:$A$47&amp;Sheet1!$C$6:$C$47&amp;Sheet1!$BM$6:$BM$47,Sheet1!BJ$6:BJ$47),2,0)</f>
        <v>3000</v>
      </c>
      <c r="BL16" s="9">
        <f t="array" ref="BL16">VLOOKUP($C16&amp;$D16&amp;$BN16,IF({1,0},Sheet1!$A$6:$A$47&amp;Sheet1!$C$6:$C$47&amp;Sheet1!$BM$6:$BM$47,Sheet1!BK$6:BK$47),2,0)</f>
        <v>0</v>
      </c>
      <c r="BM16" s="9">
        <f t="array" ref="BM16">VLOOKUP($C16&amp;$D16&amp;$BN16,IF({1,0},Sheet1!$A$6:$A$47&amp;Sheet1!$C$6:$C$47&amp;Sheet1!$BM$6:$BM$47,Sheet1!BL$6:BL$47),2,0)</f>
        <v>0</v>
      </c>
      <c r="BN16" s="9">
        <v>35</v>
      </c>
      <c r="BO16" s="9" t="s">
        <v>438</v>
      </c>
      <c r="BP16" s="9" t="s">
        <v>76</v>
      </c>
      <c r="BQ16" s="9">
        <f t="array" ref="BQ16">VLOOKUP($C16&amp;$D16&amp;$BW16,IF({1,0},Sheet1!$A$6:$A$47&amp;Sheet1!$C$6:$C$47&amp;Sheet1!$BV$6:$BV$47,Sheet1!BP$6:BP$47),2,0)</f>
        <v>7</v>
      </c>
      <c r="BR16" s="9">
        <f t="array" ref="BR16">VLOOKUP($C16&amp;$D16&amp;$BW16,IF({1,0},Sheet1!$A$6:$A$47&amp;Sheet1!$C$6:$C$47&amp;Sheet1!$BV$6:$BV$47,Sheet1!BQ$6:BQ$47),2,0)</f>
        <v>60</v>
      </c>
      <c r="BS16" s="9">
        <f t="array" ref="BS16">VLOOKUP($C16&amp;$D16&amp;$BW16,IF({1,0},Sheet1!$A$6:$A$47&amp;Sheet1!$C$6:$C$47&amp;Sheet1!$BV$6:$BV$47,Sheet1!BR$6:BR$47),2,0)</f>
        <v>23</v>
      </c>
      <c r="BT16" s="9">
        <f t="array" ref="BT16">VLOOKUP($C16&amp;$D16&amp;$BW16,IF({1,0},Sheet1!$A$6:$A$47&amp;Sheet1!$C$6:$C$47&amp;Sheet1!$BV$6:$BV$47,Sheet1!BS$6:BS$47),2,0)</f>
        <v>24</v>
      </c>
      <c r="BU16" s="9">
        <f t="array" ref="BU16">VLOOKUP($C16&amp;$D16&amp;$BW16,IF({1,0},Sheet1!$A$6:$A$47&amp;Sheet1!$C$6:$C$47&amp;Sheet1!$BV$6:$BV$47,Sheet1!BT$6:BT$47),2,0)</f>
        <v>0</v>
      </c>
      <c r="BV16" s="9">
        <f t="array" ref="BV16">VLOOKUP($C16&amp;$D16&amp;$BW16,IF({1,0},Sheet1!$A$6:$A$47&amp;Sheet1!$C$6:$C$47&amp;Sheet1!$BV$6:$BV$47,Sheet1!BU$6:BU$47),2,0)</f>
        <v>0</v>
      </c>
      <c r="BW16" s="9">
        <v>40</v>
      </c>
      <c r="BX16" s="9" t="str">
        <f>"伤害加成+"&amp;BR16/10&amp;"%，最终免伤+"&amp;BT16/10&amp;"% （"&amp;BW16/5&amp;"星）"</f>
        <v>伤害加成+6%，最终免伤+2.4% （8星）</v>
      </c>
      <c r="BY16" s="9" t="s">
        <v>77</v>
      </c>
      <c r="BZ16" s="9">
        <f t="array" ref="BZ16">VLOOKUP($C16&amp;$D16&amp;$CF16,IF({1,0},Sheet1!$A$6:$A$47&amp;Sheet1!$C$6:$C$47&amp;Sheet1!$CE$6:$CE$47,Sheet1!BY$6:BY$47),2,0)</f>
        <v>2</v>
      </c>
      <c r="CA16" s="9">
        <f t="array" ref="CA16">VLOOKUP($C16&amp;$D16&amp;$CF16,IF({1,0},Sheet1!$A$6:$A$47&amp;Sheet1!$C$6:$C$47&amp;Sheet1!$CE$6:$CE$47,Sheet1!BZ$6:BZ$47),2,0)</f>
        <v>12000</v>
      </c>
      <c r="CB16" s="9">
        <f t="array" ref="CB16">VLOOKUP($C16&amp;$D16&amp;$CF16,IF({1,0},Sheet1!$A$6:$A$47&amp;Sheet1!$C$6:$C$47&amp;Sheet1!$CE$6:$CE$47,Sheet1!CA$6:CA$47),2,0)</f>
        <v>3</v>
      </c>
      <c r="CC16" s="9">
        <f t="array" ref="CC16">VLOOKUP($C16&amp;$D16&amp;$CF16,IF({1,0},Sheet1!$A$6:$A$47&amp;Sheet1!$C$6:$C$47&amp;Sheet1!$CE$6:$CE$47,Sheet1!CB$6:CB$47),2,0)</f>
        <v>6000</v>
      </c>
      <c r="CD16" s="9">
        <f t="array" ref="CD16">VLOOKUP($C16&amp;$D16&amp;$CF16,IF({1,0},Sheet1!$A$6:$A$47&amp;Sheet1!$C$6:$C$47&amp;Sheet1!$CE$6:$CE$47,Sheet1!CC$6:CC$47),2,0)</f>
        <v>0</v>
      </c>
      <c r="CE16" s="9">
        <f t="array" ref="CE16">VLOOKUP($C16&amp;$D16&amp;$CF16,IF({1,0},Sheet1!$A$6:$A$47&amp;Sheet1!$C$6:$C$47&amp;Sheet1!$CE$6:$CE$47,Sheet1!CD$6:CD$47),2,0)</f>
        <v>0</v>
      </c>
      <c r="CF16" s="9">
        <v>45</v>
      </c>
      <c r="CG16" s="9" t="str">
        <f>"攻击+"&amp;CA16&amp;"，防御+"&amp;CC16&amp;" （9星）"</f>
        <v>攻击+12000，防御+6000 （9星）</v>
      </c>
      <c r="CH16" s="9" t="s">
        <v>78</v>
      </c>
      <c r="CI16" s="9">
        <f t="array" ref="CI16">VLOOKUP($C16&amp;$D16&amp;$CO16,IF({1,0},Sheet1!$A$6:$A$47&amp;Sheet1!$C$6:$C$47&amp;Sheet1!$CN$6:$CN$47,Sheet1!CH$6:CH$47),2,0)</f>
        <v>22</v>
      </c>
      <c r="CJ16" s="9">
        <f t="array" ref="CJ16">VLOOKUP($C16&amp;$D16&amp;$CO16,IF({1,0},Sheet1!$A$6:$A$47&amp;Sheet1!$C$6:$C$47&amp;Sheet1!$CN$6:$CN$47,Sheet1!CI$6:CI$47),2,0)</f>
        <v>72</v>
      </c>
      <c r="CK16" s="9">
        <f t="array" ref="CK16">VLOOKUP($C16&amp;$D16&amp;$CO16,IF({1,0},Sheet1!$A$6:$A$47&amp;Sheet1!$C$6:$C$47&amp;Sheet1!$CN$6:$CN$47,Sheet1!CJ$6:CJ$47),2,0)</f>
        <v>23</v>
      </c>
      <c r="CL16" s="9">
        <f t="array" ref="CL16">VLOOKUP($C16&amp;$D16&amp;$CO16,IF({1,0},Sheet1!$A$6:$A$47&amp;Sheet1!$C$6:$C$47&amp;Sheet1!$CN$6:$CN$47,Sheet1!CK$6:CK$47),2,0)</f>
        <v>36</v>
      </c>
      <c r="CM16" s="9">
        <f t="array" ref="CM16">VLOOKUP($C16&amp;$D16&amp;$CO16,IF({1,0},Sheet1!$A$6:$A$47&amp;Sheet1!$C$6:$C$47&amp;Sheet1!$CN$6:$CN$47,Sheet1!CL$6:CL$47),2,0)</f>
        <v>0</v>
      </c>
      <c r="CN16" s="9">
        <f t="array" ref="CN16">VLOOKUP($C16&amp;$D16&amp;$CO16,IF({1,0},Sheet1!$A$6:$A$47&amp;Sheet1!$C$6:$C$47&amp;Sheet1!$CN$6:$CN$47,Sheet1!CM$6:CM$47),2,0)</f>
        <v>0</v>
      </c>
      <c r="CO16" s="9">
        <v>50</v>
      </c>
      <c r="CP16" s="9" t="str">
        <f>"最终增伤+"&amp;CJ16/10&amp;"%，最终免伤+"&amp;CL16/10&amp;"% （"&amp;CO16/5&amp;"星）"</f>
        <v>最终增伤+7.2%，最终免伤+3.6% （10星）</v>
      </c>
      <c r="CQ16"/>
      <c r="CR16"/>
    </row>
    <row r="17" spans="1:96" s="9" customFormat="1" ht="17.399999999999999" x14ac:dyDescent="0.25">
      <c r="A17" s="44">
        <v>21804</v>
      </c>
      <c r="B17" s="17" t="s">
        <v>360</v>
      </c>
      <c r="C17" s="17">
        <f>VLOOKUP(B17,Sheet4!$A$6:$B$171,2,0)</f>
        <v>3</v>
      </c>
      <c r="D17" s="35">
        <v>18</v>
      </c>
      <c r="E17" s="9" t="s">
        <v>29</v>
      </c>
      <c r="F17" s="9">
        <f t="array" ref="F17">VLOOKUP($C17&amp;$D17&amp;$L17,IF({1,0},Sheet1!$A$6:$A$47&amp;Sheet1!$C$6:$C$47&amp;Sheet1!$K$6:$K$47,Sheet1!E$6:E$47),2,0)</f>
        <v>18</v>
      </c>
      <c r="G17" s="9">
        <f t="array" ref="G17">VLOOKUP($C17&amp;$D17&amp;$L17,IF({1,0},Sheet1!$A$6:$A$47&amp;Sheet1!$C$6:$C$47&amp;Sheet1!$K$6:$K$47,Sheet1!F$6:F$47),2,0)</f>
        <v>1</v>
      </c>
      <c r="H17" s="9">
        <f t="array" ref="H17">VLOOKUP($C17&amp;$D17&amp;$L17,IF({1,0},Sheet1!$A$6:$A$47&amp;Sheet1!$C$6:$C$47&amp;Sheet1!$K$6:$K$47,Sheet1!G$6:G$47),2,0)</f>
        <v>0</v>
      </c>
      <c r="I17" s="9">
        <f t="array" ref="I17">VLOOKUP($C17&amp;$D17&amp;$L17,IF({1,0},Sheet1!$A$6:$A$47&amp;Sheet1!$C$6:$C$47&amp;Sheet1!$K$6:$K$47,Sheet1!H$6:H$47),2,0)</f>
        <v>0</v>
      </c>
      <c r="J17" s="9">
        <f t="array" ref="J17">VLOOKUP($C17&amp;$D17&amp;$L17,IF({1,0},Sheet1!$A$6:$A$47&amp;Sheet1!$C$6:$C$47&amp;Sheet1!$K$6:$K$47,Sheet1!I$6:I$47),2,0)</f>
        <v>0</v>
      </c>
      <c r="K17" s="9">
        <f t="array" ref="K17">VLOOKUP($C17&amp;$D17&amp;$L17,IF({1,0},Sheet1!$A$6:$A$47&amp;Sheet1!$C$6:$C$47&amp;Sheet1!$K$6:$K$47,Sheet1!J$6:J$47),2,0)</f>
        <v>0</v>
      </c>
      <c r="L17" s="9">
        <v>5</v>
      </c>
      <c r="M17" s="33" t="s">
        <v>413</v>
      </c>
      <c r="N17" s="9" t="s">
        <v>27</v>
      </c>
      <c r="O17" s="9">
        <f t="array" ref="O17">VLOOKUP($C17&amp;$D17&amp;$U17,IF({1,0},Sheet1!$A$6:$A$47&amp;Sheet1!$C$6:$C$47&amp;Sheet1!$T$6:$T$47,Sheet1!N$6:N$47),2,0)</f>
        <v>18</v>
      </c>
      <c r="P17" s="9">
        <f t="array" ref="P17">VLOOKUP($C17&amp;$D17&amp;$U17,IF({1,0},Sheet1!$A$6:$A$47&amp;Sheet1!$C$6:$C$47&amp;Sheet1!$T$6:$T$47,Sheet1!O$6:O$47),2,0)</f>
        <v>2</v>
      </c>
      <c r="Q17" s="9">
        <f t="array" ref="Q17">VLOOKUP($C17&amp;$D17&amp;$U17,IF({1,0},Sheet1!$A$6:$A$47&amp;Sheet1!$C$6:$C$47&amp;Sheet1!$T$6:$T$47,Sheet1!P$6:P$47),2,0)</f>
        <v>0</v>
      </c>
      <c r="R17" s="9">
        <f t="array" ref="R17">VLOOKUP($C17&amp;$D17&amp;$U17,IF({1,0},Sheet1!$A$6:$A$47&amp;Sheet1!$C$6:$C$47&amp;Sheet1!$T$6:$T$47,Sheet1!Q$6:Q$47),2,0)</f>
        <v>0</v>
      </c>
      <c r="S17" s="9">
        <f t="array" ref="S17">VLOOKUP($C17&amp;$D17&amp;$U17,IF({1,0},Sheet1!$A$6:$A$47&amp;Sheet1!$C$6:$C$47&amp;Sheet1!$T$6:$T$47,Sheet1!R$6:R$47),2,0)</f>
        <v>0</v>
      </c>
      <c r="T17" s="9">
        <f t="array" ref="T17">VLOOKUP($C17&amp;$D17&amp;$U17,IF({1,0},Sheet1!$A$6:$A$47&amp;Sheet1!$C$6:$C$47&amp;Sheet1!$T$6:$T$47,Sheet1!S$6:S$47),2,0)</f>
        <v>0</v>
      </c>
      <c r="U17" s="9">
        <v>10</v>
      </c>
      <c r="V17" s="33" t="s">
        <v>414</v>
      </c>
      <c r="W17" s="9" t="s">
        <v>28</v>
      </c>
      <c r="X17" s="9">
        <f t="array" ref="X17">VLOOKUP($C17&amp;$D17&amp;$AD17,IF({1,0},Sheet1!$A$6:$A$47&amp;Sheet1!$C$6:$C$47&amp;Sheet1!$AC$6:$AC$47,Sheet1!W$6:W$47),2,0)</f>
        <v>0</v>
      </c>
      <c r="Y17" s="9">
        <f t="array" ref="Y17">VLOOKUP($C17&amp;$D17&amp;$AD17,IF({1,0},Sheet1!$A$6:$A$47&amp;Sheet1!$C$6:$C$47&amp;Sheet1!$AC$6:$AC$47,Sheet1!X$6:X$47),2,0)</f>
        <v>0</v>
      </c>
      <c r="Z17" s="9">
        <f t="array" ref="Z17">VLOOKUP($C17&amp;$D17&amp;$AD17,IF({1,0},Sheet1!$A$6:$A$47&amp;Sheet1!$C$6:$C$47&amp;Sheet1!$AC$6:$AC$47,Sheet1!Y$6:Y$47),2,0)</f>
        <v>2</v>
      </c>
      <c r="AA17" s="9">
        <f t="array" ref="AA17">VLOOKUP($C17&amp;$D17&amp;$AD17,IF({1,0},Sheet1!$A$6:$A$47&amp;Sheet1!$C$6:$C$47&amp;Sheet1!$AC$6:$AC$47,Sheet1!Z$6:Z$47),2,0)</f>
        <v>1000</v>
      </c>
      <c r="AB17" s="9">
        <f t="array" ref="AB17">VLOOKUP($C17&amp;$D17&amp;$AD17,IF({1,0},Sheet1!$A$6:$A$47&amp;Sheet1!$C$6:$C$47&amp;Sheet1!$AC$6:$AC$47,Sheet1!AA$6:AA$47),2,0)</f>
        <v>9</v>
      </c>
      <c r="AC17" s="9">
        <f t="array" ref="AC17">VLOOKUP($C17&amp;$D17&amp;$AD17,IF({1,0},Sheet1!$A$6:$A$47&amp;Sheet1!$C$6:$C$47&amp;Sheet1!$AC$6:$AC$47,Sheet1!AB$6:AB$47),2,0)</f>
        <v>50</v>
      </c>
      <c r="AD17" s="9">
        <v>15</v>
      </c>
      <c r="AE17" s="9" t="str">
        <f t="array" ref="AE17">VLOOKUP($C17&amp;$D17,IF({1,0},Sheet1!$A$6:$A$47&amp;Sheet1!$C$6:$C$47,Sheet1!AD$6:AD$47),2,0)</f>
        <v>攻击+1000，命中+5% （3星）</v>
      </c>
      <c r="AF17" s="9" t="s">
        <v>72</v>
      </c>
      <c r="AG17" s="9">
        <f t="array" ref="AG17">VLOOKUP($C17&amp;$D17&amp;$AM17,IF({1,0},Sheet1!$A$6:$A$47&amp;Sheet1!$C$6:$C$47&amp;Sheet1!$AL$6:$AL$47,Sheet1!AF$6:AF$47),2,0)</f>
        <v>0</v>
      </c>
      <c r="AH17" s="9">
        <f t="array" ref="AH17">VLOOKUP($C17&amp;$D17&amp;$AM17,IF({1,0},Sheet1!$A$6:$A$47&amp;Sheet1!$C$6:$C$47&amp;Sheet1!$AL$6:$AL$47,Sheet1!AG$6:AG$47),2,0)</f>
        <v>0</v>
      </c>
      <c r="AI17" s="9">
        <f t="array" ref="AI17">VLOOKUP($C17&amp;$D17&amp;$AM17,IF({1,0},Sheet1!$A$6:$A$47&amp;Sheet1!$C$6:$C$47&amp;Sheet1!$AL$6:$AL$47,Sheet1!AH$6:AH$47),2,0)</f>
        <v>7</v>
      </c>
      <c r="AJ17" s="9">
        <f t="array" ref="AJ17">VLOOKUP($C17&amp;$D17&amp;$AM17,IF({1,0},Sheet1!$A$6:$A$47&amp;Sheet1!$C$6:$C$47&amp;Sheet1!$AL$6:$AL$47,Sheet1!AI$6:AI$47),2,0)</f>
        <v>80</v>
      </c>
      <c r="AK17" s="9">
        <f t="array" ref="AK17">VLOOKUP($C17&amp;$D17&amp;$AM17,IF({1,0},Sheet1!$A$6:$A$47&amp;Sheet1!$C$6:$C$47&amp;Sheet1!$AL$6:$AL$47,Sheet1!AJ$6:AJ$47),2,0)</f>
        <v>0</v>
      </c>
      <c r="AL17" s="9">
        <f t="array" ref="AL17">VLOOKUP($C17&amp;$D17&amp;$AM17,IF({1,0},Sheet1!$A$6:$A$47&amp;Sheet1!$C$6:$C$47&amp;Sheet1!$AL$6:$AL$47,Sheet1!AK$6:AK$47),2,0)</f>
        <v>0</v>
      </c>
      <c r="AM17" s="9">
        <v>20</v>
      </c>
      <c r="AN17" s="9" t="s">
        <v>439</v>
      </c>
      <c r="AO17" s="9" t="s">
        <v>73</v>
      </c>
      <c r="AP17" s="9">
        <f t="array" ref="AP17">VLOOKUP($C17&amp;$D17&amp;$AV17,IF({1,0},Sheet1!$A$6:$A$47&amp;Sheet1!$C$6:$C$47&amp;Sheet1!$AU$6:$AU$47,Sheet1!AO$6:AO$47),2,0)</f>
        <v>2</v>
      </c>
      <c r="AQ17" s="9">
        <f t="array" ref="AQ17">VLOOKUP($C17&amp;$D17&amp;$AV17,IF({1,0},Sheet1!$A$6:$A$47&amp;Sheet1!$C$6:$C$47&amp;Sheet1!$AU$6:$AU$47,Sheet1!AP$6:AP$47),2,0)</f>
        <v>6000</v>
      </c>
      <c r="AR17" s="9">
        <f t="array" ref="AR17">VLOOKUP($C17&amp;$D17&amp;$AV17,IF({1,0},Sheet1!$A$6:$A$47&amp;Sheet1!$C$6:$C$47&amp;Sheet1!$AU$6:$AU$47,Sheet1!AQ$6:AQ$47),2,0)</f>
        <v>0</v>
      </c>
      <c r="AS17" s="9">
        <f t="array" ref="AS17">VLOOKUP($C17&amp;$D17&amp;$AV17,IF({1,0},Sheet1!$A$6:$A$47&amp;Sheet1!$C$6:$C$47&amp;Sheet1!$AU$6:$AU$47,Sheet1!AR$6:AR$47),2,0)</f>
        <v>0</v>
      </c>
      <c r="AT17" s="9">
        <f t="array" ref="AT17">VLOOKUP($C17&amp;$D17&amp;$AV17,IF({1,0},Sheet1!$A$6:$A$47&amp;Sheet1!$C$6:$C$47&amp;Sheet1!$AU$6:$AU$47,Sheet1!AS$6:AS$47),2,0)</f>
        <v>0</v>
      </c>
      <c r="AU17" s="9">
        <f t="array" ref="AU17">VLOOKUP($C17&amp;$D17&amp;$AV17,IF({1,0},Sheet1!$A$6:$A$47&amp;Sheet1!$C$6:$C$47&amp;Sheet1!$AU$6:$AU$47,Sheet1!AT$6:AT$47),2,0)</f>
        <v>0</v>
      </c>
      <c r="AV17" s="9">
        <v>25</v>
      </c>
      <c r="AW17" s="9" t="s">
        <v>440</v>
      </c>
      <c r="AX17" s="9" t="s">
        <v>74</v>
      </c>
      <c r="AY17" s="9">
        <f t="array" ref="AY17">VLOOKUP($C17&amp;$D17&amp;$BE17,IF({1,0},Sheet1!$A$6:$A$47&amp;Sheet1!$C$6:$C$47&amp;Sheet1!$BD$6:$BD$47,Sheet1!AX$6:AX$47),2,0)</f>
        <v>18</v>
      </c>
      <c r="AZ17" s="9">
        <f t="array" ref="AZ17">VLOOKUP($C17&amp;$D17&amp;$BE17,IF({1,0},Sheet1!$A$6:$A$47&amp;Sheet1!$C$6:$C$47&amp;Sheet1!$BD$6:$BD$47,Sheet1!AY$6:AY$47),2,0)</f>
        <v>4</v>
      </c>
      <c r="BA17" s="9">
        <f t="array" ref="BA17">VLOOKUP($C17&amp;$D17&amp;$BE17,IF({1,0},Sheet1!$A$6:$A$47&amp;Sheet1!$C$6:$C$47&amp;Sheet1!$BD$6:$BD$47,Sheet1!AZ$6:AZ$47),2,0)</f>
        <v>0</v>
      </c>
      <c r="BB17" s="9">
        <f t="array" ref="BB17">VLOOKUP($C17&amp;$D17&amp;$BE17,IF({1,0},Sheet1!$A$6:$A$47&amp;Sheet1!$C$6:$C$47&amp;Sheet1!$BD$6:$BD$47,Sheet1!BA$6:BA$47),2,0)</f>
        <v>0</v>
      </c>
      <c r="BC17" s="9">
        <f t="array" ref="BC17">VLOOKUP($C17&amp;$D17&amp;$BE17,IF({1,0},Sheet1!$A$6:$A$47&amp;Sheet1!$C$6:$C$47&amp;Sheet1!$BD$6:$BD$47,Sheet1!BB$6:BB$47),2,0)</f>
        <v>0</v>
      </c>
      <c r="BD17" s="9">
        <f t="array" ref="BD17">VLOOKUP($C17&amp;$D17&amp;$BE17,IF({1,0},Sheet1!$A$6:$A$47&amp;Sheet1!$C$6:$C$47&amp;Sheet1!$BD$6:$BD$47,Sheet1!BC$6:BC$47),2,0)</f>
        <v>0</v>
      </c>
      <c r="BE17" s="9">
        <v>30</v>
      </c>
      <c r="BF17" s="33" t="s">
        <v>418</v>
      </c>
      <c r="BG17" s="33" t="s">
        <v>75</v>
      </c>
      <c r="BH17" s="9">
        <f t="array" ref="BH17">VLOOKUP($C17&amp;$D17&amp;$BN17,IF({1,0},Sheet1!$A$6:$A$47&amp;Sheet1!$C$6:$C$47&amp;Sheet1!$BM$6:$BM$47,Sheet1!BG$6:BG$47),2,0)</f>
        <v>2</v>
      </c>
      <c r="BI17" s="9">
        <f t="array" ref="BI17">VLOOKUP($C17&amp;$D17&amp;$BN17,IF({1,0},Sheet1!$A$6:$A$47&amp;Sheet1!$C$6:$C$47&amp;Sheet1!$BM$6:$BM$47,Sheet1!BH$6:BH$47),2,0)</f>
        <v>12000</v>
      </c>
      <c r="BJ17" s="9">
        <f t="array" ref="BJ17">VLOOKUP($C17&amp;$D17&amp;$BN17,IF({1,0},Sheet1!$A$6:$A$47&amp;Sheet1!$C$6:$C$47&amp;Sheet1!$BM$6:$BM$47,Sheet1!BI$6:BI$47),2,0)</f>
        <v>0</v>
      </c>
      <c r="BK17" s="9">
        <f t="array" ref="BK17">VLOOKUP($C17&amp;$D17&amp;$BN17,IF({1,0},Sheet1!$A$6:$A$47&amp;Sheet1!$C$6:$C$47&amp;Sheet1!$BM$6:$BM$47,Sheet1!BJ$6:BJ$47),2,0)</f>
        <v>0</v>
      </c>
      <c r="BL17" s="9">
        <f t="array" ref="BL17">VLOOKUP($C17&amp;$D17&amp;$BN17,IF({1,0},Sheet1!$A$6:$A$47&amp;Sheet1!$C$6:$C$47&amp;Sheet1!$BM$6:$BM$47,Sheet1!BK$6:BK$47),2,0)</f>
        <v>0</v>
      </c>
      <c r="BM17" s="9">
        <f t="array" ref="BM17">VLOOKUP($C17&amp;$D17&amp;$BN17,IF({1,0},Sheet1!$A$6:$A$47&amp;Sheet1!$C$6:$C$47&amp;Sheet1!$BM$6:$BM$47,Sheet1!BL$6:BL$47),2,0)</f>
        <v>0</v>
      </c>
      <c r="BN17" s="9">
        <v>35</v>
      </c>
      <c r="BO17" s="9" t="s">
        <v>441</v>
      </c>
      <c r="BP17" s="9" t="s">
        <v>76</v>
      </c>
      <c r="BQ17" s="9">
        <f t="array" ref="BQ17">VLOOKUP($C17&amp;$D17&amp;$BW17,IF({1,0},Sheet1!$A$6:$A$47&amp;Sheet1!$C$6:$C$47&amp;Sheet1!$BV$6:$BV$47,Sheet1!BP$6:BP$47),2,0)</f>
        <v>7</v>
      </c>
      <c r="BR17" s="9">
        <f t="array" ref="BR17">VLOOKUP($C17&amp;$D17&amp;$BW17,IF({1,0},Sheet1!$A$6:$A$47&amp;Sheet1!$C$6:$C$47&amp;Sheet1!$BV$6:$BV$47,Sheet1!BQ$6:BQ$47),2,0)</f>
        <v>120</v>
      </c>
      <c r="BS17" s="9">
        <f t="array" ref="BS17">VLOOKUP($C17&amp;$D17&amp;$BW17,IF({1,0},Sheet1!$A$6:$A$47&amp;Sheet1!$C$6:$C$47&amp;Sheet1!$BV$6:$BV$47,Sheet1!BR$6:BR$47),2,0)</f>
        <v>0</v>
      </c>
      <c r="BT17" s="9">
        <f t="array" ref="BT17">VLOOKUP($C17&amp;$D17&amp;$BW17,IF({1,0},Sheet1!$A$6:$A$47&amp;Sheet1!$C$6:$C$47&amp;Sheet1!$BV$6:$BV$47,Sheet1!BS$6:BS$47),2,0)</f>
        <v>0</v>
      </c>
      <c r="BU17" s="9">
        <f t="array" ref="BU17">VLOOKUP($C17&amp;$D17&amp;$BW17,IF({1,0},Sheet1!$A$6:$A$47&amp;Sheet1!$C$6:$C$47&amp;Sheet1!$BV$6:$BV$47,Sheet1!BT$6:BT$47),2,0)</f>
        <v>0</v>
      </c>
      <c r="BV17" s="9">
        <f t="array" ref="BV17">VLOOKUP($C17&amp;$D17&amp;$BW17,IF({1,0},Sheet1!$A$6:$A$47&amp;Sheet1!$C$6:$C$47&amp;Sheet1!$BV$6:$BV$47,Sheet1!BU$6:BU$47),2,0)</f>
        <v>0</v>
      </c>
      <c r="BW17" s="9">
        <v>40</v>
      </c>
      <c r="BX17" s="9" t="str">
        <f t="shared" ref="BX17:BX18" si="2">"伤害加成+"&amp;BR17/10&amp;"% （"&amp;BW17/5&amp;"星）"</f>
        <v>伤害加成+12% （8星）</v>
      </c>
      <c r="BY17" s="9" t="s">
        <v>77</v>
      </c>
      <c r="BZ17" s="9">
        <f t="array" ref="BZ17">VLOOKUP($C17&amp;$D17&amp;$CF17,IF({1,0},Sheet1!$A$6:$A$47&amp;Sheet1!$C$6:$C$47&amp;Sheet1!$CE$6:$CE$47,Sheet1!BY$6:BY$47),2,0)</f>
        <v>2</v>
      </c>
      <c r="CA17" s="9">
        <f t="array" ref="CA17">VLOOKUP($C17&amp;$D17&amp;$CF17,IF({1,0},Sheet1!$A$6:$A$47&amp;Sheet1!$C$6:$C$47&amp;Sheet1!$CE$6:$CE$47,Sheet1!BZ$6:BZ$47),2,0)</f>
        <v>24000</v>
      </c>
      <c r="CB17" s="9">
        <f t="array" ref="CB17">VLOOKUP($C17&amp;$D17&amp;$CF17,IF({1,0},Sheet1!$A$6:$A$47&amp;Sheet1!$C$6:$C$47&amp;Sheet1!$CE$6:$CE$47,Sheet1!CA$6:CA$47),2,0)</f>
        <v>0</v>
      </c>
      <c r="CC17" s="9">
        <f t="array" ref="CC17">VLOOKUP($C17&amp;$D17&amp;$CF17,IF({1,0},Sheet1!$A$6:$A$47&amp;Sheet1!$C$6:$C$47&amp;Sheet1!$CE$6:$CE$47,Sheet1!CB$6:CB$47),2,0)</f>
        <v>0</v>
      </c>
      <c r="CD17" s="9">
        <f t="array" ref="CD17">VLOOKUP($C17&amp;$D17&amp;$CF17,IF({1,0},Sheet1!$A$6:$A$47&amp;Sheet1!$C$6:$C$47&amp;Sheet1!$CE$6:$CE$47,Sheet1!CC$6:CC$47),2,0)</f>
        <v>0</v>
      </c>
      <c r="CE17" s="9">
        <f t="array" ref="CE17">VLOOKUP($C17&amp;$D17&amp;$CF17,IF({1,0},Sheet1!$A$6:$A$47&amp;Sheet1!$C$6:$C$47&amp;Sheet1!$CE$6:$CE$47,Sheet1!CD$6:CD$47),2,0)</f>
        <v>0</v>
      </c>
      <c r="CF17" s="9">
        <v>45</v>
      </c>
      <c r="CG17" s="9" t="s">
        <v>442</v>
      </c>
      <c r="CH17" s="9" t="s">
        <v>78</v>
      </c>
      <c r="CI17" s="9">
        <f t="array" ref="CI17">VLOOKUP($C17&amp;$D17&amp;$CO17,IF({1,0},Sheet1!$A$6:$A$47&amp;Sheet1!$C$6:$C$47&amp;Sheet1!$CN$6:$CN$47,Sheet1!CH$6:CH$47),2,0)</f>
        <v>22</v>
      </c>
      <c r="CJ17" s="9">
        <f t="array" ref="CJ17">VLOOKUP($C17&amp;$D17&amp;$CO17,IF({1,0},Sheet1!$A$6:$A$47&amp;Sheet1!$C$6:$C$47&amp;Sheet1!$CN$6:$CN$47,Sheet1!CI$6:CI$47),2,0)</f>
        <v>144</v>
      </c>
      <c r="CK17" s="9">
        <f t="array" ref="CK17">VLOOKUP($C17&amp;$D17&amp;$CO17,IF({1,0},Sheet1!$A$6:$A$47&amp;Sheet1!$C$6:$C$47&amp;Sheet1!$CN$6:$CN$47,Sheet1!CJ$6:CJ$47),2,0)</f>
        <v>0</v>
      </c>
      <c r="CL17" s="9">
        <f t="array" ref="CL17">VLOOKUP($C17&amp;$D17&amp;$CO17,IF({1,0},Sheet1!$A$6:$A$47&amp;Sheet1!$C$6:$C$47&amp;Sheet1!$CN$6:$CN$47,Sheet1!CK$6:CK$47),2,0)</f>
        <v>0</v>
      </c>
      <c r="CM17" s="9">
        <f t="array" ref="CM17">VLOOKUP($C17&amp;$D17&amp;$CO17,IF({1,0},Sheet1!$A$6:$A$47&amp;Sheet1!$C$6:$C$47&amp;Sheet1!$CN$6:$CN$47,Sheet1!CL$6:CL$47),2,0)</f>
        <v>0</v>
      </c>
      <c r="CN17" s="9">
        <f t="array" ref="CN17">VLOOKUP($C17&amp;$D17&amp;$CO17,IF({1,0},Sheet1!$A$6:$A$47&amp;Sheet1!$C$6:$C$47&amp;Sheet1!$CN$6:$CN$47,Sheet1!CM$6:CM$47),2,0)</f>
        <v>0</v>
      </c>
      <c r="CO17" s="9">
        <v>50</v>
      </c>
      <c r="CP17" s="9" t="str">
        <f t="shared" ref="CP17:CP18" si="3">"最终增伤+"&amp;CJ17/10&amp;"% （"&amp;CO17/5&amp;"星）"</f>
        <v>最终增伤+14.4% （10星）</v>
      </c>
      <c r="CQ17"/>
      <c r="CR17"/>
    </row>
    <row r="18" spans="1:96" s="9" customFormat="1" ht="17.399999999999999" x14ac:dyDescent="0.25">
      <c r="A18" s="44">
        <v>31802</v>
      </c>
      <c r="B18" s="17" t="s">
        <v>361</v>
      </c>
      <c r="C18" s="17">
        <f>VLOOKUP(B18,Sheet4!$A$6:$B$171,2,0)</f>
        <v>3</v>
      </c>
      <c r="D18" s="35">
        <v>18</v>
      </c>
      <c r="E18" s="9" t="s">
        <v>29</v>
      </c>
      <c r="F18" s="9">
        <f t="array" ref="F18">VLOOKUP($C18&amp;$D18&amp;$L18,IF({1,0},Sheet1!$A$6:$A$47&amp;Sheet1!$C$6:$C$47&amp;Sheet1!$K$6:$K$47,Sheet1!E$6:E$47),2,0)</f>
        <v>18</v>
      </c>
      <c r="G18" s="9">
        <f t="array" ref="G18">VLOOKUP($C18&amp;$D18&amp;$L18,IF({1,0},Sheet1!$A$6:$A$47&amp;Sheet1!$C$6:$C$47&amp;Sheet1!$K$6:$K$47,Sheet1!F$6:F$47),2,0)</f>
        <v>1</v>
      </c>
      <c r="H18" s="9">
        <f t="array" ref="H18">VLOOKUP($C18&amp;$D18&amp;$L18,IF({1,0},Sheet1!$A$6:$A$47&amp;Sheet1!$C$6:$C$47&amp;Sheet1!$K$6:$K$47,Sheet1!G$6:G$47),2,0)</f>
        <v>0</v>
      </c>
      <c r="I18" s="9">
        <f t="array" ref="I18">VLOOKUP($C18&amp;$D18&amp;$L18,IF({1,0},Sheet1!$A$6:$A$47&amp;Sheet1!$C$6:$C$47&amp;Sheet1!$K$6:$K$47,Sheet1!H$6:H$47),2,0)</f>
        <v>0</v>
      </c>
      <c r="J18" s="9">
        <f t="array" ref="J18">VLOOKUP($C18&amp;$D18&amp;$L18,IF({1,0},Sheet1!$A$6:$A$47&amp;Sheet1!$C$6:$C$47&amp;Sheet1!$K$6:$K$47,Sheet1!I$6:I$47),2,0)</f>
        <v>0</v>
      </c>
      <c r="K18" s="9">
        <f t="array" ref="K18">VLOOKUP($C18&amp;$D18&amp;$L18,IF({1,0},Sheet1!$A$6:$A$47&amp;Sheet1!$C$6:$C$47&amp;Sheet1!$K$6:$K$47,Sheet1!J$6:J$47),2,0)</f>
        <v>0</v>
      </c>
      <c r="L18" s="9">
        <v>5</v>
      </c>
      <c r="M18" s="33" t="s">
        <v>413</v>
      </c>
      <c r="N18" s="9" t="s">
        <v>27</v>
      </c>
      <c r="O18" s="9">
        <f t="array" ref="O18">VLOOKUP($C18&amp;$D18&amp;$U18,IF({1,0},Sheet1!$A$6:$A$47&amp;Sheet1!$C$6:$C$47&amp;Sheet1!$T$6:$T$47,Sheet1!N$6:N$47),2,0)</f>
        <v>18</v>
      </c>
      <c r="P18" s="9">
        <f t="array" ref="P18">VLOOKUP($C18&amp;$D18&amp;$U18,IF({1,0},Sheet1!$A$6:$A$47&amp;Sheet1!$C$6:$C$47&amp;Sheet1!$T$6:$T$47,Sheet1!O$6:O$47),2,0)</f>
        <v>2</v>
      </c>
      <c r="Q18" s="9">
        <f t="array" ref="Q18">VLOOKUP($C18&amp;$D18&amp;$U18,IF({1,0},Sheet1!$A$6:$A$47&amp;Sheet1!$C$6:$C$47&amp;Sheet1!$T$6:$T$47,Sheet1!P$6:P$47),2,0)</f>
        <v>0</v>
      </c>
      <c r="R18" s="9">
        <f t="array" ref="R18">VLOOKUP($C18&amp;$D18&amp;$U18,IF({1,0},Sheet1!$A$6:$A$47&amp;Sheet1!$C$6:$C$47&amp;Sheet1!$T$6:$T$47,Sheet1!Q$6:Q$47),2,0)</f>
        <v>0</v>
      </c>
      <c r="S18" s="9">
        <f t="array" ref="S18">VLOOKUP($C18&amp;$D18&amp;$U18,IF({1,0},Sheet1!$A$6:$A$47&amp;Sheet1!$C$6:$C$47&amp;Sheet1!$T$6:$T$47,Sheet1!R$6:R$47),2,0)</f>
        <v>0</v>
      </c>
      <c r="T18" s="9">
        <f t="array" ref="T18">VLOOKUP($C18&amp;$D18&amp;$U18,IF({1,0},Sheet1!$A$6:$A$47&amp;Sheet1!$C$6:$C$47&amp;Sheet1!$T$6:$T$47,Sheet1!S$6:S$47),2,0)</f>
        <v>0</v>
      </c>
      <c r="U18" s="9">
        <v>10</v>
      </c>
      <c r="V18" s="33" t="s">
        <v>414</v>
      </c>
      <c r="W18" s="9" t="s">
        <v>28</v>
      </c>
      <c r="X18" s="9">
        <f t="array" ref="X18">VLOOKUP($C18&amp;$D18&amp;$AD18,IF({1,0},Sheet1!$A$6:$A$47&amp;Sheet1!$C$6:$C$47&amp;Sheet1!$AC$6:$AC$47,Sheet1!W$6:W$47),2,0)</f>
        <v>0</v>
      </c>
      <c r="Y18" s="9">
        <f t="array" ref="Y18">VLOOKUP($C18&amp;$D18&amp;$AD18,IF({1,0},Sheet1!$A$6:$A$47&amp;Sheet1!$C$6:$C$47&amp;Sheet1!$AC$6:$AC$47,Sheet1!X$6:X$47),2,0)</f>
        <v>0</v>
      </c>
      <c r="Z18" s="9">
        <f t="array" ref="Z18">VLOOKUP($C18&amp;$D18&amp;$AD18,IF({1,0},Sheet1!$A$6:$A$47&amp;Sheet1!$C$6:$C$47&amp;Sheet1!$AC$6:$AC$47,Sheet1!Y$6:Y$47),2,0)</f>
        <v>2</v>
      </c>
      <c r="AA18" s="9">
        <f t="array" ref="AA18">VLOOKUP($C18&amp;$D18&amp;$AD18,IF({1,0},Sheet1!$A$6:$A$47&amp;Sheet1!$C$6:$C$47&amp;Sheet1!$AC$6:$AC$47,Sheet1!Z$6:Z$47),2,0)</f>
        <v>1000</v>
      </c>
      <c r="AB18" s="9">
        <f t="array" ref="AB18">VLOOKUP($C18&amp;$D18&amp;$AD18,IF({1,0},Sheet1!$A$6:$A$47&amp;Sheet1!$C$6:$C$47&amp;Sheet1!$AC$6:$AC$47,Sheet1!AA$6:AA$47),2,0)</f>
        <v>9</v>
      </c>
      <c r="AC18" s="9">
        <f t="array" ref="AC18">VLOOKUP($C18&amp;$D18&amp;$AD18,IF({1,0},Sheet1!$A$6:$A$47&amp;Sheet1!$C$6:$C$47&amp;Sheet1!$AC$6:$AC$47,Sheet1!AB$6:AB$47),2,0)</f>
        <v>50</v>
      </c>
      <c r="AD18" s="9">
        <v>15</v>
      </c>
      <c r="AE18" s="9" t="str">
        <f t="array" ref="AE18">VLOOKUP($C18&amp;$D18,IF({1,0},Sheet1!$A$6:$A$47&amp;Sheet1!$C$6:$C$47,Sheet1!AD$6:AD$47),2,0)</f>
        <v>攻击+1000，命中+5% （3星）</v>
      </c>
      <c r="AF18" s="9" t="s">
        <v>72</v>
      </c>
      <c r="AG18" s="9">
        <f t="array" ref="AG18">VLOOKUP($C18&amp;$D18&amp;$AM18,IF({1,0},Sheet1!$A$6:$A$47&amp;Sheet1!$C$6:$C$47&amp;Sheet1!$AL$6:$AL$47,Sheet1!AF$6:AF$47),2,0)</f>
        <v>0</v>
      </c>
      <c r="AH18" s="9">
        <f t="array" ref="AH18">VLOOKUP($C18&amp;$D18&amp;$AM18,IF({1,0},Sheet1!$A$6:$A$47&amp;Sheet1!$C$6:$C$47&amp;Sheet1!$AL$6:$AL$47,Sheet1!AG$6:AG$47),2,0)</f>
        <v>0</v>
      </c>
      <c r="AI18" s="9">
        <f t="array" ref="AI18">VLOOKUP($C18&amp;$D18&amp;$AM18,IF({1,0},Sheet1!$A$6:$A$47&amp;Sheet1!$C$6:$C$47&amp;Sheet1!$AL$6:$AL$47,Sheet1!AH$6:AH$47),2,0)</f>
        <v>7</v>
      </c>
      <c r="AJ18" s="9">
        <f t="array" ref="AJ18">VLOOKUP($C18&amp;$D18&amp;$AM18,IF({1,0},Sheet1!$A$6:$A$47&amp;Sheet1!$C$6:$C$47&amp;Sheet1!$AL$6:$AL$47,Sheet1!AI$6:AI$47),2,0)</f>
        <v>80</v>
      </c>
      <c r="AK18" s="9">
        <f t="array" ref="AK18">VLOOKUP($C18&amp;$D18&amp;$AM18,IF({1,0},Sheet1!$A$6:$A$47&amp;Sheet1!$C$6:$C$47&amp;Sheet1!$AL$6:$AL$47,Sheet1!AJ$6:AJ$47),2,0)</f>
        <v>0</v>
      </c>
      <c r="AL18" s="9">
        <f t="array" ref="AL18">VLOOKUP($C18&amp;$D18&amp;$AM18,IF({1,0},Sheet1!$A$6:$A$47&amp;Sheet1!$C$6:$C$47&amp;Sheet1!$AL$6:$AL$47,Sheet1!AK$6:AK$47),2,0)</f>
        <v>0</v>
      </c>
      <c r="AM18" s="9">
        <v>20</v>
      </c>
      <c r="AN18" s="9" t="s">
        <v>439</v>
      </c>
      <c r="AO18" s="9" t="s">
        <v>73</v>
      </c>
      <c r="AP18" s="9">
        <f t="array" ref="AP18">VLOOKUP($C18&amp;$D18&amp;$AV18,IF({1,0},Sheet1!$A$6:$A$47&amp;Sheet1!$C$6:$C$47&amp;Sheet1!$AU$6:$AU$47,Sheet1!AO$6:AO$47),2,0)</f>
        <v>2</v>
      </c>
      <c r="AQ18" s="9">
        <f t="array" ref="AQ18">VLOOKUP($C18&amp;$D18&amp;$AV18,IF({1,0},Sheet1!$A$6:$A$47&amp;Sheet1!$C$6:$C$47&amp;Sheet1!$AU$6:$AU$47,Sheet1!AP$6:AP$47),2,0)</f>
        <v>6000</v>
      </c>
      <c r="AR18" s="9">
        <f t="array" ref="AR18">VLOOKUP($C18&amp;$D18&amp;$AV18,IF({1,0},Sheet1!$A$6:$A$47&amp;Sheet1!$C$6:$C$47&amp;Sheet1!$AU$6:$AU$47,Sheet1!AQ$6:AQ$47),2,0)</f>
        <v>0</v>
      </c>
      <c r="AS18" s="9">
        <f t="array" ref="AS18">VLOOKUP($C18&amp;$D18&amp;$AV18,IF({1,0},Sheet1!$A$6:$A$47&amp;Sheet1!$C$6:$C$47&amp;Sheet1!$AU$6:$AU$47,Sheet1!AR$6:AR$47),2,0)</f>
        <v>0</v>
      </c>
      <c r="AT18" s="9">
        <f t="array" ref="AT18">VLOOKUP($C18&amp;$D18&amp;$AV18,IF({1,0},Sheet1!$A$6:$A$47&amp;Sheet1!$C$6:$C$47&amp;Sheet1!$AU$6:$AU$47,Sheet1!AS$6:AS$47),2,0)</f>
        <v>0</v>
      </c>
      <c r="AU18" s="9">
        <f t="array" ref="AU18">VLOOKUP($C18&amp;$D18&amp;$AV18,IF({1,0},Sheet1!$A$6:$A$47&amp;Sheet1!$C$6:$C$47&amp;Sheet1!$AU$6:$AU$47,Sheet1!AT$6:AT$47),2,0)</f>
        <v>0</v>
      </c>
      <c r="AV18" s="9">
        <v>25</v>
      </c>
      <c r="AW18" s="9" t="s">
        <v>440</v>
      </c>
      <c r="AX18" s="9" t="s">
        <v>74</v>
      </c>
      <c r="AY18" s="9">
        <f t="array" ref="AY18">VLOOKUP($C18&amp;$D18&amp;$BE18,IF({1,0},Sheet1!$A$6:$A$47&amp;Sheet1!$C$6:$C$47&amp;Sheet1!$BD$6:$BD$47,Sheet1!AX$6:AX$47),2,0)</f>
        <v>18</v>
      </c>
      <c r="AZ18" s="9">
        <f t="array" ref="AZ18">VLOOKUP($C18&amp;$D18&amp;$BE18,IF({1,0},Sheet1!$A$6:$A$47&amp;Sheet1!$C$6:$C$47&amp;Sheet1!$BD$6:$BD$47,Sheet1!AY$6:AY$47),2,0)</f>
        <v>4</v>
      </c>
      <c r="BA18" s="9">
        <f t="array" ref="BA18">VLOOKUP($C18&amp;$D18&amp;$BE18,IF({1,0},Sheet1!$A$6:$A$47&amp;Sheet1!$C$6:$C$47&amp;Sheet1!$BD$6:$BD$47,Sheet1!AZ$6:AZ$47),2,0)</f>
        <v>0</v>
      </c>
      <c r="BB18" s="9">
        <f t="array" ref="BB18">VLOOKUP($C18&amp;$D18&amp;$BE18,IF({1,0},Sheet1!$A$6:$A$47&amp;Sheet1!$C$6:$C$47&amp;Sheet1!$BD$6:$BD$47,Sheet1!BA$6:BA$47),2,0)</f>
        <v>0</v>
      </c>
      <c r="BC18" s="9">
        <f t="array" ref="BC18">VLOOKUP($C18&amp;$D18&amp;$BE18,IF({1,0},Sheet1!$A$6:$A$47&amp;Sheet1!$C$6:$C$47&amp;Sheet1!$BD$6:$BD$47,Sheet1!BB$6:BB$47),2,0)</f>
        <v>0</v>
      </c>
      <c r="BD18" s="9">
        <f t="array" ref="BD18">VLOOKUP($C18&amp;$D18&amp;$BE18,IF({1,0},Sheet1!$A$6:$A$47&amp;Sheet1!$C$6:$C$47&amp;Sheet1!$BD$6:$BD$47,Sheet1!BC$6:BC$47),2,0)</f>
        <v>0</v>
      </c>
      <c r="BE18" s="9">
        <v>30</v>
      </c>
      <c r="BF18" s="33" t="s">
        <v>418</v>
      </c>
      <c r="BG18" s="33" t="s">
        <v>75</v>
      </c>
      <c r="BH18" s="9">
        <f t="array" ref="BH18">VLOOKUP($C18&amp;$D18&amp;$BN18,IF({1,0},Sheet1!$A$6:$A$47&amp;Sheet1!$C$6:$C$47&amp;Sheet1!$BM$6:$BM$47,Sheet1!BG$6:BG$47),2,0)</f>
        <v>2</v>
      </c>
      <c r="BI18" s="9">
        <f t="array" ref="BI18">VLOOKUP($C18&amp;$D18&amp;$BN18,IF({1,0},Sheet1!$A$6:$A$47&amp;Sheet1!$C$6:$C$47&amp;Sheet1!$BM$6:$BM$47,Sheet1!BH$6:BH$47),2,0)</f>
        <v>12000</v>
      </c>
      <c r="BJ18" s="9">
        <f t="array" ref="BJ18">VLOOKUP($C18&amp;$D18&amp;$BN18,IF({1,0},Sheet1!$A$6:$A$47&amp;Sheet1!$C$6:$C$47&amp;Sheet1!$BM$6:$BM$47,Sheet1!BI$6:BI$47),2,0)</f>
        <v>0</v>
      </c>
      <c r="BK18" s="9">
        <f t="array" ref="BK18">VLOOKUP($C18&amp;$D18&amp;$BN18,IF({1,0},Sheet1!$A$6:$A$47&amp;Sheet1!$C$6:$C$47&amp;Sheet1!$BM$6:$BM$47,Sheet1!BJ$6:BJ$47),2,0)</f>
        <v>0</v>
      </c>
      <c r="BL18" s="9">
        <f t="array" ref="BL18">VLOOKUP($C18&amp;$D18&amp;$BN18,IF({1,0},Sheet1!$A$6:$A$47&amp;Sheet1!$C$6:$C$47&amp;Sheet1!$BM$6:$BM$47,Sheet1!BK$6:BK$47),2,0)</f>
        <v>0</v>
      </c>
      <c r="BM18" s="9">
        <f t="array" ref="BM18">VLOOKUP($C18&amp;$D18&amp;$BN18,IF({1,0},Sheet1!$A$6:$A$47&amp;Sheet1!$C$6:$C$47&amp;Sheet1!$BM$6:$BM$47,Sheet1!BL$6:BL$47),2,0)</f>
        <v>0</v>
      </c>
      <c r="BN18" s="9">
        <v>35</v>
      </c>
      <c r="BO18" s="9" t="s">
        <v>441</v>
      </c>
      <c r="BP18" s="9" t="s">
        <v>76</v>
      </c>
      <c r="BQ18" s="9">
        <f t="array" ref="BQ18">VLOOKUP($C18&amp;$D18&amp;$BW18,IF({1,0},Sheet1!$A$6:$A$47&amp;Sheet1!$C$6:$C$47&amp;Sheet1!$BV$6:$BV$47,Sheet1!BP$6:BP$47),2,0)</f>
        <v>7</v>
      </c>
      <c r="BR18" s="9">
        <f t="array" ref="BR18">VLOOKUP($C18&amp;$D18&amp;$BW18,IF({1,0},Sheet1!$A$6:$A$47&amp;Sheet1!$C$6:$C$47&amp;Sheet1!$BV$6:$BV$47,Sheet1!BQ$6:BQ$47),2,0)</f>
        <v>120</v>
      </c>
      <c r="BS18" s="9">
        <f t="array" ref="BS18">VLOOKUP($C18&amp;$D18&amp;$BW18,IF({1,0},Sheet1!$A$6:$A$47&amp;Sheet1!$C$6:$C$47&amp;Sheet1!$BV$6:$BV$47,Sheet1!BR$6:BR$47),2,0)</f>
        <v>0</v>
      </c>
      <c r="BT18" s="9">
        <f t="array" ref="BT18">VLOOKUP($C18&amp;$D18&amp;$BW18,IF({1,0},Sheet1!$A$6:$A$47&amp;Sheet1!$C$6:$C$47&amp;Sheet1!$BV$6:$BV$47,Sheet1!BS$6:BS$47),2,0)</f>
        <v>0</v>
      </c>
      <c r="BU18" s="9">
        <f t="array" ref="BU18">VLOOKUP($C18&amp;$D18&amp;$BW18,IF({1,0},Sheet1!$A$6:$A$47&amp;Sheet1!$C$6:$C$47&amp;Sheet1!$BV$6:$BV$47,Sheet1!BT$6:BT$47),2,0)</f>
        <v>0</v>
      </c>
      <c r="BV18" s="9">
        <f t="array" ref="BV18">VLOOKUP($C18&amp;$D18&amp;$BW18,IF({1,0},Sheet1!$A$6:$A$47&amp;Sheet1!$C$6:$C$47&amp;Sheet1!$BV$6:$BV$47,Sheet1!BU$6:BU$47),2,0)</f>
        <v>0</v>
      </c>
      <c r="BW18" s="9">
        <v>40</v>
      </c>
      <c r="BX18" s="9" t="str">
        <f t="shared" si="2"/>
        <v>伤害加成+12% （8星）</v>
      </c>
      <c r="BY18" s="9" t="s">
        <v>77</v>
      </c>
      <c r="BZ18" s="9">
        <f t="array" ref="BZ18">VLOOKUP($C18&amp;$D18&amp;$CF18,IF({1,0},Sheet1!$A$6:$A$47&amp;Sheet1!$C$6:$C$47&amp;Sheet1!$CE$6:$CE$47,Sheet1!BY$6:BY$47),2,0)</f>
        <v>2</v>
      </c>
      <c r="CA18" s="9">
        <f t="array" ref="CA18">VLOOKUP($C18&amp;$D18&amp;$CF18,IF({1,0},Sheet1!$A$6:$A$47&amp;Sheet1!$C$6:$C$47&amp;Sheet1!$CE$6:$CE$47,Sheet1!BZ$6:BZ$47),2,0)</f>
        <v>24000</v>
      </c>
      <c r="CB18" s="9">
        <f t="array" ref="CB18">VLOOKUP($C18&amp;$D18&amp;$CF18,IF({1,0},Sheet1!$A$6:$A$47&amp;Sheet1!$C$6:$C$47&amp;Sheet1!$CE$6:$CE$47,Sheet1!CA$6:CA$47),2,0)</f>
        <v>0</v>
      </c>
      <c r="CC18" s="9">
        <f t="array" ref="CC18">VLOOKUP($C18&amp;$D18&amp;$CF18,IF({1,0},Sheet1!$A$6:$A$47&amp;Sheet1!$C$6:$C$47&amp;Sheet1!$CE$6:$CE$47,Sheet1!CB$6:CB$47),2,0)</f>
        <v>0</v>
      </c>
      <c r="CD18" s="9">
        <f t="array" ref="CD18">VLOOKUP($C18&amp;$D18&amp;$CF18,IF({1,0},Sheet1!$A$6:$A$47&amp;Sheet1!$C$6:$C$47&amp;Sheet1!$CE$6:$CE$47,Sheet1!CC$6:CC$47),2,0)</f>
        <v>0</v>
      </c>
      <c r="CE18" s="9">
        <f t="array" ref="CE18">VLOOKUP($C18&amp;$D18&amp;$CF18,IF({1,0},Sheet1!$A$6:$A$47&amp;Sheet1!$C$6:$C$47&amp;Sheet1!$CE$6:$CE$47,Sheet1!CD$6:CD$47),2,0)</f>
        <v>0</v>
      </c>
      <c r="CF18" s="9">
        <v>45</v>
      </c>
      <c r="CG18" s="9" t="s">
        <v>442</v>
      </c>
      <c r="CH18" s="9" t="s">
        <v>78</v>
      </c>
      <c r="CI18" s="9">
        <f t="array" ref="CI18">VLOOKUP($C18&amp;$D18&amp;$CO18,IF({1,0},Sheet1!$A$6:$A$47&amp;Sheet1!$C$6:$C$47&amp;Sheet1!$CN$6:$CN$47,Sheet1!CH$6:CH$47),2,0)</f>
        <v>22</v>
      </c>
      <c r="CJ18" s="9">
        <f t="array" ref="CJ18">VLOOKUP($C18&amp;$D18&amp;$CO18,IF({1,0},Sheet1!$A$6:$A$47&amp;Sheet1!$C$6:$C$47&amp;Sheet1!$CN$6:$CN$47,Sheet1!CI$6:CI$47),2,0)</f>
        <v>144</v>
      </c>
      <c r="CK18" s="9">
        <f t="array" ref="CK18">VLOOKUP($C18&amp;$D18&amp;$CO18,IF({1,0},Sheet1!$A$6:$A$47&amp;Sheet1!$C$6:$C$47&amp;Sheet1!$CN$6:$CN$47,Sheet1!CJ$6:CJ$47),2,0)</f>
        <v>0</v>
      </c>
      <c r="CL18" s="9">
        <f t="array" ref="CL18">VLOOKUP($C18&amp;$D18&amp;$CO18,IF({1,0},Sheet1!$A$6:$A$47&amp;Sheet1!$C$6:$C$47&amp;Sheet1!$CN$6:$CN$47,Sheet1!CK$6:CK$47),2,0)</f>
        <v>0</v>
      </c>
      <c r="CM18" s="9">
        <f t="array" ref="CM18">VLOOKUP($C18&amp;$D18&amp;$CO18,IF({1,0},Sheet1!$A$6:$A$47&amp;Sheet1!$C$6:$C$47&amp;Sheet1!$CN$6:$CN$47,Sheet1!CL$6:CL$47),2,0)</f>
        <v>0</v>
      </c>
      <c r="CN18" s="9">
        <f t="array" ref="CN18">VLOOKUP($C18&amp;$D18&amp;$CO18,IF({1,0},Sheet1!$A$6:$A$47&amp;Sheet1!$C$6:$C$47&amp;Sheet1!$CN$6:$CN$47,Sheet1!CM$6:CM$47),2,0)</f>
        <v>0</v>
      </c>
      <c r="CO18" s="9">
        <v>50</v>
      </c>
      <c r="CP18" s="9" t="str">
        <f t="shared" si="3"/>
        <v>最终增伤+14.4% （10星）</v>
      </c>
      <c r="CQ18"/>
      <c r="CR18"/>
    </row>
    <row r="19" spans="1:96" s="9" customFormat="1" ht="22.5" customHeight="1" x14ac:dyDescent="0.25">
      <c r="A19" s="44">
        <v>31801</v>
      </c>
      <c r="B19" s="17" t="s">
        <v>362</v>
      </c>
      <c r="C19" s="17">
        <f>VLOOKUP(B19,Sheet4!$A$6:$B$171,2,0)</f>
        <v>2</v>
      </c>
      <c r="D19" s="35">
        <v>18</v>
      </c>
      <c r="E19" s="9" t="s">
        <v>29</v>
      </c>
      <c r="F19" s="9">
        <f t="array" ref="F19">VLOOKUP($C19&amp;$D19&amp;$L19,IF({1,0},Sheet1!$A$6:$A$47&amp;Sheet1!$C$6:$C$47&amp;Sheet1!$K$6:$K$47,Sheet1!E$6:E$47),2,0)</f>
        <v>18</v>
      </c>
      <c r="G19" s="9">
        <f t="array" ref="G19">VLOOKUP($C19&amp;$D19&amp;$L19,IF({1,0},Sheet1!$A$6:$A$47&amp;Sheet1!$C$6:$C$47&amp;Sheet1!$K$6:$K$47,Sheet1!F$6:F$47),2,0)</f>
        <v>1</v>
      </c>
      <c r="H19" s="9">
        <f t="array" ref="H19">VLOOKUP($C19&amp;$D19&amp;$L19,IF({1,0},Sheet1!$A$6:$A$47&amp;Sheet1!$C$6:$C$47&amp;Sheet1!$K$6:$K$47,Sheet1!G$6:G$47),2,0)</f>
        <v>0</v>
      </c>
      <c r="I19" s="9">
        <f t="array" ref="I19">VLOOKUP($C19&amp;$D19&amp;$L19,IF({1,0},Sheet1!$A$6:$A$47&amp;Sheet1!$C$6:$C$47&amp;Sheet1!$K$6:$K$47,Sheet1!H$6:H$47),2,0)</f>
        <v>0</v>
      </c>
      <c r="J19" s="9">
        <f t="array" ref="J19">VLOOKUP($C19&amp;$D19&amp;$L19,IF({1,0},Sheet1!$A$6:$A$47&amp;Sheet1!$C$6:$C$47&amp;Sheet1!$K$6:$K$47,Sheet1!I$6:I$47),2,0)</f>
        <v>0</v>
      </c>
      <c r="K19" s="9">
        <f t="array" ref="K19">VLOOKUP($C19&amp;$D19&amp;$L19,IF({1,0},Sheet1!$A$6:$A$47&amp;Sheet1!$C$6:$C$47&amp;Sheet1!$K$6:$K$47,Sheet1!J$6:J$47),2,0)</f>
        <v>0</v>
      </c>
      <c r="L19" s="9">
        <v>5</v>
      </c>
      <c r="M19" s="33" t="s">
        <v>413</v>
      </c>
      <c r="N19" s="9" t="s">
        <v>27</v>
      </c>
      <c r="O19" s="9">
        <f t="array" ref="O19">VLOOKUP($C19&amp;$D19&amp;$U19,IF({1,0},Sheet1!$A$6:$A$47&amp;Sheet1!$C$6:$C$47&amp;Sheet1!$T$6:$T$47,Sheet1!N$6:N$47),2,0)</f>
        <v>18</v>
      </c>
      <c r="P19" s="9">
        <f t="array" ref="P19">VLOOKUP($C19&amp;$D19&amp;$U19,IF({1,0},Sheet1!$A$6:$A$47&amp;Sheet1!$C$6:$C$47&amp;Sheet1!$T$6:$T$47,Sheet1!O$6:O$47),2,0)</f>
        <v>2</v>
      </c>
      <c r="Q19" s="9">
        <f t="array" ref="Q19">VLOOKUP($C19&amp;$D19&amp;$U19,IF({1,0},Sheet1!$A$6:$A$47&amp;Sheet1!$C$6:$C$47&amp;Sheet1!$T$6:$T$47,Sheet1!P$6:P$47),2,0)</f>
        <v>0</v>
      </c>
      <c r="R19" s="9">
        <f t="array" ref="R19">VLOOKUP($C19&amp;$D19&amp;$U19,IF({1,0},Sheet1!$A$6:$A$47&amp;Sheet1!$C$6:$C$47&amp;Sheet1!$T$6:$T$47,Sheet1!Q$6:Q$47),2,0)</f>
        <v>0</v>
      </c>
      <c r="S19" s="9">
        <f t="array" ref="S19">VLOOKUP($C19&amp;$D19&amp;$U19,IF({1,0},Sheet1!$A$6:$A$47&amp;Sheet1!$C$6:$C$47&amp;Sheet1!$T$6:$T$47,Sheet1!R$6:R$47),2,0)</f>
        <v>0</v>
      </c>
      <c r="T19" s="9">
        <f t="array" ref="T19">VLOOKUP($C19&amp;$D19&amp;$U19,IF({1,0},Sheet1!$A$6:$A$47&amp;Sheet1!$C$6:$C$47&amp;Sheet1!$T$6:$T$47,Sheet1!S$6:S$47),2,0)</f>
        <v>0</v>
      </c>
      <c r="U19" s="9">
        <v>10</v>
      </c>
      <c r="V19" s="33" t="s">
        <v>414</v>
      </c>
      <c r="W19" s="9" t="s">
        <v>28</v>
      </c>
      <c r="X19" s="9">
        <f t="array" ref="X19">VLOOKUP($C19&amp;$D19&amp;$AD19,IF({1,0},Sheet1!$A$6:$A$47&amp;Sheet1!$C$6:$C$47&amp;Sheet1!$AC$6:$AC$47,Sheet1!W$6:W$47),2,0)</f>
        <v>0</v>
      </c>
      <c r="Y19" s="9">
        <f t="array" ref="Y19">VLOOKUP($C19&amp;$D19&amp;$AD19,IF({1,0},Sheet1!$A$6:$A$47&amp;Sheet1!$C$6:$C$47&amp;Sheet1!$AC$6:$AC$47,Sheet1!X$6:X$47),2,0)</f>
        <v>0</v>
      </c>
      <c r="Z19" s="9">
        <f t="array" ref="Z19">VLOOKUP($C19&amp;$D19&amp;$AD19,IF({1,0},Sheet1!$A$6:$A$47&amp;Sheet1!$C$6:$C$47&amp;Sheet1!$AC$6:$AC$47,Sheet1!Y$6:Y$47),2,0)</f>
        <v>3</v>
      </c>
      <c r="AA19" s="9">
        <f t="array" ref="AA19">VLOOKUP($C19&amp;$D19&amp;$AD19,IF({1,0},Sheet1!$A$6:$A$47&amp;Sheet1!$C$6:$C$47&amp;Sheet1!$AC$6:$AC$47,Sheet1!Z$6:Z$47),2,0)</f>
        <v>800</v>
      </c>
      <c r="AB19" s="9">
        <f t="array" ref="AB19">VLOOKUP($C19&amp;$D19&amp;$AD19,IF({1,0},Sheet1!$A$6:$A$47&amp;Sheet1!$C$6:$C$47&amp;Sheet1!$AC$6:$AC$47,Sheet1!AA$6:AA$47),2,0)</f>
        <v>10</v>
      </c>
      <c r="AC19" s="9">
        <f t="array" ref="AC19">VLOOKUP($C19&amp;$D19&amp;$AD19,IF({1,0},Sheet1!$A$6:$A$47&amp;Sheet1!$C$6:$C$47&amp;Sheet1!$AC$6:$AC$47,Sheet1!AB$6:AB$47),2,0)</f>
        <v>60</v>
      </c>
      <c r="AD19" s="9">
        <v>15</v>
      </c>
      <c r="AE19" s="9" t="str">
        <f t="array" ref="AE19">VLOOKUP($C19&amp;$D19,IF({1,0},Sheet1!$A$6:$A$47&amp;Sheet1!$C$6:$C$47,Sheet1!AD$6:AD$47),2,0)</f>
        <v>防御+800，闪避+6% （3星）</v>
      </c>
      <c r="AF19" s="9" t="s">
        <v>72</v>
      </c>
      <c r="AG19" s="9">
        <f t="array" ref="AG19">VLOOKUP($C19&amp;$D19&amp;$AM19,IF({1,0},Sheet1!$A$6:$A$47&amp;Sheet1!$C$6:$C$47&amp;Sheet1!$AL$6:$AL$47,Sheet1!AF$6:AF$47),2,0)</f>
        <v>0</v>
      </c>
      <c r="AH19" s="9">
        <f t="array" ref="AH19">VLOOKUP($C19&amp;$D19&amp;$AM19,IF({1,0},Sheet1!$A$6:$A$47&amp;Sheet1!$C$6:$C$47&amp;Sheet1!$AL$6:$AL$47,Sheet1!AG$6:AG$47),2,0)</f>
        <v>0</v>
      </c>
      <c r="AI19" s="9">
        <f t="array" ref="AI19">VLOOKUP($C19&amp;$D19&amp;$AM19,IF({1,0},Sheet1!$A$6:$A$47&amp;Sheet1!$C$6:$C$47&amp;Sheet1!$AL$6:$AL$47,Sheet1!AH$6:AH$47),2,0)</f>
        <v>8</v>
      </c>
      <c r="AJ19" s="9">
        <f t="array" ref="AJ19">VLOOKUP($C19&amp;$D19&amp;$AM19,IF({1,0},Sheet1!$A$6:$A$47&amp;Sheet1!$C$6:$C$47&amp;Sheet1!$AL$6:$AL$47,Sheet1!AI$6:AI$47),2,0)</f>
        <v>60</v>
      </c>
      <c r="AK19" s="9">
        <f t="array" ref="AK19">VLOOKUP($C19&amp;$D19&amp;$AM19,IF({1,0},Sheet1!$A$6:$A$47&amp;Sheet1!$C$6:$C$47&amp;Sheet1!$AL$6:$AL$47,Sheet1!AJ$6:AJ$47),2,0)</f>
        <v>0</v>
      </c>
      <c r="AL19" s="9">
        <f t="array" ref="AL19">VLOOKUP($C19&amp;$D19&amp;$AM19,IF({1,0},Sheet1!$A$6:$A$47&amp;Sheet1!$C$6:$C$47&amp;Sheet1!$AL$6:$AL$47,Sheet1!AK$6:AK$47),2,0)</f>
        <v>0</v>
      </c>
      <c r="AM19" s="9">
        <v>20</v>
      </c>
      <c r="AN19" s="9" t="s">
        <v>443</v>
      </c>
      <c r="AO19" s="9" t="s">
        <v>73</v>
      </c>
      <c r="AP19" s="9">
        <f t="array" ref="AP19">VLOOKUP($C19&amp;$D19&amp;$AV19,IF({1,0},Sheet1!$A$6:$A$47&amp;Sheet1!$C$6:$C$47&amp;Sheet1!$AU$6:$AU$47,Sheet1!AO$6:AO$47),2,0)</f>
        <v>1</v>
      </c>
      <c r="AQ19" s="9">
        <f t="array" ref="AQ19">VLOOKUP($C19&amp;$D19&amp;$AV19,IF({1,0},Sheet1!$A$6:$A$47&amp;Sheet1!$C$6:$C$47&amp;Sheet1!$AU$6:$AU$47,Sheet1!AP$6:AP$47),2,0)</f>
        <v>30000</v>
      </c>
      <c r="AR19" s="9">
        <f t="array" ref="AR19">VLOOKUP($C19&amp;$D19&amp;$AV19,IF({1,0},Sheet1!$A$6:$A$47&amp;Sheet1!$C$6:$C$47&amp;Sheet1!$AU$6:$AU$47,Sheet1!AQ$6:AQ$47),2,0)</f>
        <v>3</v>
      </c>
      <c r="AS19" s="9">
        <f t="array" ref="AS19">VLOOKUP($C19&amp;$D19&amp;$AV19,IF({1,0},Sheet1!$A$6:$A$47&amp;Sheet1!$C$6:$C$47&amp;Sheet1!$AU$6:$AU$47,Sheet1!AR$6:AR$47),2,0)</f>
        <v>1500</v>
      </c>
      <c r="AT19" s="9">
        <f t="array" ref="AT19">VLOOKUP($C19&amp;$D19&amp;$AV19,IF({1,0},Sheet1!$A$6:$A$47&amp;Sheet1!$C$6:$C$47&amp;Sheet1!$AU$6:$AU$47,Sheet1!AS$6:AS$47),2,0)</f>
        <v>0</v>
      </c>
      <c r="AU19" s="9">
        <f t="array" ref="AU19">VLOOKUP($C19&amp;$D19&amp;$AV19,IF({1,0},Sheet1!$A$6:$A$47&amp;Sheet1!$C$6:$C$47&amp;Sheet1!$AU$6:$AU$47,Sheet1!AT$6:AT$47),2,0)</f>
        <v>0</v>
      </c>
      <c r="AV19" s="9">
        <v>25</v>
      </c>
      <c r="AW19" s="9" t="s">
        <v>444</v>
      </c>
      <c r="AX19" s="9" t="s">
        <v>74</v>
      </c>
      <c r="AY19" s="9">
        <f t="array" ref="AY19">VLOOKUP($C19&amp;$D19&amp;$BE19,IF({1,0},Sheet1!$A$6:$A$47&amp;Sheet1!$C$6:$C$47&amp;Sheet1!$BD$6:$BD$47,Sheet1!AX$6:AX$47),2,0)</f>
        <v>18</v>
      </c>
      <c r="AZ19" s="9">
        <f t="array" ref="AZ19">VLOOKUP($C19&amp;$D19&amp;$BE19,IF({1,0},Sheet1!$A$6:$A$47&amp;Sheet1!$C$6:$C$47&amp;Sheet1!$BD$6:$BD$47,Sheet1!AY$6:AY$47),2,0)</f>
        <v>4</v>
      </c>
      <c r="BA19" s="9">
        <f t="array" ref="BA19">VLOOKUP($C19&amp;$D19&amp;$BE19,IF({1,0},Sheet1!$A$6:$A$47&amp;Sheet1!$C$6:$C$47&amp;Sheet1!$BD$6:$BD$47,Sheet1!AZ$6:AZ$47),2,0)</f>
        <v>0</v>
      </c>
      <c r="BB19" s="9">
        <f t="array" ref="BB19">VLOOKUP($C19&amp;$D19&amp;$BE19,IF({1,0},Sheet1!$A$6:$A$47&amp;Sheet1!$C$6:$C$47&amp;Sheet1!$BD$6:$BD$47,Sheet1!BA$6:BA$47),2,0)</f>
        <v>0</v>
      </c>
      <c r="BC19" s="9">
        <f t="array" ref="BC19">VLOOKUP($C19&amp;$D19&amp;$BE19,IF({1,0},Sheet1!$A$6:$A$47&amp;Sheet1!$C$6:$C$47&amp;Sheet1!$BD$6:$BD$47,Sheet1!BB$6:BB$47),2,0)</f>
        <v>0</v>
      </c>
      <c r="BD19" s="9">
        <f t="array" ref="BD19">VLOOKUP($C19&amp;$D19&amp;$BE19,IF({1,0},Sheet1!$A$6:$A$47&amp;Sheet1!$C$6:$C$47&amp;Sheet1!$BD$6:$BD$47,Sheet1!BC$6:BC$47),2,0)</f>
        <v>0</v>
      </c>
      <c r="BE19" s="9">
        <v>30</v>
      </c>
      <c r="BF19" s="33" t="s">
        <v>418</v>
      </c>
      <c r="BG19" s="33" t="s">
        <v>75</v>
      </c>
      <c r="BH19" s="9">
        <f t="array" ref="BH19">VLOOKUP($C19&amp;$D19&amp;$BN19,IF({1,0},Sheet1!$A$6:$A$47&amp;Sheet1!$C$6:$C$47&amp;Sheet1!$BM$6:$BM$47,Sheet1!BG$6:BG$47),2,0)</f>
        <v>1</v>
      </c>
      <c r="BI19" s="9">
        <f t="array" ref="BI19">VLOOKUP($C19&amp;$D19&amp;$BN19,IF({1,0},Sheet1!$A$6:$A$47&amp;Sheet1!$C$6:$C$47&amp;Sheet1!$BM$6:$BM$47,Sheet1!BH$6:BH$47),2,0)</f>
        <v>60000</v>
      </c>
      <c r="BJ19" s="9">
        <f t="array" ref="BJ19">VLOOKUP($C19&amp;$D19&amp;$BN19,IF({1,0},Sheet1!$A$6:$A$47&amp;Sheet1!$C$6:$C$47&amp;Sheet1!$BM$6:$BM$47,Sheet1!BI$6:BI$47),2,0)</f>
        <v>3</v>
      </c>
      <c r="BK19" s="9">
        <f t="array" ref="BK19">VLOOKUP($C19&amp;$D19&amp;$BN19,IF({1,0},Sheet1!$A$6:$A$47&amp;Sheet1!$C$6:$C$47&amp;Sheet1!$BM$6:$BM$47,Sheet1!BJ$6:BJ$47),2,0)</f>
        <v>3000</v>
      </c>
      <c r="BL19" s="9">
        <f t="array" ref="BL19">VLOOKUP($C19&amp;$D19&amp;$BN19,IF({1,0},Sheet1!$A$6:$A$47&amp;Sheet1!$C$6:$C$47&amp;Sheet1!$BM$6:$BM$47,Sheet1!BK$6:BK$47),2,0)</f>
        <v>0</v>
      </c>
      <c r="BM19" s="9">
        <f t="array" ref="BM19">VLOOKUP($C19&amp;$D19&amp;$BN19,IF({1,0},Sheet1!$A$6:$A$47&amp;Sheet1!$C$6:$C$47&amp;Sheet1!$BM$6:$BM$47,Sheet1!BL$6:BL$47),2,0)</f>
        <v>0</v>
      </c>
      <c r="BN19" s="9">
        <v>35</v>
      </c>
      <c r="BO19" s="9" t="s">
        <v>445</v>
      </c>
      <c r="BP19" s="9" t="s">
        <v>76</v>
      </c>
      <c r="BQ19" s="9">
        <f t="array" ref="BQ19">VLOOKUP($C19&amp;$D19&amp;$BW19,IF({1,0},Sheet1!$A$6:$A$47&amp;Sheet1!$C$6:$C$47&amp;Sheet1!$BV$6:$BV$47,Sheet1!BP$6:BP$47),2,0)</f>
        <v>23</v>
      </c>
      <c r="BR19" s="9">
        <f t="array" ref="BR19">VLOOKUP($C19&amp;$D19&amp;$BW19,IF({1,0},Sheet1!$A$6:$A$47&amp;Sheet1!$C$6:$C$47&amp;Sheet1!$BV$6:$BV$47,Sheet1!BQ$6:BQ$47),2,0)</f>
        <v>48</v>
      </c>
      <c r="BS19" s="9">
        <f t="array" ref="BS19">VLOOKUP($C19&amp;$D19&amp;$BW19,IF({1,0},Sheet1!$A$6:$A$47&amp;Sheet1!$C$6:$C$47&amp;Sheet1!$BV$6:$BV$47,Sheet1!BR$6:BR$47),2,0)</f>
        <v>0</v>
      </c>
      <c r="BT19" s="9">
        <f t="array" ref="BT19">VLOOKUP($C19&amp;$D19&amp;$BW19,IF({1,0},Sheet1!$A$6:$A$47&amp;Sheet1!$C$6:$C$47&amp;Sheet1!$BV$6:$BV$47,Sheet1!BS$6:BS$47),2,0)</f>
        <v>0</v>
      </c>
      <c r="BU19" s="9">
        <f t="array" ref="BU19">VLOOKUP($C19&amp;$D19&amp;$BW19,IF({1,0},Sheet1!$A$6:$A$47&amp;Sheet1!$C$6:$C$47&amp;Sheet1!$BV$6:$BV$47,Sheet1!BT$6:BT$47),2,0)</f>
        <v>0</v>
      </c>
      <c r="BV19" s="9">
        <f t="array" ref="BV19">VLOOKUP($C19&amp;$D19&amp;$BW19,IF({1,0},Sheet1!$A$6:$A$47&amp;Sheet1!$C$6:$C$47&amp;Sheet1!$BV$6:$BV$47,Sheet1!BU$6:BU$47),2,0)</f>
        <v>0</v>
      </c>
      <c r="BW19" s="9">
        <v>40</v>
      </c>
      <c r="BX19" s="8" t="str">
        <f>"最终免伤+"&amp;BR19/10&amp;"% （"&amp;BW19/5&amp;"星）"</f>
        <v>最终免伤+4.8% （8星）</v>
      </c>
      <c r="BY19" s="9" t="s">
        <v>77</v>
      </c>
      <c r="BZ19" s="9">
        <f t="array" ref="BZ19">VLOOKUP($C19&amp;$D19&amp;$CF19,IF({1,0},Sheet1!$A$6:$A$47&amp;Sheet1!$C$6:$C$47&amp;Sheet1!$CE$6:$CE$47,Sheet1!BY$6:BY$47),2,0)</f>
        <v>1</v>
      </c>
      <c r="CA19" s="9">
        <f t="array" ref="CA19">VLOOKUP($C19&amp;$D19&amp;$CF19,IF({1,0},Sheet1!$A$6:$A$47&amp;Sheet1!$C$6:$C$47&amp;Sheet1!$CE$6:$CE$47,Sheet1!BZ$6:BZ$47),2,0)</f>
        <v>120000</v>
      </c>
      <c r="CB19" s="9">
        <f t="array" ref="CB19">VLOOKUP($C19&amp;$D19&amp;$CF19,IF({1,0},Sheet1!$A$6:$A$47&amp;Sheet1!$C$6:$C$47&amp;Sheet1!$CE$6:$CE$47,Sheet1!CA$6:CA$47),2,0)</f>
        <v>3</v>
      </c>
      <c r="CC19" s="9">
        <f t="array" ref="CC19">VLOOKUP($C19&amp;$D19&amp;$CF19,IF({1,0},Sheet1!$A$6:$A$47&amp;Sheet1!$C$6:$C$47&amp;Sheet1!$CE$6:$CE$47,Sheet1!CB$6:CB$47),2,0)</f>
        <v>6000</v>
      </c>
      <c r="CD19" s="9">
        <f t="array" ref="CD19">VLOOKUP($C19&amp;$D19&amp;$CF19,IF({1,0},Sheet1!$A$6:$A$47&amp;Sheet1!$C$6:$C$47&amp;Sheet1!$CE$6:$CE$47,Sheet1!CC$6:CC$47),2,0)</f>
        <v>0</v>
      </c>
      <c r="CE19" s="9">
        <f t="array" ref="CE19">VLOOKUP($C19&amp;$D19&amp;$CF19,IF({1,0},Sheet1!$A$6:$A$47&amp;Sheet1!$C$6:$C$47&amp;Sheet1!$CE$6:$CE$47,Sheet1!CD$6:CD$47),2,0)</f>
        <v>0</v>
      </c>
      <c r="CF19" s="9">
        <v>45</v>
      </c>
      <c r="CG19" s="9" t="str">
        <f>"生命+"&amp;CA19&amp;"，防御+"&amp;CC19&amp;" （9星）"</f>
        <v>生命+120000，防御+6000 （9星）</v>
      </c>
      <c r="CH19" s="9" t="s">
        <v>78</v>
      </c>
      <c r="CI19" s="9">
        <f t="array" ref="CI19">VLOOKUP($C19&amp;$D19&amp;$CO19,IF({1,0},Sheet1!$A$6:$A$47&amp;Sheet1!$C$6:$C$47&amp;Sheet1!$CN$6:$CN$47,Sheet1!CH$6:CH$47),2,0)</f>
        <v>23</v>
      </c>
      <c r="CJ19" s="9">
        <f t="array" ref="CJ19">VLOOKUP($C19&amp;$D19&amp;$CO19,IF({1,0},Sheet1!$A$6:$A$47&amp;Sheet1!$C$6:$C$47&amp;Sheet1!$CN$6:$CN$47,Sheet1!CI$6:CI$47),2,0)</f>
        <v>72</v>
      </c>
      <c r="CK19" s="9">
        <f t="array" ref="CK19">VLOOKUP($C19&amp;$D19&amp;$CO19,IF({1,0},Sheet1!$A$6:$A$47&amp;Sheet1!$C$6:$C$47&amp;Sheet1!$CN$6:$CN$47,Sheet1!CJ$6:CJ$47),2,0)</f>
        <v>0</v>
      </c>
      <c r="CL19" s="9">
        <f t="array" ref="CL19">VLOOKUP($C19&amp;$D19&amp;$CO19,IF({1,0},Sheet1!$A$6:$A$47&amp;Sheet1!$C$6:$C$47&amp;Sheet1!$CN$6:$CN$47,Sheet1!CK$6:CK$47),2,0)</f>
        <v>0</v>
      </c>
      <c r="CM19" s="9">
        <f t="array" ref="CM19">VLOOKUP($C19&amp;$D19&amp;$CO19,IF({1,0},Sheet1!$A$6:$A$47&amp;Sheet1!$C$6:$C$47&amp;Sheet1!$CN$6:$CN$47,Sheet1!CL$6:CL$47),2,0)</f>
        <v>0</v>
      </c>
      <c r="CN19" s="9">
        <f t="array" ref="CN19">VLOOKUP($C19&amp;$D19&amp;$CO19,IF({1,0},Sheet1!$A$6:$A$47&amp;Sheet1!$C$6:$C$47&amp;Sheet1!$CN$6:$CN$47,Sheet1!CM$6:CM$47),2,0)</f>
        <v>0</v>
      </c>
      <c r="CO19" s="9">
        <v>50</v>
      </c>
      <c r="CP19" s="8" t="str">
        <f>"最终免伤+"&amp;CJ19/10&amp;"% （"&amp;CO19/5&amp;"星）"</f>
        <v>最终免伤+7.2% （10星）</v>
      </c>
      <c r="CQ19"/>
      <c r="CR19"/>
    </row>
    <row r="20" spans="1:96" s="8" customFormat="1" ht="17.399999999999999" x14ac:dyDescent="0.25">
      <c r="A20" s="44">
        <v>31803</v>
      </c>
      <c r="B20" s="17" t="s">
        <v>363</v>
      </c>
      <c r="C20" s="17">
        <f>VLOOKUP(B20,Sheet4!$A$6:$B$171,2,0)</f>
        <v>3</v>
      </c>
      <c r="D20" s="35">
        <v>18</v>
      </c>
      <c r="E20" s="8" t="s">
        <v>29</v>
      </c>
      <c r="F20" s="9">
        <f t="array" ref="F20">VLOOKUP($C20&amp;$D20&amp;$L20,IF({1,0},Sheet1!$A$6:$A$47&amp;Sheet1!$C$6:$C$47&amp;Sheet1!$K$6:$K$47,Sheet1!E$6:E$47),2,0)</f>
        <v>18</v>
      </c>
      <c r="G20" s="9">
        <f t="array" ref="G20">VLOOKUP($C20&amp;$D20&amp;$L20,IF({1,0},Sheet1!$A$6:$A$47&amp;Sheet1!$C$6:$C$47&amp;Sheet1!$K$6:$K$47,Sheet1!F$6:F$47),2,0)</f>
        <v>1</v>
      </c>
      <c r="H20" s="9">
        <f t="array" ref="H20">VLOOKUP($C20&amp;$D20&amp;$L20,IF({1,0},Sheet1!$A$6:$A$47&amp;Sheet1!$C$6:$C$47&amp;Sheet1!$K$6:$K$47,Sheet1!G$6:G$47),2,0)</f>
        <v>0</v>
      </c>
      <c r="I20" s="9">
        <f t="array" ref="I20">VLOOKUP($C20&amp;$D20&amp;$L20,IF({1,0},Sheet1!$A$6:$A$47&amp;Sheet1!$C$6:$C$47&amp;Sheet1!$K$6:$K$47,Sheet1!H$6:H$47),2,0)</f>
        <v>0</v>
      </c>
      <c r="J20" s="9">
        <f t="array" ref="J20">VLOOKUP($C20&amp;$D20&amp;$L20,IF({1,0},Sheet1!$A$6:$A$47&amp;Sheet1!$C$6:$C$47&amp;Sheet1!$K$6:$K$47,Sheet1!I$6:I$47),2,0)</f>
        <v>0</v>
      </c>
      <c r="K20" s="9">
        <f t="array" ref="K20">VLOOKUP($C20&amp;$D20&amp;$L20,IF({1,0},Sheet1!$A$6:$A$47&amp;Sheet1!$C$6:$C$47&amp;Sheet1!$K$6:$K$47,Sheet1!J$6:J$47),2,0)</f>
        <v>0</v>
      </c>
      <c r="L20" s="8">
        <v>5</v>
      </c>
      <c r="M20" s="33" t="s">
        <v>413</v>
      </c>
      <c r="N20" s="8" t="s">
        <v>27</v>
      </c>
      <c r="O20" s="9">
        <f t="array" ref="O20">VLOOKUP($C20&amp;$D20&amp;$U20,IF({1,0},Sheet1!$A$6:$A$47&amp;Sheet1!$C$6:$C$47&amp;Sheet1!$T$6:$T$47,Sheet1!N$6:N$47),2,0)</f>
        <v>18</v>
      </c>
      <c r="P20" s="9">
        <f t="array" ref="P20">VLOOKUP($C20&amp;$D20&amp;$U20,IF({1,0},Sheet1!$A$6:$A$47&amp;Sheet1!$C$6:$C$47&amp;Sheet1!$T$6:$T$47,Sheet1!O$6:O$47),2,0)</f>
        <v>2</v>
      </c>
      <c r="Q20" s="9">
        <f t="array" ref="Q20">VLOOKUP($C20&amp;$D20&amp;$U20,IF({1,0},Sheet1!$A$6:$A$47&amp;Sheet1!$C$6:$C$47&amp;Sheet1!$T$6:$T$47,Sheet1!P$6:P$47),2,0)</f>
        <v>0</v>
      </c>
      <c r="R20" s="9">
        <f t="array" ref="R20">VLOOKUP($C20&amp;$D20&amp;$U20,IF({1,0},Sheet1!$A$6:$A$47&amp;Sheet1!$C$6:$C$47&amp;Sheet1!$T$6:$T$47,Sheet1!Q$6:Q$47),2,0)</f>
        <v>0</v>
      </c>
      <c r="S20" s="9">
        <f t="array" ref="S20">VLOOKUP($C20&amp;$D20&amp;$U20,IF({1,0},Sheet1!$A$6:$A$47&amp;Sheet1!$C$6:$C$47&amp;Sheet1!$T$6:$T$47,Sheet1!R$6:R$47),2,0)</f>
        <v>0</v>
      </c>
      <c r="T20" s="9">
        <f t="array" ref="T20">VLOOKUP($C20&amp;$D20&amp;$U20,IF({1,0},Sheet1!$A$6:$A$47&amp;Sheet1!$C$6:$C$47&amp;Sheet1!$T$6:$T$47,Sheet1!S$6:S$47),2,0)</f>
        <v>0</v>
      </c>
      <c r="U20" s="8">
        <v>10</v>
      </c>
      <c r="V20" s="33" t="s">
        <v>414</v>
      </c>
      <c r="W20" s="8" t="s">
        <v>28</v>
      </c>
      <c r="X20" s="9">
        <f t="array" ref="X20">VLOOKUP($C20&amp;$D20&amp;$AD20,IF({1,0},Sheet1!$A$6:$A$47&amp;Sheet1!$C$6:$C$47&amp;Sheet1!$AC$6:$AC$47,Sheet1!W$6:W$47),2,0)</f>
        <v>0</v>
      </c>
      <c r="Y20" s="9">
        <f t="array" ref="Y20">VLOOKUP($C20&amp;$D20&amp;$AD20,IF({1,0},Sheet1!$A$6:$A$47&amp;Sheet1!$C$6:$C$47&amp;Sheet1!$AC$6:$AC$47,Sheet1!X$6:X$47),2,0)</f>
        <v>0</v>
      </c>
      <c r="Z20" s="9">
        <f t="array" ref="Z20">VLOOKUP($C20&amp;$D20&amp;$AD20,IF({1,0},Sheet1!$A$6:$A$47&amp;Sheet1!$C$6:$C$47&amp;Sheet1!$AC$6:$AC$47,Sheet1!Y$6:Y$47),2,0)</f>
        <v>2</v>
      </c>
      <c r="AA20" s="9">
        <f t="array" ref="AA20">VLOOKUP($C20&amp;$D20&amp;$AD20,IF({1,0},Sheet1!$A$6:$A$47&amp;Sheet1!$C$6:$C$47&amp;Sheet1!$AC$6:$AC$47,Sheet1!Z$6:Z$47),2,0)</f>
        <v>1000</v>
      </c>
      <c r="AB20" s="9">
        <f t="array" ref="AB20">VLOOKUP($C20&amp;$D20&amp;$AD20,IF({1,0},Sheet1!$A$6:$A$47&amp;Sheet1!$C$6:$C$47&amp;Sheet1!$AC$6:$AC$47,Sheet1!AA$6:AA$47),2,0)</f>
        <v>9</v>
      </c>
      <c r="AC20" s="9">
        <f t="array" ref="AC20">VLOOKUP($C20&amp;$D20&amp;$AD20,IF({1,0},Sheet1!$A$6:$A$47&amp;Sheet1!$C$6:$C$47&amp;Sheet1!$AC$6:$AC$47,Sheet1!AB$6:AB$47),2,0)</f>
        <v>50</v>
      </c>
      <c r="AD20" s="8">
        <v>15</v>
      </c>
      <c r="AE20" s="9" t="str">
        <f t="array" ref="AE20">VLOOKUP($C20&amp;$D20,IF({1,0},Sheet1!$A$6:$A$47&amp;Sheet1!$C$6:$C$47,Sheet1!AD$6:AD$47),2,0)</f>
        <v>攻击+1000，命中+5% （3星）</v>
      </c>
      <c r="AF20" s="8" t="s">
        <v>72</v>
      </c>
      <c r="AG20" s="9">
        <f t="array" ref="AG20">VLOOKUP($C20&amp;$D20&amp;$AM20,IF({1,0},Sheet1!$A$6:$A$47&amp;Sheet1!$C$6:$C$47&amp;Sheet1!$AL$6:$AL$47,Sheet1!AF$6:AF$47),2,0)</f>
        <v>0</v>
      </c>
      <c r="AH20" s="9">
        <f t="array" ref="AH20">VLOOKUP($C20&amp;$D20&amp;$AM20,IF({1,0},Sheet1!$A$6:$A$47&amp;Sheet1!$C$6:$C$47&amp;Sheet1!$AL$6:$AL$47,Sheet1!AG$6:AG$47),2,0)</f>
        <v>0</v>
      </c>
      <c r="AI20" s="9">
        <f t="array" ref="AI20">VLOOKUP($C20&amp;$D20&amp;$AM20,IF({1,0},Sheet1!$A$6:$A$47&amp;Sheet1!$C$6:$C$47&amp;Sheet1!$AL$6:$AL$47,Sheet1!AH$6:AH$47),2,0)</f>
        <v>7</v>
      </c>
      <c r="AJ20" s="9">
        <f t="array" ref="AJ20">VLOOKUP($C20&amp;$D20&amp;$AM20,IF({1,0},Sheet1!$A$6:$A$47&amp;Sheet1!$C$6:$C$47&amp;Sheet1!$AL$6:$AL$47,Sheet1!AI$6:AI$47),2,0)</f>
        <v>80</v>
      </c>
      <c r="AK20" s="9">
        <f t="array" ref="AK20">VLOOKUP($C20&amp;$D20&amp;$AM20,IF({1,0},Sheet1!$A$6:$A$47&amp;Sheet1!$C$6:$C$47&amp;Sheet1!$AL$6:$AL$47,Sheet1!AJ$6:AJ$47),2,0)</f>
        <v>0</v>
      </c>
      <c r="AL20" s="9">
        <f t="array" ref="AL20">VLOOKUP($C20&amp;$D20&amp;$AM20,IF({1,0},Sheet1!$A$6:$A$47&amp;Sheet1!$C$6:$C$47&amp;Sheet1!$AL$6:$AL$47,Sheet1!AK$6:AK$47),2,0)</f>
        <v>0</v>
      </c>
      <c r="AM20" s="8">
        <v>20</v>
      </c>
      <c r="AN20" s="9" t="s">
        <v>439</v>
      </c>
      <c r="AO20" s="8" t="s">
        <v>73</v>
      </c>
      <c r="AP20" s="9">
        <f t="array" ref="AP20">VLOOKUP($C20&amp;$D20&amp;$AV20,IF({1,0},Sheet1!$A$6:$A$47&amp;Sheet1!$C$6:$C$47&amp;Sheet1!$AU$6:$AU$47,Sheet1!AO$6:AO$47),2,0)</f>
        <v>2</v>
      </c>
      <c r="AQ20" s="9">
        <f t="array" ref="AQ20">VLOOKUP($C20&amp;$D20&amp;$AV20,IF({1,0},Sheet1!$A$6:$A$47&amp;Sheet1!$C$6:$C$47&amp;Sheet1!$AU$6:$AU$47,Sheet1!AP$6:AP$47),2,0)</f>
        <v>6000</v>
      </c>
      <c r="AR20" s="9">
        <f t="array" ref="AR20">VLOOKUP($C20&amp;$D20&amp;$AV20,IF({1,0},Sheet1!$A$6:$A$47&amp;Sheet1!$C$6:$C$47&amp;Sheet1!$AU$6:$AU$47,Sheet1!AQ$6:AQ$47),2,0)</f>
        <v>0</v>
      </c>
      <c r="AS20" s="9">
        <f t="array" ref="AS20">VLOOKUP($C20&amp;$D20&amp;$AV20,IF({1,0},Sheet1!$A$6:$A$47&amp;Sheet1!$C$6:$C$47&amp;Sheet1!$AU$6:$AU$47,Sheet1!AR$6:AR$47),2,0)</f>
        <v>0</v>
      </c>
      <c r="AT20" s="9">
        <f t="array" ref="AT20">VLOOKUP($C20&amp;$D20&amp;$AV20,IF({1,0},Sheet1!$A$6:$A$47&amp;Sheet1!$C$6:$C$47&amp;Sheet1!$AU$6:$AU$47,Sheet1!AS$6:AS$47),2,0)</f>
        <v>0</v>
      </c>
      <c r="AU20" s="9">
        <f t="array" ref="AU20">VLOOKUP($C20&amp;$D20&amp;$AV20,IF({1,0},Sheet1!$A$6:$A$47&amp;Sheet1!$C$6:$C$47&amp;Sheet1!$AU$6:$AU$47,Sheet1!AT$6:AT$47),2,0)</f>
        <v>0</v>
      </c>
      <c r="AV20" s="8">
        <v>25</v>
      </c>
      <c r="AW20" s="9" t="s">
        <v>440</v>
      </c>
      <c r="AX20" s="8" t="s">
        <v>74</v>
      </c>
      <c r="AY20" s="9">
        <f t="array" ref="AY20">VLOOKUP($C20&amp;$D20&amp;$BE20,IF({1,0},Sheet1!$A$6:$A$47&amp;Sheet1!$C$6:$C$47&amp;Sheet1!$BD$6:$BD$47,Sheet1!AX$6:AX$47),2,0)</f>
        <v>18</v>
      </c>
      <c r="AZ20" s="9">
        <f t="array" ref="AZ20">VLOOKUP($C20&amp;$D20&amp;$BE20,IF({1,0},Sheet1!$A$6:$A$47&amp;Sheet1!$C$6:$C$47&amp;Sheet1!$BD$6:$BD$47,Sheet1!AY$6:AY$47),2,0)</f>
        <v>4</v>
      </c>
      <c r="BA20" s="9">
        <f t="array" ref="BA20">VLOOKUP($C20&amp;$D20&amp;$BE20,IF({1,0},Sheet1!$A$6:$A$47&amp;Sheet1!$C$6:$C$47&amp;Sheet1!$BD$6:$BD$47,Sheet1!AZ$6:AZ$47),2,0)</f>
        <v>0</v>
      </c>
      <c r="BB20" s="9">
        <f t="array" ref="BB20">VLOOKUP($C20&amp;$D20&amp;$BE20,IF({1,0},Sheet1!$A$6:$A$47&amp;Sheet1!$C$6:$C$47&amp;Sheet1!$BD$6:$BD$47,Sheet1!BA$6:BA$47),2,0)</f>
        <v>0</v>
      </c>
      <c r="BC20" s="9">
        <f t="array" ref="BC20">VLOOKUP($C20&amp;$D20&amp;$BE20,IF({1,0},Sheet1!$A$6:$A$47&amp;Sheet1!$C$6:$C$47&amp;Sheet1!$BD$6:$BD$47,Sheet1!BB$6:BB$47),2,0)</f>
        <v>0</v>
      </c>
      <c r="BD20" s="9">
        <f t="array" ref="BD20">VLOOKUP($C20&amp;$D20&amp;$BE20,IF({1,0},Sheet1!$A$6:$A$47&amp;Sheet1!$C$6:$C$47&amp;Sheet1!$BD$6:$BD$47,Sheet1!BC$6:BC$47),2,0)</f>
        <v>0</v>
      </c>
      <c r="BE20" s="8">
        <v>30</v>
      </c>
      <c r="BF20" s="33" t="s">
        <v>418</v>
      </c>
      <c r="BG20" s="33" t="s">
        <v>75</v>
      </c>
      <c r="BH20" s="9">
        <f t="array" ref="BH20">VLOOKUP($C20&amp;$D20&amp;$BN20,IF({1,0},Sheet1!$A$6:$A$47&amp;Sheet1!$C$6:$C$47&amp;Sheet1!$BM$6:$BM$47,Sheet1!BG$6:BG$47),2,0)</f>
        <v>2</v>
      </c>
      <c r="BI20" s="9">
        <f t="array" ref="BI20">VLOOKUP($C20&amp;$D20&amp;$BN20,IF({1,0},Sheet1!$A$6:$A$47&amp;Sheet1!$C$6:$C$47&amp;Sheet1!$BM$6:$BM$47,Sheet1!BH$6:BH$47),2,0)</f>
        <v>12000</v>
      </c>
      <c r="BJ20" s="9">
        <f t="array" ref="BJ20">VLOOKUP($C20&amp;$D20&amp;$BN20,IF({1,0},Sheet1!$A$6:$A$47&amp;Sheet1!$C$6:$C$47&amp;Sheet1!$BM$6:$BM$47,Sheet1!BI$6:BI$47),2,0)</f>
        <v>0</v>
      </c>
      <c r="BK20" s="9">
        <f t="array" ref="BK20">VLOOKUP($C20&amp;$D20&amp;$BN20,IF({1,0},Sheet1!$A$6:$A$47&amp;Sheet1!$C$6:$C$47&amp;Sheet1!$BM$6:$BM$47,Sheet1!BJ$6:BJ$47),2,0)</f>
        <v>0</v>
      </c>
      <c r="BL20" s="9">
        <f t="array" ref="BL20">VLOOKUP($C20&amp;$D20&amp;$BN20,IF({1,0},Sheet1!$A$6:$A$47&amp;Sheet1!$C$6:$C$47&amp;Sheet1!$BM$6:$BM$47,Sheet1!BK$6:BK$47),2,0)</f>
        <v>0</v>
      </c>
      <c r="BM20" s="9">
        <f t="array" ref="BM20">VLOOKUP($C20&amp;$D20&amp;$BN20,IF({1,0},Sheet1!$A$6:$A$47&amp;Sheet1!$C$6:$C$47&amp;Sheet1!$BM$6:$BM$47,Sheet1!BL$6:BL$47),2,0)</f>
        <v>0</v>
      </c>
      <c r="BN20" s="8">
        <v>35</v>
      </c>
      <c r="BO20" s="9" t="s">
        <v>441</v>
      </c>
      <c r="BP20" s="8" t="s">
        <v>76</v>
      </c>
      <c r="BQ20" s="9">
        <f t="array" ref="BQ20">VLOOKUP($C20&amp;$D20&amp;$BW20,IF({1,0},Sheet1!$A$6:$A$47&amp;Sheet1!$C$6:$C$47&amp;Sheet1!$BV$6:$BV$47,Sheet1!BP$6:BP$47),2,0)</f>
        <v>7</v>
      </c>
      <c r="BR20" s="9">
        <f t="array" ref="BR20">VLOOKUP($C20&amp;$D20&amp;$BW20,IF({1,0},Sheet1!$A$6:$A$47&amp;Sheet1!$C$6:$C$47&amp;Sheet1!$BV$6:$BV$47,Sheet1!BQ$6:BQ$47),2,0)</f>
        <v>120</v>
      </c>
      <c r="BS20" s="9">
        <f t="array" ref="BS20">VLOOKUP($C20&amp;$D20&amp;$BW20,IF({1,0},Sheet1!$A$6:$A$47&amp;Sheet1!$C$6:$C$47&amp;Sheet1!$BV$6:$BV$47,Sheet1!BR$6:BR$47),2,0)</f>
        <v>0</v>
      </c>
      <c r="BT20" s="9">
        <f t="array" ref="BT20">VLOOKUP($C20&amp;$D20&amp;$BW20,IF({1,0},Sheet1!$A$6:$A$47&amp;Sheet1!$C$6:$C$47&amp;Sheet1!$BV$6:$BV$47,Sheet1!BS$6:BS$47),2,0)</f>
        <v>0</v>
      </c>
      <c r="BU20" s="9">
        <f t="array" ref="BU20">VLOOKUP($C20&amp;$D20&amp;$BW20,IF({1,0},Sheet1!$A$6:$A$47&amp;Sheet1!$C$6:$C$47&amp;Sheet1!$BV$6:$BV$47,Sheet1!BT$6:BT$47),2,0)</f>
        <v>0</v>
      </c>
      <c r="BV20" s="9">
        <f t="array" ref="BV20">VLOOKUP($C20&amp;$D20&amp;$BW20,IF({1,0},Sheet1!$A$6:$A$47&amp;Sheet1!$C$6:$C$47&amp;Sheet1!$BV$6:$BV$47,Sheet1!BU$6:BU$47),2,0)</f>
        <v>0</v>
      </c>
      <c r="BW20" s="8">
        <v>40</v>
      </c>
      <c r="BX20" s="9" t="str">
        <f>"伤害加成+"&amp;BR20/10&amp;"% （"&amp;BW20/5&amp;"星）"</f>
        <v>伤害加成+12% （8星）</v>
      </c>
      <c r="BY20" s="8" t="s">
        <v>77</v>
      </c>
      <c r="BZ20" s="9">
        <f t="array" ref="BZ20">VLOOKUP($C20&amp;$D20&amp;$CF20,IF({1,0},Sheet1!$A$6:$A$47&amp;Sheet1!$C$6:$C$47&amp;Sheet1!$CE$6:$CE$47,Sheet1!BY$6:BY$47),2,0)</f>
        <v>2</v>
      </c>
      <c r="CA20" s="9">
        <f t="array" ref="CA20">VLOOKUP($C20&amp;$D20&amp;$CF20,IF({1,0},Sheet1!$A$6:$A$47&amp;Sheet1!$C$6:$C$47&amp;Sheet1!$CE$6:$CE$47,Sheet1!BZ$6:BZ$47),2,0)</f>
        <v>24000</v>
      </c>
      <c r="CB20" s="9">
        <f t="array" ref="CB20">VLOOKUP($C20&amp;$D20&amp;$CF20,IF({1,0},Sheet1!$A$6:$A$47&amp;Sheet1!$C$6:$C$47&amp;Sheet1!$CE$6:$CE$47,Sheet1!CA$6:CA$47),2,0)</f>
        <v>0</v>
      </c>
      <c r="CC20" s="9">
        <f t="array" ref="CC20">VLOOKUP($C20&amp;$D20&amp;$CF20,IF({1,0},Sheet1!$A$6:$A$47&amp;Sheet1!$C$6:$C$47&amp;Sheet1!$CE$6:$CE$47,Sheet1!CB$6:CB$47),2,0)</f>
        <v>0</v>
      </c>
      <c r="CD20" s="9">
        <f t="array" ref="CD20">VLOOKUP($C20&amp;$D20&amp;$CF20,IF({1,0},Sheet1!$A$6:$A$47&amp;Sheet1!$C$6:$C$47&amp;Sheet1!$CE$6:$CE$47,Sheet1!CC$6:CC$47),2,0)</f>
        <v>0</v>
      </c>
      <c r="CE20" s="9">
        <f t="array" ref="CE20">VLOOKUP($C20&amp;$D20&amp;$CF20,IF({1,0},Sheet1!$A$6:$A$47&amp;Sheet1!$C$6:$C$47&amp;Sheet1!$CE$6:$CE$47,Sheet1!CD$6:CD$47),2,0)</f>
        <v>0</v>
      </c>
      <c r="CF20" s="8">
        <v>45</v>
      </c>
      <c r="CG20" s="9" t="s">
        <v>442</v>
      </c>
      <c r="CH20" s="8" t="s">
        <v>78</v>
      </c>
      <c r="CI20" s="9">
        <f t="array" ref="CI20">VLOOKUP($C20&amp;$D20&amp;$CO20,IF({1,0},Sheet1!$A$6:$A$47&amp;Sheet1!$C$6:$C$47&amp;Sheet1!$CN$6:$CN$47,Sheet1!CH$6:CH$47),2,0)</f>
        <v>22</v>
      </c>
      <c r="CJ20" s="9">
        <f t="array" ref="CJ20">VLOOKUP($C20&amp;$D20&amp;$CO20,IF({1,0},Sheet1!$A$6:$A$47&amp;Sheet1!$C$6:$C$47&amp;Sheet1!$CN$6:$CN$47,Sheet1!CI$6:CI$47),2,0)</f>
        <v>144</v>
      </c>
      <c r="CK20" s="9">
        <f t="array" ref="CK20">VLOOKUP($C20&amp;$D20&amp;$CO20,IF({1,0},Sheet1!$A$6:$A$47&amp;Sheet1!$C$6:$C$47&amp;Sheet1!$CN$6:$CN$47,Sheet1!CJ$6:CJ$47),2,0)</f>
        <v>0</v>
      </c>
      <c r="CL20" s="9">
        <f t="array" ref="CL20">VLOOKUP($C20&amp;$D20&amp;$CO20,IF({1,0},Sheet1!$A$6:$A$47&amp;Sheet1!$C$6:$C$47&amp;Sheet1!$CN$6:$CN$47,Sheet1!CK$6:CK$47),2,0)</f>
        <v>0</v>
      </c>
      <c r="CM20" s="9">
        <f t="array" ref="CM20">VLOOKUP($C20&amp;$D20&amp;$CO20,IF({1,0},Sheet1!$A$6:$A$47&amp;Sheet1!$C$6:$C$47&amp;Sheet1!$CN$6:$CN$47,Sheet1!CL$6:CL$47),2,0)</f>
        <v>0</v>
      </c>
      <c r="CN20" s="9">
        <f t="array" ref="CN20">VLOOKUP($C20&amp;$D20&amp;$CO20,IF({1,0},Sheet1!$A$6:$A$47&amp;Sheet1!$C$6:$C$47&amp;Sheet1!$CN$6:$CN$47,Sheet1!CM$6:CM$47),2,0)</f>
        <v>0</v>
      </c>
      <c r="CO20" s="8">
        <v>50</v>
      </c>
      <c r="CP20" s="9" t="str">
        <f>"最终增伤+"&amp;CJ20/10&amp;"% （"&amp;CO20/5&amp;"星）"</f>
        <v>最终增伤+14.4% （10星）</v>
      </c>
      <c r="CQ20"/>
      <c r="CR20"/>
    </row>
    <row r="21" spans="1:96" s="8" customFormat="1" ht="17.399999999999999" x14ac:dyDescent="0.25">
      <c r="A21" s="44">
        <v>31804</v>
      </c>
      <c r="B21" s="17" t="s">
        <v>364</v>
      </c>
      <c r="C21" s="17">
        <f>VLOOKUP(B21,Sheet4!$A$6:$B$171,2,0)</f>
        <v>4</v>
      </c>
      <c r="D21" s="35">
        <v>18</v>
      </c>
      <c r="E21" s="8" t="s">
        <v>29</v>
      </c>
      <c r="F21" s="9">
        <f t="array" ref="F21">VLOOKUP($C21&amp;$D21&amp;$L21,IF({1,0},Sheet1!$A$6:$A$47&amp;Sheet1!$C$6:$C$47&amp;Sheet1!$K$6:$K$47,Sheet1!E$6:E$47),2,0)</f>
        <v>18</v>
      </c>
      <c r="G21" s="9">
        <f t="array" ref="G21">VLOOKUP($C21&amp;$D21&amp;$L21,IF({1,0},Sheet1!$A$6:$A$47&amp;Sheet1!$C$6:$C$47&amp;Sheet1!$K$6:$K$47,Sheet1!F$6:F$47),2,0)</f>
        <v>1</v>
      </c>
      <c r="H21" s="9">
        <f t="array" ref="H21">VLOOKUP($C21&amp;$D21&amp;$L21,IF({1,0},Sheet1!$A$6:$A$47&amp;Sheet1!$C$6:$C$47&amp;Sheet1!$K$6:$K$47,Sheet1!G$6:G$47),2,0)</f>
        <v>0</v>
      </c>
      <c r="I21" s="9">
        <f t="array" ref="I21">VLOOKUP($C21&amp;$D21&amp;$L21,IF({1,0},Sheet1!$A$6:$A$47&amp;Sheet1!$C$6:$C$47&amp;Sheet1!$K$6:$K$47,Sheet1!H$6:H$47),2,0)</f>
        <v>0</v>
      </c>
      <c r="J21" s="9">
        <f t="array" ref="J21">VLOOKUP($C21&amp;$D21&amp;$L21,IF({1,0},Sheet1!$A$6:$A$47&amp;Sheet1!$C$6:$C$47&amp;Sheet1!$K$6:$K$47,Sheet1!I$6:I$47),2,0)</f>
        <v>0</v>
      </c>
      <c r="K21" s="9">
        <f t="array" ref="K21">VLOOKUP($C21&amp;$D21&amp;$L21,IF({1,0},Sheet1!$A$6:$A$47&amp;Sheet1!$C$6:$C$47&amp;Sheet1!$K$6:$K$47,Sheet1!J$6:J$47),2,0)</f>
        <v>0</v>
      </c>
      <c r="L21" s="8">
        <v>5</v>
      </c>
      <c r="M21" s="33" t="s">
        <v>413</v>
      </c>
      <c r="N21" s="8" t="s">
        <v>27</v>
      </c>
      <c r="O21" s="9">
        <f t="array" ref="O21">VLOOKUP($C21&amp;$D21&amp;$U21,IF({1,0},Sheet1!$A$6:$A$47&amp;Sheet1!$C$6:$C$47&amp;Sheet1!$T$6:$T$47,Sheet1!N$6:N$47),2,0)</f>
        <v>18</v>
      </c>
      <c r="P21" s="9">
        <f t="array" ref="P21">VLOOKUP($C21&amp;$D21&amp;$U21,IF({1,0},Sheet1!$A$6:$A$47&amp;Sheet1!$C$6:$C$47&amp;Sheet1!$T$6:$T$47,Sheet1!O$6:O$47),2,0)</f>
        <v>2</v>
      </c>
      <c r="Q21" s="9">
        <f t="array" ref="Q21">VLOOKUP($C21&amp;$D21&amp;$U21,IF({1,0},Sheet1!$A$6:$A$47&amp;Sheet1!$C$6:$C$47&amp;Sheet1!$T$6:$T$47,Sheet1!P$6:P$47),2,0)</f>
        <v>0</v>
      </c>
      <c r="R21" s="9">
        <f t="array" ref="R21">VLOOKUP($C21&amp;$D21&amp;$U21,IF({1,0},Sheet1!$A$6:$A$47&amp;Sheet1!$C$6:$C$47&amp;Sheet1!$T$6:$T$47,Sheet1!Q$6:Q$47),2,0)</f>
        <v>0</v>
      </c>
      <c r="S21" s="9">
        <f t="array" ref="S21">VLOOKUP($C21&amp;$D21&amp;$U21,IF({1,0},Sheet1!$A$6:$A$47&amp;Sheet1!$C$6:$C$47&amp;Sheet1!$T$6:$T$47,Sheet1!R$6:R$47),2,0)</f>
        <v>0</v>
      </c>
      <c r="T21" s="9">
        <f t="array" ref="T21">VLOOKUP($C21&amp;$D21&amp;$U21,IF({1,0},Sheet1!$A$6:$A$47&amp;Sheet1!$C$6:$C$47&amp;Sheet1!$T$6:$T$47,Sheet1!S$6:S$47),2,0)</f>
        <v>0</v>
      </c>
      <c r="U21" s="8">
        <v>10</v>
      </c>
      <c r="V21" s="33" t="s">
        <v>414</v>
      </c>
      <c r="W21" s="8" t="s">
        <v>28</v>
      </c>
      <c r="X21" s="9">
        <f t="array" ref="X21">VLOOKUP($C21&amp;$D21&amp;$AD21,IF({1,0},Sheet1!$A$6:$A$47&amp;Sheet1!$C$6:$C$47&amp;Sheet1!$AC$6:$AC$47,Sheet1!W$6:W$47),2,0)</f>
        <v>0</v>
      </c>
      <c r="Y21" s="9">
        <f t="array" ref="Y21">VLOOKUP($C21&amp;$D21&amp;$AD21,IF({1,0},Sheet1!$A$6:$A$47&amp;Sheet1!$C$6:$C$47&amp;Sheet1!$AC$6:$AC$47,Sheet1!X$6:X$47),2,0)</f>
        <v>0</v>
      </c>
      <c r="Z21" s="9">
        <f t="array" ref="Z21">VLOOKUP($C21&amp;$D21&amp;$AD21,IF({1,0},Sheet1!$A$6:$A$47&amp;Sheet1!$C$6:$C$47&amp;Sheet1!$AC$6:$AC$47,Sheet1!Y$6:Y$47),2,0)</f>
        <v>2</v>
      </c>
      <c r="AA21" s="9">
        <f t="array" ref="AA21">VLOOKUP($C21&amp;$D21&amp;$AD21,IF({1,0},Sheet1!$A$6:$A$47&amp;Sheet1!$C$6:$C$47&amp;Sheet1!$AC$6:$AC$47,Sheet1!Z$6:Z$47),2,0)</f>
        <v>800</v>
      </c>
      <c r="AB21" s="9">
        <f t="array" ref="AB21">VLOOKUP($C21&amp;$D21&amp;$AD21,IF({1,0},Sheet1!$A$6:$A$47&amp;Sheet1!$C$6:$C$47&amp;Sheet1!$AC$6:$AC$47,Sheet1!AA$6:AA$47),2,0)</f>
        <v>3</v>
      </c>
      <c r="AC21" s="9">
        <f t="array" ref="AC21">VLOOKUP($C21&amp;$D21&amp;$AD21,IF({1,0},Sheet1!$A$6:$A$47&amp;Sheet1!$C$6:$C$47&amp;Sheet1!$AC$6:$AC$47,Sheet1!AB$6:AB$47),2,0)</f>
        <v>600</v>
      </c>
      <c r="AD21" s="8">
        <v>15</v>
      </c>
      <c r="AE21" s="9" t="str">
        <f t="array" ref="AE21">VLOOKUP($C21&amp;$D21,IF({1,0},Sheet1!$A$6:$A$47&amp;Sheet1!$C$6:$C$47,Sheet1!AD$6:AD$47),2,0)</f>
        <v>攻击+800，防御+600 （3星）</v>
      </c>
      <c r="AF21" s="8" t="s">
        <v>72</v>
      </c>
      <c r="AG21" s="9">
        <f t="array" ref="AG21">VLOOKUP($C21&amp;$D21&amp;$AM21,IF({1,0},Sheet1!$A$6:$A$47&amp;Sheet1!$C$6:$C$47&amp;Sheet1!$AL$6:$AL$47,Sheet1!AF$6:AF$47),2,0)</f>
        <v>0</v>
      </c>
      <c r="AH21" s="9">
        <f t="array" ref="AH21">VLOOKUP($C21&amp;$D21&amp;$AM21,IF({1,0},Sheet1!$A$6:$A$47&amp;Sheet1!$C$6:$C$47&amp;Sheet1!$AL$6:$AL$47,Sheet1!AG$6:AG$47),2,0)</f>
        <v>0</v>
      </c>
      <c r="AI21" s="9">
        <f t="array" ref="AI21">VLOOKUP($C21&amp;$D21&amp;$AM21,IF({1,0},Sheet1!$A$6:$A$47&amp;Sheet1!$C$6:$C$47&amp;Sheet1!$AL$6:$AL$47,Sheet1!AH$6:AH$47),2,0)</f>
        <v>7</v>
      </c>
      <c r="AJ21" s="9">
        <f t="array" ref="AJ21">VLOOKUP($C21&amp;$D21&amp;$AM21,IF({1,0},Sheet1!$A$6:$A$47&amp;Sheet1!$C$6:$C$47&amp;Sheet1!$AL$6:$AL$47,Sheet1!AI$6:AI$47),2,0)</f>
        <v>40</v>
      </c>
      <c r="AK21" s="9">
        <f t="array" ref="AK21">VLOOKUP($C21&amp;$D21&amp;$AM21,IF({1,0},Sheet1!$A$6:$A$47&amp;Sheet1!$C$6:$C$47&amp;Sheet1!$AL$6:$AL$47,Sheet1!AJ$6:AJ$47),2,0)</f>
        <v>8</v>
      </c>
      <c r="AL21" s="9">
        <f t="array" ref="AL21">VLOOKUP($C21&amp;$D21&amp;$AM21,IF({1,0},Sheet1!$A$6:$A$47&amp;Sheet1!$C$6:$C$47&amp;Sheet1!$AL$6:$AL$47,Sheet1!AK$6:AK$47),2,0)</f>
        <v>30</v>
      </c>
      <c r="AM21" s="8">
        <v>20</v>
      </c>
      <c r="AN21" s="9" t="s">
        <v>436</v>
      </c>
      <c r="AO21" s="8" t="s">
        <v>73</v>
      </c>
      <c r="AP21" s="9">
        <f t="array" ref="AP21">VLOOKUP($C21&amp;$D21&amp;$AV21,IF({1,0},Sheet1!$A$6:$A$47&amp;Sheet1!$C$6:$C$47&amp;Sheet1!$AU$6:$AU$47,Sheet1!AO$6:AO$47),2,0)</f>
        <v>2</v>
      </c>
      <c r="AQ21" s="9">
        <f t="array" ref="AQ21">VLOOKUP($C21&amp;$D21&amp;$AV21,IF({1,0},Sheet1!$A$6:$A$47&amp;Sheet1!$C$6:$C$47&amp;Sheet1!$AU$6:$AU$47,Sheet1!AP$6:AP$47),2,0)</f>
        <v>3000</v>
      </c>
      <c r="AR21" s="9">
        <f t="array" ref="AR21">VLOOKUP($C21&amp;$D21&amp;$AV21,IF({1,0},Sheet1!$A$6:$A$47&amp;Sheet1!$C$6:$C$47&amp;Sheet1!$AU$6:$AU$47,Sheet1!AQ$6:AQ$47),2,0)</f>
        <v>3</v>
      </c>
      <c r="AS21" s="9">
        <f t="array" ref="AS21">VLOOKUP($C21&amp;$D21&amp;$AV21,IF({1,0},Sheet1!$A$6:$A$47&amp;Sheet1!$C$6:$C$47&amp;Sheet1!$AU$6:$AU$47,Sheet1!AR$6:AR$47),2,0)</f>
        <v>1500</v>
      </c>
      <c r="AT21" s="9">
        <f t="array" ref="AT21">VLOOKUP($C21&amp;$D21&amp;$AV21,IF({1,0},Sheet1!$A$6:$A$47&amp;Sheet1!$C$6:$C$47&amp;Sheet1!$AU$6:$AU$47,Sheet1!AS$6:AS$47),2,0)</f>
        <v>0</v>
      </c>
      <c r="AU21" s="9">
        <f t="array" ref="AU21">VLOOKUP($C21&amp;$D21&amp;$AV21,IF({1,0},Sheet1!$A$6:$A$47&amp;Sheet1!$C$6:$C$47&amp;Sheet1!$AU$6:$AU$47,Sheet1!AT$6:AT$47),2,0)</f>
        <v>0</v>
      </c>
      <c r="AV21" s="8">
        <v>25</v>
      </c>
      <c r="AW21" s="9" t="s">
        <v>437</v>
      </c>
      <c r="AX21" s="8" t="s">
        <v>74</v>
      </c>
      <c r="AY21" s="9">
        <f t="array" ref="AY21">VLOOKUP($C21&amp;$D21&amp;$BE21,IF({1,0},Sheet1!$A$6:$A$47&amp;Sheet1!$C$6:$C$47&amp;Sheet1!$BD$6:$BD$47,Sheet1!AX$6:AX$47),2,0)</f>
        <v>18</v>
      </c>
      <c r="AZ21" s="9">
        <f t="array" ref="AZ21">VLOOKUP($C21&amp;$D21&amp;$BE21,IF({1,0},Sheet1!$A$6:$A$47&amp;Sheet1!$C$6:$C$47&amp;Sheet1!$BD$6:$BD$47,Sheet1!AY$6:AY$47),2,0)</f>
        <v>4</v>
      </c>
      <c r="BA21" s="9">
        <f t="array" ref="BA21">VLOOKUP($C21&amp;$D21&amp;$BE21,IF({1,0},Sheet1!$A$6:$A$47&amp;Sheet1!$C$6:$C$47&amp;Sheet1!$BD$6:$BD$47,Sheet1!AZ$6:AZ$47),2,0)</f>
        <v>0</v>
      </c>
      <c r="BB21" s="9">
        <f t="array" ref="BB21">VLOOKUP($C21&amp;$D21&amp;$BE21,IF({1,0},Sheet1!$A$6:$A$47&amp;Sheet1!$C$6:$C$47&amp;Sheet1!$BD$6:$BD$47,Sheet1!BA$6:BA$47),2,0)</f>
        <v>0</v>
      </c>
      <c r="BC21" s="9">
        <f t="array" ref="BC21">VLOOKUP($C21&amp;$D21&amp;$BE21,IF({1,0},Sheet1!$A$6:$A$47&amp;Sheet1!$C$6:$C$47&amp;Sheet1!$BD$6:$BD$47,Sheet1!BB$6:BB$47),2,0)</f>
        <v>0</v>
      </c>
      <c r="BD21" s="9">
        <f t="array" ref="BD21">VLOOKUP($C21&amp;$D21&amp;$BE21,IF({1,0},Sheet1!$A$6:$A$47&amp;Sheet1!$C$6:$C$47&amp;Sheet1!$BD$6:$BD$47,Sheet1!BC$6:BC$47),2,0)</f>
        <v>0</v>
      </c>
      <c r="BE21" s="8">
        <v>30</v>
      </c>
      <c r="BF21" s="33" t="s">
        <v>418</v>
      </c>
      <c r="BG21" s="33" t="s">
        <v>75</v>
      </c>
      <c r="BH21" s="9">
        <f t="array" ref="BH21">VLOOKUP($C21&amp;$D21&amp;$BN21,IF({1,0},Sheet1!$A$6:$A$47&amp;Sheet1!$C$6:$C$47&amp;Sheet1!$BM$6:$BM$47,Sheet1!BG$6:BG$47),2,0)</f>
        <v>2</v>
      </c>
      <c r="BI21" s="9">
        <f t="array" ref="BI21">VLOOKUP($C21&amp;$D21&amp;$BN21,IF({1,0},Sheet1!$A$6:$A$47&amp;Sheet1!$C$6:$C$47&amp;Sheet1!$BM$6:$BM$47,Sheet1!BH$6:BH$47),2,0)</f>
        <v>6000</v>
      </c>
      <c r="BJ21" s="9">
        <f t="array" ref="BJ21">VLOOKUP($C21&amp;$D21&amp;$BN21,IF({1,0},Sheet1!$A$6:$A$47&amp;Sheet1!$C$6:$C$47&amp;Sheet1!$BM$6:$BM$47,Sheet1!BI$6:BI$47),2,0)</f>
        <v>3</v>
      </c>
      <c r="BK21" s="9">
        <f t="array" ref="BK21">VLOOKUP($C21&amp;$D21&amp;$BN21,IF({1,0},Sheet1!$A$6:$A$47&amp;Sheet1!$C$6:$C$47&amp;Sheet1!$BM$6:$BM$47,Sheet1!BJ$6:BJ$47),2,0)</f>
        <v>3000</v>
      </c>
      <c r="BL21" s="9">
        <f t="array" ref="BL21">VLOOKUP($C21&amp;$D21&amp;$BN21,IF({1,0},Sheet1!$A$6:$A$47&amp;Sheet1!$C$6:$C$47&amp;Sheet1!$BM$6:$BM$47,Sheet1!BK$6:BK$47),2,0)</f>
        <v>0</v>
      </c>
      <c r="BM21" s="9">
        <f t="array" ref="BM21">VLOOKUP($C21&amp;$D21&amp;$BN21,IF({1,0},Sheet1!$A$6:$A$47&amp;Sheet1!$C$6:$C$47&amp;Sheet1!$BM$6:$BM$47,Sheet1!BL$6:BL$47),2,0)</f>
        <v>0</v>
      </c>
      <c r="BN21" s="8">
        <v>35</v>
      </c>
      <c r="BO21" s="9" t="s">
        <v>438</v>
      </c>
      <c r="BP21" s="8" t="s">
        <v>76</v>
      </c>
      <c r="BQ21" s="9">
        <f t="array" ref="BQ21">VLOOKUP($C21&amp;$D21&amp;$BW21,IF({1,0},Sheet1!$A$6:$A$47&amp;Sheet1!$C$6:$C$47&amp;Sheet1!$BV$6:$BV$47,Sheet1!BP$6:BP$47),2,0)</f>
        <v>7</v>
      </c>
      <c r="BR21" s="9">
        <f t="array" ref="BR21">VLOOKUP($C21&amp;$D21&amp;$BW21,IF({1,0},Sheet1!$A$6:$A$47&amp;Sheet1!$C$6:$C$47&amp;Sheet1!$BV$6:$BV$47,Sheet1!BQ$6:BQ$47),2,0)</f>
        <v>60</v>
      </c>
      <c r="BS21" s="9">
        <f t="array" ref="BS21">VLOOKUP($C21&amp;$D21&amp;$BW21,IF({1,0},Sheet1!$A$6:$A$47&amp;Sheet1!$C$6:$C$47&amp;Sheet1!$BV$6:$BV$47,Sheet1!BR$6:BR$47),2,0)</f>
        <v>23</v>
      </c>
      <c r="BT21" s="9">
        <f t="array" ref="BT21">VLOOKUP($C21&amp;$D21&amp;$BW21,IF({1,0},Sheet1!$A$6:$A$47&amp;Sheet1!$C$6:$C$47&amp;Sheet1!$BV$6:$BV$47,Sheet1!BS$6:BS$47),2,0)</f>
        <v>24</v>
      </c>
      <c r="BU21" s="9">
        <f t="array" ref="BU21">VLOOKUP($C21&amp;$D21&amp;$BW21,IF({1,0},Sheet1!$A$6:$A$47&amp;Sheet1!$C$6:$C$47&amp;Sheet1!$BV$6:$BV$47,Sheet1!BT$6:BT$47),2,0)</f>
        <v>0</v>
      </c>
      <c r="BV21" s="9">
        <f t="array" ref="BV21">VLOOKUP($C21&amp;$D21&amp;$BW21,IF({1,0},Sheet1!$A$6:$A$47&amp;Sheet1!$C$6:$C$47&amp;Sheet1!$BV$6:$BV$47,Sheet1!BU$6:BU$47),2,0)</f>
        <v>0</v>
      </c>
      <c r="BW21" s="8">
        <v>40</v>
      </c>
      <c r="BX21" s="9" t="str">
        <f>"伤害加成+"&amp;BR21/10&amp;"%，最终免伤+"&amp;BT21/10&amp;"% （"&amp;BW21/5&amp;"星）"</f>
        <v>伤害加成+6%，最终免伤+2.4% （8星）</v>
      </c>
      <c r="BY21" s="8" t="s">
        <v>77</v>
      </c>
      <c r="BZ21" s="9">
        <f t="array" ref="BZ21">VLOOKUP($C21&amp;$D21&amp;$CF21,IF({1,0},Sheet1!$A$6:$A$47&amp;Sheet1!$C$6:$C$47&amp;Sheet1!$CE$6:$CE$47,Sheet1!BY$6:BY$47),2,0)</f>
        <v>2</v>
      </c>
      <c r="CA21" s="9">
        <f t="array" ref="CA21">VLOOKUP($C21&amp;$D21&amp;$CF21,IF({1,0},Sheet1!$A$6:$A$47&amp;Sheet1!$C$6:$C$47&amp;Sheet1!$CE$6:$CE$47,Sheet1!BZ$6:BZ$47),2,0)</f>
        <v>12000</v>
      </c>
      <c r="CB21" s="9">
        <f t="array" ref="CB21">VLOOKUP($C21&amp;$D21&amp;$CF21,IF({1,0},Sheet1!$A$6:$A$47&amp;Sheet1!$C$6:$C$47&amp;Sheet1!$CE$6:$CE$47,Sheet1!CA$6:CA$47),2,0)</f>
        <v>3</v>
      </c>
      <c r="CC21" s="9">
        <f t="array" ref="CC21">VLOOKUP($C21&amp;$D21&amp;$CF21,IF({1,0},Sheet1!$A$6:$A$47&amp;Sheet1!$C$6:$C$47&amp;Sheet1!$CE$6:$CE$47,Sheet1!CB$6:CB$47),2,0)</f>
        <v>6000</v>
      </c>
      <c r="CD21" s="9">
        <f t="array" ref="CD21">VLOOKUP($C21&amp;$D21&amp;$CF21,IF({1,0},Sheet1!$A$6:$A$47&amp;Sheet1!$C$6:$C$47&amp;Sheet1!$CE$6:$CE$47,Sheet1!CC$6:CC$47),2,0)</f>
        <v>0</v>
      </c>
      <c r="CE21" s="9">
        <f t="array" ref="CE21">VLOOKUP($C21&amp;$D21&amp;$CF21,IF({1,0},Sheet1!$A$6:$A$47&amp;Sheet1!$C$6:$C$47&amp;Sheet1!$CE$6:$CE$47,Sheet1!CD$6:CD$47),2,0)</f>
        <v>0</v>
      </c>
      <c r="CF21" s="8">
        <v>45</v>
      </c>
      <c r="CG21" s="9" t="str">
        <f>"攻击+"&amp;CA21&amp;"，防御+"&amp;CC21&amp;" （9星）"</f>
        <v>攻击+12000，防御+6000 （9星）</v>
      </c>
      <c r="CH21" s="8" t="s">
        <v>78</v>
      </c>
      <c r="CI21" s="9">
        <f t="array" ref="CI21">VLOOKUP($C21&amp;$D21&amp;$CO21,IF({1,0},Sheet1!$A$6:$A$47&amp;Sheet1!$C$6:$C$47&amp;Sheet1!$CN$6:$CN$47,Sheet1!CH$6:CH$47),2,0)</f>
        <v>22</v>
      </c>
      <c r="CJ21" s="9">
        <f t="array" ref="CJ21">VLOOKUP($C21&amp;$D21&amp;$CO21,IF({1,0},Sheet1!$A$6:$A$47&amp;Sheet1!$C$6:$C$47&amp;Sheet1!$CN$6:$CN$47,Sheet1!CI$6:CI$47),2,0)</f>
        <v>72</v>
      </c>
      <c r="CK21" s="9">
        <f t="array" ref="CK21">VLOOKUP($C21&amp;$D21&amp;$CO21,IF({1,0},Sheet1!$A$6:$A$47&amp;Sheet1!$C$6:$C$47&amp;Sheet1!$CN$6:$CN$47,Sheet1!CJ$6:CJ$47),2,0)</f>
        <v>23</v>
      </c>
      <c r="CL21" s="9">
        <f t="array" ref="CL21">VLOOKUP($C21&amp;$D21&amp;$CO21,IF({1,0},Sheet1!$A$6:$A$47&amp;Sheet1!$C$6:$C$47&amp;Sheet1!$CN$6:$CN$47,Sheet1!CK$6:CK$47),2,0)</f>
        <v>36</v>
      </c>
      <c r="CM21" s="9">
        <f t="array" ref="CM21">VLOOKUP($C21&amp;$D21&amp;$CO21,IF({1,0},Sheet1!$A$6:$A$47&amp;Sheet1!$C$6:$C$47&amp;Sheet1!$CN$6:$CN$47,Sheet1!CL$6:CL$47),2,0)</f>
        <v>0</v>
      </c>
      <c r="CN21" s="9">
        <f t="array" ref="CN21">VLOOKUP($C21&amp;$D21&amp;$CO21,IF({1,0},Sheet1!$A$6:$A$47&amp;Sheet1!$C$6:$C$47&amp;Sheet1!$CN$6:$CN$47,Sheet1!CM$6:CM$47),2,0)</f>
        <v>0</v>
      </c>
      <c r="CO21" s="8">
        <v>50</v>
      </c>
      <c r="CP21" s="9" t="str">
        <f>"最终增伤+"&amp;CJ21/10&amp;"%，最终免伤+"&amp;CL21/10&amp;"% （"&amp;CO21/5&amp;"星）"</f>
        <v>最终增伤+7.2%，最终免伤+3.6% （10星）</v>
      </c>
      <c r="CQ21"/>
      <c r="CR21"/>
    </row>
    <row r="22" spans="1:96" s="8" customFormat="1" ht="17.399999999999999" x14ac:dyDescent="0.25">
      <c r="A22" s="44">
        <v>41802</v>
      </c>
      <c r="B22" s="17" t="s">
        <v>365</v>
      </c>
      <c r="C22" s="17">
        <f>VLOOKUP(B22,Sheet4!$A$6:$B$171,2,0)</f>
        <v>3</v>
      </c>
      <c r="D22" s="35">
        <v>18</v>
      </c>
      <c r="E22" s="8" t="s">
        <v>29</v>
      </c>
      <c r="F22" s="9">
        <f t="array" ref="F22">VLOOKUP($C22&amp;$D22&amp;$L22,IF({1,0},Sheet1!$A$6:$A$47&amp;Sheet1!$C$6:$C$47&amp;Sheet1!$K$6:$K$47,Sheet1!E$6:E$47),2,0)</f>
        <v>18</v>
      </c>
      <c r="G22" s="9">
        <f t="array" ref="G22">VLOOKUP($C22&amp;$D22&amp;$L22,IF({1,0},Sheet1!$A$6:$A$47&amp;Sheet1!$C$6:$C$47&amp;Sheet1!$K$6:$K$47,Sheet1!F$6:F$47),2,0)</f>
        <v>1</v>
      </c>
      <c r="H22" s="9">
        <f t="array" ref="H22">VLOOKUP($C22&amp;$D22&amp;$L22,IF({1,0},Sheet1!$A$6:$A$47&amp;Sheet1!$C$6:$C$47&amp;Sheet1!$K$6:$K$47,Sheet1!G$6:G$47),2,0)</f>
        <v>0</v>
      </c>
      <c r="I22" s="9">
        <f t="array" ref="I22">VLOOKUP($C22&amp;$D22&amp;$L22,IF({1,0},Sheet1!$A$6:$A$47&amp;Sheet1!$C$6:$C$47&amp;Sheet1!$K$6:$K$47,Sheet1!H$6:H$47),2,0)</f>
        <v>0</v>
      </c>
      <c r="J22" s="9">
        <f t="array" ref="J22">VLOOKUP($C22&amp;$D22&amp;$L22,IF({1,0},Sheet1!$A$6:$A$47&amp;Sheet1!$C$6:$C$47&amp;Sheet1!$K$6:$K$47,Sheet1!I$6:I$47),2,0)</f>
        <v>0</v>
      </c>
      <c r="K22" s="9">
        <f t="array" ref="K22">VLOOKUP($C22&amp;$D22&amp;$L22,IF({1,0},Sheet1!$A$6:$A$47&amp;Sheet1!$C$6:$C$47&amp;Sheet1!$K$6:$K$47,Sheet1!J$6:J$47),2,0)</f>
        <v>0</v>
      </c>
      <c r="L22" s="8">
        <v>5</v>
      </c>
      <c r="M22" s="33" t="s">
        <v>413</v>
      </c>
      <c r="N22" s="8" t="s">
        <v>27</v>
      </c>
      <c r="O22" s="9">
        <f t="array" ref="O22">VLOOKUP($C22&amp;$D22&amp;$U22,IF({1,0},Sheet1!$A$6:$A$47&amp;Sheet1!$C$6:$C$47&amp;Sheet1!$T$6:$T$47,Sheet1!N$6:N$47),2,0)</f>
        <v>18</v>
      </c>
      <c r="P22" s="9">
        <f t="array" ref="P22">VLOOKUP($C22&amp;$D22&amp;$U22,IF({1,0},Sheet1!$A$6:$A$47&amp;Sheet1!$C$6:$C$47&amp;Sheet1!$T$6:$T$47,Sheet1!O$6:O$47),2,0)</f>
        <v>2</v>
      </c>
      <c r="Q22" s="9">
        <f t="array" ref="Q22">VLOOKUP($C22&amp;$D22&amp;$U22,IF({1,0},Sheet1!$A$6:$A$47&amp;Sheet1!$C$6:$C$47&amp;Sheet1!$T$6:$T$47,Sheet1!P$6:P$47),2,0)</f>
        <v>0</v>
      </c>
      <c r="R22" s="9">
        <f t="array" ref="R22">VLOOKUP($C22&amp;$D22&amp;$U22,IF({1,0},Sheet1!$A$6:$A$47&amp;Sheet1!$C$6:$C$47&amp;Sheet1!$T$6:$T$47,Sheet1!Q$6:Q$47),2,0)</f>
        <v>0</v>
      </c>
      <c r="S22" s="9">
        <f t="array" ref="S22">VLOOKUP($C22&amp;$D22&amp;$U22,IF({1,0},Sheet1!$A$6:$A$47&amp;Sheet1!$C$6:$C$47&amp;Sheet1!$T$6:$T$47,Sheet1!R$6:R$47),2,0)</f>
        <v>0</v>
      </c>
      <c r="T22" s="9">
        <f t="array" ref="T22">VLOOKUP($C22&amp;$D22&amp;$U22,IF({1,0},Sheet1!$A$6:$A$47&amp;Sheet1!$C$6:$C$47&amp;Sheet1!$T$6:$T$47,Sheet1!S$6:S$47),2,0)</f>
        <v>0</v>
      </c>
      <c r="U22" s="8">
        <v>10</v>
      </c>
      <c r="V22" s="33" t="s">
        <v>414</v>
      </c>
      <c r="W22" s="8" t="s">
        <v>28</v>
      </c>
      <c r="X22" s="9">
        <f t="array" ref="X22">VLOOKUP($C22&amp;$D22&amp;$AD22,IF({1,0},Sheet1!$A$6:$A$47&amp;Sheet1!$C$6:$C$47&amp;Sheet1!$AC$6:$AC$47,Sheet1!W$6:W$47),2,0)</f>
        <v>0</v>
      </c>
      <c r="Y22" s="9">
        <f t="array" ref="Y22">VLOOKUP($C22&amp;$D22&amp;$AD22,IF({1,0},Sheet1!$A$6:$A$47&amp;Sheet1!$C$6:$C$47&amp;Sheet1!$AC$6:$AC$47,Sheet1!X$6:X$47),2,0)</f>
        <v>0</v>
      </c>
      <c r="Z22" s="9">
        <f t="array" ref="Z22">VLOOKUP($C22&amp;$D22&amp;$AD22,IF({1,0},Sheet1!$A$6:$A$47&amp;Sheet1!$C$6:$C$47&amp;Sheet1!$AC$6:$AC$47,Sheet1!Y$6:Y$47),2,0)</f>
        <v>2</v>
      </c>
      <c r="AA22" s="9">
        <f t="array" ref="AA22">VLOOKUP($C22&amp;$D22&amp;$AD22,IF({1,0},Sheet1!$A$6:$A$47&amp;Sheet1!$C$6:$C$47&amp;Sheet1!$AC$6:$AC$47,Sheet1!Z$6:Z$47),2,0)</f>
        <v>1000</v>
      </c>
      <c r="AB22" s="9">
        <f t="array" ref="AB22">VLOOKUP($C22&amp;$D22&amp;$AD22,IF({1,0},Sheet1!$A$6:$A$47&amp;Sheet1!$C$6:$C$47&amp;Sheet1!$AC$6:$AC$47,Sheet1!AA$6:AA$47),2,0)</f>
        <v>9</v>
      </c>
      <c r="AC22" s="9">
        <f t="array" ref="AC22">VLOOKUP($C22&amp;$D22&amp;$AD22,IF({1,0},Sheet1!$A$6:$A$47&amp;Sheet1!$C$6:$C$47&amp;Sheet1!$AC$6:$AC$47,Sheet1!AB$6:AB$47),2,0)</f>
        <v>50</v>
      </c>
      <c r="AD22" s="8">
        <v>15</v>
      </c>
      <c r="AE22" s="9" t="str">
        <f t="array" ref="AE22">VLOOKUP($C22&amp;$D22,IF({1,0},Sheet1!$A$6:$A$47&amp;Sheet1!$C$6:$C$47,Sheet1!AD$6:AD$47),2,0)</f>
        <v>攻击+1000，命中+5% （3星）</v>
      </c>
      <c r="AF22" s="8" t="s">
        <v>72</v>
      </c>
      <c r="AG22" s="9">
        <f t="array" ref="AG22">VLOOKUP($C22&amp;$D22&amp;$AM22,IF({1,0},Sheet1!$A$6:$A$47&amp;Sheet1!$C$6:$C$47&amp;Sheet1!$AL$6:$AL$47,Sheet1!AF$6:AF$47),2,0)</f>
        <v>0</v>
      </c>
      <c r="AH22" s="9">
        <f t="array" ref="AH22">VLOOKUP($C22&amp;$D22&amp;$AM22,IF({1,0},Sheet1!$A$6:$A$47&amp;Sheet1!$C$6:$C$47&amp;Sheet1!$AL$6:$AL$47,Sheet1!AG$6:AG$47),2,0)</f>
        <v>0</v>
      </c>
      <c r="AI22" s="9">
        <f t="array" ref="AI22">VLOOKUP($C22&amp;$D22&amp;$AM22,IF({1,0},Sheet1!$A$6:$A$47&amp;Sheet1!$C$6:$C$47&amp;Sheet1!$AL$6:$AL$47,Sheet1!AH$6:AH$47),2,0)</f>
        <v>7</v>
      </c>
      <c r="AJ22" s="9">
        <f t="array" ref="AJ22">VLOOKUP($C22&amp;$D22&amp;$AM22,IF({1,0},Sheet1!$A$6:$A$47&amp;Sheet1!$C$6:$C$47&amp;Sheet1!$AL$6:$AL$47,Sheet1!AI$6:AI$47),2,0)</f>
        <v>80</v>
      </c>
      <c r="AK22" s="9">
        <f t="array" ref="AK22">VLOOKUP($C22&amp;$D22&amp;$AM22,IF({1,0},Sheet1!$A$6:$A$47&amp;Sheet1!$C$6:$C$47&amp;Sheet1!$AL$6:$AL$47,Sheet1!AJ$6:AJ$47),2,0)</f>
        <v>0</v>
      </c>
      <c r="AL22" s="9">
        <f t="array" ref="AL22">VLOOKUP($C22&amp;$D22&amp;$AM22,IF({1,0},Sheet1!$A$6:$A$47&amp;Sheet1!$C$6:$C$47&amp;Sheet1!$AL$6:$AL$47,Sheet1!AK$6:AK$47),2,0)</f>
        <v>0</v>
      </c>
      <c r="AM22" s="8">
        <v>20</v>
      </c>
      <c r="AN22" s="9" t="s">
        <v>439</v>
      </c>
      <c r="AO22" s="8" t="s">
        <v>73</v>
      </c>
      <c r="AP22" s="9">
        <f t="array" ref="AP22">VLOOKUP($C22&amp;$D22&amp;$AV22,IF({1,0},Sheet1!$A$6:$A$47&amp;Sheet1!$C$6:$C$47&amp;Sheet1!$AU$6:$AU$47,Sheet1!AO$6:AO$47),2,0)</f>
        <v>2</v>
      </c>
      <c r="AQ22" s="9">
        <f t="array" ref="AQ22">VLOOKUP($C22&amp;$D22&amp;$AV22,IF({1,0},Sheet1!$A$6:$A$47&amp;Sheet1!$C$6:$C$47&amp;Sheet1!$AU$6:$AU$47,Sheet1!AP$6:AP$47),2,0)</f>
        <v>6000</v>
      </c>
      <c r="AR22" s="9">
        <f t="array" ref="AR22">VLOOKUP($C22&amp;$D22&amp;$AV22,IF({1,0},Sheet1!$A$6:$A$47&amp;Sheet1!$C$6:$C$47&amp;Sheet1!$AU$6:$AU$47,Sheet1!AQ$6:AQ$47),2,0)</f>
        <v>0</v>
      </c>
      <c r="AS22" s="9">
        <f t="array" ref="AS22">VLOOKUP($C22&amp;$D22&amp;$AV22,IF({1,0},Sheet1!$A$6:$A$47&amp;Sheet1!$C$6:$C$47&amp;Sheet1!$AU$6:$AU$47,Sheet1!AR$6:AR$47),2,0)</f>
        <v>0</v>
      </c>
      <c r="AT22" s="9">
        <f t="array" ref="AT22">VLOOKUP($C22&amp;$D22&amp;$AV22,IF({1,0},Sheet1!$A$6:$A$47&amp;Sheet1!$C$6:$C$47&amp;Sheet1!$AU$6:$AU$47,Sheet1!AS$6:AS$47),2,0)</f>
        <v>0</v>
      </c>
      <c r="AU22" s="9">
        <f t="array" ref="AU22">VLOOKUP($C22&amp;$D22&amp;$AV22,IF({1,0},Sheet1!$A$6:$A$47&amp;Sheet1!$C$6:$C$47&amp;Sheet1!$AU$6:$AU$47,Sheet1!AT$6:AT$47),2,0)</f>
        <v>0</v>
      </c>
      <c r="AV22" s="8">
        <v>25</v>
      </c>
      <c r="AW22" s="9" t="s">
        <v>440</v>
      </c>
      <c r="AX22" s="8" t="s">
        <v>74</v>
      </c>
      <c r="AY22" s="9">
        <f t="array" ref="AY22">VLOOKUP($C22&amp;$D22&amp;$BE22,IF({1,0},Sheet1!$A$6:$A$47&amp;Sheet1!$C$6:$C$47&amp;Sheet1!$BD$6:$BD$47,Sheet1!AX$6:AX$47),2,0)</f>
        <v>18</v>
      </c>
      <c r="AZ22" s="9">
        <f t="array" ref="AZ22">VLOOKUP($C22&amp;$D22&amp;$BE22,IF({1,0},Sheet1!$A$6:$A$47&amp;Sheet1!$C$6:$C$47&amp;Sheet1!$BD$6:$BD$47,Sheet1!AY$6:AY$47),2,0)</f>
        <v>4</v>
      </c>
      <c r="BA22" s="9">
        <f t="array" ref="BA22">VLOOKUP($C22&amp;$D22&amp;$BE22,IF({1,0},Sheet1!$A$6:$A$47&amp;Sheet1!$C$6:$C$47&amp;Sheet1!$BD$6:$BD$47,Sheet1!AZ$6:AZ$47),2,0)</f>
        <v>0</v>
      </c>
      <c r="BB22" s="9">
        <f t="array" ref="BB22">VLOOKUP($C22&amp;$D22&amp;$BE22,IF({1,0},Sheet1!$A$6:$A$47&amp;Sheet1!$C$6:$C$47&amp;Sheet1!$BD$6:$BD$47,Sheet1!BA$6:BA$47),2,0)</f>
        <v>0</v>
      </c>
      <c r="BC22" s="9">
        <f t="array" ref="BC22">VLOOKUP($C22&amp;$D22&amp;$BE22,IF({1,0},Sheet1!$A$6:$A$47&amp;Sheet1!$C$6:$C$47&amp;Sheet1!$BD$6:$BD$47,Sheet1!BB$6:BB$47),2,0)</f>
        <v>0</v>
      </c>
      <c r="BD22" s="9">
        <f t="array" ref="BD22">VLOOKUP($C22&amp;$D22&amp;$BE22,IF({1,0},Sheet1!$A$6:$A$47&amp;Sheet1!$C$6:$C$47&amp;Sheet1!$BD$6:$BD$47,Sheet1!BC$6:BC$47),2,0)</f>
        <v>0</v>
      </c>
      <c r="BE22" s="8">
        <v>30</v>
      </c>
      <c r="BF22" s="33" t="s">
        <v>418</v>
      </c>
      <c r="BG22" s="33" t="s">
        <v>75</v>
      </c>
      <c r="BH22" s="9">
        <f t="array" ref="BH22">VLOOKUP($C22&amp;$D22&amp;$BN22,IF({1,0},Sheet1!$A$6:$A$47&amp;Sheet1!$C$6:$C$47&amp;Sheet1!$BM$6:$BM$47,Sheet1!BG$6:BG$47),2,0)</f>
        <v>2</v>
      </c>
      <c r="BI22" s="9">
        <f t="array" ref="BI22">VLOOKUP($C22&amp;$D22&amp;$BN22,IF({1,0},Sheet1!$A$6:$A$47&amp;Sheet1!$C$6:$C$47&amp;Sheet1!$BM$6:$BM$47,Sheet1!BH$6:BH$47),2,0)</f>
        <v>12000</v>
      </c>
      <c r="BJ22" s="9">
        <f t="array" ref="BJ22">VLOOKUP($C22&amp;$D22&amp;$BN22,IF({1,0},Sheet1!$A$6:$A$47&amp;Sheet1!$C$6:$C$47&amp;Sheet1!$BM$6:$BM$47,Sheet1!BI$6:BI$47),2,0)</f>
        <v>0</v>
      </c>
      <c r="BK22" s="9">
        <f t="array" ref="BK22">VLOOKUP($C22&amp;$D22&amp;$BN22,IF({1,0},Sheet1!$A$6:$A$47&amp;Sheet1!$C$6:$C$47&amp;Sheet1!$BM$6:$BM$47,Sheet1!BJ$6:BJ$47),2,0)</f>
        <v>0</v>
      </c>
      <c r="BL22" s="9">
        <f t="array" ref="BL22">VLOOKUP($C22&amp;$D22&amp;$BN22,IF({1,0},Sheet1!$A$6:$A$47&amp;Sheet1!$C$6:$C$47&amp;Sheet1!$BM$6:$BM$47,Sheet1!BK$6:BK$47),2,0)</f>
        <v>0</v>
      </c>
      <c r="BM22" s="9">
        <f t="array" ref="BM22">VLOOKUP($C22&amp;$D22&amp;$BN22,IF({1,0},Sheet1!$A$6:$A$47&amp;Sheet1!$C$6:$C$47&amp;Sheet1!$BM$6:$BM$47,Sheet1!BL$6:BL$47),2,0)</f>
        <v>0</v>
      </c>
      <c r="BN22" s="8">
        <v>35</v>
      </c>
      <c r="BO22" s="9" t="s">
        <v>441</v>
      </c>
      <c r="BP22" s="8" t="s">
        <v>76</v>
      </c>
      <c r="BQ22" s="9">
        <f t="array" ref="BQ22">VLOOKUP($C22&amp;$D22&amp;$BW22,IF({1,0},Sheet1!$A$6:$A$47&amp;Sheet1!$C$6:$C$47&amp;Sheet1!$BV$6:$BV$47,Sheet1!BP$6:BP$47),2,0)</f>
        <v>7</v>
      </c>
      <c r="BR22" s="9">
        <f t="array" ref="BR22">VLOOKUP($C22&amp;$D22&amp;$BW22,IF({1,0},Sheet1!$A$6:$A$47&amp;Sheet1!$C$6:$C$47&amp;Sheet1!$BV$6:$BV$47,Sheet1!BQ$6:BQ$47),2,0)</f>
        <v>120</v>
      </c>
      <c r="BS22" s="9">
        <f t="array" ref="BS22">VLOOKUP($C22&amp;$D22&amp;$BW22,IF({1,0},Sheet1!$A$6:$A$47&amp;Sheet1!$C$6:$C$47&amp;Sheet1!$BV$6:$BV$47,Sheet1!BR$6:BR$47),2,0)</f>
        <v>0</v>
      </c>
      <c r="BT22" s="9">
        <f t="array" ref="BT22">VLOOKUP($C22&amp;$D22&amp;$BW22,IF({1,0},Sheet1!$A$6:$A$47&amp;Sheet1!$C$6:$C$47&amp;Sheet1!$BV$6:$BV$47,Sheet1!BS$6:BS$47),2,0)</f>
        <v>0</v>
      </c>
      <c r="BU22" s="9">
        <f t="array" ref="BU22">VLOOKUP($C22&amp;$D22&amp;$BW22,IF({1,0},Sheet1!$A$6:$A$47&amp;Sheet1!$C$6:$C$47&amp;Sheet1!$BV$6:$BV$47,Sheet1!BT$6:BT$47),2,0)</f>
        <v>0</v>
      </c>
      <c r="BV22" s="9">
        <f t="array" ref="BV22">VLOOKUP($C22&amp;$D22&amp;$BW22,IF({1,0},Sheet1!$A$6:$A$47&amp;Sheet1!$C$6:$C$47&amp;Sheet1!$BV$6:$BV$47,Sheet1!BU$6:BU$47),2,0)</f>
        <v>0</v>
      </c>
      <c r="BW22" s="8">
        <v>40</v>
      </c>
      <c r="BX22" s="9" t="str">
        <f t="shared" ref="BX22:BX24" si="4">"伤害加成+"&amp;BR22/10&amp;"% （"&amp;BW22/5&amp;"星）"</f>
        <v>伤害加成+12% （8星）</v>
      </c>
      <c r="BY22" s="8" t="s">
        <v>77</v>
      </c>
      <c r="BZ22" s="9">
        <f t="array" ref="BZ22">VLOOKUP($C22&amp;$D22&amp;$CF22,IF({1,0},Sheet1!$A$6:$A$47&amp;Sheet1!$C$6:$C$47&amp;Sheet1!$CE$6:$CE$47,Sheet1!BY$6:BY$47),2,0)</f>
        <v>2</v>
      </c>
      <c r="CA22" s="9">
        <f t="array" ref="CA22">VLOOKUP($C22&amp;$D22&amp;$CF22,IF({1,0},Sheet1!$A$6:$A$47&amp;Sheet1!$C$6:$C$47&amp;Sheet1!$CE$6:$CE$47,Sheet1!BZ$6:BZ$47),2,0)</f>
        <v>24000</v>
      </c>
      <c r="CB22" s="9">
        <f t="array" ref="CB22">VLOOKUP($C22&amp;$D22&amp;$CF22,IF({1,0},Sheet1!$A$6:$A$47&amp;Sheet1!$C$6:$C$47&amp;Sheet1!$CE$6:$CE$47,Sheet1!CA$6:CA$47),2,0)</f>
        <v>0</v>
      </c>
      <c r="CC22" s="9">
        <f t="array" ref="CC22">VLOOKUP($C22&amp;$D22&amp;$CF22,IF({1,0},Sheet1!$A$6:$A$47&amp;Sheet1!$C$6:$C$47&amp;Sheet1!$CE$6:$CE$47,Sheet1!CB$6:CB$47),2,0)</f>
        <v>0</v>
      </c>
      <c r="CD22" s="9">
        <f t="array" ref="CD22">VLOOKUP($C22&amp;$D22&amp;$CF22,IF({1,0},Sheet1!$A$6:$A$47&amp;Sheet1!$C$6:$C$47&amp;Sheet1!$CE$6:$CE$47,Sheet1!CC$6:CC$47),2,0)</f>
        <v>0</v>
      </c>
      <c r="CE22" s="9">
        <f t="array" ref="CE22">VLOOKUP($C22&amp;$D22&amp;$CF22,IF({1,0},Sheet1!$A$6:$A$47&amp;Sheet1!$C$6:$C$47&amp;Sheet1!$CE$6:$CE$47,Sheet1!CD$6:CD$47),2,0)</f>
        <v>0</v>
      </c>
      <c r="CF22" s="8">
        <v>45</v>
      </c>
      <c r="CG22" s="9" t="s">
        <v>442</v>
      </c>
      <c r="CH22" s="8" t="s">
        <v>78</v>
      </c>
      <c r="CI22" s="9">
        <f t="array" ref="CI22">VLOOKUP($C22&amp;$D22&amp;$CO22,IF({1,0},Sheet1!$A$6:$A$47&amp;Sheet1!$C$6:$C$47&amp;Sheet1!$CN$6:$CN$47,Sheet1!CH$6:CH$47),2,0)</f>
        <v>22</v>
      </c>
      <c r="CJ22" s="9">
        <f t="array" ref="CJ22">VLOOKUP($C22&amp;$D22&amp;$CO22,IF({1,0},Sheet1!$A$6:$A$47&amp;Sheet1!$C$6:$C$47&amp;Sheet1!$CN$6:$CN$47,Sheet1!CI$6:CI$47),2,0)</f>
        <v>144</v>
      </c>
      <c r="CK22" s="9">
        <f t="array" ref="CK22">VLOOKUP($C22&amp;$D22&amp;$CO22,IF({1,0},Sheet1!$A$6:$A$47&amp;Sheet1!$C$6:$C$47&amp;Sheet1!$CN$6:$CN$47,Sheet1!CJ$6:CJ$47),2,0)</f>
        <v>0</v>
      </c>
      <c r="CL22" s="9">
        <f t="array" ref="CL22">VLOOKUP($C22&amp;$D22&amp;$CO22,IF({1,0},Sheet1!$A$6:$A$47&amp;Sheet1!$C$6:$C$47&amp;Sheet1!$CN$6:$CN$47,Sheet1!CK$6:CK$47),2,0)</f>
        <v>0</v>
      </c>
      <c r="CM22" s="9">
        <f t="array" ref="CM22">VLOOKUP($C22&amp;$D22&amp;$CO22,IF({1,0},Sheet1!$A$6:$A$47&amp;Sheet1!$C$6:$C$47&amp;Sheet1!$CN$6:$CN$47,Sheet1!CL$6:CL$47),2,0)</f>
        <v>0</v>
      </c>
      <c r="CN22" s="9">
        <f t="array" ref="CN22">VLOOKUP($C22&amp;$D22&amp;$CO22,IF({1,0},Sheet1!$A$6:$A$47&amp;Sheet1!$C$6:$C$47&amp;Sheet1!$CN$6:$CN$47,Sheet1!CM$6:CM$47),2,0)</f>
        <v>0</v>
      </c>
      <c r="CO22" s="8">
        <v>50</v>
      </c>
      <c r="CP22" s="9" t="str">
        <f t="shared" ref="CP22:CP24" si="5">"最终增伤+"&amp;CJ22/10&amp;"% （"&amp;CO22/5&amp;"星）"</f>
        <v>最终增伤+14.4% （10星）</v>
      </c>
      <c r="CQ22"/>
      <c r="CR22"/>
    </row>
    <row r="23" spans="1:96" s="8" customFormat="1" ht="17.399999999999999" x14ac:dyDescent="0.25">
      <c r="A23" s="44">
        <v>41801</v>
      </c>
      <c r="B23" s="17" t="s">
        <v>366</v>
      </c>
      <c r="C23" s="17">
        <f>VLOOKUP(B23,Sheet4!$A$6:$B$171,2,0)</f>
        <v>3</v>
      </c>
      <c r="D23" s="35">
        <v>18</v>
      </c>
      <c r="E23" s="8" t="s">
        <v>29</v>
      </c>
      <c r="F23" s="9">
        <f t="array" ref="F23">VLOOKUP($C23&amp;$D23&amp;$L23,IF({1,0},Sheet1!$A$6:$A$47&amp;Sheet1!$C$6:$C$47&amp;Sheet1!$K$6:$K$47,Sheet1!E$6:E$47),2,0)</f>
        <v>18</v>
      </c>
      <c r="G23" s="9">
        <f t="array" ref="G23">VLOOKUP($C23&amp;$D23&amp;$L23,IF({1,0},Sheet1!$A$6:$A$47&amp;Sheet1!$C$6:$C$47&amp;Sheet1!$K$6:$K$47,Sheet1!F$6:F$47),2,0)</f>
        <v>1</v>
      </c>
      <c r="H23" s="9">
        <f t="array" ref="H23">VLOOKUP($C23&amp;$D23&amp;$L23,IF({1,0},Sheet1!$A$6:$A$47&amp;Sheet1!$C$6:$C$47&amp;Sheet1!$K$6:$K$47,Sheet1!G$6:G$47),2,0)</f>
        <v>0</v>
      </c>
      <c r="I23" s="9">
        <f t="array" ref="I23">VLOOKUP($C23&amp;$D23&amp;$L23,IF({1,0},Sheet1!$A$6:$A$47&amp;Sheet1!$C$6:$C$47&amp;Sheet1!$K$6:$K$47,Sheet1!H$6:H$47),2,0)</f>
        <v>0</v>
      </c>
      <c r="J23" s="9">
        <f t="array" ref="J23">VLOOKUP($C23&amp;$D23&amp;$L23,IF({1,0},Sheet1!$A$6:$A$47&amp;Sheet1!$C$6:$C$47&amp;Sheet1!$K$6:$K$47,Sheet1!I$6:I$47),2,0)</f>
        <v>0</v>
      </c>
      <c r="K23" s="9">
        <f t="array" ref="K23">VLOOKUP($C23&amp;$D23&amp;$L23,IF({1,0},Sheet1!$A$6:$A$47&amp;Sheet1!$C$6:$C$47&amp;Sheet1!$K$6:$K$47,Sheet1!J$6:J$47),2,0)</f>
        <v>0</v>
      </c>
      <c r="L23" s="8">
        <v>5</v>
      </c>
      <c r="M23" s="33" t="s">
        <v>413</v>
      </c>
      <c r="N23" s="8" t="s">
        <v>27</v>
      </c>
      <c r="O23" s="9">
        <f t="array" ref="O23">VLOOKUP($C23&amp;$D23&amp;$U23,IF({1,0},Sheet1!$A$6:$A$47&amp;Sheet1!$C$6:$C$47&amp;Sheet1!$T$6:$T$47,Sheet1!N$6:N$47),2,0)</f>
        <v>18</v>
      </c>
      <c r="P23" s="9">
        <f t="array" ref="P23">VLOOKUP($C23&amp;$D23&amp;$U23,IF({1,0},Sheet1!$A$6:$A$47&amp;Sheet1!$C$6:$C$47&amp;Sheet1!$T$6:$T$47,Sheet1!O$6:O$47),2,0)</f>
        <v>2</v>
      </c>
      <c r="Q23" s="9">
        <f t="array" ref="Q23">VLOOKUP($C23&amp;$D23&amp;$U23,IF({1,0},Sheet1!$A$6:$A$47&amp;Sheet1!$C$6:$C$47&amp;Sheet1!$T$6:$T$47,Sheet1!P$6:P$47),2,0)</f>
        <v>0</v>
      </c>
      <c r="R23" s="9">
        <f t="array" ref="R23">VLOOKUP($C23&amp;$D23&amp;$U23,IF({1,0},Sheet1!$A$6:$A$47&amp;Sheet1!$C$6:$C$47&amp;Sheet1!$T$6:$T$47,Sheet1!Q$6:Q$47),2,0)</f>
        <v>0</v>
      </c>
      <c r="S23" s="9">
        <f t="array" ref="S23">VLOOKUP($C23&amp;$D23&amp;$U23,IF({1,0},Sheet1!$A$6:$A$47&amp;Sheet1!$C$6:$C$47&amp;Sheet1!$T$6:$T$47,Sheet1!R$6:R$47),2,0)</f>
        <v>0</v>
      </c>
      <c r="T23" s="9">
        <f t="array" ref="T23">VLOOKUP($C23&amp;$D23&amp;$U23,IF({1,0},Sheet1!$A$6:$A$47&amp;Sheet1!$C$6:$C$47&amp;Sheet1!$T$6:$T$47,Sheet1!S$6:S$47),2,0)</f>
        <v>0</v>
      </c>
      <c r="U23" s="8">
        <v>10</v>
      </c>
      <c r="V23" s="33" t="s">
        <v>414</v>
      </c>
      <c r="W23" s="8" t="s">
        <v>28</v>
      </c>
      <c r="X23" s="9">
        <f t="array" ref="X23">VLOOKUP($C23&amp;$D23&amp;$AD23,IF({1,0},Sheet1!$A$6:$A$47&amp;Sheet1!$C$6:$C$47&amp;Sheet1!$AC$6:$AC$47,Sheet1!W$6:W$47),2,0)</f>
        <v>0</v>
      </c>
      <c r="Y23" s="9">
        <f t="array" ref="Y23">VLOOKUP($C23&amp;$D23&amp;$AD23,IF({1,0},Sheet1!$A$6:$A$47&amp;Sheet1!$C$6:$C$47&amp;Sheet1!$AC$6:$AC$47,Sheet1!X$6:X$47),2,0)</f>
        <v>0</v>
      </c>
      <c r="Z23" s="9">
        <f t="array" ref="Z23">VLOOKUP($C23&amp;$D23&amp;$AD23,IF({1,0},Sheet1!$A$6:$A$47&amp;Sheet1!$C$6:$C$47&amp;Sheet1!$AC$6:$AC$47,Sheet1!Y$6:Y$47),2,0)</f>
        <v>2</v>
      </c>
      <c r="AA23" s="9">
        <f t="array" ref="AA23">VLOOKUP($C23&amp;$D23&amp;$AD23,IF({1,0},Sheet1!$A$6:$A$47&amp;Sheet1!$C$6:$C$47&amp;Sheet1!$AC$6:$AC$47,Sheet1!Z$6:Z$47),2,0)</f>
        <v>1000</v>
      </c>
      <c r="AB23" s="9">
        <f t="array" ref="AB23">VLOOKUP($C23&amp;$D23&amp;$AD23,IF({1,0},Sheet1!$A$6:$A$47&amp;Sheet1!$C$6:$C$47&amp;Sheet1!$AC$6:$AC$47,Sheet1!AA$6:AA$47),2,0)</f>
        <v>9</v>
      </c>
      <c r="AC23" s="9">
        <f t="array" ref="AC23">VLOOKUP($C23&amp;$D23&amp;$AD23,IF({1,0},Sheet1!$A$6:$A$47&amp;Sheet1!$C$6:$C$47&amp;Sheet1!$AC$6:$AC$47,Sheet1!AB$6:AB$47),2,0)</f>
        <v>50</v>
      </c>
      <c r="AD23" s="8">
        <v>15</v>
      </c>
      <c r="AE23" s="9" t="str">
        <f t="array" ref="AE23">VLOOKUP($C23&amp;$D23,IF({1,0},Sheet1!$A$6:$A$47&amp;Sheet1!$C$6:$C$47,Sheet1!AD$6:AD$47),2,0)</f>
        <v>攻击+1000，命中+5% （3星）</v>
      </c>
      <c r="AF23" s="8" t="s">
        <v>72</v>
      </c>
      <c r="AG23" s="9">
        <f t="array" ref="AG23">VLOOKUP($C23&amp;$D23&amp;$AM23,IF({1,0},Sheet1!$A$6:$A$47&amp;Sheet1!$C$6:$C$47&amp;Sheet1!$AL$6:$AL$47,Sheet1!AF$6:AF$47),2,0)</f>
        <v>0</v>
      </c>
      <c r="AH23" s="9">
        <f t="array" ref="AH23">VLOOKUP($C23&amp;$D23&amp;$AM23,IF({1,0},Sheet1!$A$6:$A$47&amp;Sheet1!$C$6:$C$47&amp;Sheet1!$AL$6:$AL$47,Sheet1!AG$6:AG$47),2,0)</f>
        <v>0</v>
      </c>
      <c r="AI23" s="9">
        <f t="array" ref="AI23">VLOOKUP($C23&amp;$D23&amp;$AM23,IF({1,0},Sheet1!$A$6:$A$47&amp;Sheet1!$C$6:$C$47&amp;Sheet1!$AL$6:$AL$47,Sheet1!AH$6:AH$47),2,0)</f>
        <v>7</v>
      </c>
      <c r="AJ23" s="9">
        <f t="array" ref="AJ23">VLOOKUP($C23&amp;$D23&amp;$AM23,IF({1,0},Sheet1!$A$6:$A$47&amp;Sheet1!$C$6:$C$47&amp;Sheet1!$AL$6:$AL$47,Sheet1!AI$6:AI$47),2,0)</f>
        <v>80</v>
      </c>
      <c r="AK23" s="9">
        <f t="array" ref="AK23">VLOOKUP($C23&amp;$D23&amp;$AM23,IF({1,0},Sheet1!$A$6:$A$47&amp;Sheet1!$C$6:$C$47&amp;Sheet1!$AL$6:$AL$47,Sheet1!AJ$6:AJ$47),2,0)</f>
        <v>0</v>
      </c>
      <c r="AL23" s="9">
        <f t="array" ref="AL23">VLOOKUP($C23&amp;$D23&amp;$AM23,IF({1,0},Sheet1!$A$6:$A$47&amp;Sheet1!$C$6:$C$47&amp;Sheet1!$AL$6:$AL$47,Sheet1!AK$6:AK$47),2,0)</f>
        <v>0</v>
      </c>
      <c r="AM23" s="8">
        <v>20</v>
      </c>
      <c r="AN23" s="9" t="s">
        <v>439</v>
      </c>
      <c r="AO23" s="8" t="s">
        <v>73</v>
      </c>
      <c r="AP23" s="9">
        <f t="array" ref="AP23">VLOOKUP($C23&amp;$D23&amp;$AV23,IF({1,0},Sheet1!$A$6:$A$47&amp;Sheet1!$C$6:$C$47&amp;Sheet1!$AU$6:$AU$47,Sheet1!AO$6:AO$47),2,0)</f>
        <v>2</v>
      </c>
      <c r="AQ23" s="9">
        <f t="array" ref="AQ23">VLOOKUP($C23&amp;$D23&amp;$AV23,IF({1,0},Sheet1!$A$6:$A$47&amp;Sheet1!$C$6:$C$47&amp;Sheet1!$AU$6:$AU$47,Sheet1!AP$6:AP$47),2,0)</f>
        <v>6000</v>
      </c>
      <c r="AR23" s="9">
        <f t="array" ref="AR23">VLOOKUP($C23&amp;$D23&amp;$AV23,IF({1,0},Sheet1!$A$6:$A$47&amp;Sheet1!$C$6:$C$47&amp;Sheet1!$AU$6:$AU$47,Sheet1!AQ$6:AQ$47),2,0)</f>
        <v>0</v>
      </c>
      <c r="AS23" s="9">
        <f t="array" ref="AS23">VLOOKUP($C23&amp;$D23&amp;$AV23,IF({1,0},Sheet1!$A$6:$A$47&amp;Sheet1!$C$6:$C$47&amp;Sheet1!$AU$6:$AU$47,Sheet1!AR$6:AR$47),2,0)</f>
        <v>0</v>
      </c>
      <c r="AT23" s="9">
        <f t="array" ref="AT23">VLOOKUP($C23&amp;$D23&amp;$AV23,IF({1,0},Sheet1!$A$6:$A$47&amp;Sheet1!$C$6:$C$47&amp;Sheet1!$AU$6:$AU$47,Sheet1!AS$6:AS$47),2,0)</f>
        <v>0</v>
      </c>
      <c r="AU23" s="9">
        <f t="array" ref="AU23">VLOOKUP($C23&amp;$D23&amp;$AV23,IF({1,0},Sheet1!$A$6:$A$47&amp;Sheet1!$C$6:$C$47&amp;Sheet1!$AU$6:$AU$47,Sheet1!AT$6:AT$47),2,0)</f>
        <v>0</v>
      </c>
      <c r="AV23" s="8">
        <v>25</v>
      </c>
      <c r="AW23" s="9" t="s">
        <v>440</v>
      </c>
      <c r="AX23" s="8" t="s">
        <v>74</v>
      </c>
      <c r="AY23" s="9">
        <f t="array" ref="AY23">VLOOKUP($C23&amp;$D23&amp;$BE23,IF({1,0},Sheet1!$A$6:$A$47&amp;Sheet1!$C$6:$C$47&amp;Sheet1!$BD$6:$BD$47,Sheet1!AX$6:AX$47),2,0)</f>
        <v>18</v>
      </c>
      <c r="AZ23" s="9">
        <f t="array" ref="AZ23">VLOOKUP($C23&amp;$D23&amp;$BE23,IF({1,0},Sheet1!$A$6:$A$47&amp;Sheet1!$C$6:$C$47&amp;Sheet1!$BD$6:$BD$47,Sheet1!AY$6:AY$47),2,0)</f>
        <v>4</v>
      </c>
      <c r="BA23" s="9">
        <f t="array" ref="BA23">VLOOKUP($C23&amp;$D23&amp;$BE23,IF({1,0},Sheet1!$A$6:$A$47&amp;Sheet1!$C$6:$C$47&amp;Sheet1!$BD$6:$BD$47,Sheet1!AZ$6:AZ$47),2,0)</f>
        <v>0</v>
      </c>
      <c r="BB23" s="9">
        <f t="array" ref="BB23">VLOOKUP($C23&amp;$D23&amp;$BE23,IF({1,0},Sheet1!$A$6:$A$47&amp;Sheet1!$C$6:$C$47&amp;Sheet1!$BD$6:$BD$47,Sheet1!BA$6:BA$47),2,0)</f>
        <v>0</v>
      </c>
      <c r="BC23" s="9">
        <f t="array" ref="BC23">VLOOKUP($C23&amp;$D23&amp;$BE23,IF({1,0},Sheet1!$A$6:$A$47&amp;Sheet1!$C$6:$C$47&amp;Sheet1!$BD$6:$BD$47,Sheet1!BB$6:BB$47),2,0)</f>
        <v>0</v>
      </c>
      <c r="BD23" s="9">
        <f t="array" ref="BD23">VLOOKUP($C23&amp;$D23&amp;$BE23,IF({1,0},Sheet1!$A$6:$A$47&amp;Sheet1!$C$6:$C$47&amp;Sheet1!$BD$6:$BD$47,Sheet1!BC$6:BC$47),2,0)</f>
        <v>0</v>
      </c>
      <c r="BE23" s="8">
        <v>30</v>
      </c>
      <c r="BF23" s="33" t="s">
        <v>418</v>
      </c>
      <c r="BG23" s="33" t="s">
        <v>75</v>
      </c>
      <c r="BH23" s="9">
        <f t="array" ref="BH23">VLOOKUP($C23&amp;$D23&amp;$BN23,IF({1,0},Sheet1!$A$6:$A$47&amp;Sheet1!$C$6:$C$47&amp;Sheet1!$BM$6:$BM$47,Sheet1!BG$6:BG$47),2,0)</f>
        <v>2</v>
      </c>
      <c r="BI23" s="9">
        <f t="array" ref="BI23">VLOOKUP($C23&amp;$D23&amp;$BN23,IF({1,0},Sheet1!$A$6:$A$47&amp;Sheet1!$C$6:$C$47&amp;Sheet1!$BM$6:$BM$47,Sheet1!BH$6:BH$47),2,0)</f>
        <v>12000</v>
      </c>
      <c r="BJ23" s="9">
        <f t="array" ref="BJ23">VLOOKUP($C23&amp;$D23&amp;$BN23,IF({1,0},Sheet1!$A$6:$A$47&amp;Sheet1!$C$6:$C$47&amp;Sheet1!$BM$6:$BM$47,Sheet1!BI$6:BI$47),2,0)</f>
        <v>0</v>
      </c>
      <c r="BK23" s="9">
        <f t="array" ref="BK23">VLOOKUP($C23&amp;$D23&amp;$BN23,IF({1,0},Sheet1!$A$6:$A$47&amp;Sheet1!$C$6:$C$47&amp;Sheet1!$BM$6:$BM$47,Sheet1!BJ$6:BJ$47),2,0)</f>
        <v>0</v>
      </c>
      <c r="BL23" s="9">
        <f t="array" ref="BL23">VLOOKUP($C23&amp;$D23&amp;$BN23,IF({1,0},Sheet1!$A$6:$A$47&amp;Sheet1!$C$6:$C$47&amp;Sheet1!$BM$6:$BM$47,Sheet1!BK$6:BK$47),2,0)</f>
        <v>0</v>
      </c>
      <c r="BM23" s="9">
        <f t="array" ref="BM23">VLOOKUP($C23&amp;$D23&amp;$BN23,IF({1,0},Sheet1!$A$6:$A$47&amp;Sheet1!$C$6:$C$47&amp;Sheet1!$BM$6:$BM$47,Sheet1!BL$6:BL$47),2,0)</f>
        <v>0</v>
      </c>
      <c r="BN23" s="8">
        <v>35</v>
      </c>
      <c r="BO23" s="9" t="s">
        <v>441</v>
      </c>
      <c r="BP23" s="8" t="s">
        <v>76</v>
      </c>
      <c r="BQ23" s="9">
        <f t="array" ref="BQ23">VLOOKUP($C23&amp;$D23&amp;$BW23,IF({1,0},Sheet1!$A$6:$A$47&amp;Sheet1!$C$6:$C$47&amp;Sheet1!$BV$6:$BV$47,Sheet1!BP$6:BP$47),2,0)</f>
        <v>7</v>
      </c>
      <c r="BR23" s="9">
        <f t="array" ref="BR23">VLOOKUP($C23&amp;$D23&amp;$BW23,IF({1,0},Sheet1!$A$6:$A$47&amp;Sheet1!$C$6:$C$47&amp;Sheet1!$BV$6:$BV$47,Sheet1!BQ$6:BQ$47),2,0)</f>
        <v>120</v>
      </c>
      <c r="BS23" s="9">
        <f t="array" ref="BS23">VLOOKUP($C23&amp;$D23&amp;$BW23,IF({1,0},Sheet1!$A$6:$A$47&amp;Sheet1!$C$6:$C$47&amp;Sheet1!$BV$6:$BV$47,Sheet1!BR$6:BR$47),2,0)</f>
        <v>0</v>
      </c>
      <c r="BT23" s="9">
        <f t="array" ref="BT23">VLOOKUP($C23&amp;$D23&amp;$BW23,IF({1,0},Sheet1!$A$6:$A$47&amp;Sheet1!$C$6:$C$47&amp;Sheet1!$BV$6:$BV$47,Sheet1!BS$6:BS$47),2,0)</f>
        <v>0</v>
      </c>
      <c r="BU23" s="9">
        <f t="array" ref="BU23">VLOOKUP($C23&amp;$D23&amp;$BW23,IF({1,0},Sheet1!$A$6:$A$47&amp;Sheet1!$C$6:$C$47&amp;Sheet1!$BV$6:$BV$47,Sheet1!BT$6:BT$47),2,0)</f>
        <v>0</v>
      </c>
      <c r="BV23" s="9">
        <f t="array" ref="BV23">VLOOKUP($C23&amp;$D23&amp;$BW23,IF({1,0},Sheet1!$A$6:$A$47&amp;Sheet1!$C$6:$C$47&amp;Sheet1!$BV$6:$BV$47,Sheet1!BU$6:BU$47),2,0)</f>
        <v>0</v>
      </c>
      <c r="BW23" s="8">
        <v>40</v>
      </c>
      <c r="BX23" s="9" t="str">
        <f t="shared" si="4"/>
        <v>伤害加成+12% （8星）</v>
      </c>
      <c r="BY23" s="8" t="s">
        <v>77</v>
      </c>
      <c r="BZ23" s="9">
        <f t="array" ref="BZ23">VLOOKUP($C23&amp;$D23&amp;$CF23,IF({1,0},Sheet1!$A$6:$A$47&amp;Sheet1!$C$6:$C$47&amp;Sheet1!$CE$6:$CE$47,Sheet1!BY$6:BY$47),2,0)</f>
        <v>2</v>
      </c>
      <c r="CA23" s="9">
        <f t="array" ref="CA23">VLOOKUP($C23&amp;$D23&amp;$CF23,IF({1,0},Sheet1!$A$6:$A$47&amp;Sheet1!$C$6:$C$47&amp;Sheet1!$CE$6:$CE$47,Sheet1!BZ$6:BZ$47),2,0)</f>
        <v>24000</v>
      </c>
      <c r="CB23" s="9">
        <f t="array" ref="CB23">VLOOKUP($C23&amp;$D23&amp;$CF23,IF({1,0},Sheet1!$A$6:$A$47&amp;Sheet1!$C$6:$C$47&amp;Sheet1!$CE$6:$CE$47,Sheet1!CA$6:CA$47),2,0)</f>
        <v>0</v>
      </c>
      <c r="CC23" s="9">
        <f t="array" ref="CC23">VLOOKUP($C23&amp;$D23&amp;$CF23,IF({1,0},Sheet1!$A$6:$A$47&amp;Sheet1!$C$6:$C$47&amp;Sheet1!$CE$6:$CE$47,Sheet1!CB$6:CB$47),2,0)</f>
        <v>0</v>
      </c>
      <c r="CD23" s="9">
        <f t="array" ref="CD23">VLOOKUP($C23&amp;$D23&amp;$CF23,IF({1,0},Sheet1!$A$6:$A$47&amp;Sheet1!$C$6:$C$47&amp;Sheet1!$CE$6:$CE$47,Sheet1!CC$6:CC$47),2,0)</f>
        <v>0</v>
      </c>
      <c r="CE23" s="9">
        <f t="array" ref="CE23">VLOOKUP($C23&amp;$D23&amp;$CF23,IF({1,0},Sheet1!$A$6:$A$47&amp;Sheet1!$C$6:$C$47&amp;Sheet1!$CE$6:$CE$47,Sheet1!CD$6:CD$47),2,0)</f>
        <v>0</v>
      </c>
      <c r="CF23" s="8">
        <v>45</v>
      </c>
      <c r="CG23" s="9" t="s">
        <v>442</v>
      </c>
      <c r="CH23" s="8" t="s">
        <v>78</v>
      </c>
      <c r="CI23" s="9">
        <f t="array" ref="CI23">VLOOKUP($C23&amp;$D23&amp;$CO23,IF({1,0},Sheet1!$A$6:$A$47&amp;Sheet1!$C$6:$C$47&amp;Sheet1!$CN$6:$CN$47,Sheet1!CH$6:CH$47),2,0)</f>
        <v>22</v>
      </c>
      <c r="CJ23" s="9">
        <f t="array" ref="CJ23">VLOOKUP($C23&amp;$D23&amp;$CO23,IF({1,0},Sheet1!$A$6:$A$47&amp;Sheet1!$C$6:$C$47&amp;Sheet1!$CN$6:$CN$47,Sheet1!CI$6:CI$47),2,0)</f>
        <v>144</v>
      </c>
      <c r="CK23" s="9">
        <f t="array" ref="CK23">VLOOKUP($C23&amp;$D23&amp;$CO23,IF({1,0},Sheet1!$A$6:$A$47&amp;Sheet1!$C$6:$C$47&amp;Sheet1!$CN$6:$CN$47,Sheet1!CJ$6:CJ$47),2,0)</f>
        <v>0</v>
      </c>
      <c r="CL23" s="9">
        <f t="array" ref="CL23">VLOOKUP($C23&amp;$D23&amp;$CO23,IF({1,0},Sheet1!$A$6:$A$47&amp;Sheet1!$C$6:$C$47&amp;Sheet1!$CN$6:$CN$47,Sheet1!CK$6:CK$47),2,0)</f>
        <v>0</v>
      </c>
      <c r="CM23" s="9">
        <f t="array" ref="CM23">VLOOKUP($C23&amp;$D23&amp;$CO23,IF({1,0},Sheet1!$A$6:$A$47&amp;Sheet1!$C$6:$C$47&amp;Sheet1!$CN$6:$CN$47,Sheet1!CL$6:CL$47),2,0)</f>
        <v>0</v>
      </c>
      <c r="CN23" s="9">
        <f t="array" ref="CN23">VLOOKUP($C23&amp;$D23&amp;$CO23,IF({1,0},Sheet1!$A$6:$A$47&amp;Sheet1!$C$6:$C$47&amp;Sheet1!$CN$6:$CN$47,Sheet1!CM$6:CM$47),2,0)</f>
        <v>0</v>
      </c>
      <c r="CO23" s="8">
        <v>50</v>
      </c>
      <c r="CP23" s="9" t="str">
        <f t="shared" si="5"/>
        <v>最终增伤+14.4% （10星）</v>
      </c>
      <c r="CQ23"/>
      <c r="CR23"/>
    </row>
    <row r="24" spans="1:96" s="8" customFormat="1" ht="17.399999999999999" x14ac:dyDescent="0.25">
      <c r="A24" s="44">
        <v>41803</v>
      </c>
      <c r="B24" s="17" t="s">
        <v>367</v>
      </c>
      <c r="C24" s="17">
        <f>VLOOKUP(B24,Sheet4!$A$6:$B$171,2,0)</f>
        <v>3</v>
      </c>
      <c r="D24" s="35">
        <v>18</v>
      </c>
      <c r="E24" s="8" t="s">
        <v>29</v>
      </c>
      <c r="F24" s="9">
        <f t="array" ref="F24">VLOOKUP($C24&amp;$D24&amp;$L24,IF({1,0},Sheet1!$A$6:$A$47&amp;Sheet1!$C$6:$C$47&amp;Sheet1!$K$6:$K$47,Sheet1!E$6:E$47),2,0)</f>
        <v>18</v>
      </c>
      <c r="G24" s="9">
        <f t="array" ref="G24">VLOOKUP($C24&amp;$D24&amp;$L24,IF({1,0},Sheet1!$A$6:$A$47&amp;Sheet1!$C$6:$C$47&amp;Sheet1!$K$6:$K$47,Sheet1!F$6:F$47),2,0)</f>
        <v>1</v>
      </c>
      <c r="H24" s="9">
        <f t="array" ref="H24">VLOOKUP($C24&amp;$D24&amp;$L24,IF({1,0},Sheet1!$A$6:$A$47&amp;Sheet1!$C$6:$C$47&amp;Sheet1!$K$6:$K$47,Sheet1!G$6:G$47),2,0)</f>
        <v>0</v>
      </c>
      <c r="I24" s="9">
        <f t="array" ref="I24">VLOOKUP($C24&amp;$D24&amp;$L24,IF({1,0},Sheet1!$A$6:$A$47&amp;Sheet1!$C$6:$C$47&amp;Sheet1!$K$6:$K$47,Sheet1!H$6:H$47),2,0)</f>
        <v>0</v>
      </c>
      <c r="J24" s="9">
        <f t="array" ref="J24">VLOOKUP($C24&amp;$D24&amp;$L24,IF({1,0},Sheet1!$A$6:$A$47&amp;Sheet1!$C$6:$C$47&amp;Sheet1!$K$6:$K$47,Sheet1!I$6:I$47),2,0)</f>
        <v>0</v>
      </c>
      <c r="K24" s="9">
        <f t="array" ref="K24">VLOOKUP($C24&amp;$D24&amp;$L24,IF({1,0},Sheet1!$A$6:$A$47&amp;Sheet1!$C$6:$C$47&amp;Sheet1!$K$6:$K$47,Sheet1!J$6:J$47),2,0)</f>
        <v>0</v>
      </c>
      <c r="L24" s="8">
        <v>5</v>
      </c>
      <c r="M24" s="33" t="s">
        <v>413</v>
      </c>
      <c r="N24" s="8" t="s">
        <v>27</v>
      </c>
      <c r="O24" s="9">
        <f t="array" ref="O24">VLOOKUP($C24&amp;$D24&amp;$U24,IF({1,0},Sheet1!$A$6:$A$47&amp;Sheet1!$C$6:$C$47&amp;Sheet1!$T$6:$T$47,Sheet1!N$6:N$47),2,0)</f>
        <v>18</v>
      </c>
      <c r="P24" s="9">
        <f t="array" ref="P24">VLOOKUP($C24&amp;$D24&amp;$U24,IF({1,0},Sheet1!$A$6:$A$47&amp;Sheet1!$C$6:$C$47&amp;Sheet1!$T$6:$T$47,Sheet1!O$6:O$47),2,0)</f>
        <v>2</v>
      </c>
      <c r="Q24" s="9">
        <f t="array" ref="Q24">VLOOKUP($C24&amp;$D24&amp;$U24,IF({1,0},Sheet1!$A$6:$A$47&amp;Sheet1!$C$6:$C$47&amp;Sheet1!$T$6:$T$47,Sheet1!P$6:P$47),2,0)</f>
        <v>0</v>
      </c>
      <c r="R24" s="9">
        <f t="array" ref="R24">VLOOKUP($C24&amp;$D24&amp;$U24,IF({1,0},Sheet1!$A$6:$A$47&amp;Sheet1!$C$6:$C$47&amp;Sheet1!$T$6:$T$47,Sheet1!Q$6:Q$47),2,0)</f>
        <v>0</v>
      </c>
      <c r="S24" s="9">
        <f t="array" ref="S24">VLOOKUP($C24&amp;$D24&amp;$U24,IF({1,0},Sheet1!$A$6:$A$47&amp;Sheet1!$C$6:$C$47&amp;Sheet1!$T$6:$T$47,Sheet1!R$6:R$47),2,0)</f>
        <v>0</v>
      </c>
      <c r="T24" s="9">
        <f t="array" ref="T24">VLOOKUP($C24&amp;$D24&amp;$U24,IF({1,0},Sheet1!$A$6:$A$47&amp;Sheet1!$C$6:$C$47&amp;Sheet1!$T$6:$T$47,Sheet1!S$6:S$47),2,0)</f>
        <v>0</v>
      </c>
      <c r="U24" s="8">
        <v>10</v>
      </c>
      <c r="V24" s="33" t="s">
        <v>414</v>
      </c>
      <c r="W24" s="8" t="s">
        <v>28</v>
      </c>
      <c r="X24" s="9">
        <f t="array" ref="X24">VLOOKUP($C24&amp;$D24&amp;$AD24,IF({1,0},Sheet1!$A$6:$A$47&amp;Sheet1!$C$6:$C$47&amp;Sheet1!$AC$6:$AC$47,Sheet1!W$6:W$47),2,0)</f>
        <v>0</v>
      </c>
      <c r="Y24" s="9">
        <f t="array" ref="Y24">VLOOKUP($C24&amp;$D24&amp;$AD24,IF({1,0},Sheet1!$A$6:$A$47&amp;Sheet1!$C$6:$C$47&amp;Sheet1!$AC$6:$AC$47,Sheet1!X$6:X$47),2,0)</f>
        <v>0</v>
      </c>
      <c r="Z24" s="9">
        <f t="array" ref="Z24">VLOOKUP($C24&amp;$D24&amp;$AD24,IF({1,0},Sheet1!$A$6:$A$47&amp;Sheet1!$C$6:$C$47&amp;Sheet1!$AC$6:$AC$47,Sheet1!Y$6:Y$47),2,0)</f>
        <v>2</v>
      </c>
      <c r="AA24" s="9">
        <f t="array" ref="AA24">VLOOKUP($C24&amp;$D24&amp;$AD24,IF({1,0},Sheet1!$A$6:$A$47&amp;Sheet1!$C$6:$C$47&amp;Sheet1!$AC$6:$AC$47,Sheet1!Z$6:Z$47),2,0)</f>
        <v>1000</v>
      </c>
      <c r="AB24" s="9">
        <f t="array" ref="AB24">VLOOKUP($C24&amp;$D24&amp;$AD24,IF({1,0},Sheet1!$A$6:$A$47&amp;Sheet1!$C$6:$C$47&amp;Sheet1!$AC$6:$AC$47,Sheet1!AA$6:AA$47),2,0)</f>
        <v>9</v>
      </c>
      <c r="AC24" s="9">
        <f t="array" ref="AC24">VLOOKUP($C24&amp;$D24&amp;$AD24,IF({1,0},Sheet1!$A$6:$A$47&amp;Sheet1!$C$6:$C$47&amp;Sheet1!$AC$6:$AC$47,Sheet1!AB$6:AB$47),2,0)</f>
        <v>50</v>
      </c>
      <c r="AD24" s="8">
        <v>15</v>
      </c>
      <c r="AE24" s="9" t="str">
        <f t="array" ref="AE24">VLOOKUP($C24&amp;$D24,IF({1,0},Sheet1!$A$6:$A$47&amp;Sheet1!$C$6:$C$47,Sheet1!AD$6:AD$47),2,0)</f>
        <v>攻击+1000，命中+5% （3星）</v>
      </c>
      <c r="AF24" s="8" t="s">
        <v>72</v>
      </c>
      <c r="AG24" s="9">
        <f t="array" ref="AG24">VLOOKUP($C24&amp;$D24&amp;$AM24,IF({1,0},Sheet1!$A$6:$A$47&amp;Sheet1!$C$6:$C$47&amp;Sheet1!$AL$6:$AL$47,Sheet1!AF$6:AF$47),2,0)</f>
        <v>0</v>
      </c>
      <c r="AH24" s="9">
        <f t="array" ref="AH24">VLOOKUP($C24&amp;$D24&amp;$AM24,IF({1,0},Sheet1!$A$6:$A$47&amp;Sheet1!$C$6:$C$47&amp;Sheet1!$AL$6:$AL$47,Sheet1!AG$6:AG$47),2,0)</f>
        <v>0</v>
      </c>
      <c r="AI24" s="9">
        <f t="array" ref="AI24">VLOOKUP($C24&amp;$D24&amp;$AM24,IF({1,0},Sheet1!$A$6:$A$47&amp;Sheet1!$C$6:$C$47&amp;Sheet1!$AL$6:$AL$47,Sheet1!AH$6:AH$47),2,0)</f>
        <v>7</v>
      </c>
      <c r="AJ24" s="9">
        <f t="array" ref="AJ24">VLOOKUP($C24&amp;$D24&amp;$AM24,IF({1,0},Sheet1!$A$6:$A$47&amp;Sheet1!$C$6:$C$47&amp;Sheet1!$AL$6:$AL$47,Sheet1!AI$6:AI$47),2,0)</f>
        <v>80</v>
      </c>
      <c r="AK24" s="9">
        <f t="array" ref="AK24">VLOOKUP($C24&amp;$D24&amp;$AM24,IF({1,0},Sheet1!$A$6:$A$47&amp;Sheet1!$C$6:$C$47&amp;Sheet1!$AL$6:$AL$47,Sheet1!AJ$6:AJ$47),2,0)</f>
        <v>0</v>
      </c>
      <c r="AL24" s="9">
        <f t="array" ref="AL24">VLOOKUP($C24&amp;$D24&amp;$AM24,IF({1,0},Sheet1!$A$6:$A$47&amp;Sheet1!$C$6:$C$47&amp;Sheet1!$AL$6:$AL$47,Sheet1!AK$6:AK$47),2,0)</f>
        <v>0</v>
      </c>
      <c r="AM24" s="8">
        <v>20</v>
      </c>
      <c r="AN24" s="9" t="s">
        <v>439</v>
      </c>
      <c r="AO24" s="8" t="s">
        <v>73</v>
      </c>
      <c r="AP24" s="9">
        <f t="array" ref="AP24">VLOOKUP($C24&amp;$D24&amp;$AV24,IF({1,0},Sheet1!$A$6:$A$47&amp;Sheet1!$C$6:$C$47&amp;Sheet1!$AU$6:$AU$47,Sheet1!AO$6:AO$47),2,0)</f>
        <v>2</v>
      </c>
      <c r="AQ24" s="9">
        <f t="array" ref="AQ24">VLOOKUP($C24&amp;$D24&amp;$AV24,IF({1,0},Sheet1!$A$6:$A$47&amp;Sheet1!$C$6:$C$47&amp;Sheet1!$AU$6:$AU$47,Sheet1!AP$6:AP$47),2,0)</f>
        <v>6000</v>
      </c>
      <c r="AR24" s="9">
        <f t="array" ref="AR24">VLOOKUP($C24&amp;$D24&amp;$AV24,IF({1,0},Sheet1!$A$6:$A$47&amp;Sheet1!$C$6:$C$47&amp;Sheet1!$AU$6:$AU$47,Sheet1!AQ$6:AQ$47),2,0)</f>
        <v>0</v>
      </c>
      <c r="AS24" s="9">
        <f t="array" ref="AS24">VLOOKUP($C24&amp;$D24&amp;$AV24,IF({1,0},Sheet1!$A$6:$A$47&amp;Sheet1!$C$6:$C$47&amp;Sheet1!$AU$6:$AU$47,Sheet1!AR$6:AR$47),2,0)</f>
        <v>0</v>
      </c>
      <c r="AT24" s="9">
        <f t="array" ref="AT24">VLOOKUP($C24&amp;$D24&amp;$AV24,IF({1,0},Sheet1!$A$6:$A$47&amp;Sheet1!$C$6:$C$47&amp;Sheet1!$AU$6:$AU$47,Sheet1!AS$6:AS$47),2,0)</f>
        <v>0</v>
      </c>
      <c r="AU24" s="9">
        <f t="array" ref="AU24">VLOOKUP($C24&amp;$D24&amp;$AV24,IF({1,0},Sheet1!$A$6:$A$47&amp;Sheet1!$C$6:$C$47&amp;Sheet1!$AU$6:$AU$47,Sheet1!AT$6:AT$47),2,0)</f>
        <v>0</v>
      </c>
      <c r="AV24" s="8">
        <v>25</v>
      </c>
      <c r="AW24" s="9" t="s">
        <v>440</v>
      </c>
      <c r="AX24" s="8" t="s">
        <v>74</v>
      </c>
      <c r="AY24" s="9">
        <f t="array" ref="AY24">VLOOKUP($C24&amp;$D24&amp;$BE24,IF({1,0},Sheet1!$A$6:$A$47&amp;Sheet1!$C$6:$C$47&amp;Sheet1!$BD$6:$BD$47,Sheet1!AX$6:AX$47),2,0)</f>
        <v>18</v>
      </c>
      <c r="AZ24" s="9">
        <f t="array" ref="AZ24">VLOOKUP($C24&amp;$D24&amp;$BE24,IF({1,0},Sheet1!$A$6:$A$47&amp;Sheet1!$C$6:$C$47&amp;Sheet1!$BD$6:$BD$47,Sheet1!AY$6:AY$47),2,0)</f>
        <v>4</v>
      </c>
      <c r="BA24" s="9">
        <f t="array" ref="BA24">VLOOKUP($C24&amp;$D24&amp;$BE24,IF({1,0},Sheet1!$A$6:$A$47&amp;Sheet1!$C$6:$C$47&amp;Sheet1!$BD$6:$BD$47,Sheet1!AZ$6:AZ$47),2,0)</f>
        <v>0</v>
      </c>
      <c r="BB24" s="9">
        <f t="array" ref="BB24">VLOOKUP($C24&amp;$D24&amp;$BE24,IF({1,0},Sheet1!$A$6:$A$47&amp;Sheet1!$C$6:$C$47&amp;Sheet1!$BD$6:$BD$47,Sheet1!BA$6:BA$47),2,0)</f>
        <v>0</v>
      </c>
      <c r="BC24" s="9">
        <f t="array" ref="BC24">VLOOKUP($C24&amp;$D24&amp;$BE24,IF({1,0},Sheet1!$A$6:$A$47&amp;Sheet1!$C$6:$C$47&amp;Sheet1!$BD$6:$BD$47,Sheet1!BB$6:BB$47),2,0)</f>
        <v>0</v>
      </c>
      <c r="BD24" s="9">
        <f t="array" ref="BD24">VLOOKUP($C24&amp;$D24&amp;$BE24,IF({1,0},Sheet1!$A$6:$A$47&amp;Sheet1!$C$6:$C$47&amp;Sheet1!$BD$6:$BD$47,Sheet1!BC$6:BC$47),2,0)</f>
        <v>0</v>
      </c>
      <c r="BE24" s="8">
        <v>30</v>
      </c>
      <c r="BF24" s="33" t="s">
        <v>418</v>
      </c>
      <c r="BG24" s="33" t="s">
        <v>75</v>
      </c>
      <c r="BH24" s="9">
        <f t="array" ref="BH24">VLOOKUP($C24&amp;$D24&amp;$BN24,IF({1,0},Sheet1!$A$6:$A$47&amp;Sheet1!$C$6:$C$47&amp;Sheet1!$BM$6:$BM$47,Sheet1!BG$6:BG$47),2,0)</f>
        <v>2</v>
      </c>
      <c r="BI24" s="9">
        <f t="array" ref="BI24">VLOOKUP($C24&amp;$D24&amp;$BN24,IF({1,0},Sheet1!$A$6:$A$47&amp;Sheet1!$C$6:$C$47&amp;Sheet1!$BM$6:$BM$47,Sheet1!BH$6:BH$47),2,0)</f>
        <v>12000</v>
      </c>
      <c r="BJ24" s="9">
        <f t="array" ref="BJ24">VLOOKUP($C24&amp;$D24&amp;$BN24,IF({1,0},Sheet1!$A$6:$A$47&amp;Sheet1!$C$6:$C$47&amp;Sheet1!$BM$6:$BM$47,Sheet1!BI$6:BI$47),2,0)</f>
        <v>0</v>
      </c>
      <c r="BK24" s="9">
        <f t="array" ref="BK24">VLOOKUP($C24&amp;$D24&amp;$BN24,IF({1,0},Sheet1!$A$6:$A$47&amp;Sheet1!$C$6:$C$47&amp;Sheet1!$BM$6:$BM$47,Sheet1!BJ$6:BJ$47),2,0)</f>
        <v>0</v>
      </c>
      <c r="BL24" s="9">
        <f t="array" ref="BL24">VLOOKUP($C24&amp;$D24&amp;$BN24,IF({1,0},Sheet1!$A$6:$A$47&amp;Sheet1!$C$6:$C$47&amp;Sheet1!$BM$6:$BM$47,Sheet1!BK$6:BK$47),2,0)</f>
        <v>0</v>
      </c>
      <c r="BM24" s="9">
        <f t="array" ref="BM24">VLOOKUP($C24&amp;$D24&amp;$BN24,IF({1,0},Sheet1!$A$6:$A$47&amp;Sheet1!$C$6:$C$47&amp;Sheet1!$BM$6:$BM$47,Sheet1!BL$6:BL$47),2,0)</f>
        <v>0</v>
      </c>
      <c r="BN24" s="8">
        <v>35</v>
      </c>
      <c r="BO24" s="9" t="s">
        <v>441</v>
      </c>
      <c r="BP24" s="8" t="s">
        <v>76</v>
      </c>
      <c r="BQ24" s="9">
        <f t="array" ref="BQ24">VLOOKUP($C24&amp;$D24&amp;$BW24,IF({1,0},Sheet1!$A$6:$A$47&amp;Sheet1!$C$6:$C$47&amp;Sheet1!$BV$6:$BV$47,Sheet1!BP$6:BP$47),2,0)</f>
        <v>7</v>
      </c>
      <c r="BR24" s="9">
        <f t="array" ref="BR24">VLOOKUP($C24&amp;$D24&amp;$BW24,IF({1,0},Sheet1!$A$6:$A$47&amp;Sheet1!$C$6:$C$47&amp;Sheet1!$BV$6:$BV$47,Sheet1!BQ$6:BQ$47),2,0)</f>
        <v>120</v>
      </c>
      <c r="BS24" s="9">
        <f t="array" ref="BS24">VLOOKUP($C24&amp;$D24&amp;$BW24,IF({1,0},Sheet1!$A$6:$A$47&amp;Sheet1!$C$6:$C$47&amp;Sheet1!$BV$6:$BV$47,Sheet1!BR$6:BR$47),2,0)</f>
        <v>0</v>
      </c>
      <c r="BT24" s="9">
        <f t="array" ref="BT24">VLOOKUP($C24&amp;$D24&amp;$BW24,IF({1,0},Sheet1!$A$6:$A$47&amp;Sheet1!$C$6:$C$47&amp;Sheet1!$BV$6:$BV$47,Sheet1!BS$6:BS$47),2,0)</f>
        <v>0</v>
      </c>
      <c r="BU24" s="9">
        <f t="array" ref="BU24">VLOOKUP($C24&amp;$D24&amp;$BW24,IF({1,0},Sheet1!$A$6:$A$47&amp;Sheet1!$C$6:$C$47&amp;Sheet1!$BV$6:$BV$47,Sheet1!BT$6:BT$47),2,0)</f>
        <v>0</v>
      </c>
      <c r="BV24" s="9">
        <f t="array" ref="BV24">VLOOKUP($C24&amp;$D24&amp;$BW24,IF({1,0},Sheet1!$A$6:$A$47&amp;Sheet1!$C$6:$C$47&amp;Sheet1!$BV$6:$BV$47,Sheet1!BU$6:BU$47),2,0)</f>
        <v>0</v>
      </c>
      <c r="BW24" s="8">
        <v>40</v>
      </c>
      <c r="BX24" s="9" t="str">
        <f t="shared" si="4"/>
        <v>伤害加成+12% （8星）</v>
      </c>
      <c r="BY24" s="8" t="s">
        <v>77</v>
      </c>
      <c r="BZ24" s="9">
        <f t="array" ref="BZ24">VLOOKUP($C24&amp;$D24&amp;$CF24,IF({1,0},Sheet1!$A$6:$A$47&amp;Sheet1!$C$6:$C$47&amp;Sheet1!$CE$6:$CE$47,Sheet1!BY$6:BY$47),2,0)</f>
        <v>2</v>
      </c>
      <c r="CA24" s="9">
        <f t="array" ref="CA24">VLOOKUP($C24&amp;$D24&amp;$CF24,IF({1,0},Sheet1!$A$6:$A$47&amp;Sheet1!$C$6:$C$47&amp;Sheet1!$CE$6:$CE$47,Sheet1!BZ$6:BZ$47),2,0)</f>
        <v>24000</v>
      </c>
      <c r="CB24" s="9">
        <f t="array" ref="CB24">VLOOKUP($C24&amp;$D24&amp;$CF24,IF({1,0},Sheet1!$A$6:$A$47&amp;Sheet1!$C$6:$C$47&amp;Sheet1!$CE$6:$CE$47,Sheet1!CA$6:CA$47),2,0)</f>
        <v>0</v>
      </c>
      <c r="CC24" s="9">
        <f t="array" ref="CC24">VLOOKUP($C24&amp;$D24&amp;$CF24,IF({1,0},Sheet1!$A$6:$A$47&amp;Sheet1!$C$6:$C$47&amp;Sheet1!$CE$6:$CE$47,Sheet1!CB$6:CB$47),2,0)</f>
        <v>0</v>
      </c>
      <c r="CD24" s="9">
        <f t="array" ref="CD24">VLOOKUP($C24&amp;$D24&amp;$CF24,IF({1,0},Sheet1!$A$6:$A$47&amp;Sheet1!$C$6:$C$47&amp;Sheet1!$CE$6:$CE$47,Sheet1!CC$6:CC$47),2,0)</f>
        <v>0</v>
      </c>
      <c r="CE24" s="9">
        <f t="array" ref="CE24">VLOOKUP($C24&amp;$D24&amp;$CF24,IF({1,0},Sheet1!$A$6:$A$47&amp;Sheet1!$C$6:$C$47&amp;Sheet1!$CE$6:$CE$47,Sheet1!CD$6:CD$47),2,0)</f>
        <v>0</v>
      </c>
      <c r="CF24" s="8">
        <v>45</v>
      </c>
      <c r="CG24" s="9" t="s">
        <v>442</v>
      </c>
      <c r="CH24" s="8" t="s">
        <v>78</v>
      </c>
      <c r="CI24" s="9">
        <f t="array" ref="CI24">VLOOKUP($C24&amp;$D24&amp;$CO24,IF({1,0},Sheet1!$A$6:$A$47&amp;Sheet1!$C$6:$C$47&amp;Sheet1!$CN$6:$CN$47,Sheet1!CH$6:CH$47),2,0)</f>
        <v>22</v>
      </c>
      <c r="CJ24" s="9">
        <f t="array" ref="CJ24">VLOOKUP($C24&amp;$D24&amp;$CO24,IF({1,0},Sheet1!$A$6:$A$47&amp;Sheet1!$C$6:$C$47&amp;Sheet1!$CN$6:$CN$47,Sheet1!CI$6:CI$47),2,0)</f>
        <v>144</v>
      </c>
      <c r="CK24" s="9">
        <f t="array" ref="CK24">VLOOKUP($C24&amp;$D24&amp;$CO24,IF({1,0},Sheet1!$A$6:$A$47&amp;Sheet1!$C$6:$C$47&amp;Sheet1!$CN$6:$CN$47,Sheet1!CJ$6:CJ$47),2,0)</f>
        <v>0</v>
      </c>
      <c r="CL24" s="9">
        <f t="array" ref="CL24">VLOOKUP($C24&amp;$D24&amp;$CO24,IF({1,0},Sheet1!$A$6:$A$47&amp;Sheet1!$C$6:$C$47&amp;Sheet1!$CN$6:$CN$47,Sheet1!CK$6:CK$47),2,0)</f>
        <v>0</v>
      </c>
      <c r="CM24" s="9">
        <f t="array" ref="CM24">VLOOKUP($C24&amp;$D24&amp;$CO24,IF({1,0},Sheet1!$A$6:$A$47&amp;Sheet1!$C$6:$C$47&amp;Sheet1!$CN$6:$CN$47,Sheet1!CL$6:CL$47),2,0)</f>
        <v>0</v>
      </c>
      <c r="CN24" s="9">
        <f t="array" ref="CN24">VLOOKUP($C24&amp;$D24&amp;$CO24,IF({1,0},Sheet1!$A$6:$A$47&amp;Sheet1!$C$6:$C$47&amp;Sheet1!$CN$6:$CN$47,Sheet1!CM$6:CM$47),2,0)</f>
        <v>0</v>
      </c>
      <c r="CO24" s="8">
        <v>50</v>
      </c>
      <c r="CP24" s="9" t="str">
        <f t="shared" si="5"/>
        <v>最终增伤+14.4% （10星）</v>
      </c>
      <c r="CQ24"/>
      <c r="CR24"/>
    </row>
    <row r="25" spans="1:96" s="8" customFormat="1" ht="17.399999999999999" x14ac:dyDescent="0.25">
      <c r="A25" s="44">
        <v>41804</v>
      </c>
      <c r="B25" s="17" t="s">
        <v>368</v>
      </c>
      <c r="C25" s="17">
        <f>VLOOKUP(B25,Sheet4!$A$6:$B$171,2,0)</f>
        <v>4</v>
      </c>
      <c r="D25" s="35">
        <v>18</v>
      </c>
      <c r="E25" s="8" t="s">
        <v>29</v>
      </c>
      <c r="F25" s="9">
        <f t="array" ref="F25">VLOOKUP($C25&amp;$D25&amp;$L25,IF({1,0},Sheet1!$A$6:$A$47&amp;Sheet1!$C$6:$C$47&amp;Sheet1!$K$6:$K$47,Sheet1!E$6:E$47),2,0)</f>
        <v>18</v>
      </c>
      <c r="G25" s="9">
        <f t="array" ref="G25">VLOOKUP($C25&amp;$D25&amp;$L25,IF({1,0},Sheet1!$A$6:$A$47&amp;Sheet1!$C$6:$C$47&amp;Sheet1!$K$6:$K$47,Sheet1!F$6:F$47),2,0)</f>
        <v>1</v>
      </c>
      <c r="H25" s="9">
        <f t="array" ref="H25">VLOOKUP($C25&amp;$D25&amp;$L25,IF({1,0},Sheet1!$A$6:$A$47&amp;Sheet1!$C$6:$C$47&amp;Sheet1!$K$6:$K$47,Sheet1!G$6:G$47),2,0)</f>
        <v>0</v>
      </c>
      <c r="I25" s="9">
        <f t="array" ref="I25">VLOOKUP($C25&amp;$D25&amp;$L25,IF({1,0},Sheet1!$A$6:$A$47&amp;Sheet1!$C$6:$C$47&amp;Sheet1!$K$6:$K$47,Sheet1!H$6:H$47),2,0)</f>
        <v>0</v>
      </c>
      <c r="J25" s="9">
        <f t="array" ref="J25">VLOOKUP($C25&amp;$D25&amp;$L25,IF({1,0},Sheet1!$A$6:$A$47&amp;Sheet1!$C$6:$C$47&amp;Sheet1!$K$6:$K$47,Sheet1!I$6:I$47),2,0)</f>
        <v>0</v>
      </c>
      <c r="K25" s="9">
        <f t="array" ref="K25">VLOOKUP($C25&amp;$D25&amp;$L25,IF({1,0},Sheet1!$A$6:$A$47&amp;Sheet1!$C$6:$C$47&amp;Sheet1!$K$6:$K$47,Sheet1!J$6:J$47),2,0)</f>
        <v>0</v>
      </c>
      <c r="L25" s="8">
        <v>5</v>
      </c>
      <c r="M25" s="33" t="s">
        <v>413</v>
      </c>
      <c r="N25" s="8" t="s">
        <v>27</v>
      </c>
      <c r="O25" s="9">
        <f t="array" ref="O25">VLOOKUP($C25&amp;$D25&amp;$U25,IF({1,0},Sheet1!$A$6:$A$47&amp;Sheet1!$C$6:$C$47&amp;Sheet1!$T$6:$T$47,Sheet1!N$6:N$47),2,0)</f>
        <v>18</v>
      </c>
      <c r="P25" s="9">
        <f t="array" ref="P25">VLOOKUP($C25&amp;$D25&amp;$U25,IF({1,0},Sheet1!$A$6:$A$47&amp;Sheet1!$C$6:$C$47&amp;Sheet1!$T$6:$T$47,Sheet1!O$6:O$47),2,0)</f>
        <v>2</v>
      </c>
      <c r="Q25" s="9">
        <f t="array" ref="Q25">VLOOKUP($C25&amp;$D25&amp;$U25,IF({1,0},Sheet1!$A$6:$A$47&amp;Sheet1!$C$6:$C$47&amp;Sheet1!$T$6:$T$47,Sheet1!P$6:P$47),2,0)</f>
        <v>0</v>
      </c>
      <c r="R25" s="9">
        <f t="array" ref="R25">VLOOKUP($C25&amp;$D25&amp;$U25,IF({1,0},Sheet1!$A$6:$A$47&amp;Sheet1!$C$6:$C$47&amp;Sheet1!$T$6:$T$47,Sheet1!Q$6:Q$47),2,0)</f>
        <v>0</v>
      </c>
      <c r="S25" s="9">
        <f t="array" ref="S25">VLOOKUP($C25&amp;$D25&amp;$U25,IF({1,0},Sheet1!$A$6:$A$47&amp;Sheet1!$C$6:$C$47&amp;Sheet1!$T$6:$T$47,Sheet1!R$6:R$47),2,0)</f>
        <v>0</v>
      </c>
      <c r="T25" s="9">
        <f t="array" ref="T25">VLOOKUP($C25&amp;$D25&amp;$U25,IF({1,0},Sheet1!$A$6:$A$47&amp;Sheet1!$C$6:$C$47&amp;Sheet1!$T$6:$T$47,Sheet1!S$6:S$47),2,0)</f>
        <v>0</v>
      </c>
      <c r="U25" s="8">
        <v>10</v>
      </c>
      <c r="V25" s="33" t="s">
        <v>414</v>
      </c>
      <c r="W25" s="8" t="s">
        <v>28</v>
      </c>
      <c r="X25" s="9">
        <f t="array" ref="X25">VLOOKUP($C25&amp;$D25&amp;$AD25,IF({1,0},Sheet1!$A$6:$A$47&amp;Sheet1!$C$6:$C$47&amp;Sheet1!$AC$6:$AC$47,Sheet1!W$6:W$47),2,0)</f>
        <v>0</v>
      </c>
      <c r="Y25" s="9">
        <f t="array" ref="Y25">VLOOKUP($C25&amp;$D25&amp;$AD25,IF({1,0},Sheet1!$A$6:$A$47&amp;Sheet1!$C$6:$C$47&amp;Sheet1!$AC$6:$AC$47,Sheet1!X$6:X$47),2,0)</f>
        <v>0</v>
      </c>
      <c r="Z25" s="9">
        <f t="array" ref="Z25">VLOOKUP($C25&amp;$D25&amp;$AD25,IF({1,0},Sheet1!$A$6:$A$47&amp;Sheet1!$C$6:$C$47&amp;Sheet1!$AC$6:$AC$47,Sheet1!Y$6:Y$47),2,0)</f>
        <v>2</v>
      </c>
      <c r="AA25" s="9">
        <f t="array" ref="AA25">VLOOKUP($C25&amp;$D25&amp;$AD25,IF({1,0},Sheet1!$A$6:$A$47&amp;Sheet1!$C$6:$C$47&amp;Sheet1!$AC$6:$AC$47,Sheet1!Z$6:Z$47),2,0)</f>
        <v>800</v>
      </c>
      <c r="AB25" s="9">
        <f t="array" ref="AB25">VLOOKUP($C25&amp;$D25&amp;$AD25,IF({1,0},Sheet1!$A$6:$A$47&amp;Sheet1!$C$6:$C$47&amp;Sheet1!$AC$6:$AC$47,Sheet1!AA$6:AA$47),2,0)</f>
        <v>3</v>
      </c>
      <c r="AC25" s="9">
        <f t="array" ref="AC25">VLOOKUP($C25&amp;$D25&amp;$AD25,IF({1,0},Sheet1!$A$6:$A$47&amp;Sheet1!$C$6:$C$47&amp;Sheet1!$AC$6:$AC$47,Sheet1!AB$6:AB$47),2,0)</f>
        <v>600</v>
      </c>
      <c r="AD25" s="8">
        <v>15</v>
      </c>
      <c r="AE25" s="9" t="str">
        <f t="array" ref="AE25">VLOOKUP($C25&amp;$D25,IF({1,0},Sheet1!$A$6:$A$47&amp;Sheet1!$C$6:$C$47,Sheet1!AD$6:AD$47),2,0)</f>
        <v>攻击+800，防御+600 （3星）</v>
      </c>
      <c r="AF25" s="8" t="s">
        <v>72</v>
      </c>
      <c r="AG25" s="9">
        <f t="array" ref="AG25">VLOOKUP($C25&amp;$D25&amp;$AM25,IF({1,0},Sheet1!$A$6:$A$47&amp;Sheet1!$C$6:$C$47&amp;Sheet1!$AL$6:$AL$47,Sheet1!AF$6:AF$47),2,0)</f>
        <v>0</v>
      </c>
      <c r="AH25" s="9">
        <f t="array" ref="AH25">VLOOKUP($C25&amp;$D25&amp;$AM25,IF({1,0},Sheet1!$A$6:$A$47&amp;Sheet1!$C$6:$C$47&amp;Sheet1!$AL$6:$AL$47,Sheet1!AG$6:AG$47),2,0)</f>
        <v>0</v>
      </c>
      <c r="AI25" s="9">
        <f t="array" ref="AI25">VLOOKUP($C25&amp;$D25&amp;$AM25,IF({1,0},Sheet1!$A$6:$A$47&amp;Sheet1!$C$6:$C$47&amp;Sheet1!$AL$6:$AL$47,Sheet1!AH$6:AH$47),2,0)</f>
        <v>7</v>
      </c>
      <c r="AJ25" s="9">
        <f t="array" ref="AJ25">VLOOKUP($C25&amp;$D25&amp;$AM25,IF({1,0},Sheet1!$A$6:$A$47&amp;Sheet1!$C$6:$C$47&amp;Sheet1!$AL$6:$AL$47,Sheet1!AI$6:AI$47),2,0)</f>
        <v>40</v>
      </c>
      <c r="AK25" s="9">
        <f t="array" ref="AK25">VLOOKUP($C25&amp;$D25&amp;$AM25,IF({1,0},Sheet1!$A$6:$A$47&amp;Sheet1!$C$6:$C$47&amp;Sheet1!$AL$6:$AL$47,Sheet1!AJ$6:AJ$47),2,0)</f>
        <v>8</v>
      </c>
      <c r="AL25" s="9">
        <f t="array" ref="AL25">VLOOKUP($C25&amp;$D25&amp;$AM25,IF({1,0},Sheet1!$A$6:$A$47&amp;Sheet1!$C$6:$C$47&amp;Sheet1!$AL$6:$AL$47,Sheet1!AK$6:AK$47),2,0)</f>
        <v>30</v>
      </c>
      <c r="AM25" s="8">
        <v>20</v>
      </c>
      <c r="AN25" s="9" t="s">
        <v>436</v>
      </c>
      <c r="AO25" s="8" t="s">
        <v>73</v>
      </c>
      <c r="AP25" s="9">
        <f t="array" ref="AP25">VLOOKUP($C25&amp;$D25&amp;$AV25,IF({1,0},Sheet1!$A$6:$A$47&amp;Sheet1!$C$6:$C$47&amp;Sheet1!$AU$6:$AU$47,Sheet1!AO$6:AO$47),2,0)</f>
        <v>2</v>
      </c>
      <c r="AQ25" s="9">
        <f t="array" ref="AQ25">VLOOKUP($C25&amp;$D25&amp;$AV25,IF({1,0},Sheet1!$A$6:$A$47&amp;Sheet1!$C$6:$C$47&amp;Sheet1!$AU$6:$AU$47,Sheet1!AP$6:AP$47),2,0)</f>
        <v>3000</v>
      </c>
      <c r="AR25" s="9">
        <f t="array" ref="AR25">VLOOKUP($C25&amp;$D25&amp;$AV25,IF({1,0},Sheet1!$A$6:$A$47&amp;Sheet1!$C$6:$C$47&amp;Sheet1!$AU$6:$AU$47,Sheet1!AQ$6:AQ$47),2,0)</f>
        <v>3</v>
      </c>
      <c r="AS25" s="9">
        <f t="array" ref="AS25">VLOOKUP($C25&amp;$D25&amp;$AV25,IF({1,0},Sheet1!$A$6:$A$47&amp;Sheet1!$C$6:$C$47&amp;Sheet1!$AU$6:$AU$47,Sheet1!AR$6:AR$47),2,0)</f>
        <v>1500</v>
      </c>
      <c r="AT25" s="9">
        <f t="array" ref="AT25">VLOOKUP($C25&amp;$D25&amp;$AV25,IF({1,0},Sheet1!$A$6:$A$47&amp;Sheet1!$C$6:$C$47&amp;Sheet1!$AU$6:$AU$47,Sheet1!AS$6:AS$47),2,0)</f>
        <v>0</v>
      </c>
      <c r="AU25" s="9">
        <f t="array" ref="AU25">VLOOKUP($C25&amp;$D25&amp;$AV25,IF({1,0},Sheet1!$A$6:$A$47&amp;Sheet1!$C$6:$C$47&amp;Sheet1!$AU$6:$AU$47,Sheet1!AT$6:AT$47),2,0)</f>
        <v>0</v>
      </c>
      <c r="AV25" s="8">
        <v>25</v>
      </c>
      <c r="AW25" s="9" t="s">
        <v>437</v>
      </c>
      <c r="AX25" s="8" t="s">
        <v>74</v>
      </c>
      <c r="AY25" s="9">
        <f t="array" ref="AY25">VLOOKUP($C25&amp;$D25&amp;$BE25,IF({1,0},Sheet1!$A$6:$A$47&amp;Sheet1!$C$6:$C$47&amp;Sheet1!$BD$6:$BD$47,Sheet1!AX$6:AX$47),2,0)</f>
        <v>18</v>
      </c>
      <c r="AZ25" s="9">
        <f t="array" ref="AZ25">VLOOKUP($C25&amp;$D25&amp;$BE25,IF({1,0},Sheet1!$A$6:$A$47&amp;Sheet1!$C$6:$C$47&amp;Sheet1!$BD$6:$BD$47,Sheet1!AY$6:AY$47),2,0)</f>
        <v>4</v>
      </c>
      <c r="BA25" s="9">
        <f t="array" ref="BA25">VLOOKUP($C25&amp;$D25&amp;$BE25,IF({1,0},Sheet1!$A$6:$A$47&amp;Sheet1!$C$6:$C$47&amp;Sheet1!$BD$6:$BD$47,Sheet1!AZ$6:AZ$47),2,0)</f>
        <v>0</v>
      </c>
      <c r="BB25" s="9">
        <f t="array" ref="BB25">VLOOKUP($C25&amp;$D25&amp;$BE25,IF({1,0},Sheet1!$A$6:$A$47&amp;Sheet1!$C$6:$C$47&amp;Sheet1!$BD$6:$BD$47,Sheet1!BA$6:BA$47),2,0)</f>
        <v>0</v>
      </c>
      <c r="BC25" s="9">
        <f t="array" ref="BC25">VLOOKUP($C25&amp;$D25&amp;$BE25,IF({1,0},Sheet1!$A$6:$A$47&amp;Sheet1!$C$6:$C$47&amp;Sheet1!$BD$6:$BD$47,Sheet1!BB$6:BB$47),2,0)</f>
        <v>0</v>
      </c>
      <c r="BD25" s="9">
        <f t="array" ref="BD25">VLOOKUP($C25&amp;$D25&amp;$BE25,IF({1,0},Sheet1!$A$6:$A$47&amp;Sheet1!$C$6:$C$47&amp;Sheet1!$BD$6:$BD$47,Sheet1!BC$6:BC$47),2,0)</f>
        <v>0</v>
      </c>
      <c r="BE25" s="8">
        <v>30</v>
      </c>
      <c r="BF25" s="33" t="s">
        <v>418</v>
      </c>
      <c r="BG25" s="33" t="s">
        <v>75</v>
      </c>
      <c r="BH25" s="9">
        <f t="array" ref="BH25">VLOOKUP($C25&amp;$D25&amp;$BN25,IF({1,0},Sheet1!$A$6:$A$47&amp;Sheet1!$C$6:$C$47&amp;Sheet1!$BM$6:$BM$47,Sheet1!BG$6:BG$47),2,0)</f>
        <v>2</v>
      </c>
      <c r="BI25" s="9">
        <f t="array" ref="BI25">VLOOKUP($C25&amp;$D25&amp;$BN25,IF({1,0},Sheet1!$A$6:$A$47&amp;Sheet1!$C$6:$C$47&amp;Sheet1!$BM$6:$BM$47,Sheet1!BH$6:BH$47),2,0)</f>
        <v>6000</v>
      </c>
      <c r="BJ25" s="9">
        <f t="array" ref="BJ25">VLOOKUP($C25&amp;$D25&amp;$BN25,IF({1,0},Sheet1!$A$6:$A$47&amp;Sheet1!$C$6:$C$47&amp;Sheet1!$BM$6:$BM$47,Sheet1!BI$6:BI$47),2,0)</f>
        <v>3</v>
      </c>
      <c r="BK25" s="9">
        <f t="array" ref="BK25">VLOOKUP($C25&amp;$D25&amp;$BN25,IF({1,0},Sheet1!$A$6:$A$47&amp;Sheet1!$C$6:$C$47&amp;Sheet1!$BM$6:$BM$47,Sheet1!BJ$6:BJ$47),2,0)</f>
        <v>3000</v>
      </c>
      <c r="BL25" s="9">
        <f t="array" ref="BL25">VLOOKUP($C25&amp;$D25&amp;$BN25,IF({1,0},Sheet1!$A$6:$A$47&amp;Sheet1!$C$6:$C$47&amp;Sheet1!$BM$6:$BM$47,Sheet1!BK$6:BK$47),2,0)</f>
        <v>0</v>
      </c>
      <c r="BM25" s="9">
        <f t="array" ref="BM25">VLOOKUP($C25&amp;$D25&amp;$BN25,IF({1,0},Sheet1!$A$6:$A$47&amp;Sheet1!$C$6:$C$47&amp;Sheet1!$BM$6:$BM$47,Sheet1!BL$6:BL$47),2,0)</f>
        <v>0</v>
      </c>
      <c r="BN25" s="8">
        <v>35</v>
      </c>
      <c r="BO25" s="9" t="s">
        <v>438</v>
      </c>
      <c r="BP25" s="8" t="s">
        <v>76</v>
      </c>
      <c r="BQ25" s="9">
        <f t="array" ref="BQ25">VLOOKUP($C25&amp;$D25&amp;$BW25,IF({1,0},Sheet1!$A$6:$A$47&amp;Sheet1!$C$6:$C$47&amp;Sheet1!$BV$6:$BV$47,Sheet1!BP$6:BP$47),2,0)</f>
        <v>7</v>
      </c>
      <c r="BR25" s="9">
        <f t="array" ref="BR25">VLOOKUP($C25&amp;$D25&amp;$BW25,IF({1,0},Sheet1!$A$6:$A$47&amp;Sheet1!$C$6:$C$47&amp;Sheet1!$BV$6:$BV$47,Sheet1!BQ$6:BQ$47),2,0)</f>
        <v>60</v>
      </c>
      <c r="BS25" s="9">
        <f t="array" ref="BS25">VLOOKUP($C25&amp;$D25&amp;$BW25,IF({1,0},Sheet1!$A$6:$A$47&amp;Sheet1!$C$6:$C$47&amp;Sheet1!$BV$6:$BV$47,Sheet1!BR$6:BR$47),2,0)</f>
        <v>23</v>
      </c>
      <c r="BT25" s="9">
        <f t="array" ref="BT25">VLOOKUP($C25&amp;$D25&amp;$BW25,IF({1,0},Sheet1!$A$6:$A$47&amp;Sheet1!$C$6:$C$47&amp;Sheet1!$BV$6:$BV$47,Sheet1!BS$6:BS$47),2,0)</f>
        <v>24</v>
      </c>
      <c r="BU25" s="9">
        <f t="array" ref="BU25">VLOOKUP($C25&amp;$D25&amp;$BW25,IF({1,0},Sheet1!$A$6:$A$47&amp;Sheet1!$C$6:$C$47&amp;Sheet1!$BV$6:$BV$47,Sheet1!BT$6:BT$47),2,0)</f>
        <v>0</v>
      </c>
      <c r="BV25" s="9">
        <f t="array" ref="BV25">VLOOKUP($C25&amp;$D25&amp;$BW25,IF({1,0},Sheet1!$A$6:$A$47&amp;Sheet1!$C$6:$C$47&amp;Sheet1!$BV$6:$BV$47,Sheet1!BU$6:BU$47),2,0)</f>
        <v>0</v>
      </c>
      <c r="BW25" s="8">
        <v>40</v>
      </c>
      <c r="BX25" s="9" t="str">
        <f>"伤害加成+"&amp;BR25/10&amp;"%，最终免伤+"&amp;BT25/10&amp;"% （"&amp;BW25/5&amp;"星）"</f>
        <v>伤害加成+6%，最终免伤+2.4% （8星）</v>
      </c>
      <c r="BY25" s="8" t="s">
        <v>77</v>
      </c>
      <c r="BZ25" s="9">
        <f t="array" ref="BZ25">VLOOKUP($C25&amp;$D25&amp;$CF25,IF({1,0},Sheet1!$A$6:$A$47&amp;Sheet1!$C$6:$C$47&amp;Sheet1!$CE$6:$CE$47,Sheet1!BY$6:BY$47),2,0)</f>
        <v>2</v>
      </c>
      <c r="CA25" s="9">
        <f t="array" ref="CA25">VLOOKUP($C25&amp;$D25&amp;$CF25,IF({1,0},Sheet1!$A$6:$A$47&amp;Sheet1!$C$6:$C$47&amp;Sheet1!$CE$6:$CE$47,Sheet1!BZ$6:BZ$47),2,0)</f>
        <v>12000</v>
      </c>
      <c r="CB25" s="9">
        <f t="array" ref="CB25">VLOOKUP($C25&amp;$D25&amp;$CF25,IF({1,0},Sheet1!$A$6:$A$47&amp;Sheet1!$C$6:$C$47&amp;Sheet1!$CE$6:$CE$47,Sheet1!CA$6:CA$47),2,0)</f>
        <v>3</v>
      </c>
      <c r="CC25" s="9">
        <f t="array" ref="CC25">VLOOKUP($C25&amp;$D25&amp;$CF25,IF({1,0},Sheet1!$A$6:$A$47&amp;Sheet1!$C$6:$C$47&amp;Sheet1!$CE$6:$CE$47,Sheet1!CB$6:CB$47),2,0)</f>
        <v>6000</v>
      </c>
      <c r="CD25" s="9">
        <f t="array" ref="CD25">VLOOKUP($C25&amp;$D25&amp;$CF25,IF({1,0},Sheet1!$A$6:$A$47&amp;Sheet1!$C$6:$C$47&amp;Sheet1!$CE$6:$CE$47,Sheet1!CC$6:CC$47),2,0)</f>
        <v>0</v>
      </c>
      <c r="CE25" s="9">
        <f t="array" ref="CE25">VLOOKUP($C25&amp;$D25&amp;$CF25,IF({1,0},Sheet1!$A$6:$A$47&amp;Sheet1!$C$6:$C$47&amp;Sheet1!$CE$6:$CE$47,Sheet1!CD$6:CD$47),2,0)</f>
        <v>0</v>
      </c>
      <c r="CF25" s="8">
        <v>45</v>
      </c>
      <c r="CG25" s="9" t="str">
        <f>"攻击+"&amp;CA25&amp;"，防御+"&amp;CC25&amp;" （9星）"</f>
        <v>攻击+12000，防御+6000 （9星）</v>
      </c>
      <c r="CH25" s="8" t="s">
        <v>78</v>
      </c>
      <c r="CI25" s="9">
        <f t="array" ref="CI25">VLOOKUP($C25&amp;$D25&amp;$CO25,IF({1,0},Sheet1!$A$6:$A$47&amp;Sheet1!$C$6:$C$47&amp;Sheet1!$CN$6:$CN$47,Sheet1!CH$6:CH$47),2,0)</f>
        <v>22</v>
      </c>
      <c r="CJ25" s="9">
        <f t="array" ref="CJ25">VLOOKUP($C25&amp;$D25&amp;$CO25,IF({1,0},Sheet1!$A$6:$A$47&amp;Sheet1!$C$6:$C$47&amp;Sheet1!$CN$6:$CN$47,Sheet1!CI$6:CI$47),2,0)</f>
        <v>72</v>
      </c>
      <c r="CK25" s="9">
        <f t="array" ref="CK25">VLOOKUP($C25&amp;$D25&amp;$CO25,IF({1,0},Sheet1!$A$6:$A$47&amp;Sheet1!$C$6:$C$47&amp;Sheet1!$CN$6:$CN$47,Sheet1!CJ$6:CJ$47),2,0)</f>
        <v>23</v>
      </c>
      <c r="CL25" s="9">
        <f t="array" ref="CL25">VLOOKUP($C25&amp;$D25&amp;$CO25,IF({1,0},Sheet1!$A$6:$A$47&amp;Sheet1!$C$6:$C$47&amp;Sheet1!$CN$6:$CN$47,Sheet1!CK$6:CK$47),2,0)</f>
        <v>36</v>
      </c>
      <c r="CM25" s="9">
        <f t="array" ref="CM25">VLOOKUP($C25&amp;$D25&amp;$CO25,IF({1,0},Sheet1!$A$6:$A$47&amp;Sheet1!$C$6:$C$47&amp;Sheet1!$CN$6:$CN$47,Sheet1!CL$6:CL$47),2,0)</f>
        <v>0</v>
      </c>
      <c r="CN25" s="9">
        <f t="array" ref="CN25">VLOOKUP($C25&amp;$D25&amp;$CO25,IF({1,0},Sheet1!$A$6:$A$47&amp;Sheet1!$C$6:$C$47&amp;Sheet1!$CN$6:$CN$47,Sheet1!CM$6:CM$47),2,0)</f>
        <v>0</v>
      </c>
      <c r="CO25" s="8">
        <v>50</v>
      </c>
      <c r="CP25" s="9" t="str">
        <f>"最终增伤+"&amp;CJ25/10&amp;"%，最终免伤+"&amp;CL25/10&amp;"% （"&amp;CO25/5&amp;"星）"</f>
        <v>最终增伤+7.2%，最终免伤+3.6% （10星）</v>
      </c>
      <c r="CQ25"/>
      <c r="CR25"/>
    </row>
    <row r="26" spans="1:96" s="8" customFormat="1" ht="17.399999999999999" x14ac:dyDescent="0.25">
      <c r="A26" s="45">
        <v>11501</v>
      </c>
      <c r="B26" s="28" t="s">
        <v>325</v>
      </c>
      <c r="C26" s="28">
        <f>VLOOKUP(B26,Sheet4!$A$6:$B$171,2,0)</f>
        <v>4</v>
      </c>
      <c r="D26" s="46">
        <v>15</v>
      </c>
      <c r="E26" s="8" t="s">
        <v>29</v>
      </c>
      <c r="F26" s="9">
        <f t="array" ref="F26">VLOOKUP($C26&amp;$D26&amp;$L26,IF({1,0},Sheet1!$A$6:$A$47&amp;Sheet1!$C$6:$C$47&amp;Sheet1!$K$6:$K$47,Sheet1!E$6:E$47),2,0)</f>
        <v>18</v>
      </c>
      <c r="G26" s="9">
        <f t="array" ref="G26">VLOOKUP($C26&amp;$D26&amp;$L26,IF({1,0},Sheet1!$A$6:$A$47&amp;Sheet1!$C$6:$C$47&amp;Sheet1!$K$6:$K$47,Sheet1!F$6:F$47),2,0)</f>
        <v>1</v>
      </c>
      <c r="H26" s="9">
        <f t="array" ref="H26">VLOOKUP($C26&amp;$D26&amp;$L26,IF({1,0},Sheet1!$A$6:$A$47&amp;Sheet1!$C$6:$C$47&amp;Sheet1!$K$6:$K$47,Sheet1!G$6:G$47),2,0)</f>
        <v>0</v>
      </c>
      <c r="I26" s="9">
        <f t="array" ref="I26">VLOOKUP($C26&amp;$D26&amp;$L26,IF({1,0},Sheet1!$A$6:$A$47&amp;Sheet1!$C$6:$C$47&amp;Sheet1!$K$6:$K$47,Sheet1!H$6:H$47),2,0)</f>
        <v>0</v>
      </c>
      <c r="J26" s="9">
        <f t="array" ref="J26">VLOOKUP($C26&amp;$D26&amp;$L26,IF({1,0},Sheet1!$A$6:$A$47&amp;Sheet1!$C$6:$C$47&amp;Sheet1!$K$6:$K$47,Sheet1!I$6:I$47),2,0)</f>
        <v>0</v>
      </c>
      <c r="K26" s="9">
        <f t="array" ref="K26">VLOOKUP($C26&amp;$D26&amp;$L26,IF({1,0},Sheet1!$A$6:$A$47&amp;Sheet1!$C$6:$C$47&amp;Sheet1!$K$6:$K$47,Sheet1!J$6:J$47),2,0)</f>
        <v>0</v>
      </c>
      <c r="L26" s="8">
        <v>5</v>
      </c>
      <c r="M26" s="33" t="s">
        <v>413</v>
      </c>
      <c r="N26" s="8" t="s">
        <v>27</v>
      </c>
      <c r="O26" s="9">
        <f t="array" ref="O26">VLOOKUP($C26&amp;$D26&amp;$U26,IF({1,0},Sheet1!$A$6:$A$47&amp;Sheet1!$C$6:$C$47&amp;Sheet1!$T$6:$T$47,Sheet1!N$6:N$47),2,0)</f>
        <v>18</v>
      </c>
      <c r="P26" s="9">
        <f t="array" ref="P26">VLOOKUP($C26&amp;$D26&amp;$U26,IF({1,0},Sheet1!$A$6:$A$47&amp;Sheet1!$C$6:$C$47&amp;Sheet1!$T$6:$T$47,Sheet1!O$6:O$47),2,0)</f>
        <v>2</v>
      </c>
      <c r="Q26" s="9">
        <f t="array" ref="Q26">VLOOKUP($C26&amp;$D26&amp;$U26,IF({1,0},Sheet1!$A$6:$A$47&amp;Sheet1!$C$6:$C$47&amp;Sheet1!$T$6:$T$47,Sheet1!P$6:P$47),2,0)</f>
        <v>0</v>
      </c>
      <c r="R26" s="9">
        <f t="array" ref="R26">VLOOKUP($C26&amp;$D26&amp;$U26,IF({1,0},Sheet1!$A$6:$A$47&amp;Sheet1!$C$6:$C$47&amp;Sheet1!$T$6:$T$47,Sheet1!Q$6:Q$47),2,0)</f>
        <v>0</v>
      </c>
      <c r="S26" s="9">
        <f t="array" ref="S26">VLOOKUP($C26&amp;$D26&amp;$U26,IF({1,0},Sheet1!$A$6:$A$47&amp;Sheet1!$C$6:$C$47&amp;Sheet1!$T$6:$T$47,Sheet1!R$6:R$47),2,0)</f>
        <v>0</v>
      </c>
      <c r="T26" s="9">
        <f t="array" ref="T26">VLOOKUP($C26&amp;$D26&amp;$U26,IF({1,0},Sheet1!$A$6:$A$47&amp;Sheet1!$C$6:$C$47&amp;Sheet1!$T$6:$T$47,Sheet1!S$6:S$47),2,0)</f>
        <v>0</v>
      </c>
      <c r="U26" s="8">
        <v>10</v>
      </c>
      <c r="V26" s="33" t="s">
        <v>414</v>
      </c>
      <c r="W26" s="8" t="s">
        <v>28</v>
      </c>
      <c r="X26" s="9">
        <f t="array" ref="X26">VLOOKUP($C26&amp;$D26&amp;$AD26,IF({1,0},Sheet1!$A$6:$A$47&amp;Sheet1!$C$6:$C$47&amp;Sheet1!$AC$6:$AC$47,Sheet1!W$6:W$47),2,0)</f>
        <v>0</v>
      </c>
      <c r="Y26" s="9">
        <f t="array" ref="Y26">VLOOKUP($C26&amp;$D26&amp;$AD26,IF({1,0},Sheet1!$A$6:$A$47&amp;Sheet1!$C$6:$C$47&amp;Sheet1!$AC$6:$AC$47,Sheet1!X$6:X$47),2,0)</f>
        <v>0</v>
      </c>
      <c r="Z26" s="9">
        <f t="array" ref="Z26">VLOOKUP($C26&amp;$D26&amp;$AD26,IF({1,0},Sheet1!$A$6:$A$47&amp;Sheet1!$C$6:$C$47&amp;Sheet1!$AC$6:$AC$47,Sheet1!Y$6:Y$47),2,0)</f>
        <v>2</v>
      </c>
      <c r="AA26" s="9">
        <f t="array" ref="AA26">VLOOKUP($C26&amp;$D26&amp;$AD26,IF({1,0},Sheet1!$A$6:$A$47&amp;Sheet1!$C$6:$C$47&amp;Sheet1!$AC$6:$AC$47,Sheet1!Z$6:Z$47),2,0)</f>
        <v>700</v>
      </c>
      <c r="AB26" s="9">
        <f t="array" ref="AB26">VLOOKUP($C26&amp;$D26&amp;$AD26,IF({1,0},Sheet1!$A$6:$A$47&amp;Sheet1!$C$6:$C$47&amp;Sheet1!$AC$6:$AC$47,Sheet1!AA$6:AA$47),2,0)</f>
        <v>3</v>
      </c>
      <c r="AC26" s="9">
        <f t="array" ref="AC26">VLOOKUP($C26&amp;$D26&amp;$AD26,IF({1,0},Sheet1!$A$6:$A$47&amp;Sheet1!$C$6:$C$47&amp;Sheet1!$AC$6:$AC$47,Sheet1!AB$6:AB$47),2,0)</f>
        <v>500</v>
      </c>
      <c r="AD26" s="8">
        <v>15</v>
      </c>
      <c r="AE26" s="9" t="str">
        <f t="array" ref="AE26">VLOOKUP($C26&amp;$D26,IF({1,0},Sheet1!$A$6:$A$47&amp;Sheet1!$C$6:$C$47,Sheet1!AD$6:AD$47),2,0)</f>
        <v>攻击+700，防御+500 （3星）</v>
      </c>
      <c r="AF26" s="8" t="s">
        <v>72</v>
      </c>
      <c r="AG26" s="9">
        <f t="array" ref="AG26">VLOOKUP($C26&amp;$D26&amp;$AM26,IF({1,0},Sheet1!$A$6:$A$47&amp;Sheet1!$C$6:$C$47&amp;Sheet1!$AL$6:$AL$47,Sheet1!AF$6:AF$47),2,0)</f>
        <v>0</v>
      </c>
      <c r="AH26" s="9">
        <f t="array" ref="AH26">VLOOKUP($C26&amp;$D26&amp;$AM26,IF({1,0},Sheet1!$A$6:$A$47&amp;Sheet1!$C$6:$C$47&amp;Sheet1!$AL$6:$AL$47,Sheet1!AG$6:AG$47),2,0)</f>
        <v>0</v>
      </c>
      <c r="AI26" s="9">
        <f t="array" ref="AI26">VLOOKUP($C26&amp;$D26&amp;$AM26,IF({1,0},Sheet1!$A$6:$A$47&amp;Sheet1!$C$6:$C$47&amp;Sheet1!$AL$6:$AL$47,Sheet1!AH$6:AH$47),2,0)</f>
        <v>7</v>
      </c>
      <c r="AJ26" s="9">
        <f t="array" ref="AJ26">VLOOKUP($C26&amp;$D26&amp;$AM26,IF({1,0},Sheet1!$A$6:$A$47&amp;Sheet1!$C$6:$C$47&amp;Sheet1!$AL$6:$AL$47,Sheet1!AI$6:AI$47),2,0)</f>
        <v>35</v>
      </c>
      <c r="AK26" s="9">
        <f t="array" ref="AK26">VLOOKUP($C26&amp;$D26&amp;$AM26,IF({1,0},Sheet1!$A$6:$A$47&amp;Sheet1!$C$6:$C$47&amp;Sheet1!$AL$6:$AL$47,Sheet1!AJ$6:AJ$47),2,0)</f>
        <v>8</v>
      </c>
      <c r="AL26" s="9">
        <f t="array" ref="AL26">VLOOKUP($C26&amp;$D26&amp;$AM26,IF({1,0},Sheet1!$A$6:$A$47&amp;Sheet1!$C$6:$C$47&amp;Sheet1!$AL$6:$AL$47,Sheet1!AK$6:AK$47),2,0)</f>
        <v>25</v>
      </c>
      <c r="AM26" s="8">
        <v>20</v>
      </c>
      <c r="AN26" s="9" t="s">
        <v>446</v>
      </c>
      <c r="AO26" s="8" t="s">
        <v>73</v>
      </c>
      <c r="AP26" s="9">
        <f t="array" ref="AP26">VLOOKUP($C26&amp;$D26&amp;$AV26,IF({1,0},Sheet1!$A$6:$A$47&amp;Sheet1!$C$6:$C$47&amp;Sheet1!$AU$6:$AU$47,Sheet1!AO$6:AO$47),2,0)</f>
        <v>2</v>
      </c>
      <c r="AQ26" s="9">
        <f t="array" ref="AQ26">VLOOKUP($C26&amp;$D26&amp;$AV26,IF({1,0},Sheet1!$A$6:$A$47&amp;Sheet1!$C$6:$C$47&amp;Sheet1!$AU$6:$AU$47,Sheet1!AP$6:AP$47),2,0)</f>
        <v>2400</v>
      </c>
      <c r="AR26" s="9">
        <f t="array" ref="AR26">VLOOKUP($C26&amp;$D26&amp;$AV26,IF({1,0},Sheet1!$A$6:$A$47&amp;Sheet1!$C$6:$C$47&amp;Sheet1!$AU$6:$AU$47,Sheet1!AQ$6:AQ$47),2,0)</f>
        <v>3</v>
      </c>
      <c r="AS26" s="9">
        <f t="array" ref="AS26">VLOOKUP($C26&amp;$D26&amp;$AV26,IF({1,0},Sheet1!$A$6:$A$47&amp;Sheet1!$C$6:$C$47&amp;Sheet1!$AU$6:$AU$47,Sheet1!AR$6:AR$47),2,0)</f>
        <v>1200</v>
      </c>
      <c r="AT26" s="9">
        <f t="array" ref="AT26">VLOOKUP($C26&amp;$D26&amp;$AV26,IF({1,0},Sheet1!$A$6:$A$47&amp;Sheet1!$C$6:$C$47&amp;Sheet1!$AU$6:$AU$47,Sheet1!AS$6:AS$47),2,0)</f>
        <v>0</v>
      </c>
      <c r="AU26" s="9">
        <f t="array" ref="AU26">VLOOKUP($C26&amp;$D26&amp;$AV26,IF({1,0},Sheet1!$A$6:$A$47&amp;Sheet1!$C$6:$C$47&amp;Sheet1!$AU$6:$AU$47,Sheet1!AT$6:AT$47),2,0)</f>
        <v>0</v>
      </c>
      <c r="AV26" s="8">
        <v>25</v>
      </c>
      <c r="AW26" s="9" t="s">
        <v>447</v>
      </c>
      <c r="AX26" s="8" t="s">
        <v>74</v>
      </c>
      <c r="AY26" s="9">
        <f t="array" ref="AY26">VLOOKUP($C26&amp;$D26&amp;$BE26,IF({1,0},Sheet1!$A$6:$A$47&amp;Sheet1!$C$6:$C$47&amp;Sheet1!$BD$6:$BD$47,Sheet1!AX$6:AX$47),2,0)</f>
        <v>18</v>
      </c>
      <c r="AZ26" s="9">
        <f t="array" ref="AZ26">VLOOKUP($C26&amp;$D26&amp;$BE26,IF({1,0},Sheet1!$A$6:$A$47&amp;Sheet1!$C$6:$C$47&amp;Sheet1!$BD$6:$BD$47,Sheet1!AY$6:AY$47),2,0)</f>
        <v>4</v>
      </c>
      <c r="BA26" s="9">
        <f t="array" ref="BA26">VLOOKUP($C26&amp;$D26&amp;$BE26,IF({1,0},Sheet1!$A$6:$A$47&amp;Sheet1!$C$6:$C$47&amp;Sheet1!$BD$6:$BD$47,Sheet1!AZ$6:AZ$47),2,0)</f>
        <v>0</v>
      </c>
      <c r="BB26" s="9">
        <f t="array" ref="BB26">VLOOKUP($C26&amp;$D26&amp;$BE26,IF({1,0},Sheet1!$A$6:$A$47&amp;Sheet1!$C$6:$C$47&amp;Sheet1!$BD$6:$BD$47,Sheet1!BA$6:BA$47),2,0)</f>
        <v>0</v>
      </c>
      <c r="BC26" s="9">
        <f t="array" ref="BC26">VLOOKUP($C26&amp;$D26&amp;$BE26,IF({1,0},Sheet1!$A$6:$A$47&amp;Sheet1!$C$6:$C$47&amp;Sheet1!$BD$6:$BD$47,Sheet1!BB$6:BB$47),2,0)</f>
        <v>0</v>
      </c>
      <c r="BD26" s="9">
        <f t="array" ref="BD26">VLOOKUP($C26&amp;$D26&amp;$BE26,IF({1,0},Sheet1!$A$6:$A$47&amp;Sheet1!$C$6:$C$47&amp;Sheet1!$BD$6:$BD$47,Sheet1!BC$6:BC$47),2,0)</f>
        <v>0</v>
      </c>
      <c r="BE26" s="8">
        <v>30</v>
      </c>
      <c r="BF26" s="33" t="s">
        <v>418</v>
      </c>
      <c r="BG26" s="33" t="s">
        <v>75</v>
      </c>
      <c r="BH26" s="9">
        <f t="array" ref="BH26">VLOOKUP($C26&amp;$D26&amp;$BN26,IF({1,0},Sheet1!$A$6:$A$47&amp;Sheet1!$C$6:$C$47&amp;Sheet1!$BM$6:$BM$47,Sheet1!BG$6:BG$47),2,0)</f>
        <v>2</v>
      </c>
      <c r="BI26" s="9">
        <f t="array" ref="BI26">VLOOKUP($C26&amp;$D26&amp;$BN26,IF({1,0},Sheet1!$A$6:$A$47&amp;Sheet1!$C$6:$C$47&amp;Sheet1!$BM$6:$BM$47,Sheet1!BH$6:BH$47),2,0)</f>
        <v>4800</v>
      </c>
      <c r="BJ26" s="9">
        <f t="array" ref="BJ26">VLOOKUP($C26&amp;$D26&amp;$BN26,IF({1,0},Sheet1!$A$6:$A$47&amp;Sheet1!$C$6:$C$47&amp;Sheet1!$BM$6:$BM$47,Sheet1!BI$6:BI$47),2,0)</f>
        <v>3</v>
      </c>
      <c r="BK26" s="9">
        <f t="array" ref="BK26">VLOOKUP($C26&amp;$D26&amp;$BN26,IF({1,0},Sheet1!$A$6:$A$47&amp;Sheet1!$C$6:$C$47&amp;Sheet1!$BM$6:$BM$47,Sheet1!BJ$6:BJ$47),2,0)</f>
        <v>2400</v>
      </c>
      <c r="BL26" s="9">
        <f t="array" ref="BL26">VLOOKUP($C26&amp;$D26&amp;$BN26,IF({1,0},Sheet1!$A$6:$A$47&amp;Sheet1!$C$6:$C$47&amp;Sheet1!$BM$6:$BM$47,Sheet1!BK$6:BK$47),2,0)</f>
        <v>0</v>
      </c>
      <c r="BM26" s="9">
        <f t="array" ref="BM26">VLOOKUP($C26&amp;$D26&amp;$BN26,IF({1,0},Sheet1!$A$6:$A$47&amp;Sheet1!$C$6:$C$47&amp;Sheet1!$BM$6:$BM$47,Sheet1!BL$6:BL$47),2,0)</f>
        <v>0</v>
      </c>
      <c r="BN26" s="8">
        <v>35</v>
      </c>
      <c r="BO26" s="9" t="s">
        <v>448</v>
      </c>
      <c r="BP26" s="8" t="s">
        <v>76</v>
      </c>
      <c r="BQ26" s="9">
        <f t="array" ref="BQ26">VLOOKUP($C26&amp;$D26&amp;$BW26,IF({1,0},Sheet1!$A$6:$A$47&amp;Sheet1!$C$6:$C$47&amp;Sheet1!$BV$6:$BV$47,Sheet1!BP$6:BP$47),2,0)</f>
        <v>7</v>
      </c>
      <c r="BR26" s="9">
        <f t="array" ref="BR26">VLOOKUP($C26&amp;$D26&amp;$BW26,IF({1,0},Sheet1!$A$6:$A$47&amp;Sheet1!$C$6:$C$47&amp;Sheet1!$BV$6:$BV$47,Sheet1!BQ$6:BQ$47),2,0)</f>
        <v>50</v>
      </c>
      <c r="BS26" s="9">
        <f t="array" ref="BS26">VLOOKUP($C26&amp;$D26&amp;$BW26,IF({1,0},Sheet1!$A$6:$A$47&amp;Sheet1!$C$6:$C$47&amp;Sheet1!$BV$6:$BV$47,Sheet1!BR$6:BR$47),2,0)</f>
        <v>23</v>
      </c>
      <c r="BT26" s="9">
        <f t="array" ref="BT26">VLOOKUP($C26&amp;$D26&amp;$BW26,IF({1,0},Sheet1!$A$6:$A$47&amp;Sheet1!$C$6:$C$47&amp;Sheet1!$BV$6:$BV$47,Sheet1!BS$6:BS$47),2,0)</f>
        <v>20</v>
      </c>
      <c r="BU26" s="9">
        <f t="array" ref="BU26">VLOOKUP($C26&amp;$D26&amp;$BW26,IF({1,0},Sheet1!$A$6:$A$47&amp;Sheet1!$C$6:$C$47&amp;Sheet1!$BV$6:$BV$47,Sheet1!BT$6:BT$47),2,0)</f>
        <v>0</v>
      </c>
      <c r="BV26" s="9">
        <f t="array" ref="BV26">VLOOKUP($C26&amp;$D26&amp;$BW26,IF({1,0},Sheet1!$A$6:$A$47&amp;Sheet1!$C$6:$C$47&amp;Sheet1!$BV$6:$BV$47,Sheet1!BU$6:BU$47),2,0)</f>
        <v>0</v>
      </c>
      <c r="BW26" s="8">
        <v>40</v>
      </c>
      <c r="BX26" s="9" t="str">
        <f>"伤害加成+"&amp;BR26/10&amp;"%，最终免伤+"&amp;BT26/10&amp;"% （"&amp;BW26/5&amp;"星）"</f>
        <v>伤害加成+5%，最终免伤+2% （8星）</v>
      </c>
      <c r="BY26" s="8" t="s">
        <v>77</v>
      </c>
      <c r="BZ26" s="9">
        <f t="array" ref="BZ26">VLOOKUP($C26&amp;$D26&amp;$CF26,IF({1,0},Sheet1!$A$6:$A$47&amp;Sheet1!$C$6:$C$47&amp;Sheet1!$CE$6:$CE$47,Sheet1!BY$6:BY$47),2,0)</f>
        <v>2</v>
      </c>
      <c r="CA26" s="9">
        <f t="array" ref="CA26">VLOOKUP($C26&amp;$D26&amp;$CF26,IF({1,0},Sheet1!$A$6:$A$47&amp;Sheet1!$C$6:$C$47&amp;Sheet1!$CE$6:$CE$47,Sheet1!BZ$6:BZ$47),2,0)</f>
        <v>9600</v>
      </c>
      <c r="CB26" s="9">
        <f t="array" ref="CB26">VLOOKUP($C26&amp;$D26&amp;$CF26,IF({1,0},Sheet1!$A$6:$A$47&amp;Sheet1!$C$6:$C$47&amp;Sheet1!$CE$6:$CE$47,Sheet1!CA$6:CA$47),2,0)</f>
        <v>3</v>
      </c>
      <c r="CC26" s="9">
        <f t="array" ref="CC26">VLOOKUP($C26&amp;$D26&amp;$CF26,IF({1,0},Sheet1!$A$6:$A$47&amp;Sheet1!$C$6:$C$47&amp;Sheet1!$CE$6:$CE$47,Sheet1!CB$6:CB$47),2,0)</f>
        <v>4800</v>
      </c>
      <c r="CD26" s="9">
        <f t="array" ref="CD26">VLOOKUP($C26&amp;$D26&amp;$CF26,IF({1,0},Sheet1!$A$6:$A$47&amp;Sheet1!$C$6:$C$47&amp;Sheet1!$CE$6:$CE$47,Sheet1!CC$6:CC$47),2,0)</f>
        <v>0</v>
      </c>
      <c r="CE26" s="9">
        <f t="array" ref="CE26">VLOOKUP($C26&amp;$D26&amp;$CF26,IF({1,0},Sheet1!$A$6:$A$47&amp;Sheet1!$C$6:$C$47&amp;Sheet1!$CE$6:$CE$47,Sheet1!CD$6:CD$47),2,0)</f>
        <v>0</v>
      </c>
      <c r="CF26" s="8">
        <v>45</v>
      </c>
      <c r="CG26" s="9" t="str">
        <f>"攻击+"&amp;CA26&amp;"，防御+"&amp;CC26&amp;" （9星）"</f>
        <v>攻击+9600，防御+4800 （9星）</v>
      </c>
      <c r="CH26" s="8" t="s">
        <v>78</v>
      </c>
      <c r="CI26" s="9">
        <f t="array" ref="CI26">VLOOKUP($C26&amp;$D26&amp;$CO26,IF({1,0},Sheet1!$A$6:$A$47&amp;Sheet1!$C$6:$C$47&amp;Sheet1!$CN$6:$CN$47,Sheet1!CH$6:CH$47),2,0)</f>
        <v>22</v>
      </c>
      <c r="CJ26" s="9">
        <f t="array" ref="CJ26">VLOOKUP($C26&amp;$D26&amp;$CO26,IF({1,0},Sheet1!$A$6:$A$47&amp;Sheet1!$C$6:$C$47&amp;Sheet1!$CN$6:$CN$47,Sheet1!CI$6:CI$47),2,0)</f>
        <v>60</v>
      </c>
      <c r="CK26" s="9">
        <f t="array" ref="CK26">VLOOKUP($C26&amp;$D26&amp;$CO26,IF({1,0},Sheet1!$A$6:$A$47&amp;Sheet1!$C$6:$C$47&amp;Sheet1!$CN$6:$CN$47,Sheet1!CJ$6:CJ$47),2,0)</f>
        <v>23</v>
      </c>
      <c r="CL26" s="9">
        <f t="array" ref="CL26">VLOOKUP($C26&amp;$D26&amp;$CO26,IF({1,0},Sheet1!$A$6:$A$47&amp;Sheet1!$C$6:$C$47&amp;Sheet1!$CN$6:$CN$47,Sheet1!CK$6:CK$47),2,0)</f>
        <v>30</v>
      </c>
      <c r="CM26" s="9">
        <f t="array" ref="CM26">VLOOKUP($C26&amp;$D26&amp;$CO26,IF({1,0},Sheet1!$A$6:$A$47&amp;Sheet1!$C$6:$C$47&amp;Sheet1!$CN$6:$CN$47,Sheet1!CL$6:CL$47),2,0)</f>
        <v>0</v>
      </c>
      <c r="CN26" s="9">
        <f t="array" ref="CN26">VLOOKUP($C26&amp;$D26&amp;$CO26,IF({1,0},Sheet1!$A$6:$A$47&amp;Sheet1!$C$6:$C$47&amp;Sheet1!$CN$6:$CN$47,Sheet1!CM$6:CM$47),2,0)</f>
        <v>0</v>
      </c>
      <c r="CO26" s="8">
        <v>50</v>
      </c>
      <c r="CP26" s="9" t="str">
        <f>"最终增伤+"&amp;CJ26/10&amp;"%，最终免伤+"&amp;CL26/10&amp;"% （"&amp;CO26/5&amp;"星）"</f>
        <v>最终增伤+6%，最终免伤+3% （10星）</v>
      </c>
      <c r="CQ26"/>
      <c r="CR26"/>
    </row>
    <row r="27" spans="1:96" s="8" customFormat="1" ht="17.399999999999999" x14ac:dyDescent="0.25">
      <c r="A27" s="45">
        <v>11502</v>
      </c>
      <c r="B27" s="28" t="s">
        <v>326</v>
      </c>
      <c r="C27" s="28">
        <f>VLOOKUP(B27,Sheet4!$A$6:$B$171,2,0)</f>
        <v>3</v>
      </c>
      <c r="D27" s="46">
        <v>15</v>
      </c>
      <c r="E27" s="8" t="s">
        <v>29</v>
      </c>
      <c r="F27" s="9">
        <f t="array" ref="F27">VLOOKUP($C27&amp;$D27&amp;$L27,IF({1,0},Sheet1!$A$6:$A$47&amp;Sheet1!$C$6:$C$47&amp;Sheet1!$K$6:$K$47,Sheet1!E$6:E$47),2,0)</f>
        <v>18</v>
      </c>
      <c r="G27" s="9">
        <f t="array" ref="G27">VLOOKUP($C27&amp;$D27&amp;$L27,IF({1,0},Sheet1!$A$6:$A$47&amp;Sheet1!$C$6:$C$47&amp;Sheet1!$K$6:$K$47,Sheet1!F$6:F$47),2,0)</f>
        <v>1</v>
      </c>
      <c r="H27" s="9">
        <f t="array" ref="H27">VLOOKUP($C27&amp;$D27&amp;$L27,IF({1,0},Sheet1!$A$6:$A$47&amp;Sheet1!$C$6:$C$47&amp;Sheet1!$K$6:$K$47,Sheet1!G$6:G$47),2,0)</f>
        <v>0</v>
      </c>
      <c r="I27" s="9">
        <f t="array" ref="I27">VLOOKUP($C27&amp;$D27&amp;$L27,IF({1,0},Sheet1!$A$6:$A$47&amp;Sheet1!$C$6:$C$47&amp;Sheet1!$K$6:$K$47,Sheet1!H$6:H$47),2,0)</f>
        <v>0</v>
      </c>
      <c r="J27" s="9">
        <f t="array" ref="J27">VLOOKUP($C27&amp;$D27&amp;$L27,IF({1,0},Sheet1!$A$6:$A$47&amp;Sheet1!$C$6:$C$47&amp;Sheet1!$K$6:$K$47,Sheet1!I$6:I$47),2,0)</f>
        <v>0</v>
      </c>
      <c r="K27" s="9">
        <f t="array" ref="K27">VLOOKUP($C27&amp;$D27&amp;$L27,IF({1,0},Sheet1!$A$6:$A$47&amp;Sheet1!$C$6:$C$47&amp;Sheet1!$K$6:$K$47,Sheet1!J$6:J$47),2,0)</f>
        <v>0</v>
      </c>
      <c r="L27" s="8">
        <v>5</v>
      </c>
      <c r="M27" s="33" t="s">
        <v>413</v>
      </c>
      <c r="N27" s="8" t="s">
        <v>27</v>
      </c>
      <c r="O27" s="9">
        <f t="array" ref="O27">VLOOKUP($C27&amp;$D27&amp;$U27,IF({1,0},Sheet1!$A$6:$A$47&amp;Sheet1!$C$6:$C$47&amp;Sheet1!$T$6:$T$47,Sheet1!N$6:N$47),2,0)</f>
        <v>18</v>
      </c>
      <c r="P27" s="9">
        <f t="array" ref="P27">VLOOKUP($C27&amp;$D27&amp;$U27,IF({1,0},Sheet1!$A$6:$A$47&amp;Sheet1!$C$6:$C$47&amp;Sheet1!$T$6:$T$47,Sheet1!O$6:O$47),2,0)</f>
        <v>2</v>
      </c>
      <c r="Q27" s="9">
        <f t="array" ref="Q27">VLOOKUP($C27&amp;$D27&amp;$U27,IF({1,0},Sheet1!$A$6:$A$47&amp;Sheet1!$C$6:$C$47&amp;Sheet1!$T$6:$T$47,Sheet1!P$6:P$47),2,0)</f>
        <v>0</v>
      </c>
      <c r="R27" s="9">
        <f t="array" ref="R27">VLOOKUP($C27&amp;$D27&amp;$U27,IF({1,0},Sheet1!$A$6:$A$47&amp;Sheet1!$C$6:$C$47&amp;Sheet1!$T$6:$T$47,Sheet1!Q$6:Q$47),2,0)</f>
        <v>0</v>
      </c>
      <c r="S27" s="9">
        <f t="array" ref="S27">VLOOKUP($C27&amp;$D27&amp;$U27,IF({1,0},Sheet1!$A$6:$A$47&amp;Sheet1!$C$6:$C$47&amp;Sheet1!$T$6:$T$47,Sheet1!R$6:R$47),2,0)</f>
        <v>0</v>
      </c>
      <c r="T27" s="9">
        <f t="array" ref="T27">VLOOKUP($C27&amp;$D27&amp;$U27,IF({1,0},Sheet1!$A$6:$A$47&amp;Sheet1!$C$6:$C$47&amp;Sheet1!$T$6:$T$47,Sheet1!S$6:S$47),2,0)</f>
        <v>0</v>
      </c>
      <c r="U27" s="8">
        <v>10</v>
      </c>
      <c r="V27" s="33" t="s">
        <v>414</v>
      </c>
      <c r="W27" s="8" t="s">
        <v>28</v>
      </c>
      <c r="X27" s="9">
        <f t="array" ref="X27">VLOOKUP($C27&amp;$D27&amp;$AD27,IF({1,0},Sheet1!$A$6:$A$47&amp;Sheet1!$C$6:$C$47&amp;Sheet1!$AC$6:$AC$47,Sheet1!W$6:W$47),2,0)</f>
        <v>0</v>
      </c>
      <c r="Y27" s="9">
        <f t="array" ref="Y27">VLOOKUP($C27&amp;$D27&amp;$AD27,IF({1,0},Sheet1!$A$6:$A$47&amp;Sheet1!$C$6:$C$47&amp;Sheet1!$AC$6:$AC$47,Sheet1!X$6:X$47),2,0)</f>
        <v>0</v>
      </c>
      <c r="Z27" s="9">
        <f t="array" ref="Z27">VLOOKUP($C27&amp;$D27&amp;$AD27,IF({1,0},Sheet1!$A$6:$A$47&amp;Sheet1!$C$6:$C$47&amp;Sheet1!$AC$6:$AC$47,Sheet1!Y$6:Y$47),2,0)</f>
        <v>2</v>
      </c>
      <c r="AA27" s="9">
        <f t="array" ref="AA27">VLOOKUP($C27&amp;$D27&amp;$AD27,IF({1,0},Sheet1!$A$6:$A$47&amp;Sheet1!$C$6:$C$47&amp;Sheet1!$AC$6:$AC$47,Sheet1!Z$6:Z$47),2,0)</f>
        <v>900</v>
      </c>
      <c r="AB27" s="9">
        <f t="array" ref="AB27">VLOOKUP($C27&amp;$D27&amp;$AD27,IF({1,0},Sheet1!$A$6:$A$47&amp;Sheet1!$C$6:$C$47&amp;Sheet1!$AC$6:$AC$47,Sheet1!AA$6:AA$47),2,0)</f>
        <v>9</v>
      </c>
      <c r="AC27" s="9">
        <f t="array" ref="AC27">VLOOKUP($C27&amp;$D27&amp;$AD27,IF({1,0},Sheet1!$A$6:$A$47&amp;Sheet1!$C$6:$C$47&amp;Sheet1!$AC$6:$AC$47,Sheet1!AB$6:AB$47),2,0)</f>
        <v>45</v>
      </c>
      <c r="AD27" s="8">
        <v>15</v>
      </c>
      <c r="AE27" s="9" t="str">
        <f t="array" ref="AE27">VLOOKUP($C27&amp;$D27,IF({1,0},Sheet1!$A$6:$A$47&amp;Sheet1!$C$6:$C$47,Sheet1!AD$6:AD$47),2,0)</f>
        <v>攻击+900，命中+4.5% （3星）</v>
      </c>
      <c r="AF27" s="8" t="s">
        <v>72</v>
      </c>
      <c r="AG27" s="9">
        <f t="array" ref="AG27">VLOOKUP($C27&amp;$D27&amp;$AM27,IF({1,0},Sheet1!$A$6:$A$47&amp;Sheet1!$C$6:$C$47&amp;Sheet1!$AL$6:$AL$47,Sheet1!AF$6:AF$47),2,0)</f>
        <v>0</v>
      </c>
      <c r="AH27" s="9">
        <f t="array" ref="AH27">VLOOKUP($C27&amp;$D27&amp;$AM27,IF({1,0},Sheet1!$A$6:$A$47&amp;Sheet1!$C$6:$C$47&amp;Sheet1!$AL$6:$AL$47,Sheet1!AG$6:AG$47),2,0)</f>
        <v>0</v>
      </c>
      <c r="AI27" s="9">
        <f t="array" ref="AI27">VLOOKUP($C27&amp;$D27&amp;$AM27,IF({1,0},Sheet1!$A$6:$A$47&amp;Sheet1!$C$6:$C$47&amp;Sheet1!$AL$6:$AL$47,Sheet1!AH$6:AH$47),2,0)</f>
        <v>7</v>
      </c>
      <c r="AJ27" s="9">
        <f t="array" ref="AJ27">VLOOKUP($C27&amp;$D27&amp;$AM27,IF({1,0},Sheet1!$A$6:$A$47&amp;Sheet1!$C$6:$C$47&amp;Sheet1!$AL$6:$AL$47,Sheet1!AI$6:AI$47),2,0)</f>
        <v>70</v>
      </c>
      <c r="AK27" s="9">
        <f t="array" ref="AK27">VLOOKUP($C27&amp;$D27&amp;$AM27,IF({1,0},Sheet1!$A$6:$A$47&amp;Sheet1!$C$6:$C$47&amp;Sheet1!$AL$6:$AL$47,Sheet1!AJ$6:AJ$47),2,0)</f>
        <v>0</v>
      </c>
      <c r="AL27" s="9">
        <f t="array" ref="AL27">VLOOKUP($C27&amp;$D27&amp;$AM27,IF({1,0},Sheet1!$A$6:$A$47&amp;Sheet1!$C$6:$C$47&amp;Sheet1!$AL$6:$AL$47,Sheet1!AK$6:AK$47),2,0)</f>
        <v>0</v>
      </c>
      <c r="AM27" s="8">
        <v>20</v>
      </c>
      <c r="AN27" s="9" t="s">
        <v>449</v>
      </c>
      <c r="AO27" s="8" t="s">
        <v>73</v>
      </c>
      <c r="AP27" s="9">
        <f t="array" ref="AP27">VLOOKUP($C27&amp;$D27&amp;$AV27,IF({1,0},Sheet1!$A$6:$A$47&amp;Sheet1!$C$6:$C$47&amp;Sheet1!$AU$6:$AU$47,Sheet1!AO$6:AO$47),2,0)</f>
        <v>2</v>
      </c>
      <c r="AQ27" s="9">
        <f t="array" ref="AQ27">VLOOKUP($C27&amp;$D27&amp;$AV27,IF({1,0},Sheet1!$A$6:$A$47&amp;Sheet1!$C$6:$C$47&amp;Sheet1!$AU$6:$AU$47,Sheet1!AP$6:AP$47),2,0)</f>
        <v>5000</v>
      </c>
      <c r="AR27" s="9">
        <f t="array" ref="AR27">VLOOKUP($C27&amp;$D27&amp;$AV27,IF({1,0},Sheet1!$A$6:$A$47&amp;Sheet1!$C$6:$C$47&amp;Sheet1!$AU$6:$AU$47,Sheet1!AQ$6:AQ$47),2,0)</f>
        <v>0</v>
      </c>
      <c r="AS27" s="9">
        <f t="array" ref="AS27">VLOOKUP($C27&amp;$D27&amp;$AV27,IF({1,0},Sheet1!$A$6:$A$47&amp;Sheet1!$C$6:$C$47&amp;Sheet1!$AU$6:$AU$47,Sheet1!AR$6:AR$47),2,0)</f>
        <v>0</v>
      </c>
      <c r="AT27" s="9">
        <f t="array" ref="AT27">VLOOKUP($C27&amp;$D27&amp;$AV27,IF({1,0},Sheet1!$A$6:$A$47&amp;Sheet1!$C$6:$C$47&amp;Sheet1!$AU$6:$AU$47,Sheet1!AS$6:AS$47),2,0)</f>
        <v>0</v>
      </c>
      <c r="AU27" s="9">
        <f t="array" ref="AU27">VLOOKUP($C27&amp;$D27&amp;$AV27,IF({1,0},Sheet1!$A$6:$A$47&amp;Sheet1!$C$6:$C$47&amp;Sheet1!$AU$6:$AU$47,Sheet1!AT$6:AT$47),2,0)</f>
        <v>0</v>
      </c>
      <c r="AV27" s="8">
        <v>25</v>
      </c>
      <c r="AW27" s="9" t="s">
        <v>450</v>
      </c>
      <c r="AX27" s="8" t="s">
        <v>74</v>
      </c>
      <c r="AY27" s="9">
        <f t="array" ref="AY27">VLOOKUP($C27&amp;$D27&amp;$BE27,IF({1,0},Sheet1!$A$6:$A$47&amp;Sheet1!$C$6:$C$47&amp;Sheet1!$BD$6:$BD$47,Sheet1!AX$6:AX$47),2,0)</f>
        <v>18</v>
      </c>
      <c r="AZ27" s="9">
        <f t="array" ref="AZ27">VLOOKUP($C27&amp;$D27&amp;$BE27,IF({1,0},Sheet1!$A$6:$A$47&amp;Sheet1!$C$6:$C$47&amp;Sheet1!$BD$6:$BD$47,Sheet1!AY$6:AY$47),2,0)</f>
        <v>4</v>
      </c>
      <c r="BA27" s="9">
        <f t="array" ref="BA27">VLOOKUP($C27&amp;$D27&amp;$BE27,IF({1,0},Sheet1!$A$6:$A$47&amp;Sheet1!$C$6:$C$47&amp;Sheet1!$BD$6:$BD$47,Sheet1!AZ$6:AZ$47),2,0)</f>
        <v>0</v>
      </c>
      <c r="BB27" s="9">
        <f t="array" ref="BB27">VLOOKUP($C27&amp;$D27&amp;$BE27,IF({1,0},Sheet1!$A$6:$A$47&amp;Sheet1!$C$6:$C$47&amp;Sheet1!$BD$6:$BD$47,Sheet1!BA$6:BA$47),2,0)</f>
        <v>0</v>
      </c>
      <c r="BC27" s="9">
        <f t="array" ref="BC27">VLOOKUP($C27&amp;$D27&amp;$BE27,IF({1,0},Sheet1!$A$6:$A$47&amp;Sheet1!$C$6:$C$47&amp;Sheet1!$BD$6:$BD$47,Sheet1!BB$6:BB$47),2,0)</f>
        <v>0</v>
      </c>
      <c r="BD27" s="9">
        <f t="array" ref="BD27">VLOOKUP($C27&amp;$D27&amp;$BE27,IF({1,0},Sheet1!$A$6:$A$47&amp;Sheet1!$C$6:$C$47&amp;Sheet1!$BD$6:$BD$47,Sheet1!BC$6:BC$47),2,0)</f>
        <v>0</v>
      </c>
      <c r="BE27" s="8">
        <v>30</v>
      </c>
      <c r="BF27" s="33" t="s">
        <v>418</v>
      </c>
      <c r="BG27" s="33" t="s">
        <v>75</v>
      </c>
      <c r="BH27" s="9">
        <f t="array" ref="BH27">VLOOKUP($C27&amp;$D27&amp;$BN27,IF({1,0},Sheet1!$A$6:$A$47&amp;Sheet1!$C$6:$C$47&amp;Sheet1!$BM$6:$BM$47,Sheet1!BG$6:BG$47),2,0)</f>
        <v>2</v>
      </c>
      <c r="BI27" s="9">
        <f t="array" ref="BI27">VLOOKUP($C27&amp;$D27&amp;$BN27,IF({1,0},Sheet1!$A$6:$A$47&amp;Sheet1!$C$6:$C$47&amp;Sheet1!$BM$6:$BM$47,Sheet1!BH$6:BH$47),2,0)</f>
        <v>10000</v>
      </c>
      <c r="BJ27" s="9">
        <f t="array" ref="BJ27">VLOOKUP($C27&amp;$D27&amp;$BN27,IF({1,0},Sheet1!$A$6:$A$47&amp;Sheet1!$C$6:$C$47&amp;Sheet1!$BM$6:$BM$47,Sheet1!BI$6:BI$47),2,0)</f>
        <v>0</v>
      </c>
      <c r="BK27" s="9">
        <f t="array" ref="BK27">VLOOKUP($C27&amp;$D27&amp;$BN27,IF({1,0},Sheet1!$A$6:$A$47&amp;Sheet1!$C$6:$C$47&amp;Sheet1!$BM$6:$BM$47,Sheet1!BJ$6:BJ$47),2,0)</f>
        <v>0</v>
      </c>
      <c r="BL27" s="9">
        <f t="array" ref="BL27">VLOOKUP($C27&amp;$D27&amp;$BN27,IF({1,0},Sheet1!$A$6:$A$47&amp;Sheet1!$C$6:$C$47&amp;Sheet1!$BM$6:$BM$47,Sheet1!BK$6:BK$47),2,0)</f>
        <v>0</v>
      </c>
      <c r="BM27" s="9">
        <f t="array" ref="BM27">VLOOKUP($C27&amp;$D27&amp;$BN27,IF({1,0},Sheet1!$A$6:$A$47&amp;Sheet1!$C$6:$C$47&amp;Sheet1!$BM$6:$BM$47,Sheet1!BL$6:BL$47),2,0)</f>
        <v>0</v>
      </c>
      <c r="BN27" s="8">
        <v>35</v>
      </c>
      <c r="BO27" s="9" t="s">
        <v>451</v>
      </c>
      <c r="BP27" s="8" t="s">
        <v>76</v>
      </c>
      <c r="BQ27" s="9">
        <f t="array" ref="BQ27">VLOOKUP($C27&amp;$D27&amp;$BW27,IF({1,0},Sheet1!$A$6:$A$47&amp;Sheet1!$C$6:$C$47&amp;Sheet1!$BV$6:$BV$47,Sheet1!BP$6:BP$47),2,0)</f>
        <v>7</v>
      </c>
      <c r="BR27" s="9">
        <f t="array" ref="BR27">VLOOKUP($C27&amp;$D27&amp;$BW27,IF({1,0},Sheet1!$A$6:$A$47&amp;Sheet1!$C$6:$C$47&amp;Sheet1!$BV$6:$BV$47,Sheet1!BQ$6:BQ$47),2,0)</f>
        <v>100</v>
      </c>
      <c r="BS27" s="9">
        <f t="array" ref="BS27">VLOOKUP($C27&amp;$D27&amp;$BW27,IF({1,0},Sheet1!$A$6:$A$47&amp;Sheet1!$C$6:$C$47&amp;Sheet1!$BV$6:$BV$47,Sheet1!BR$6:BR$47),2,0)</f>
        <v>0</v>
      </c>
      <c r="BT27" s="9">
        <f t="array" ref="BT27">VLOOKUP($C27&amp;$D27&amp;$BW27,IF({1,0},Sheet1!$A$6:$A$47&amp;Sheet1!$C$6:$C$47&amp;Sheet1!$BV$6:$BV$47,Sheet1!BS$6:BS$47),2,0)</f>
        <v>0</v>
      </c>
      <c r="BU27" s="9">
        <f t="array" ref="BU27">VLOOKUP($C27&amp;$D27&amp;$BW27,IF({1,0},Sheet1!$A$6:$A$47&amp;Sheet1!$C$6:$C$47&amp;Sheet1!$BV$6:$BV$47,Sheet1!BT$6:BT$47),2,0)</f>
        <v>0</v>
      </c>
      <c r="BV27" s="9">
        <f t="array" ref="BV27">VLOOKUP($C27&amp;$D27&amp;$BW27,IF({1,0},Sheet1!$A$6:$A$47&amp;Sheet1!$C$6:$C$47&amp;Sheet1!$BV$6:$BV$47,Sheet1!BU$6:BU$47),2,0)</f>
        <v>0</v>
      </c>
      <c r="BW27" s="8">
        <v>40</v>
      </c>
      <c r="BX27" s="9" t="str">
        <f t="shared" ref="BX27:BX28" si="6">"伤害加成+"&amp;BR27/10&amp;"% （"&amp;BW27/5&amp;"星）"</f>
        <v>伤害加成+10% （8星）</v>
      </c>
      <c r="BY27" s="8" t="s">
        <v>77</v>
      </c>
      <c r="BZ27" s="9">
        <f t="array" ref="BZ27">VLOOKUP($C27&amp;$D27&amp;$CF27,IF({1,0},Sheet1!$A$6:$A$47&amp;Sheet1!$C$6:$C$47&amp;Sheet1!$CE$6:$CE$47,Sheet1!BY$6:BY$47),2,0)</f>
        <v>2</v>
      </c>
      <c r="CA27" s="9">
        <f t="array" ref="CA27">VLOOKUP($C27&amp;$D27&amp;$CF27,IF({1,0},Sheet1!$A$6:$A$47&amp;Sheet1!$C$6:$C$47&amp;Sheet1!$CE$6:$CE$47,Sheet1!BZ$6:BZ$47),2,0)</f>
        <v>20000</v>
      </c>
      <c r="CB27" s="9">
        <f t="array" ref="CB27">VLOOKUP($C27&amp;$D27&amp;$CF27,IF({1,0},Sheet1!$A$6:$A$47&amp;Sheet1!$C$6:$C$47&amp;Sheet1!$CE$6:$CE$47,Sheet1!CA$6:CA$47),2,0)</f>
        <v>0</v>
      </c>
      <c r="CC27" s="9">
        <f t="array" ref="CC27">VLOOKUP($C27&amp;$D27&amp;$CF27,IF({1,0},Sheet1!$A$6:$A$47&amp;Sheet1!$C$6:$C$47&amp;Sheet1!$CE$6:$CE$47,Sheet1!CB$6:CB$47),2,0)</f>
        <v>0</v>
      </c>
      <c r="CD27" s="9">
        <f t="array" ref="CD27">VLOOKUP($C27&amp;$D27&amp;$CF27,IF({1,0},Sheet1!$A$6:$A$47&amp;Sheet1!$C$6:$C$47&amp;Sheet1!$CE$6:$CE$47,Sheet1!CC$6:CC$47),2,0)</f>
        <v>0</v>
      </c>
      <c r="CE27" s="9">
        <f t="array" ref="CE27">VLOOKUP($C27&amp;$D27&amp;$CF27,IF({1,0},Sheet1!$A$6:$A$47&amp;Sheet1!$C$6:$C$47&amp;Sheet1!$CE$6:$CE$47,Sheet1!CD$6:CD$47),2,0)</f>
        <v>0</v>
      </c>
      <c r="CF27" s="8">
        <v>45</v>
      </c>
      <c r="CG27" s="9" t="s">
        <v>452</v>
      </c>
      <c r="CH27" s="8" t="s">
        <v>78</v>
      </c>
      <c r="CI27" s="9">
        <f t="array" ref="CI27">VLOOKUP($C27&amp;$D27&amp;$CO27,IF({1,0},Sheet1!$A$6:$A$47&amp;Sheet1!$C$6:$C$47&amp;Sheet1!$CN$6:$CN$47,Sheet1!CH$6:CH$47),2,0)</f>
        <v>22</v>
      </c>
      <c r="CJ27" s="9">
        <f t="array" ref="CJ27">VLOOKUP($C27&amp;$D27&amp;$CO27,IF({1,0},Sheet1!$A$6:$A$47&amp;Sheet1!$C$6:$C$47&amp;Sheet1!$CN$6:$CN$47,Sheet1!CI$6:CI$47),2,0)</f>
        <v>120</v>
      </c>
      <c r="CK27" s="9">
        <f t="array" ref="CK27">VLOOKUP($C27&amp;$D27&amp;$CO27,IF({1,0},Sheet1!$A$6:$A$47&amp;Sheet1!$C$6:$C$47&amp;Sheet1!$CN$6:$CN$47,Sheet1!CJ$6:CJ$47),2,0)</f>
        <v>0</v>
      </c>
      <c r="CL27" s="9">
        <f t="array" ref="CL27">VLOOKUP($C27&amp;$D27&amp;$CO27,IF({1,0},Sheet1!$A$6:$A$47&amp;Sheet1!$C$6:$C$47&amp;Sheet1!$CN$6:$CN$47,Sheet1!CK$6:CK$47),2,0)</f>
        <v>0</v>
      </c>
      <c r="CM27" s="9">
        <f t="array" ref="CM27">VLOOKUP($C27&amp;$D27&amp;$CO27,IF({1,0},Sheet1!$A$6:$A$47&amp;Sheet1!$C$6:$C$47&amp;Sheet1!$CN$6:$CN$47,Sheet1!CL$6:CL$47),2,0)</f>
        <v>0</v>
      </c>
      <c r="CN27" s="9">
        <f t="array" ref="CN27">VLOOKUP($C27&amp;$D27&amp;$CO27,IF({1,0},Sheet1!$A$6:$A$47&amp;Sheet1!$C$6:$C$47&amp;Sheet1!$CN$6:$CN$47,Sheet1!CM$6:CM$47),2,0)</f>
        <v>0</v>
      </c>
      <c r="CO27" s="8">
        <v>50</v>
      </c>
      <c r="CP27" s="9" t="str">
        <f t="shared" ref="CP27:CP28" si="7">"最终增伤+"&amp;CJ27/10&amp;"% （"&amp;CO27/5&amp;"星）"</f>
        <v>最终增伤+12% （10星）</v>
      </c>
      <c r="CQ27"/>
      <c r="CR27"/>
    </row>
    <row r="28" spans="1:96" s="8" customFormat="1" ht="17.399999999999999" x14ac:dyDescent="0.25">
      <c r="A28" s="45">
        <v>11503</v>
      </c>
      <c r="B28" s="28" t="s">
        <v>327</v>
      </c>
      <c r="C28" s="28">
        <f>VLOOKUP(B28,Sheet4!$A$6:$B$171,2,0)</f>
        <v>3</v>
      </c>
      <c r="D28" s="46">
        <v>15</v>
      </c>
      <c r="E28" s="8" t="s">
        <v>29</v>
      </c>
      <c r="F28" s="9">
        <f t="array" ref="F28">VLOOKUP($C28&amp;$D28&amp;$L28,IF({1,0},Sheet1!$A$6:$A$47&amp;Sheet1!$C$6:$C$47&amp;Sheet1!$K$6:$K$47,Sheet1!E$6:E$47),2,0)</f>
        <v>18</v>
      </c>
      <c r="G28" s="9">
        <f t="array" ref="G28">VLOOKUP($C28&amp;$D28&amp;$L28,IF({1,0},Sheet1!$A$6:$A$47&amp;Sheet1!$C$6:$C$47&amp;Sheet1!$K$6:$K$47,Sheet1!F$6:F$47),2,0)</f>
        <v>1</v>
      </c>
      <c r="H28" s="9">
        <f t="array" ref="H28">VLOOKUP($C28&amp;$D28&amp;$L28,IF({1,0},Sheet1!$A$6:$A$47&amp;Sheet1!$C$6:$C$47&amp;Sheet1!$K$6:$K$47,Sheet1!G$6:G$47),2,0)</f>
        <v>0</v>
      </c>
      <c r="I28" s="9">
        <f t="array" ref="I28">VLOOKUP($C28&amp;$D28&amp;$L28,IF({1,0},Sheet1!$A$6:$A$47&amp;Sheet1!$C$6:$C$47&amp;Sheet1!$K$6:$K$47,Sheet1!H$6:H$47),2,0)</f>
        <v>0</v>
      </c>
      <c r="J28" s="9">
        <f t="array" ref="J28">VLOOKUP($C28&amp;$D28&amp;$L28,IF({1,0},Sheet1!$A$6:$A$47&amp;Sheet1!$C$6:$C$47&amp;Sheet1!$K$6:$K$47,Sheet1!I$6:I$47),2,0)</f>
        <v>0</v>
      </c>
      <c r="K28" s="9">
        <f t="array" ref="K28">VLOOKUP($C28&amp;$D28&amp;$L28,IF({1,0},Sheet1!$A$6:$A$47&amp;Sheet1!$C$6:$C$47&amp;Sheet1!$K$6:$K$47,Sheet1!J$6:J$47),2,0)</f>
        <v>0</v>
      </c>
      <c r="L28" s="8">
        <v>5</v>
      </c>
      <c r="M28" s="33" t="s">
        <v>413</v>
      </c>
      <c r="N28" s="8" t="s">
        <v>27</v>
      </c>
      <c r="O28" s="9">
        <f t="array" ref="O28">VLOOKUP($C28&amp;$D28&amp;$U28,IF({1,0},Sheet1!$A$6:$A$47&amp;Sheet1!$C$6:$C$47&amp;Sheet1!$T$6:$T$47,Sheet1!N$6:N$47),2,0)</f>
        <v>18</v>
      </c>
      <c r="P28" s="9">
        <f t="array" ref="P28">VLOOKUP($C28&amp;$D28&amp;$U28,IF({1,0},Sheet1!$A$6:$A$47&amp;Sheet1!$C$6:$C$47&amp;Sheet1!$T$6:$T$47,Sheet1!O$6:O$47),2,0)</f>
        <v>2</v>
      </c>
      <c r="Q28" s="9">
        <f t="array" ref="Q28">VLOOKUP($C28&amp;$D28&amp;$U28,IF({1,0},Sheet1!$A$6:$A$47&amp;Sheet1!$C$6:$C$47&amp;Sheet1!$T$6:$T$47,Sheet1!P$6:P$47),2,0)</f>
        <v>0</v>
      </c>
      <c r="R28" s="9">
        <f t="array" ref="R28">VLOOKUP($C28&amp;$D28&amp;$U28,IF({1,0},Sheet1!$A$6:$A$47&amp;Sheet1!$C$6:$C$47&amp;Sheet1!$T$6:$T$47,Sheet1!Q$6:Q$47),2,0)</f>
        <v>0</v>
      </c>
      <c r="S28" s="9">
        <f t="array" ref="S28">VLOOKUP($C28&amp;$D28&amp;$U28,IF({1,0},Sheet1!$A$6:$A$47&amp;Sheet1!$C$6:$C$47&amp;Sheet1!$T$6:$T$47,Sheet1!R$6:R$47),2,0)</f>
        <v>0</v>
      </c>
      <c r="T28" s="9">
        <f t="array" ref="T28">VLOOKUP($C28&amp;$D28&amp;$U28,IF({1,0},Sheet1!$A$6:$A$47&amp;Sheet1!$C$6:$C$47&amp;Sheet1!$T$6:$T$47,Sheet1!S$6:S$47),2,0)</f>
        <v>0</v>
      </c>
      <c r="U28" s="8">
        <v>10</v>
      </c>
      <c r="V28" s="33" t="s">
        <v>414</v>
      </c>
      <c r="W28" s="8" t="s">
        <v>28</v>
      </c>
      <c r="X28" s="9">
        <f t="array" ref="X28">VLOOKUP($C28&amp;$D28&amp;$AD28,IF({1,0},Sheet1!$A$6:$A$47&amp;Sheet1!$C$6:$C$47&amp;Sheet1!$AC$6:$AC$47,Sheet1!W$6:W$47),2,0)</f>
        <v>0</v>
      </c>
      <c r="Y28" s="9">
        <f t="array" ref="Y28">VLOOKUP($C28&amp;$D28&amp;$AD28,IF({1,0},Sheet1!$A$6:$A$47&amp;Sheet1!$C$6:$C$47&amp;Sheet1!$AC$6:$AC$47,Sheet1!X$6:X$47),2,0)</f>
        <v>0</v>
      </c>
      <c r="Z28" s="9">
        <f t="array" ref="Z28">VLOOKUP($C28&amp;$D28&amp;$AD28,IF({1,0},Sheet1!$A$6:$A$47&amp;Sheet1!$C$6:$C$47&amp;Sheet1!$AC$6:$AC$47,Sheet1!Y$6:Y$47),2,0)</f>
        <v>2</v>
      </c>
      <c r="AA28" s="9">
        <f t="array" ref="AA28">VLOOKUP($C28&amp;$D28&amp;$AD28,IF({1,0},Sheet1!$A$6:$A$47&amp;Sheet1!$C$6:$C$47&amp;Sheet1!$AC$6:$AC$47,Sheet1!Z$6:Z$47),2,0)</f>
        <v>900</v>
      </c>
      <c r="AB28" s="9">
        <f t="array" ref="AB28">VLOOKUP($C28&amp;$D28&amp;$AD28,IF({1,0},Sheet1!$A$6:$A$47&amp;Sheet1!$C$6:$C$47&amp;Sheet1!$AC$6:$AC$47,Sheet1!AA$6:AA$47),2,0)</f>
        <v>9</v>
      </c>
      <c r="AC28" s="9">
        <f t="array" ref="AC28">VLOOKUP($C28&amp;$D28&amp;$AD28,IF({1,0},Sheet1!$A$6:$A$47&amp;Sheet1!$C$6:$C$47&amp;Sheet1!$AC$6:$AC$47,Sheet1!AB$6:AB$47),2,0)</f>
        <v>45</v>
      </c>
      <c r="AD28" s="8">
        <v>15</v>
      </c>
      <c r="AE28" s="9" t="str">
        <f t="array" ref="AE28">VLOOKUP($C28&amp;$D28,IF({1,0},Sheet1!$A$6:$A$47&amp;Sheet1!$C$6:$C$47,Sheet1!AD$6:AD$47),2,0)</f>
        <v>攻击+900，命中+4.5% （3星）</v>
      </c>
      <c r="AF28" s="8" t="s">
        <v>72</v>
      </c>
      <c r="AG28" s="9">
        <f t="array" ref="AG28">VLOOKUP($C28&amp;$D28&amp;$AM28,IF({1,0},Sheet1!$A$6:$A$47&amp;Sheet1!$C$6:$C$47&amp;Sheet1!$AL$6:$AL$47,Sheet1!AF$6:AF$47),2,0)</f>
        <v>0</v>
      </c>
      <c r="AH28" s="9">
        <f t="array" ref="AH28">VLOOKUP($C28&amp;$D28&amp;$AM28,IF({1,0},Sheet1!$A$6:$A$47&amp;Sheet1!$C$6:$C$47&amp;Sheet1!$AL$6:$AL$47,Sheet1!AG$6:AG$47),2,0)</f>
        <v>0</v>
      </c>
      <c r="AI28" s="9">
        <f t="array" ref="AI28">VLOOKUP($C28&amp;$D28&amp;$AM28,IF({1,0},Sheet1!$A$6:$A$47&amp;Sheet1!$C$6:$C$47&amp;Sheet1!$AL$6:$AL$47,Sheet1!AH$6:AH$47),2,0)</f>
        <v>7</v>
      </c>
      <c r="AJ28" s="9">
        <f t="array" ref="AJ28">VLOOKUP($C28&amp;$D28&amp;$AM28,IF({1,0},Sheet1!$A$6:$A$47&amp;Sheet1!$C$6:$C$47&amp;Sheet1!$AL$6:$AL$47,Sheet1!AI$6:AI$47),2,0)</f>
        <v>70</v>
      </c>
      <c r="AK28" s="9">
        <f t="array" ref="AK28">VLOOKUP($C28&amp;$D28&amp;$AM28,IF({1,0},Sheet1!$A$6:$A$47&amp;Sheet1!$C$6:$C$47&amp;Sheet1!$AL$6:$AL$47,Sheet1!AJ$6:AJ$47),2,0)</f>
        <v>0</v>
      </c>
      <c r="AL28" s="9">
        <f t="array" ref="AL28">VLOOKUP($C28&amp;$D28&amp;$AM28,IF({1,0},Sheet1!$A$6:$A$47&amp;Sheet1!$C$6:$C$47&amp;Sheet1!$AL$6:$AL$47,Sheet1!AK$6:AK$47),2,0)</f>
        <v>0</v>
      </c>
      <c r="AM28" s="8">
        <v>20</v>
      </c>
      <c r="AN28" s="9" t="s">
        <v>449</v>
      </c>
      <c r="AO28" s="8" t="s">
        <v>73</v>
      </c>
      <c r="AP28" s="9">
        <f t="array" ref="AP28">VLOOKUP($C28&amp;$D28&amp;$AV28,IF({1,0},Sheet1!$A$6:$A$47&amp;Sheet1!$C$6:$C$47&amp;Sheet1!$AU$6:$AU$47,Sheet1!AO$6:AO$47),2,0)</f>
        <v>2</v>
      </c>
      <c r="AQ28" s="9">
        <f t="array" ref="AQ28">VLOOKUP($C28&amp;$D28&amp;$AV28,IF({1,0},Sheet1!$A$6:$A$47&amp;Sheet1!$C$6:$C$47&amp;Sheet1!$AU$6:$AU$47,Sheet1!AP$6:AP$47),2,0)</f>
        <v>5000</v>
      </c>
      <c r="AR28" s="9">
        <f t="array" ref="AR28">VLOOKUP($C28&amp;$D28&amp;$AV28,IF({1,0},Sheet1!$A$6:$A$47&amp;Sheet1!$C$6:$C$47&amp;Sheet1!$AU$6:$AU$47,Sheet1!AQ$6:AQ$47),2,0)</f>
        <v>0</v>
      </c>
      <c r="AS28" s="9">
        <f t="array" ref="AS28">VLOOKUP($C28&amp;$D28&amp;$AV28,IF({1,0},Sheet1!$A$6:$A$47&amp;Sheet1!$C$6:$C$47&amp;Sheet1!$AU$6:$AU$47,Sheet1!AR$6:AR$47),2,0)</f>
        <v>0</v>
      </c>
      <c r="AT28" s="9">
        <f t="array" ref="AT28">VLOOKUP($C28&amp;$D28&amp;$AV28,IF({1,0},Sheet1!$A$6:$A$47&amp;Sheet1!$C$6:$C$47&amp;Sheet1!$AU$6:$AU$47,Sheet1!AS$6:AS$47),2,0)</f>
        <v>0</v>
      </c>
      <c r="AU28" s="9">
        <f t="array" ref="AU28">VLOOKUP($C28&amp;$D28&amp;$AV28,IF({1,0},Sheet1!$A$6:$A$47&amp;Sheet1!$C$6:$C$47&amp;Sheet1!$AU$6:$AU$47,Sheet1!AT$6:AT$47),2,0)</f>
        <v>0</v>
      </c>
      <c r="AV28" s="8">
        <v>25</v>
      </c>
      <c r="AW28" s="9" t="s">
        <v>450</v>
      </c>
      <c r="AX28" s="8" t="s">
        <v>74</v>
      </c>
      <c r="AY28" s="9">
        <f t="array" ref="AY28">VLOOKUP($C28&amp;$D28&amp;$BE28,IF({1,0},Sheet1!$A$6:$A$47&amp;Sheet1!$C$6:$C$47&amp;Sheet1!$BD$6:$BD$47,Sheet1!AX$6:AX$47),2,0)</f>
        <v>18</v>
      </c>
      <c r="AZ28" s="9">
        <f t="array" ref="AZ28">VLOOKUP($C28&amp;$D28&amp;$BE28,IF({1,0},Sheet1!$A$6:$A$47&amp;Sheet1!$C$6:$C$47&amp;Sheet1!$BD$6:$BD$47,Sheet1!AY$6:AY$47),2,0)</f>
        <v>4</v>
      </c>
      <c r="BA28" s="9">
        <f t="array" ref="BA28">VLOOKUP($C28&amp;$D28&amp;$BE28,IF({1,0},Sheet1!$A$6:$A$47&amp;Sheet1!$C$6:$C$47&amp;Sheet1!$BD$6:$BD$47,Sheet1!AZ$6:AZ$47),2,0)</f>
        <v>0</v>
      </c>
      <c r="BB28" s="9">
        <f t="array" ref="BB28">VLOOKUP($C28&amp;$D28&amp;$BE28,IF({1,0},Sheet1!$A$6:$A$47&amp;Sheet1!$C$6:$C$47&amp;Sheet1!$BD$6:$BD$47,Sheet1!BA$6:BA$47),2,0)</f>
        <v>0</v>
      </c>
      <c r="BC28" s="9">
        <f t="array" ref="BC28">VLOOKUP($C28&amp;$D28&amp;$BE28,IF({1,0},Sheet1!$A$6:$A$47&amp;Sheet1!$C$6:$C$47&amp;Sheet1!$BD$6:$BD$47,Sheet1!BB$6:BB$47),2,0)</f>
        <v>0</v>
      </c>
      <c r="BD28" s="9">
        <f t="array" ref="BD28">VLOOKUP($C28&amp;$D28&amp;$BE28,IF({1,0},Sheet1!$A$6:$A$47&amp;Sheet1!$C$6:$C$47&amp;Sheet1!$BD$6:$BD$47,Sheet1!BC$6:BC$47),2,0)</f>
        <v>0</v>
      </c>
      <c r="BE28" s="8">
        <v>30</v>
      </c>
      <c r="BF28" s="33" t="s">
        <v>418</v>
      </c>
      <c r="BG28" s="33" t="s">
        <v>75</v>
      </c>
      <c r="BH28" s="9">
        <f t="array" ref="BH28">VLOOKUP($C28&amp;$D28&amp;$BN28,IF({1,0},Sheet1!$A$6:$A$47&amp;Sheet1!$C$6:$C$47&amp;Sheet1!$BM$6:$BM$47,Sheet1!BG$6:BG$47),2,0)</f>
        <v>2</v>
      </c>
      <c r="BI28" s="9">
        <f t="array" ref="BI28">VLOOKUP($C28&amp;$D28&amp;$BN28,IF({1,0},Sheet1!$A$6:$A$47&amp;Sheet1!$C$6:$C$47&amp;Sheet1!$BM$6:$BM$47,Sheet1!BH$6:BH$47),2,0)</f>
        <v>10000</v>
      </c>
      <c r="BJ28" s="9">
        <f t="array" ref="BJ28">VLOOKUP($C28&amp;$D28&amp;$BN28,IF({1,0},Sheet1!$A$6:$A$47&amp;Sheet1!$C$6:$C$47&amp;Sheet1!$BM$6:$BM$47,Sheet1!BI$6:BI$47),2,0)</f>
        <v>0</v>
      </c>
      <c r="BK28" s="9">
        <f t="array" ref="BK28">VLOOKUP($C28&amp;$D28&amp;$BN28,IF({1,0},Sheet1!$A$6:$A$47&amp;Sheet1!$C$6:$C$47&amp;Sheet1!$BM$6:$BM$47,Sheet1!BJ$6:BJ$47),2,0)</f>
        <v>0</v>
      </c>
      <c r="BL28" s="9">
        <f t="array" ref="BL28">VLOOKUP($C28&amp;$D28&amp;$BN28,IF({1,0},Sheet1!$A$6:$A$47&amp;Sheet1!$C$6:$C$47&amp;Sheet1!$BM$6:$BM$47,Sheet1!BK$6:BK$47),2,0)</f>
        <v>0</v>
      </c>
      <c r="BM28" s="9">
        <f t="array" ref="BM28">VLOOKUP($C28&amp;$D28&amp;$BN28,IF({1,0},Sheet1!$A$6:$A$47&amp;Sheet1!$C$6:$C$47&amp;Sheet1!$BM$6:$BM$47,Sheet1!BL$6:BL$47),2,0)</f>
        <v>0</v>
      </c>
      <c r="BN28" s="8">
        <v>35</v>
      </c>
      <c r="BO28" s="9" t="s">
        <v>451</v>
      </c>
      <c r="BP28" s="8" t="s">
        <v>76</v>
      </c>
      <c r="BQ28" s="9">
        <f t="array" ref="BQ28">VLOOKUP($C28&amp;$D28&amp;$BW28,IF({1,0},Sheet1!$A$6:$A$47&amp;Sheet1!$C$6:$C$47&amp;Sheet1!$BV$6:$BV$47,Sheet1!BP$6:BP$47),2,0)</f>
        <v>7</v>
      </c>
      <c r="BR28" s="9">
        <f t="array" ref="BR28">VLOOKUP($C28&amp;$D28&amp;$BW28,IF({1,0},Sheet1!$A$6:$A$47&amp;Sheet1!$C$6:$C$47&amp;Sheet1!$BV$6:$BV$47,Sheet1!BQ$6:BQ$47),2,0)</f>
        <v>100</v>
      </c>
      <c r="BS28" s="9">
        <f t="array" ref="BS28">VLOOKUP($C28&amp;$D28&amp;$BW28,IF({1,0},Sheet1!$A$6:$A$47&amp;Sheet1!$C$6:$C$47&amp;Sheet1!$BV$6:$BV$47,Sheet1!BR$6:BR$47),2,0)</f>
        <v>0</v>
      </c>
      <c r="BT28" s="9">
        <f t="array" ref="BT28">VLOOKUP($C28&amp;$D28&amp;$BW28,IF({1,0},Sheet1!$A$6:$A$47&amp;Sheet1!$C$6:$C$47&amp;Sheet1!$BV$6:$BV$47,Sheet1!BS$6:BS$47),2,0)</f>
        <v>0</v>
      </c>
      <c r="BU28" s="9">
        <f t="array" ref="BU28">VLOOKUP($C28&amp;$D28&amp;$BW28,IF({1,0},Sheet1!$A$6:$A$47&amp;Sheet1!$C$6:$C$47&amp;Sheet1!$BV$6:$BV$47,Sheet1!BT$6:BT$47),2,0)</f>
        <v>0</v>
      </c>
      <c r="BV28" s="9">
        <f t="array" ref="BV28">VLOOKUP($C28&amp;$D28&amp;$BW28,IF({1,0},Sheet1!$A$6:$A$47&amp;Sheet1!$C$6:$C$47&amp;Sheet1!$BV$6:$BV$47,Sheet1!BU$6:BU$47),2,0)</f>
        <v>0</v>
      </c>
      <c r="BW28" s="8">
        <v>40</v>
      </c>
      <c r="BX28" s="9" t="str">
        <f t="shared" si="6"/>
        <v>伤害加成+10% （8星）</v>
      </c>
      <c r="BY28" s="8" t="s">
        <v>77</v>
      </c>
      <c r="BZ28" s="9">
        <f t="array" ref="BZ28">VLOOKUP($C28&amp;$D28&amp;$CF28,IF({1,0},Sheet1!$A$6:$A$47&amp;Sheet1!$C$6:$C$47&amp;Sheet1!$CE$6:$CE$47,Sheet1!BY$6:BY$47),2,0)</f>
        <v>2</v>
      </c>
      <c r="CA28" s="9">
        <f t="array" ref="CA28">VLOOKUP($C28&amp;$D28&amp;$CF28,IF({1,0},Sheet1!$A$6:$A$47&amp;Sheet1!$C$6:$C$47&amp;Sheet1!$CE$6:$CE$47,Sheet1!BZ$6:BZ$47),2,0)</f>
        <v>20000</v>
      </c>
      <c r="CB28" s="9">
        <f t="array" ref="CB28">VLOOKUP($C28&amp;$D28&amp;$CF28,IF({1,0},Sheet1!$A$6:$A$47&amp;Sheet1!$C$6:$C$47&amp;Sheet1!$CE$6:$CE$47,Sheet1!CA$6:CA$47),2,0)</f>
        <v>0</v>
      </c>
      <c r="CC28" s="9">
        <f t="array" ref="CC28">VLOOKUP($C28&amp;$D28&amp;$CF28,IF({1,0},Sheet1!$A$6:$A$47&amp;Sheet1!$C$6:$C$47&amp;Sheet1!$CE$6:$CE$47,Sheet1!CB$6:CB$47),2,0)</f>
        <v>0</v>
      </c>
      <c r="CD28" s="9">
        <f t="array" ref="CD28">VLOOKUP($C28&amp;$D28&amp;$CF28,IF({1,0},Sheet1!$A$6:$A$47&amp;Sheet1!$C$6:$C$47&amp;Sheet1!$CE$6:$CE$47,Sheet1!CC$6:CC$47),2,0)</f>
        <v>0</v>
      </c>
      <c r="CE28" s="9">
        <f t="array" ref="CE28">VLOOKUP($C28&amp;$D28&amp;$CF28,IF({1,0},Sheet1!$A$6:$A$47&amp;Sheet1!$C$6:$C$47&amp;Sheet1!$CE$6:$CE$47,Sheet1!CD$6:CD$47),2,0)</f>
        <v>0</v>
      </c>
      <c r="CF28" s="8">
        <v>45</v>
      </c>
      <c r="CG28" s="9" t="s">
        <v>452</v>
      </c>
      <c r="CH28" s="8" t="s">
        <v>78</v>
      </c>
      <c r="CI28" s="9">
        <f t="array" ref="CI28">VLOOKUP($C28&amp;$D28&amp;$CO28,IF({1,0},Sheet1!$A$6:$A$47&amp;Sheet1!$C$6:$C$47&amp;Sheet1!$CN$6:$CN$47,Sheet1!CH$6:CH$47),2,0)</f>
        <v>22</v>
      </c>
      <c r="CJ28" s="9">
        <f t="array" ref="CJ28">VLOOKUP($C28&amp;$D28&amp;$CO28,IF({1,0},Sheet1!$A$6:$A$47&amp;Sheet1!$C$6:$C$47&amp;Sheet1!$CN$6:$CN$47,Sheet1!CI$6:CI$47),2,0)</f>
        <v>120</v>
      </c>
      <c r="CK28" s="9">
        <f t="array" ref="CK28">VLOOKUP($C28&amp;$D28&amp;$CO28,IF({1,0},Sheet1!$A$6:$A$47&amp;Sheet1!$C$6:$C$47&amp;Sheet1!$CN$6:$CN$47,Sheet1!CJ$6:CJ$47),2,0)</f>
        <v>0</v>
      </c>
      <c r="CL28" s="9">
        <f t="array" ref="CL28">VLOOKUP($C28&amp;$D28&amp;$CO28,IF({1,0},Sheet1!$A$6:$A$47&amp;Sheet1!$C$6:$C$47&amp;Sheet1!$CN$6:$CN$47,Sheet1!CK$6:CK$47),2,0)</f>
        <v>0</v>
      </c>
      <c r="CM28" s="9">
        <f t="array" ref="CM28">VLOOKUP($C28&amp;$D28&amp;$CO28,IF({1,0},Sheet1!$A$6:$A$47&amp;Sheet1!$C$6:$C$47&amp;Sheet1!$CN$6:$CN$47,Sheet1!CL$6:CL$47),2,0)</f>
        <v>0</v>
      </c>
      <c r="CN28" s="9">
        <f t="array" ref="CN28">VLOOKUP($C28&amp;$D28&amp;$CO28,IF({1,0},Sheet1!$A$6:$A$47&amp;Sheet1!$C$6:$C$47&amp;Sheet1!$CN$6:$CN$47,Sheet1!CM$6:CM$47),2,0)</f>
        <v>0</v>
      </c>
      <c r="CO28" s="8">
        <v>50</v>
      </c>
      <c r="CP28" s="9" t="str">
        <f t="shared" si="7"/>
        <v>最终增伤+12% （10星）</v>
      </c>
      <c r="CQ28"/>
      <c r="CR28"/>
    </row>
    <row r="29" spans="1:96" s="8" customFormat="1" ht="16.5" customHeight="1" x14ac:dyDescent="0.25">
      <c r="A29" s="45">
        <v>11504</v>
      </c>
      <c r="B29" s="28" t="s">
        <v>328</v>
      </c>
      <c r="C29" s="28">
        <f>VLOOKUP(B29,Sheet4!$A$6:$B$171,2,0)</f>
        <v>4</v>
      </c>
      <c r="D29" s="46">
        <v>15</v>
      </c>
      <c r="E29" s="8" t="s">
        <v>29</v>
      </c>
      <c r="F29" s="9">
        <f t="array" ref="F29">VLOOKUP($C29&amp;$D29&amp;$L29,IF({1,0},Sheet1!$A$6:$A$47&amp;Sheet1!$C$6:$C$47&amp;Sheet1!$K$6:$K$47,Sheet1!E$6:E$47),2,0)</f>
        <v>18</v>
      </c>
      <c r="G29" s="9">
        <f t="array" ref="G29">VLOOKUP($C29&amp;$D29&amp;$L29,IF({1,0},Sheet1!$A$6:$A$47&amp;Sheet1!$C$6:$C$47&amp;Sheet1!$K$6:$K$47,Sheet1!F$6:F$47),2,0)</f>
        <v>1</v>
      </c>
      <c r="H29" s="9">
        <f t="array" ref="H29">VLOOKUP($C29&amp;$D29&amp;$L29,IF({1,0},Sheet1!$A$6:$A$47&amp;Sheet1!$C$6:$C$47&amp;Sheet1!$K$6:$K$47,Sheet1!G$6:G$47),2,0)</f>
        <v>0</v>
      </c>
      <c r="I29" s="9">
        <f t="array" ref="I29">VLOOKUP($C29&amp;$D29&amp;$L29,IF({1,0},Sheet1!$A$6:$A$47&amp;Sheet1!$C$6:$C$47&amp;Sheet1!$K$6:$K$47,Sheet1!H$6:H$47),2,0)</f>
        <v>0</v>
      </c>
      <c r="J29" s="9">
        <f t="array" ref="J29">VLOOKUP($C29&amp;$D29&amp;$L29,IF({1,0},Sheet1!$A$6:$A$47&amp;Sheet1!$C$6:$C$47&amp;Sheet1!$K$6:$K$47,Sheet1!I$6:I$47),2,0)</f>
        <v>0</v>
      </c>
      <c r="K29" s="9">
        <f t="array" ref="K29">VLOOKUP($C29&amp;$D29&amp;$L29,IF({1,0},Sheet1!$A$6:$A$47&amp;Sheet1!$C$6:$C$47&amp;Sheet1!$K$6:$K$47,Sheet1!J$6:J$47),2,0)</f>
        <v>0</v>
      </c>
      <c r="L29" s="8">
        <v>5</v>
      </c>
      <c r="M29" s="33" t="s">
        <v>413</v>
      </c>
      <c r="N29" s="8" t="s">
        <v>27</v>
      </c>
      <c r="O29" s="9">
        <f t="array" ref="O29">VLOOKUP($C29&amp;$D29&amp;$U29,IF({1,0},Sheet1!$A$6:$A$47&amp;Sheet1!$C$6:$C$47&amp;Sheet1!$T$6:$T$47,Sheet1!N$6:N$47),2,0)</f>
        <v>18</v>
      </c>
      <c r="P29" s="9">
        <f t="array" ref="P29">VLOOKUP($C29&amp;$D29&amp;$U29,IF({1,0},Sheet1!$A$6:$A$47&amp;Sheet1!$C$6:$C$47&amp;Sheet1!$T$6:$T$47,Sheet1!O$6:O$47),2,0)</f>
        <v>2</v>
      </c>
      <c r="Q29" s="9">
        <f t="array" ref="Q29">VLOOKUP($C29&amp;$D29&amp;$U29,IF({1,0},Sheet1!$A$6:$A$47&amp;Sheet1!$C$6:$C$47&amp;Sheet1!$T$6:$T$47,Sheet1!P$6:P$47),2,0)</f>
        <v>0</v>
      </c>
      <c r="R29" s="9">
        <f t="array" ref="R29">VLOOKUP($C29&amp;$D29&amp;$U29,IF({1,0},Sheet1!$A$6:$A$47&amp;Sheet1!$C$6:$C$47&amp;Sheet1!$T$6:$T$47,Sheet1!Q$6:Q$47),2,0)</f>
        <v>0</v>
      </c>
      <c r="S29" s="9">
        <f t="array" ref="S29">VLOOKUP($C29&amp;$D29&amp;$U29,IF({1,0},Sheet1!$A$6:$A$47&amp;Sheet1!$C$6:$C$47&amp;Sheet1!$T$6:$T$47,Sheet1!R$6:R$47),2,0)</f>
        <v>0</v>
      </c>
      <c r="T29" s="9">
        <f t="array" ref="T29">VLOOKUP($C29&amp;$D29&amp;$U29,IF({1,0},Sheet1!$A$6:$A$47&amp;Sheet1!$C$6:$C$47&amp;Sheet1!$T$6:$T$47,Sheet1!S$6:S$47),2,0)</f>
        <v>0</v>
      </c>
      <c r="U29" s="8">
        <v>10</v>
      </c>
      <c r="V29" s="33" t="s">
        <v>414</v>
      </c>
      <c r="W29" s="8" t="s">
        <v>28</v>
      </c>
      <c r="X29" s="9">
        <f t="array" ref="X29">VLOOKUP($C29&amp;$D29&amp;$AD29,IF({1,0},Sheet1!$A$6:$A$47&amp;Sheet1!$C$6:$C$47&amp;Sheet1!$AC$6:$AC$47,Sheet1!W$6:W$47),2,0)</f>
        <v>0</v>
      </c>
      <c r="Y29" s="9">
        <f t="array" ref="Y29">VLOOKUP($C29&amp;$D29&amp;$AD29,IF({1,0},Sheet1!$A$6:$A$47&amp;Sheet1!$C$6:$C$47&amp;Sheet1!$AC$6:$AC$47,Sheet1!X$6:X$47),2,0)</f>
        <v>0</v>
      </c>
      <c r="Z29" s="9">
        <f t="array" ref="Z29">VLOOKUP($C29&amp;$D29&amp;$AD29,IF({1,0},Sheet1!$A$6:$A$47&amp;Sheet1!$C$6:$C$47&amp;Sheet1!$AC$6:$AC$47,Sheet1!Y$6:Y$47),2,0)</f>
        <v>2</v>
      </c>
      <c r="AA29" s="9">
        <f t="array" ref="AA29">VLOOKUP($C29&amp;$D29&amp;$AD29,IF({1,0},Sheet1!$A$6:$A$47&amp;Sheet1!$C$6:$C$47&amp;Sheet1!$AC$6:$AC$47,Sheet1!Z$6:Z$47),2,0)</f>
        <v>700</v>
      </c>
      <c r="AB29" s="9">
        <f t="array" ref="AB29">VLOOKUP($C29&amp;$D29&amp;$AD29,IF({1,0},Sheet1!$A$6:$A$47&amp;Sheet1!$C$6:$C$47&amp;Sheet1!$AC$6:$AC$47,Sheet1!AA$6:AA$47),2,0)</f>
        <v>3</v>
      </c>
      <c r="AC29" s="9">
        <f t="array" ref="AC29">VLOOKUP($C29&amp;$D29&amp;$AD29,IF({1,0},Sheet1!$A$6:$A$47&amp;Sheet1!$C$6:$C$47&amp;Sheet1!$AC$6:$AC$47,Sheet1!AB$6:AB$47),2,0)</f>
        <v>500</v>
      </c>
      <c r="AD29" s="8">
        <v>15</v>
      </c>
      <c r="AE29" s="9" t="str">
        <f t="array" ref="AE29">VLOOKUP($C29&amp;$D29,IF({1,0},Sheet1!$A$6:$A$47&amp;Sheet1!$C$6:$C$47,Sheet1!AD$6:AD$47),2,0)</f>
        <v>攻击+700，防御+500 （3星）</v>
      </c>
      <c r="AF29" s="8" t="s">
        <v>72</v>
      </c>
      <c r="AG29" s="9">
        <f t="array" ref="AG29">VLOOKUP($C29&amp;$D29&amp;$AM29,IF({1,0},Sheet1!$A$6:$A$47&amp;Sheet1!$C$6:$C$47&amp;Sheet1!$AL$6:$AL$47,Sheet1!AF$6:AF$47),2,0)</f>
        <v>0</v>
      </c>
      <c r="AH29" s="9">
        <f t="array" ref="AH29">VLOOKUP($C29&amp;$D29&amp;$AM29,IF({1,0},Sheet1!$A$6:$A$47&amp;Sheet1!$C$6:$C$47&amp;Sheet1!$AL$6:$AL$47,Sheet1!AG$6:AG$47),2,0)</f>
        <v>0</v>
      </c>
      <c r="AI29" s="9">
        <f t="array" ref="AI29">VLOOKUP($C29&amp;$D29&amp;$AM29,IF({1,0},Sheet1!$A$6:$A$47&amp;Sheet1!$C$6:$C$47&amp;Sheet1!$AL$6:$AL$47,Sheet1!AH$6:AH$47),2,0)</f>
        <v>7</v>
      </c>
      <c r="AJ29" s="9">
        <f t="array" ref="AJ29">VLOOKUP($C29&amp;$D29&amp;$AM29,IF({1,0},Sheet1!$A$6:$A$47&amp;Sheet1!$C$6:$C$47&amp;Sheet1!$AL$6:$AL$47,Sheet1!AI$6:AI$47),2,0)</f>
        <v>35</v>
      </c>
      <c r="AK29" s="9">
        <f t="array" ref="AK29">VLOOKUP($C29&amp;$D29&amp;$AM29,IF({1,0},Sheet1!$A$6:$A$47&amp;Sheet1!$C$6:$C$47&amp;Sheet1!$AL$6:$AL$47,Sheet1!AJ$6:AJ$47),2,0)</f>
        <v>8</v>
      </c>
      <c r="AL29" s="9">
        <f t="array" ref="AL29">VLOOKUP($C29&amp;$D29&amp;$AM29,IF({1,0},Sheet1!$A$6:$A$47&amp;Sheet1!$C$6:$C$47&amp;Sheet1!$AL$6:$AL$47,Sheet1!AK$6:AK$47),2,0)</f>
        <v>25</v>
      </c>
      <c r="AM29" s="8">
        <v>20</v>
      </c>
      <c r="AN29" s="9" t="s">
        <v>446</v>
      </c>
      <c r="AO29" s="8" t="s">
        <v>73</v>
      </c>
      <c r="AP29" s="9">
        <f t="array" ref="AP29">VLOOKUP($C29&amp;$D29&amp;$AV29,IF({1,0},Sheet1!$A$6:$A$47&amp;Sheet1!$C$6:$C$47&amp;Sheet1!$AU$6:$AU$47,Sheet1!AO$6:AO$47),2,0)</f>
        <v>2</v>
      </c>
      <c r="AQ29" s="9">
        <f t="array" ref="AQ29">VLOOKUP($C29&amp;$D29&amp;$AV29,IF({1,0},Sheet1!$A$6:$A$47&amp;Sheet1!$C$6:$C$47&amp;Sheet1!$AU$6:$AU$47,Sheet1!AP$6:AP$47),2,0)</f>
        <v>2400</v>
      </c>
      <c r="AR29" s="9">
        <f t="array" ref="AR29">VLOOKUP($C29&amp;$D29&amp;$AV29,IF({1,0},Sheet1!$A$6:$A$47&amp;Sheet1!$C$6:$C$47&amp;Sheet1!$AU$6:$AU$47,Sheet1!AQ$6:AQ$47),2,0)</f>
        <v>3</v>
      </c>
      <c r="AS29" s="9">
        <f t="array" ref="AS29">VLOOKUP($C29&amp;$D29&amp;$AV29,IF({1,0},Sheet1!$A$6:$A$47&amp;Sheet1!$C$6:$C$47&amp;Sheet1!$AU$6:$AU$47,Sheet1!AR$6:AR$47),2,0)</f>
        <v>1200</v>
      </c>
      <c r="AT29" s="9">
        <f t="array" ref="AT29">VLOOKUP($C29&amp;$D29&amp;$AV29,IF({1,0},Sheet1!$A$6:$A$47&amp;Sheet1!$C$6:$C$47&amp;Sheet1!$AU$6:$AU$47,Sheet1!AS$6:AS$47),2,0)</f>
        <v>0</v>
      </c>
      <c r="AU29" s="9">
        <f t="array" ref="AU29">VLOOKUP($C29&amp;$D29&amp;$AV29,IF({1,0},Sheet1!$A$6:$A$47&amp;Sheet1!$C$6:$C$47&amp;Sheet1!$AU$6:$AU$47,Sheet1!AT$6:AT$47),2,0)</f>
        <v>0</v>
      </c>
      <c r="AV29" s="8">
        <v>25</v>
      </c>
      <c r="AW29" s="9" t="s">
        <v>447</v>
      </c>
      <c r="AX29" s="8" t="s">
        <v>74</v>
      </c>
      <c r="AY29" s="9">
        <f t="array" ref="AY29">VLOOKUP($C29&amp;$D29&amp;$BE29,IF({1,0},Sheet1!$A$6:$A$47&amp;Sheet1!$C$6:$C$47&amp;Sheet1!$BD$6:$BD$47,Sheet1!AX$6:AX$47),2,0)</f>
        <v>18</v>
      </c>
      <c r="AZ29" s="9">
        <f t="array" ref="AZ29">VLOOKUP($C29&amp;$D29&amp;$BE29,IF({1,0},Sheet1!$A$6:$A$47&amp;Sheet1!$C$6:$C$47&amp;Sheet1!$BD$6:$BD$47,Sheet1!AY$6:AY$47),2,0)</f>
        <v>4</v>
      </c>
      <c r="BA29" s="9">
        <f t="array" ref="BA29">VLOOKUP($C29&amp;$D29&amp;$BE29,IF({1,0},Sheet1!$A$6:$A$47&amp;Sheet1!$C$6:$C$47&amp;Sheet1!$BD$6:$BD$47,Sheet1!AZ$6:AZ$47),2,0)</f>
        <v>0</v>
      </c>
      <c r="BB29" s="9">
        <f t="array" ref="BB29">VLOOKUP($C29&amp;$D29&amp;$BE29,IF({1,0},Sheet1!$A$6:$A$47&amp;Sheet1!$C$6:$C$47&amp;Sheet1!$BD$6:$BD$47,Sheet1!BA$6:BA$47),2,0)</f>
        <v>0</v>
      </c>
      <c r="BC29" s="9">
        <f t="array" ref="BC29">VLOOKUP($C29&amp;$D29&amp;$BE29,IF({1,0},Sheet1!$A$6:$A$47&amp;Sheet1!$C$6:$C$47&amp;Sheet1!$BD$6:$BD$47,Sheet1!BB$6:BB$47),2,0)</f>
        <v>0</v>
      </c>
      <c r="BD29" s="9">
        <f t="array" ref="BD29">VLOOKUP($C29&amp;$D29&amp;$BE29,IF({1,0},Sheet1!$A$6:$A$47&amp;Sheet1!$C$6:$C$47&amp;Sheet1!$BD$6:$BD$47,Sheet1!BC$6:BC$47),2,0)</f>
        <v>0</v>
      </c>
      <c r="BE29" s="8">
        <v>30</v>
      </c>
      <c r="BF29" s="33" t="s">
        <v>418</v>
      </c>
      <c r="BG29" s="33" t="s">
        <v>75</v>
      </c>
      <c r="BH29" s="9">
        <f t="array" ref="BH29">VLOOKUP($C29&amp;$D29&amp;$BN29,IF({1,0},Sheet1!$A$6:$A$47&amp;Sheet1!$C$6:$C$47&amp;Sheet1!$BM$6:$BM$47,Sheet1!BG$6:BG$47),2,0)</f>
        <v>2</v>
      </c>
      <c r="BI29" s="9">
        <f t="array" ref="BI29">VLOOKUP($C29&amp;$D29&amp;$BN29,IF({1,0},Sheet1!$A$6:$A$47&amp;Sheet1!$C$6:$C$47&amp;Sheet1!$BM$6:$BM$47,Sheet1!BH$6:BH$47),2,0)</f>
        <v>4800</v>
      </c>
      <c r="BJ29" s="9">
        <f t="array" ref="BJ29">VLOOKUP($C29&amp;$D29&amp;$BN29,IF({1,0},Sheet1!$A$6:$A$47&amp;Sheet1!$C$6:$C$47&amp;Sheet1!$BM$6:$BM$47,Sheet1!BI$6:BI$47),2,0)</f>
        <v>3</v>
      </c>
      <c r="BK29" s="9">
        <f t="array" ref="BK29">VLOOKUP($C29&amp;$D29&amp;$BN29,IF({1,0},Sheet1!$A$6:$A$47&amp;Sheet1!$C$6:$C$47&amp;Sheet1!$BM$6:$BM$47,Sheet1!BJ$6:BJ$47),2,0)</f>
        <v>2400</v>
      </c>
      <c r="BL29" s="9">
        <f t="array" ref="BL29">VLOOKUP($C29&amp;$D29&amp;$BN29,IF({1,0},Sheet1!$A$6:$A$47&amp;Sheet1!$C$6:$C$47&amp;Sheet1!$BM$6:$BM$47,Sheet1!BK$6:BK$47),2,0)</f>
        <v>0</v>
      </c>
      <c r="BM29" s="9">
        <f t="array" ref="BM29">VLOOKUP($C29&amp;$D29&amp;$BN29,IF({1,0},Sheet1!$A$6:$A$47&amp;Sheet1!$C$6:$C$47&amp;Sheet1!$BM$6:$BM$47,Sheet1!BL$6:BL$47),2,0)</f>
        <v>0</v>
      </c>
      <c r="BN29" s="8">
        <v>35</v>
      </c>
      <c r="BO29" s="9" t="s">
        <v>448</v>
      </c>
      <c r="BP29" s="8" t="s">
        <v>76</v>
      </c>
      <c r="BQ29" s="9">
        <f t="array" ref="BQ29">VLOOKUP($C29&amp;$D29&amp;$BW29,IF({1,0},Sheet1!$A$6:$A$47&amp;Sheet1!$C$6:$C$47&amp;Sheet1!$BV$6:$BV$47,Sheet1!BP$6:BP$47),2,0)</f>
        <v>7</v>
      </c>
      <c r="BR29" s="9">
        <f t="array" ref="BR29">VLOOKUP($C29&amp;$D29&amp;$BW29,IF({1,0},Sheet1!$A$6:$A$47&amp;Sheet1!$C$6:$C$47&amp;Sheet1!$BV$6:$BV$47,Sheet1!BQ$6:BQ$47),2,0)</f>
        <v>50</v>
      </c>
      <c r="BS29" s="9">
        <f t="array" ref="BS29">VLOOKUP($C29&amp;$D29&amp;$BW29,IF({1,0},Sheet1!$A$6:$A$47&amp;Sheet1!$C$6:$C$47&amp;Sheet1!$BV$6:$BV$47,Sheet1!BR$6:BR$47),2,0)</f>
        <v>23</v>
      </c>
      <c r="BT29" s="9">
        <f t="array" ref="BT29">VLOOKUP($C29&amp;$D29&amp;$BW29,IF({1,0},Sheet1!$A$6:$A$47&amp;Sheet1!$C$6:$C$47&amp;Sheet1!$BV$6:$BV$47,Sheet1!BS$6:BS$47),2,0)</f>
        <v>20</v>
      </c>
      <c r="BU29" s="9">
        <f t="array" ref="BU29">VLOOKUP($C29&amp;$D29&amp;$BW29,IF({1,0},Sheet1!$A$6:$A$47&amp;Sheet1!$C$6:$C$47&amp;Sheet1!$BV$6:$BV$47,Sheet1!BT$6:BT$47),2,0)</f>
        <v>0</v>
      </c>
      <c r="BV29" s="9">
        <f t="array" ref="BV29">VLOOKUP($C29&amp;$D29&amp;$BW29,IF({1,0},Sheet1!$A$6:$A$47&amp;Sheet1!$C$6:$C$47&amp;Sheet1!$BV$6:$BV$47,Sheet1!BU$6:BU$47),2,0)</f>
        <v>0</v>
      </c>
      <c r="BW29" s="8">
        <v>40</v>
      </c>
      <c r="BX29" s="9" t="str">
        <f>"伤害加成+"&amp;BR29/10&amp;"%，最终免伤+"&amp;BT29/10&amp;"% （"&amp;BW29/5&amp;"星）"</f>
        <v>伤害加成+5%，最终免伤+2% （8星）</v>
      </c>
      <c r="BY29" s="8" t="s">
        <v>77</v>
      </c>
      <c r="BZ29" s="9">
        <f t="array" ref="BZ29">VLOOKUP($C29&amp;$D29&amp;$CF29,IF({1,0},Sheet1!$A$6:$A$47&amp;Sheet1!$C$6:$C$47&amp;Sheet1!$CE$6:$CE$47,Sheet1!BY$6:BY$47),2,0)</f>
        <v>2</v>
      </c>
      <c r="CA29" s="9">
        <f t="array" ref="CA29">VLOOKUP($C29&amp;$D29&amp;$CF29,IF({1,0},Sheet1!$A$6:$A$47&amp;Sheet1!$C$6:$C$47&amp;Sheet1!$CE$6:$CE$47,Sheet1!BZ$6:BZ$47),2,0)</f>
        <v>9600</v>
      </c>
      <c r="CB29" s="9">
        <f t="array" ref="CB29">VLOOKUP($C29&amp;$D29&amp;$CF29,IF({1,0},Sheet1!$A$6:$A$47&amp;Sheet1!$C$6:$C$47&amp;Sheet1!$CE$6:$CE$47,Sheet1!CA$6:CA$47),2,0)</f>
        <v>3</v>
      </c>
      <c r="CC29" s="9">
        <f t="array" ref="CC29">VLOOKUP($C29&amp;$D29&amp;$CF29,IF({1,0},Sheet1!$A$6:$A$47&amp;Sheet1!$C$6:$C$47&amp;Sheet1!$CE$6:$CE$47,Sheet1!CB$6:CB$47),2,0)</f>
        <v>4800</v>
      </c>
      <c r="CD29" s="9">
        <f t="array" ref="CD29">VLOOKUP($C29&amp;$D29&amp;$CF29,IF({1,0},Sheet1!$A$6:$A$47&amp;Sheet1!$C$6:$C$47&amp;Sheet1!$CE$6:$CE$47,Sheet1!CC$6:CC$47),2,0)</f>
        <v>0</v>
      </c>
      <c r="CE29" s="9">
        <f t="array" ref="CE29">VLOOKUP($C29&amp;$D29&amp;$CF29,IF({1,0},Sheet1!$A$6:$A$47&amp;Sheet1!$C$6:$C$47&amp;Sheet1!$CE$6:$CE$47,Sheet1!CD$6:CD$47),2,0)</f>
        <v>0</v>
      </c>
      <c r="CF29" s="8">
        <v>45</v>
      </c>
      <c r="CG29" s="9" t="str">
        <f>"攻击+"&amp;CA29&amp;"，防御+"&amp;CC29&amp;" （9星）"</f>
        <v>攻击+9600，防御+4800 （9星）</v>
      </c>
      <c r="CH29" s="8" t="s">
        <v>78</v>
      </c>
      <c r="CI29" s="9">
        <f t="array" ref="CI29">VLOOKUP($C29&amp;$D29&amp;$CO29,IF({1,0},Sheet1!$A$6:$A$47&amp;Sheet1!$C$6:$C$47&amp;Sheet1!$CN$6:$CN$47,Sheet1!CH$6:CH$47),2,0)</f>
        <v>22</v>
      </c>
      <c r="CJ29" s="9">
        <f t="array" ref="CJ29">VLOOKUP($C29&amp;$D29&amp;$CO29,IF({1,0},Sheet1!$A$6:$A$47&amp;Sheet1!$C$6:$C$47&amp;Sheet1!$CN$6:$CN$47,Sheet1!CI$6:CI$47),2,0)</f>
        <v>60</v>
      </c>
      <c r="CK29" s="9">
        <f t="array" ref="CK29">VLOOKUP($C29&amp;$D29&amp;$CO29,IF({1,0},Sheet1!$A$6:$A$47&amp;Sheet1!$C$6:$C$47&amp;Sheet1!$CN$6:$CN$47,Sheet1!CJ$6:CJ$47),2,0)</f>
        <v>23</v>
      </c>
      <c r="CL29" s="9">
        <f t="array" ref="CL29">VLOOKUP($C29&amp;$D29&amp;$CO29,IF({1,0},Sheet1!$A$6:$A$47&amp;Sheet1!$C$6:$C$47&amp;Sheet1!$CN$6:$CN$47,Sheet1!CK$6:CK$47),2,0)</f>
        <v>30</v>
      </c>
      <c r="CM29" s="9">
        <f t="array" ref="CM29">VLOOKUP($C29&amp;$D29&amp;$CO29,IF({1,0},Sheet1!$A$6:$A$47&amp;Sheet1!$C$6:$C$47&amp;Sheet1!$CN$6:$CN$47,Sheet1!CL$6:CL$47),2,0)</f>
        <v>0</v>
      </c>
      <c r="CN29" s="9">
        <f t="array" ref="CN29">VLOOKUP($C29&amp;$D29&amp;$CO29,IF({1,0},Sheet1!$A$6:$A$47&amp;Sheet1!$C$6:$C$47&amp;Sheet1!$CN$6:$CN$47,Sheet1!CM$6:CM$47),2,0)</f>
        <v>0</v>
      </c>
      <c r="CO29" s="8">
        <v>50</v>
      </c>
      <c r="CP29" s="9" t="str">
        <f>"最终增伤+"&amp;CJ29/10&amp;"%，最终免伤+"&amp;CL29/10&amp;"% （"&amp;CO29/5&amp;"星）"</f>
        <v>最终增伤+6%，最终免伤+3% （10星）</v>
      </c>
      <c r="CQ29"/>
      <c r="CR29"/>
    </row>
    <row r="30" spans="1:96" s="8" customFormat="1" ht="17.399999999999999" x14ac:dyDescent="0.25">
      <c r="A30" s="45">
        <v>11505</v>
      </c>
      <c r="B30" s="28" t="s">
        <v>329</v>
      </c>
      <c r="C30" s="28">
        <f>VLOOKUP(B30,Sheet4!$A$6:$B$171,2,0)</f>
        <v>3</v>
      </c>
      <c r="D30" s="46">
        <v>15</v>
      </c>
      <c r="E30" s="8" t="s">
        <v>29</v>
      </c>
      <c r="F30" s="9">
        <f t="array" ref="F30">VLOOKUP($C30&amp;$D30&amp;$L30,IF({1,0},Sheet1!$A$6:$A$47&amp;Sheet1!$C$6:$C$47&amp;Sheet1!$K$6:$K$47,Sheet1!E$6:E$47),2,0)</f>
        <v>18</v>
      </c>
      <c r="G30" s="9">
        <f t="array" ref="G30">VLOOKUP($C30&amp;$D30&amp;$L30,IF({1,0},Sheet1!$A$6:$A$47&amp;Sheet1!$C$6:$C$47&amp;Sheet1!$K$6:$K$47,Sheet1!F$6:F$47),2,0)</f>
        <v>1</v>
      </c>
      <c r="H30" s="9">
        <f t="array" ref="H30">VLOOKUP($C30&amp;$D30&amp;$L30,IF({1,0},Sheet1!$A$6:$A$47&amp;Sheet1!$C$6:$C$47&amp;Sheet1!$K$6:$K$47,Sheet1!G$6:G$47),2,0)</f>
        <v>0</v>
      </c>
      <c r="I30" s="9">
        <f t="array" ref="I30">VLOOKUP($C30&amp;$D30&amp;$L30,IF({1,0},Sheet1!$A$6:$A$47&amp;Sheet1!$C$6:$C$47&amp;Sheet1!$K$6:$K$47,Sheet1!H$6:H$47),2,0)</f>
        <v>0</v>
      </c>
      <c r="J30" s="9">
        <f t="array" ref="J30">VLOOKUP($C30&amp;$D30&amp;$L30,IF({1,0},Sheet1!$A$6:$A$47&amp;Sheet1!$C$6:$C$47&amp;Sheet1!$K$6:$K$47,Sheet1!I$6:I$47),2,0)</f>
        <v>0</v>
      </c>
      <c r="K30" s="9">
        <f t="array" ref="K30">VLOOKUP($C30&amp;$D30&amp;$L30,IF({1,0},Sheet1!$A$6:$A$47&amp;Sheet1!$C$6:$C$47&amp;Sheet1!$K$6:$K$47,Sheet1!J$6:J$47),2,0)</f>
        <v>0</v>
      </c>
      <c r="L30" s="8">
        <v>5</v>
      </c>
      <c r="M30" s="33" t="s">
        <v>413</v>
      </c>
      <c r="N30" s="8" t="s">
        <v>27</v>
      </c>
      <c r="O30" s="9">
        <f t="array" ref="O30">VLOOKUP($C30&amp;$D30&amp;$U30,IF({1,0},Sheet1!$A$6:$A$47&amp;Sheet1!$C$6:$C$47&amp;Sheet1!$T$6:$T$47,Sheet1!N$6:N$47),2,0)</f>
        <v>18</v>
      </c>
      <c r="P30" s="9">
        <f t="array" ref="P30">VLOOKUP($C30&amp;$D30&amp;$U30,IF({1,0},Sheet1!$A$6:$A$47&amp;Sheet1!$C$6:$C$47&amp;Sheet1!$T$6:$T$47,Sheet1!O$6:O$47),2,0)</f>
        <v>2</v>
      </c>
      <c r="Q30" s="9">
        <f t="array" ref="Q30">VLOOKUP($C30&amp;$D30&amp;$U30,IF({1,0},Sheet1!$A$6:$A$47&amp;Sheet1!$C$6:$C$47&amp;Sheet1!$T$6:$T$47,Sheet1!P$6:P$47),2,0)</f>
        <v>0</v>
      </c>
      <c r="R30" s="9">
        <f t="array" ref="R30">VLOOKUP($C30&amp;$D30&amp;$U30,IF({1,0},Sheet1!$A$6:$A$47&amp;Sheet1!$C$6:$C$47&amp;Sheet1!$T$6:$T$47,Sheet1!Q$6:Q$47),2,0)</f>
        <v>0</v>
      </c>
      <c r="S30" s="9">
        <f t="array" ref="S30">VLOOKUP($C30&amp;$D30&amp;$U30,IF({1,0},Sheet1!$A$6:$A$47&amp;Sheet1!$C$6:$C$47&amp;Sheet1!$T$6:$T$47,Sheet1!R$6:R$47),2,0)</f>
        <v>0</v>
      </c>
      <c r="T30" s="9">
        <f t="array" ref="T30">VLOOKUP($C30&amp;$D30&amp;$U30,IF({1,0},Sheet1!$A$6:$A$47&amp;Sheet1!$C$6:$C$47&amp;Sheet1!$T$6:$T$47,Sheet1!S$6:S$47),2,0)</f>
        <v>0</v>
      </c>
      <c r="U30" s="8">
        <v>10</v>
      </c>
      <c r="V30" s="33" t="s">
        <v>414</v>
      </c>
      <c r="W30" s="8" t="s">
        <v>28</v>
      </c>
      <c r="X30" s="9">
        <f t="array" ref="X30">VLOOKUP($C30&amp;$D30&amp;$AD30,IF({1,0},Sheet1!$A$6:$A$47&amp;Sheet1!$C$6:$C$47&amp;Sheet1!$AC$6:$AC$47,Sheet1!W$6:W$47),2,0)</f>
        <v>0</v>
      </c>
      <c r="Y30" s="9">
        <f t="array" ref="Y30">VLOOKUP($C30&amp;$D30&amp;$AD30,IF({1,0},Sheet1!$A$6:$A$47&amp;Sheet1!$C$6:$C$47&amp;Sheet1!$AC$6:$AC$47,Sheet1!X$6:X$47),2,0)</f>
        <v>0</v>
      </c>
      <c r="Z30" s="9">
        <f t="array" ref="Z30">VLOOKUP($C30&amp;$D30&amp;$AD30,IF({1,0},Sheet1!$A$6:$A$47&amp;Sheet1!$C$6:$C$47&amp;Sheet1!$AC$6:$AC$47,Sheet1!Y$6:Y$47),2,0)</f>
        <v>2</v>
      </c>
      <c r="AA30" s="9">
        <f t="array" ref="AA30">VLOOKUP($C30&amp;$D30&amp;$AD30,IF({1,0},Sheet1!$A$6:$A$47&amp;Sheet1!$C$6:$C$47&amp;Sheet1!$AC$6:$AC$47,Sheet1!Z$6:Z$47),2,0)</f>
        <v>900</v>
      </c>
      <c r="AB30" s="9">
        <f t="array" ref="AB30">VLOOKUP($C30&amp;$D30&amp;$AD30,IF({1,0},Sheet1!$A$6:$A$47&amp;Sheet1!$C$6:$C$47&amp;Sheet1!$AC$6:$AC$47,Sheet1!AA$6:AA$47),2,0)</f>
        <v>9</v>
      </c>
      <c r="AC30" s="9">
        <f t="array" ref="AC30">VLOOKUP($C30&amp;$D30&amp;$AD30,IF({1,0},Sheet1!$A$6:$A$47&amp;Sheet1!$C$6:$C$47&amp;Sheet1!$AC$6:$AC$47,Sheet1!AB$6:AB$47),2,0)</f>
        <v>45</v>
      </c>
      <c r="AD30" s="8">
        <v>15</v>
      </c>
      <c r="AE30" s="9" t="str">
        <f t="array" ref="AE30">VLOOKUP($C30&amp;$D30,IF({1,0},Sheet1!$A$6:$A$47&amp;Sheet1!$C$6:$C$47,Sheet1!AD$6:AD$47),2,0)</f>
        <v>攻击+900，命中+4.5% （3星）</v>
      </c>
      <c r="AF30" s="8" t="s">
        <v>72</v>
      </c>
      <c r="AG30" s="9">
        <f t="array" ref="AG30">VLOOKUP($C30&amp;$D30&amp;$AM30,IF({1,0},Sheet1!$A$6:$A$47&amp;Sheet1!$C$6:$C$47&amp;Sheet1!$AL$6:$AL$47,Sheet1!AF$6:AF$47),2,0)</f>
        <v>0</v>
      </c>
      <c r="AH30" s="9">
        <f t="array" ref="AH30">VLOOKUP($C30&amp;$D30&amp;$AM30,IF({1,0},Sheet1!$A$6:$A$47&amp;Sheet1!$C$6:$C$47&amp;Sheet1!$AL$6:$AL$47,Sheet1!AG$6:AG$47),2,0)</f>
        <v>0</v>
      </c>
      <c r="AI30" s="9">
        <f t="array" ref="AI30">VLOOKUP($C30&amp;$D30&amp;$AM30,IF({1,0},Sheet1!$A$6:$A$47&amp;Sheet1!$C$6:$C$47&amp;Sheet1!$AL$6:$AL$47,Sheet1!AH$6:AH$47),2,0)</f>
        <v>7</v>
      </c>
      <c r="AJ30" s="9">
        <f t="array" ref="AJ30">VLOOKUP($C30&amp;$D30&amp;$AM30,IF({1,0},Sheet1!$A$6:$A$47&amp;Sheet1!$C$6:$C$47&amp;Sheet1!$AL$6:$AL$47,Sheet1!AI$6:AI$47),2,0)</f>
        <v>70</v>
      </c>
      <c r="AK30" s="9">
        <f t="array" ref="AK30">VLOOKUP($C30&amp;$D30&amp;$AM30,IF({1,0},Sheet1!$A$6:$A$47&amp;Sheet1!$C$6:$C$47&amp;Sheet1!$AL$6:$AL$47,Sheet1!AJ$6:AJ$47),2,0)</f>
        <v>0</v>
      </c>
      <c r="AL30" s="9">
        <f t="array" ref="AL30">VLOOKUP($C30&amp;$D30&amp;$AM30,IF({1,0},Sheet1!$A$6:$A$47&amp;Sheet1!$C$6:$C$47&amp;Sheet1!$AL$6:$AL$47,Sheet1!AK$6:AK$47),2,0)</f>
        <v>0</v>
      </c>
      <c r="AM30" s="8">
        <v>20</v>
      </c>
      <c r="AN30" s="9" t="s">
        <v>449</v>
      </c>
      <c r="AO30" s="8" t="s">
        <v>73</v>
      </c>
      <c r="AP30" s="9">
        <f t="array" ref="AP30">VLOOKUP($C30&amp;$D30&amp;$AV30,IF({1,0},Sheet1!$A$6:$A$47&amp;Sheet1!$C$6:$C$47&amp;Sheet1!$AU$6:$AU$47,Sheet1!AO$6:AO$47),2,0)</f>
        <v>2</v>
      </c>
      <c r="AQ30" s="9">
        <f t="array" ref="AQ30">VLOOKUP($C30&amp;$D30&amp;$AV30,IF({1,0},Sheet1!$A$6:$A$47&amp;Sheet1!$C$6:$C$47&amp;Sheet1!$AU$6:$AU$47,Sheet1!AP$6:AP$47),2,0)</f>
        <v>5000</v>
      </c>
      <c r="AR30" s="9">
        <f t="array" ref="AR30">VLOOKUP($C30&amp;$D30&amp;$AV30,IF({1,0},Sheet1!$A$6:$A$47&amp;Sheet1!$C$6:$C$47&amp;Sheet1!$AU$6:$AU$47,Sheet1!AQ$6:AQ$47),2,0)</f>
        <v>0</v>
      </c>
      <c r="AS30" s="9">
        <f t="array" ref="AS30">VLOOKUP($C30&amp;$D30&amp;$AV30,IF({1,0},Sheet1!$A$6:$A$47&amp;Sheet1!$C$6:$C$47&amp;Sheet1!$AU$6:$AU$47,Sheet1!AR$6:AR$47),2,0)</f>
        <v>0</v>
      </c>
      <c r="AT30" s="9">
        <f t="array" ref="AT30">VLOOKUP($C30&amp;$D30&amp;$AV30,IF({1,0},Sheet1!$A$6:$A$47&amp;Sheet1!$C$6:$C$47&amp;Sheet1!$AU$6:$AU$47,Sheet1!AS$6:AS$47),2,0)</f>
        <v>0</v>
      </c>
      <c r="AU30" s="9">
        <f t="array" ref="AU30">VLOOKUP($C30&amp;$D30&amp;$AV30,IF({1,0},Sheet1!$A$6:$A$47&amp;Sheet1!$C$6:$C$47&amp;Sheet1!$AU$6:$AU$47,Sheet1!AT$6:AT$47),2,0)</f>
        <v>0</v>
      </c>
      <c r="AV30" s="8">
        <v>25</v>
      </c>
      <c r="AW30" s="9" t="s">
        <v>450</v>
      </c>
      <c r="AX30" s="8" t="s">
        <v>74</v>
      </c>
      <c r="AY30" s="9">
        <f t="array" ref="AY30">VLOOKUP($C30&amp;$D30&amp;$BE30,IF({1,0},Sheet1!$A$6:$A$47&amp;Sheet1!$C$6:$C$47&amp;Sheet1!$BD$6:$BD$47,Sheet1!AX$6:AX$47),2,0)</f>
        <v>18</v>
      </c>
      <c r="AZ30" s="9">
        <f t="array" ref="AZ30">VLOOKUP($C30&amp;$D30&amp;$BE30,IF({1,0},Sheet1!$A$6:$A$47&amp;Sheet1!$C$6:$C$47&amp;Sheet1!$BD$6:$BD$47,Sheet1!AY$6:AY$47),2,0)</f>
        <v>4</v>
      </c>
      <c r="BA30" s="9">
        <f t="array" ref="BA30">VLOOKUP($C30&amp;$D30&amp;$BE30,IF({1,0},Sheet1!$A$6:$A$47&amp;Sheet1!$C$6:$C$47&amp;Sheet1!$BD$6:$BD$47,Sheet1!AZ$6:AZ$47),2,0)</f>
        <v>0</v>
      </c>
      <c r="BB30" s="9">
        <f t="array" ref="BB30">VLOOKUP($C30&amp;$D30&amp;$BE30,IF({1,0},Sheet1!$A$6:$A$47&amp;Sheet1!$C$6:$C$47&amp;Sheet1!$BD$6:$BD$47,Sheet1!BA$6:BA$47),2,0)</f>
        <v>0</v>
      </c>
      <c r="BC30" s="9">
        <f t="array" ref="BC30">VLOOKUP($C30&amp;$D30&amp;$BE30,IF({1,0},Sheet1!$A$6:$A$47&amp;Sheet1!$C$6:$C$47&amp;Sheet1!$BD$6:$BD$47,Sheet1!BB$6:BB$47),2,0)</f>
        <v>0</v>
      </c>
      <c r="BD30" s="9">
        <f t="array" ref="BD30">VLOOKUP($C30&amp;$D30&amp;$BE30,IF({1,0},Sheet1!$A$6:$A$47&amp;Sheet1!$C$6:$C$47&amp;Sheet1!$BD$6:$BD$47,Sheet1!BC$6:BC$47),2,0)</f>
        <v>0</v>
      </c>
      <c r="BE30" s="8">
        <v>30</v>
      </c>
      <c r="BF30" s="33" t="s">
        <v>418</v>
      </c>
      <c r="BG30" s="33" t="s">
        <v>75</v>
      </c>
      <c r="BH30" s="9">
        <f t="array" ref="BH30">VLOOKUP($C30&amp;$D30&amp;$BN30,IF({1,0},Sheet1!$A$6:$A$47&amp;Sheet1!$C$6:$C$47&amp;Sheet1!$BM$6:$BM$47,Sheet1!BG$6:BG$47),2,0)</f>
        <v>2</v>
      </c>
      <c r="BI30" s="9">
        <f t="array" ref="BI30">VLOOKUP($C30&amp;$D30&amp;$BN30,IF({1,0},Sheet1!$A$6:$A$47&amp;Sheet1!$C$6:$C$47&amp;Sheet1!$BM$6:$BM$47,Sheet1!BH$6:BH$47),2,0)</f>
        <v>10000</v>
      </c>
      <c r="BJ30" s="9">
        <f t="array" ref="BJ30">VLOOKUP($C30&amp;$D30&amp;$BN30,IF({1,0},Sheet1!$A$6:$A$47&amp;Sheet1!$C$6:$C$47&amp;Sheet1!$BM$6:$BM$47,Sheet1!BI$6:BI$47),2,0)</f>
        <v>0</v>
      </c>
      <c r="BK30" s="9">
        <f t="array" ref="BK30">VLOOKUP($C30&amp;$D30&amp;$BN30,IF({1,0},Sheet1!$A$6:$A$47&amp;Sheet1!$C$6:$C$47&amp;Sheet1!$BM$6:$BM$47,Sheet1!BJ$6:BJ$47),2,0)</f>
        <v>0</v>
      </c>
      <c r="BL30" s="9">
        <f t="array" ref="BL30">VLOOKUP($C30&amp;$D30&amp;$BN30,IF({1,0},Sheet1!$A$6:$A$47&amp;Sheet1!$C$6:$C$47&amp;Sheet1!$BM$6:$BM$47,Sheet1!BK$6:BK$47),2,0)</f>
        <v>0</v>
      </c>
      <c r="BM30" s="9">
        <f t="array" ref="BM30">VLOOKUP($C30&amp;$D30&amp;$BN30,IF({1,0},Sheet1!$A$6:$A$47&amp;Sheet1!$C$6:$C$47&amp;Sheet1!$BM$6:$BM$47,Sheet1!BL$6:BL$47),2,0)</f>
        <v>0</v>
      </c>
      <c r="BN30" s="8">
        <v>35</v>
      </c>
      <c r="BO30" s="9" t="s">
        <v>451</v>
      </c>
      <c r="BP30" s="8" t="s">
        <v>76</v>
      </c>
      <c r="BQ30" s="9">
        <f t="array" ref="BQ30">VLOOKUP($C30&amp;$D30&amp;$BW30,IF({1,0},Sheet1!$A$6:$A$47&amp;Sheet1!$C$6:$C$47&amp;Sheet1!$BV$6:$BV$47,Sheet1!BP$6:BP$47),2,0)</f>
        <v>7</v>
      </c>
      <c r="BR30" s="9">
        <f t="array" ref="BR30">VLOOKUP($C30&amp;$D30&amp;$BW30,IF({1,0},Sheet1!$A$6:$A$47&amp;Sheet1!$C$6:$C$47&amp;Sheet1!$BV$6:$BV$47,Sheet1!BQ$6:BQ$47),2,0)</f>
        <v>100</v>
      </c>
      <c r="BS30" s="9">
        <f t="array" ref="BS30">VLOOKUP($C30&amp;$D30&amp;$BW30,IF({1,0},Sheet1!$A$6:$A$47&amp;Sheet1!$C$6:$C$47&amp;Sheet1!$BV$6:$BV$47,Sheet1!BR$6:BR$47),2,0)</f>
        <v>0</v>
      </c>
      <c r="BT30" s="9">
        <f t="array" ref="BT30">VLOOKUP($C30&amp;$D30&amp;$BW30,IF({1,0},Sheet1!$A$6:$A$47&amp;Sheet1!$C$6:$C$47&amp;Sheet1!$BV$6:$BV$47,Sheet1!BS$6:BS$47),2,0)</f>
        <v>0</v>
      </c>
      <c r="BU30" s="9">
        <f t="array" ref="BU30">VLOOKUP($C30&amp;$D30&amp;$BW30,IF({1,0},Sheet1!$A$6:$A$47&amp;Sheet1!$C$6:$C$47&amp;Sheet1!$BV$6:$BV$47,Sheet1!BT$6:BT$47),2,0)</f>
        <v>0</v>
      </c>
      <c r="BV30" s="9">
        <f t="array" ref="BV30">VLOOKUP($C30&amp;$D30&amp;$BW30,IF({1,0},Sheet1!$A$6:$A$47&amp;Sheet1!$C$6:$C$47&amp;Sheet1!$BV$6:$BV$47,Sheet1!BU$6:BU$47),2,0)</f>
        <v>0</v>
      </c>
      <c r="BW30" s="8">
        <v>40</v>
      </c>
      <c r="BX30" s="9" t="str">
        <f t="shared" ref="BX30:BX31" si="8">"伤害加成+"&amp;BR30/10&amp;"% （"&amp;BW30/5&amp;"星）"</f>
        <v>伤害加成+10% （8星）</v>
      </c>
      <c r="BY30" s="8" t="s">
        <v>77</v>
      </c>
      <c r="BZ30" s="9">
        <f t="array" ref="BZ30">VLOOKUP($C30&amp;$D30&amp;$CF30,IF({1,0},Sheet1!$A$6:$A$47&amp;Sheet1!$C$6:$C$47&amp;Sheet1!$CE$6:$CE$47,Sheet1!BY$6:BY$47),2,0)</f>
        <v>2</v>
      </c>
      <c r="CA30" s="9">
        <f t="array" ref="CA30">VLOOKUP($C30&amp;$D30&amp;$CF30,IF({1,0},Sheet1!$A$6:$A$47&amp;Sheet1!$C$6:$C$47&amp;Sheet1!$CE$6:$CE$47,Sheet1!BZ$6:BZ$47),2,0)</f>
        <v>20000</v>
      </c>
      <c r="CB30" s="9">
        <f t="array" ref="CB30">VLOOKUP($C30&amp;$D30&amp;$CF30,IF({1,0},Sheet1!$A$6:$A$47&amp;Sheet1!$C$6:$C$47&amp;Sheet1!$CE$6:$CE$47,Sheet1!CA$6:CA$47),2,0)</f>
        <v>0</v>
      </c>
      <c r="CC30" s="9">
        <f t="array" ref="CC30">VLOOKUP($C30&amp;$D30&amp;$CF30,IF({1,0},Sheet1!$A$6:$A$47&amp;Sheet1!$C$6:$C$47&amp;Sheet1!$CE$6:$CE$47,Sheet1!CB$6:CB$47),2,0)</f>
        <v>0</v>
      </c>
      <c r="CD30" s="9">
        <f t="array" ref="CD30">VLOOKUP($C30&amp;$D30&amp;$CF30,IF({1,0},Sheet1!$A$6:$A$47&amp;Sheet1!$C$6:$C$47&amp;Sheet1!$CE$6:$CE$47,Sheet1!CC$6:CC$47),2,0)</f>
        <v>0</v>
      </c>
      <c r="CE30" s="9">
        <f t="array" ref="CE30">VLOOKUP($C30&amp;$D30&amp;$CF30,IF({1,0},Sheet1!$A$6:$A$47&amp;Sheet1!$C$6:$C$47&amp;Sheet1!$CE$6:$CE$47,Sheet1!CD$6:CD$47),2,0)</f>
        <v>0</v>
      </c>
      <c r="CF30" s="8">
        <v>45</v>
      </c>
      <c r="CG30" s="9" t="s">
        <v>452</v>
      </c>
      <c r="CH30" s="8" t="s">
        <v>78</v>
      </c>
      <c r="CI30" s="9">
        <f t="array" ref="CI30">VLOOKUP($C30&amp;$D30&amp;$CO30,IF({1,0},Sheet1!$A$6:$A$47&amp;Sheet1!$C$6:$C$47&amp;Sheet1!$CN$6:$CN$47,Sheet1!CH$6:CH$47),2,0)</f>
        <v>22</v>
      </c>
      <c r="CJ30" s="9">
        <f t="array" ref="CJ30">VLOOKUP($C30&amp;$D30&amp;$CO30,IF({1,0},Sheet1!$A$6:$A$47&amp;Sheet1!$C$6:$C$47&amp;Sheet1!$CN$6:$CN$47,Sheet1!CI$6:CI$47),2,0)</f>
        <v>120</v>
      </c>
      <c r="CK30" s="9">
        <f t="array" ref="CK30">VLOOKUP($C30&amp;$D30&amp;$CO30,IF({1,0},Sheet1!$A$6:$A$47&amp;Sheet1!$C$6:$C$47&amp;Sheet1!$CN$6:$CN$47,Sheet1!CJ$6:CJ$47),2,0)</f>
        <v>0</v>
      </c>
      <c r="CL30" s="9">
        <f t="array" ref="CL30">VLOOKUP($C30&amp;$D30&amp;$CO30,IF({1,0},Sheet1!$A$6:$A$47&amp;Sheet1!$C$6:$C$47&amp;Sheet1!$CN$6:$CN$47,Sheet1!CK$6:CK$47),2,0)</f>
        <v>0</v>
      </c>
      <c r="CM30" s="9">
        <f t="array" ref="CM30">VLOOKUP($C30&amp;$D30&amp;$CO30,IF({1,0},Sheet1!$A$6:$A$47&amp;Sheet1!$C$6:$C$47&amp;Sheet1!$CN$6:$CN$47,Sheet1!CL$6:CL$47),2,0)</f>
        <v>0</v>
      </c>
      <c r="CN30" s="9">
        <f t="array" ref="CN30">VLOOKUP($C30&amp;$D30&amp;$CO30,IF({1,0},Sheet1!$A$6:$A$47&amp;Sheet1!$C$6:$C$47&amp;Sheet1!$CN$6:$CN$47,Sheet1!CM$6:CM$47),2,0)</f>
        <v>0</v>
      </c>
      <c r="CO30" s="8">
        <v>50</v>
      </c>
      <c r="CP30" s="9" t="str">
        <f t="shared" ref="CP30:CP31" si="9">"最终增伤+"&amp;CJ30/10&amp;"% （"&amp;CO30/5&amp;"星）"</f>
        <v>最终增伤+12% （10星）</v>
      </c>
      <c r="CQ30"/>
      <c r="CR30"/>
    </row>
    <row r="31" spans="1:96" s="8" customFormat="1" ht="17.399999999999999" x14ac:dyDescent="0.25">
      <c r="A31" s="45">
        <v>11506</v>
      </c>
      <c r="B31" s="28" t="s">
        <v>330</v>
      </c>
      <c r="C31" s="28">
        <f>VLOOKUP(B31,Sheet4!$A$6:$B$171,2,0)</f>
        <v>3</v>
      </c>
      <c r="D31" s="46">
        <v>15</v>
      </c>
      <c r="E31" s="8" t="s">
        <v>29</v>
      </c>
      <c r="F31" s="9">
        <f t="array" ref="F31">VLOOKUP($C31&amp;$D31&amp;$L31,IF({1,0},Sheet1!$A$6:$A$47&amp;Sheet1!$C$6:$C$47&amp;Sheet1!$K$6:$K$47,Sheet1!E$6:E$47),2,0)</f>
        <v>18</v>
      </c>
      <c r="G31" s="9">
        <f t="array" ref="G31">VLOOKUP($C31&amp;$D31&amp;$L31,IF({1,0},Sheet1!$A$6:$A$47&amp;Sheet1!$C$6:$C$47&amp;Sheet1!$K$6:$K$47,Sheet1!F$6:F$47),2,0)</f>
        <v>1</v>
      </c>
      <c r="H31" s="9">
        <f t="array" ref="H31">VLOOKUP($C31&amp;$D31&amp;$L31,IF({1,0},Sheet1!$A$6:$A$47&amp;Sheet1!$C$6:$C$47&amp;Sheet1!$K$6:$K$47,Sheet1!G$6:G$47),2,0)</f>
        <v>0</v>
      </c>
      <c r="I31" s="9">
        <f t="array" ref="I31">VLOOKUP($C31&amp;$D31&amp;$L31,IF({1,0},Sheet1!$A$6:$A$47&amp;Sheet1!$C$6:$C$47&amp;Sheet1!$K$6:$K$47,Sheet1!H$6:H$47),2,0)</f>
        <v>0</v>
      </c>
      <c r="J31" s="9">
        <f t="array" ref="J31">VLOOKUP($C31&amp;$D31&amp;$L31,IF({1,0},Sheet1!$A$6:$A$47&amp;Sheet1!$C$6:$C$47&amp;Sheet1!$K$6:$K$47,Sheet1!I$6:I$47),2,0)</f>
        <v>0</v>
      </c>
      <c r="K31" s="9">
        <f t="array" ref="K31">VLOOKUP($C31&amp;$D31&amp;$L31,IF({1,0},Sheet1!$A$6:$A$47&amp;Sheet1!$C$6:$C$47&amp;Sheet1!$K$6:$K$47,Sheet1!J$6:J$47),2,0)</f>
        <v>0</v>
      </c>
      <c r="L31" s="8">
        <v>5</v>
      </c>
      <c r="M31" s="33" t="s">
        <v>413</v>
      </c>
      <c r="N31" s="8" t="s">
        <v>27</v>
      </c>
      <c r="O31" s="9">
        <f t="array" ref="O31">VLOOKUP($C31&amp;$D31&amp;$U31,IF({1,0},Sheet1!$A$6:$A$47&amp;Sheet1!$C$6:$C$47&amp;Sheet1!$T$6:$T$47,Sheet1!N$6:N$47),2,0)</f>
        <v>18</v>
      </c>
      <c r="P31" s="9">
        <f t="array" ref="P31">VLOOKUP($C31&amp;$D31&amp;$U31,IF({1,0},Sheet1!$A$6:$A$47&amp;Sheet1!$C$6:$C$47&amp;Sheet1!$T$6:$T$47,Sheet1!O$6:O$47),2,0)</f>
        <v>2</v>
      </c>
      <c r="Q31" s="9">
        <f t="array" ref="Q31">VLOOKUP($C31&amp;$D31&amp;$U31,IF({1,0},Sheet1!$A$6:$A$47&amp;Sheet1!$C$6:$C$47&amp;Sheet1!$T$6:$T$47,Sheet1!P$6:P$47),2,0)</f>
        <v>0</v>
      </c>
      <c r="R31" s="9">
        <f t="array" ref="R31">VLOOKUP($C31&amp;$D31&amp;$U31,IF({1,0},Sheet1!$A$6:$A$47&amp;Sheet1!$C$6:$C$47&amp;Sheet1!$T$6:$T$47,Sheet1!Q$6:Q$47),2,0)</f>
        <v>0</v>
      </c>
      <c r="S31" s="9">
        <f t="array" ref="S31">VLOOKUP($C31&amp;$D31&amp;$U31,IF({1,0},Sheet1!$A$6:$A$47&amp;Sheet1!$C$6:$C$47&amp;Sheet1!$T$6:$T$47,Sheet1!R$6:R$47),2,0)</f>
        <v>0</v>
      </c>
      <c r="T31" s="9">
        <f t="array" ref="T31">VLOOKUP($C31&amp;$D31&amp;$U31,IF({1,0},Sheet1!$A$6:$A$47&amp;Sheet1!$C$6:$C$47&amp;Sheet1!$T$6:$T$47,Sheet1!S$6:S$47),2,0)</f>
        <v>0</v>
      </c>
      <c r="U31" s="8">
        <v>10</v>
      </c>
      <c r="V31" s="33" t="s">
        <v>414</v>
      </c>
      <c r="W31" s="8" t="s">
        <v>28</v>
      </c>
      <c r="X31" s="9">
        <f t="array" ref="X31">VLOOKUP($C31&amp;$D31&amp;$AD31,IF({1,0},Sheet1!$A$6:$A$47&amp;Sheet1!$C$6:$C$47&amp;Sheet1!$AC$6:$AC$47,Sheet1!W$6:W$47),2,0)</f>
        <v>0</v>
      </c>
      <c r="Y31" s="9">
        <f t="array" ref="Y31">VLOOKUP($C31&amp;$D31&amp;$AD31,IF({1,0},Sheet1!$A$6:$A$47&amp;Sheet1!$C$6:$C$47&amp;Sheet1!$AC$6:$AC$47,Sheet1!X$6:X$47),2,0)</f>
        <v>0</v>
      </c>
      <c r="Z31" s="9">
        <f t="array" ref="Z31">VLOOKUP($C31&amp;$D31&amp;$AD31,IF({1,0},Sheet1!$A$6:$A$47&amp;Sheet1!$C$6:$C$47&amp;Sheet1!$AC$6:$AC$47,Sheet1!Y$6:Y$47),2,0)</f>
        <v>2</v>
      </c>
      <c r="AA31" s="9">
        <f t="array" ref="AA31">VLOOKUP($C31&amp;$D31&amp;$AD31,IF({1,0},Sheet1!$A$6:$A$47&amp;Sheet1!$C$6:$C$47&amp;Sheet1!$AC$6:$AC$47,Sheet1!Z$6:Z$47),2,0)</f>
        <v>900</v>
      </c>
      <c r="AB31" s="9">
        <f t="array" ref="AB31">VLOOKUP($C31&amp;$D31&amp;$AD31,IF({1,0},Sheet1!$A$6:$A$47&amp;Sheet1!$C$6:$C$47&amp;Sheet1!$AC$6:$AC$47,Sheet1!AA$6:AA$47),2,0)</f>
        <v>9</v>
      </c>
      <c r="AC31" s="9">
        <f t="array" ref="AC31">VLOOKUP($C31&amp;$D31&amp;$AD31,IF({1,0},Sheet1!$A$6:$A$47&amp;Sheet1!$C$6:$C$47&amp;Sheet1!$AC$6:$AC$47,Sheet1!AB$6:AB$47),2,0)</f>
        <v>45</v>
      </c>
      <c r="AD31" s="8">
        <v>15</v>
      </c>
      <c r="AE31" s="9" t="str">
        <f t="array" ref="AE31">VLOOKUP($C31&amp;$D31,IF({1,0},Sheet1!$A$6:$A$47&amp;Sheet1!$C$6:$C$47,Sheet1!AD$6:AD$47),2,0)</f>
        <v>攻击+900，命中+4.5% （3星）</v>
      </c>
      <c r="AF31" s="8" t="s">
        <v>72</v>
      </c>
      <c r="AG31" s="9">
        <f t="array" ref="AG31">VLOOKUP($C31&amp;$D31&amp;$AM31,IF({1,0},Sheet1!$A$6:$A$47&amp;Sheet1!$C$6:$C$47&amp;Sheet1!$AL$6:$AL$47,Sheet1!AF$6:AF$47),2,0)</f>
        <v>0</v>
      </c>
      <c r="AH31" s="9">
        <f t="array" ref="AH31">VLOOKUP($C31&amp;$D31&amp;$AM31,IF({1,0},Sheet1!$A$6:$A$47&amp;Sheet1!$C$6:$C$47&amp;Sheet1!$AL$6:$AL$47,Sheet1!AG$6:AG$47),2,0)</f>
        <v>0</v>
      </c>
      <c r="AI31" s="9">
        <f t="array" ref="AI31">VLOOKUP($C31&amp;$D31&amp;$AM31,IF({1,0},Sheet1!$A$6:$A$47&amp;Sheet1!$C$6:$C$47&amp;Sheet1!$AL$6:$AL$47,Sheet1!AH$6:AH$47),2,0)</f>
        <v>7</v>
      </c>
      <c r="AJ31" s="9">
        <f t="array" ref="AJ31">VLOOKUP($C31&amp;$D31&amp;$AM31,IF({1,0},Sheet1!$A$6:$A$47&amp;Sheet1!$C$6:$C$47&amp;Sheet1!$AL$6:$AL$47,Sheet1!AI$6:AI$47),2,0)</f>
        <v>70</v>
      </c>
      <c r="AK31" s="9">
        <f t="array" ref="AK31">VLOOKUP($C31&amp;$D31&amp;$AM31,IF({1,0},Sheet1!$A$6:$A$47&amp;Sheet1!$C$6:$C$47&amp;Sheet1!$AL$6:$AL$47,Sheet1!AJ$6:AJ$47),2,0)</f>
        <v>0</v>
      </c>
      <c r="AL31" s="9">
        <f t="array" ref="AL31">VLOOKUP($C31&amp;$D31&amp;$AM31,IF({1,0},Sheet1!$A$6:$A$47&amp;Sheet1!$C$6:$C$47&amp;Sheet1!$AL$6:$AL$47,Sheet1!AK$6:AK$47),2,0)</f>
        <v>0</v>
      </c>
      <c r="AM31" s="8">
        <v>20</v>
      </c>
      <c r="AN31" s="9" t="s">
        <v>449</v>
      </c>
      <c r="AO31" s="8" t="s">
        <v>73</v>
      </c>
      <c r="AP31" s="9">
        <f t="array" ref="AP31">VLOOKUP($C31&amp;$D31&amp;$AV31,IF({1,0},Sheet1!$A$6:$A$47&amp;Sheet1!$C$6:$C$47&amp;Sheet1!$AU$6:$AU$47,Sheet1!AO$6:AO$47),2,0)</f>
        <v>2</v>
      </c>
      <c r="AQ31" s="9">
        <f t="array" ref="AQ31">VLOOKUP($C31&amp;$D31&amp;$AV31,IF({1,0},Sheet1!$A$6:$A$47&amp;Sheet1!$C$6:$C$47&amp;Sheet1!$AU$6:$AU$47,Sheet1!AP$6:AP$47),2,0)</f>
        <v>5000</v>
      </c>
      <c r="AR31" s="9">
        <f t="array" ref="AR31">VLOOKUP($C31&amp;$D31&amp;$AV31,IF({1,0},Sheet1!$A$6:$A$47&amp;Sheet1!$C$6:$C$47&amp;Sheet1!$AU$6:$AU$47,Sheet1!AQ$6:AQ$47),2,0)</f>
        <v>0</v>
      </c>
      <c r="AS31" s="9">
        <f t="array" ref="AS31">VLOOKUP($C31&amp;$D31&amp;$AV31,IF({1,0},Sheet1!$A$6:$A$47&amp;Sheet1!$C$6:$C$47&amp;Sheet1!$AU$6:$AU$47,Sheet1!AR$6:AR$47),2,0)</f>
        <v>0</v>
      </c>
      <c r="AT31" s="9">
        <f t="array" ref="AT31">VLOOKUP($C31&amp;$D31&amp;$AV31,IF({1,0},Sheet1!$A$6:$A$47&amp;Sheet1!$C$6:$C$47&amp;Sheet1!$AU$6:$AU$47,Sheet1!AS$6:AS$47),2,0)</f>
        <v>0</v>
      </c>
      <c r="AU31" s="9">
        <f t="array" ref="AU31">VLOOKUP($C31&amp;$D31&amp;$AV31,IF({1,0},Sheet1!$A$6:$A$47&amp;Sheet1!$C$6:$C$47&amp;Sheet1!$AU$6:$AU$47,Sheet1!AT$6:AT$47),2,0)</f>
        <v>0</v>
      </c>
      <c r="AV31" s="8">
        <v>25</v>
      </c>
      <c r="AW31" s="9" t="s">
        <v>450</v>
      </c>
      <c r="AX31" s="8" t="s">
        <v>74</v>
      </c>
      <c r="AY31" s="9">
        <f t="array" ref="AY31">VLOOKUP($C31&amp;$D31&amp;$BE31,IF({1,0},Sheet1!$A$6:$A$47&amp;Sheet1!$C$6:$C$47&amp;Sheet1!$BD$6:$BD$47,Sheet1!AX$6:AX$47),2,0)</f>
        <v>18</v>
      </c>
      <c r="AZ31" s="9">
        <f t="array" ref="AZ31">VLOOKUP($C31&amp;$D31&amp;$BE31,IF({1,0},Sheet1!$A$6:$A$47&amp;Sheet1!$C$6:$C$47&amp;Sheet1!$BD$6:$BD$47,Sheet1!AY$6:AY$47),2,0)</f>
        <v>4</v>
      </c>
      <c r="BA31" s="9">
        <f t="array" ref="BA31">VLOOKUP($C31&amp;$D31&amp;$BE31,IF({1,0},Sheet1!$A$6:$A$47&amp;Sheet1!$C$6:$C$47&amp;Sheet1!$BD$6:$BD$47,Sheet1!AZ$6:AZ$47),2,0)</f>
        <v>0</v>
      </c>
      <c r="BB31" s="9">
        <f t="array" ref="BB31">VLOOKUP($C31&amp;$D31&amp;$BE31,IF({1,0},Sheet1!$A$6:$A$47&amp;Sheet1!$C$6:$C$47&amp;Sheet1!$BD$6:$BD$47,Sheet1!BA$6:BA$47),2,0)</f>
        <v>0</v>
      </c>
      <c r="BC31" s="9">
        <f t="array" ref="BC31">VLOOKUP($C31&amp;$D31&amp;$BE31,IF({1,0},Sheet1!$A$6:$A$47&amp;Sheet1!$C$6:$C$47&amp;Sheet1!$BD$6:$BD$47,Sheet1!BB$6:BB$47),2,0)</f>
        <v>0</v>
      </c>
      <c r="BD31" s="9">
        <f t="array" ref="BD31">VLOOKUP($C31&amp;$D31&amp;$BE31,IF({1,0},Sheet1!$A$6:$A$47&amp;Sheet1!$C$6:$C$47&amp;Sheet1!$BD$6:$BD$47,Sheet1!BC$6:BC$47),2,0)</f>
        <v>0</v>
      </c>
      <c r="BE31" s="8">
        <v>30</v>
      </c>
      <c r="BF31" s="33" t="s">
        <v>418</v>
      </c>
      <c r="BG31" s="33" t="s">
        <v>75</v>
      </c>
      <c r="BH31" s="9">
        <f t="array" ref="BH31">VLOOKUP($C31&amp;$D31&amp;$BN31,IF({1,0},Sheet1!$A$6:$A$47&amp;Sheet1!$C$6:$C$47&amp;Sheet1!$BM$6:$BM$47,Sheet1!BG$6:BG$47),2,0)</f>
        <v>2</v>
      </c>
      <c r="BI31" s="9">
        <f t="array" ref="BI31">VLOOKUP($C31&amp;$D31&amp;$BN31,IF({1,0},Sheet1!$A$6:$A$47&amp;Sheet1!$C$6:$C$47&amp;Sheet1!$BM$6:$BM$47,Sheet1!BH$6:BH$47),2,0)</f>
        <v>10000</v>
      </c>
      <c r="BJ31" s="9">
        <f t="array" ref="BJ31">VLOOKUP($C31&amp;$D31&amp;$BN31,IF({1,0},Sheet1!$A$6:$A$47&amp;Sheet1!$C$6:$C$47&amp;Sheet1!$BM$6:$BM$47,Sheet1!BI$6:BI$47),2,0)</f>
        <v>0</v>
      </c>
      <c r="BK31" s="9">
        <f t="array" ref="BK31">VLOOKUP($C31&amp;$D31&amp;$BN31,IF({1,0},Sheet1!$A$6:$A$47&amp;Sheet1!$C$6:$C$47&amp;Sheet1!$BM$6:$BM$47,Sheet1!BJ$6:BJ$47),2,0)</f>
        <v>0</v>
      </c>
      <c r="BL31" s="9">
        <f t="array" ref="BL31">VLOOKUP($C31&amp;$D31&amp;$BN31,IF({1,0},Sheet1!$A$6:$A$47&amp;Sheet1!$C$6:$C$47&amp;Sheet1!$BM$6:$BM$47,Sheet1!BK$6:BK$47),2,0)</f>
        <v>0</v>
      </c>
      <c r="BM31" s="9">
        <f t="array" ref="BM31">VLOOKUP($C31&amp;$D31&amp;$BN31,IF({1,0},Sheet1!$A$6:$A$47&amp;Sheet1!$C$6:$C$47&amp;Sheet1!$BM$6:$BM$47,Sheet1!BL$6:BL$47),2,0)</f>
        <v>0</v>
      </c>
      <c r="BN31" s="8">
        <v>35</v>
      </c>
      <c r="BO31" s="9" t="s">
        <v>451</v>
      </c>
      <c r="BP31" s="8" t="s">
        <v>76</v>
      </c>
      <c r="BQ31" s="9">
        <f t="array" ref="BQ31">VLOOKUP($C31&amp;$D31&amp;$BW31,IF({1,0},Sheet1!$A$6:$A$47&amp;Sheet1!$C$6:$C$47&amp;Sheet1!$BV$6:$BV$47,Sheet1!BP$6:BP$47),2,0)</f>
        <v>7</v>
      </c>
      <c r="BR31" s="9">
        <f t="array" ref="BR31">VLOOKUP($C31&amp;$D31&amp;$BW31,IF({1,0},Sheet1!$A$6:$A$47&amp;Sheet1!$C$6:$C$47&amp;Sheet1!$BV$6:$BV$47,Sheet1!BQ$6:BQ$47),2,0)</f>
        <v>100</v>
      </c>
      <c r="BS31" s="9">
        <f t="array" ref="BS31">VLOOKUP($C31&amp;$D31&amp;$BW31,IF({1,0},Sheet1!$A$6:$A$47&amp;Sheet1!$C$6:$C$47&amp;Sheet1!$BV$6:$BV$47,Sheet1!BR$6:BR$47),2,0)</f>
        <v>0</v>
      </c>
      <c r="BT31" s="9">
        <f t="array" ref="BT31">VLOOKUP($C31&amp;$D31&amp;$BW31,IF({1,0},Sheet1!$A$6:$A$47&amp;Sheet1!$C$6:$C$47&amp;Sheet1!$BV$6:$BV$47,Sheet1!BS$6:BS$47),2,0)</f>
        <v>0</v>
      </c>
      <c r="BU31" s="9">
        <f t="array" ref="BU31">VLOOKUP($C31&amp;$D31&amp;$BW31,IF({1,0},Sheet1!$A$6:$A$47&amp;Sheet1!$C$6:$C$47&amp;Sheet1!$BV$6:$BV$47,Sheet1!BT$6:BT$47),2,0)</f>
        <v>0</v>
      </c>
      <c r="BV31" s="9">
        <f t="array" ref="BV31">VLOOKUP($C31&amp;$D31&amp;$BW31,IF({1,0},Sheet1!$A$6:$A$47&amp;Sheet1!$C$6:$C$47&amp;Sheet1!$BV$6:$BV$47,Sheet1!BU$6:BU$47),2,0)</f>
        <v>0</v>
      </c>
      <c r="BW31" s="8">
        <v>40</v>
      </c>
      <c r="BX31" s="9" t="str">
        <f t="shared" si="8"/>
        <v>伤害加成+10% （8星）</v>
      </c>
      <c r="BY31" s="8" t="s">
        <v>77</v>
      </c>
      <c r="BZ31" s="9">
        <f t="array" ref="BZ31">VLOOKUP($C31&amp;$D31&amp;$CF31,IF({1,0},Sheet1!$A$6:$A$47&amp;Sheet1!$C$6:$C$47&amp;Sheet1!$CE$6:$CE$47,Sheet1!BY$6:BY$47),2,0)</f>
        <v>2</v>
      </c>
      <c r="CA31" s="9">
        <f t="array" ref="CA31">VLOOKUP($C31&amp;$D31&amp;$CF31,IF({1,0},Sheet1!$A$6:$A$47&amp;Sheet1!$C$6:$C$47&amp;Sheet1!$CE$6:$CE$47,Sheet1!BZ$6:BZ$47),2,0)</f>
        <v>20000</v>
      </c>
      <c r="CB31" s="9">
        <f t="array" ref="CB31">VLOOKUP($C31&amp;$D31&amp;$CF31,IF({1,0},Sheet1!$A$6:$A$47&amp;Sheet1!$C$6:$C$47&amp;Sheet1!$CE$6:$CE$47,Sheet1!CA$6:CA$47),2,0)</f>
        <v>0</v>
      </c>
      <c r="CC31" s="9">
        <f t="array" ref="CC31">VLOOKUP($C31&amp;$D31&amp;$CF31,IF({1,0},Sheet1!$A$6:$A$47&amp;Sheet1!$C$6:$C$47&amp;Sheet1!$CE$6:$CE$47,Sheet1!CB$6:CB$47),2,0)</f>
        <v>0</v>
      </c>
      <c r="CD31" s="9">
        <f t="array" ref="CD31">VLOOKUP($C31&amp;$D31&amp;$CF31,IF({1,0},Sheet1!$A$6:$A$47&amp;Sheet1!$C$6:$C$47&amp;Sheet1!$CE$6:$CE$47,Sheet1!CC$6:CC$47),2,0)</f>
        <v>0</v>
      </c>
      <c r="CE31" s="9">
        <f t="array" ref="CE31">VLOOKUP($C31&amp;$D31&amp;$CF31,IF({1,0},Sheet1!$A$6:$A$47&amp;Sheet1!$C$6:$C$47&amp;Sheet1!$CE$6:$CE$47,Sheet1!CD$6:CD$47),2,0)</f>
        <v>0</v>
      </c>
      <c r="CF31" s="8">
        <v>45</v>
      </c>
      <c r="CG31" s="9" t="s">
        <v>452</v>
      </c>
      <c r="CH31" s="8" t="s">
        <v>78</v>
      </c>
      <c r="CI31" s="9">
        <f t="array" ref="CI31">VLOOKUP($C31&amp;$D31&amp;$CO31,IF({1,0},Sheet1!$A$6:$A$47&amp;Sheet1!$C$6:$C$47&amp;Sheet1!$CN$6:$CN$47,Sheet1!CH$6:CH$47),2,0)</f>
        <v>22</v>
      </c>
      <c r="CJ31" s="9">
        <f t="array" ref="CJ31">VLOOKUP($C31&amp;$D31&amp;$CO31,IF({1,0},Sheet1!$A$6:$A$47&amp;Sheet1!$C$6:$C$47&amp;Sheet1!$CN$6:$CN$47,Sheet1!CI$6:CI$47),2,0)</f>
        <v>120</v>
      </c>
      <c r="CK31" s="9">
        <f t="array" ref="CK31">VLOOKUP($C31&amp;$D31&amp;$CO31,IF({1,0},Sheet1!$A$6:$A$47&amp;Sheet1!$C$6:$C$47&amp;Sheet1!$CN$6:$CN$47,Sheet1!CJ$6:CJ$47),2,0)</f>
        <v>0</v>
      </c>
      <c r="CL31" s="9">
        <f t="array" ref="CL31">VLOOKUP($C31&amp;$D31&amp;$CO31,IF({1,0},Sheet1!$A$6:$A$47&amp;Sheet1!$C$6:$C$47&amp;Sheet1!$CN$6:$CN$47,Sheet1!CK$6:CK$47),2,0)</f>
        <v>0</v>
      </c>
      <c r="CM31" s="9">
        <f t="array" ref="CM31">VLOOKUP($C31&amp;$D31&amp;$CO31,IF({1,0},Sheet1!$A$6:$A$47&amp;Sheet1!$C$6:$C$47&amp;Sheet1!$CN$6:$CN$47,Sheet1!CL$6:CL$47),2,0)</f>
        <v>0</v>
      </c>
      <c r="CN31" s="9">
        <f t="array" ref="CN31">VLOOKUP($C31&amp;$D31&amp;$CO31,IF({1,0},Sheet1!$A$6:$A$47&amp;Sheet1!$C$6:$C$47&amp;Sheet1!$CN$6:$CN$47,Sheet1!CM$6:CM$47),2,0)</f>
        <v>0</v>
      </c>
      <c r="CO31" s="8">
        <v>50</v>
      </c>
      <c r="CP31" s="9" t="str">
        <f t="shared" si="9"/>
        <v>最终增伤+12% （10星）</v>
      </c>
      <c r="CQ31"/>
      <c r="CR31"/>
    </row>
    <row r="32" spans="1:96" s="8" customFormat="1" ht="17.399999999999999" x14ac:dyDescent="0.25">
      <c r="A32" s="45">
        <v>11507</v>
      </c>
      <c r="B32" s="28" t="s">
        <v>331</v>
      </c>
      <c r="C32" s="28">
        <f>VLOOKUP(B32,Sheet4!$A$6:$B$171,2,0)</f>
        <v>2</v>
      </c>
      <c r="D32" s="46">
        <v>15</v>
      </c>
      <c r="E32" s="8" t="s">
        <v>29</v>
      </c>
      <c r="F32" s="9">
        <f t="array" ref="F32">VLOOKUP($C32&amp;$D32&amp;$L32,IF({1,0},Sheet1!$A$6:$A$47&amp;Sheet1!$C$6:$C$47&amp;Sheet1!$K$6:$K$47,Sheet1!E$6:E$47),2,0)</f>
        <v>18</v>
      </c>
      <c r="G32" s="9">
        <f t="array" ref="G32">VLOOKUP($C32&amp;$D32&amp;$L32,IF({1,0},Sheet1!$A$6:$A$47&amp;Sheet1!$C$6:$C$47&amp;Sheet1!$K$6:$K$47,Sheet1!F$6:F$47),2,0)</f>
        <v>1</v>
      </c>
      <c r="H32" s="9">
        <f t="array" ref="H32">VLOOKUP($C32&amp;$D32&amp;$L32,IF({1,0},Sheet1!$A$6:$A$47&amp;Sheet1!$C$6:$C$47&amp;Sheet1!$K$6:$K$47,Sheet1!G$6:G$47),2,0)</f>
        <v>0</v>
      </c>
      <c r="I32" s="9">
        <f t="array" ref="I32">VLOOKUP($C32&amp;$D32&amp;$L32,IF({1,0},Sheet1!$A$6:$A$47&amp;Sheet1!$C$6:$C$47&amp;Sheet1!$K$6:$K$47,Sheet1!H$6:H$47),2,0)</f>
        <v>0</v>
      </c>
      <c r="J32" s="9">
        <f t="array" ref="J32">VLOOKUP($C32&amp;$D32&amp;$L32,IF({1,0},Sheet1!$A$6:$A$47&amp;Sheet1!$C$6:$C$47&amp;Sheet1!$K$6:$K$47,Sheet1!I$6:I$47),2,0)</f>
        <v>0</v>
      </c>
      <c r="K32" s="9">
        <f t="array" ref="K32">VLOOKUP($C32&amp;$D32&amp;$L32,IF({1,0},Sheet1!$A$6:$A$47&amp;Sheet1!$C$6:$C$47&amp;Sheet1!$K$6:$K$47,Sheet1!J$6:J$47),2,0)</f>
        <v>0</v>
      </c>
      <c r="L32" s="8">
        <v>5</v>
      </c>
      <c r="M32" s="33" t="s">
        <v>413</v>
      </c>
      <c r="N32" s="8" t="s">
        <v>27</v>
      </c>
      <c r="O32" s="9">
        <f t="array" ref="O32">VLOOKUP($C32&amp;$D32&amp;$U32,IF({1,0},Sheet1!$A$6:$A$47&amp;Sheet1!$C$6:$C$47&amp;Sheet1!$T$6:$T$47,Sheet1!N$6:N$47),2,0)</f>
        <v>18</v>
      </c>
      <c r="P32" s="9">
        <f t="array" ref="P32">VLOOKUP($C32&amp;$D32&amp;$U32,IF({1,0},Sheet1!$A$6:$A$47&amp;Sheet1!$C$6:$C$47&amp;Sheet1!$T$6:$T$47,Sheet1!O$6:O$47),2,0)</f>
        <v>2</v>
      </c>
      <c r="Q32" s="9">
        <f t="array" ref="Q32">VLOOKUP($C32&amp;$D32&amp;$U32,IF({1,0},Sheet1!$A$6:$A$47&amp;Sheet1!$C$6:$C$47&amp;Sheet1!$T$6:$T$47,Sheet1!P$6:P$47),2,0)</f>
        <v>0</v>
      </c>
      <c r="R32" s="9">
        <f t="array" ref="R32">VLOOKUP($C32&amp;$D32&amp;$U32,IF({1,0},Sheet1!$A$6:$A$47&amp;Sheet1!$C$6:$C$47&amp;Sheet1!$T$6:$T$47,Sheet1!Q$6:Q$47),2,0)</f>
        <v>0</v>
      </c>
      <c r="S32" s="9">
        <f t="array" ref="S32">VLOOKUP($C32&amp;$D32&amp;$U32,IF({1,0},Sheet1!$A$6:$A$47&amp;Sheet1!$C$6:$C$47&amp;Sheet1!$T$6:$T$47,Sheet1!R$6:R$47),2,0)</f>
        <v>0</v>
      </c>
      <c r="T32" s="9">
        <f t="array" ref="T32">VLOOKUP($C32&amp;$D32&amp;$U32,IF({1,0},Sheet1!$A$6:$A$47&amp;Sheet1!$C$6:$C$47&amp;Sheet1!$T$6:$T$47,Sheet1!S$6:S$47),2,0)</f>
        <v>0</v>
      </c>
      <c r="U32" s="8">
        <v>10</v>
      </c>
      <c r="V32" s="33" t="s">
        <v>414</v>
      </c>
      <c r="W32" s="8" t="s">
        <v>28</v>
      </c>
      <c r="X32" s="9">
        <f t="array" ref="X32">VLOOKUP($C32&amp;$D32&amp;$AD32,IF({1,0},Sheet1!$A$6:$A$47&amp;Sheet1!$C$6:$C$47&amp;Sheet1!$AC$6:$AC$47,Sheet1!W$6:W$47),2,0)</f>
        <v>0</v>
      </c>
      <c r="Y32" s="9">
        <f t="array" ref="Y32">VLOOKUP($C32&amp;$D32&amp;$AD32,IF({1,0},Sheet1!$A$6:$A$47&amp;Sheet1!$C$6:$C$47&amp;Sheet1!$AC$6:$AC$47,Sheet1!X$6:X$47),2,0)</f>
        <v>0</v>
      </c>
      <c r="Z32" s="9">
        <f t="array" ref="Z32">VLOOKUP($C32&amp;$D32&amp;$AD32,IF({1,0},Sheet1!$A$6:$A$47&amp;Sheet1!$C$6:$C$47&amp;Sheet1!$AC$6:$AC$47,Sheet1!Y$6:Y$47),2,0)</f>
        <v>3</v>
      </c>
      <c r="AA32" s="9">
        <f t="array" ref="AA32">VLOOKUP($C32&amp;$D32&amp;$AD32,IF({1,0},Sheet1!$A$6:$A$47&amp;Sheet1!$C$6:$C$47&amp;Sheet1!$AC$6:$AC$47,Sheet1!Z$6:Z$47),2,0)</f>
        <v>700</v>
      </c>
      <c r="AB32" s="9">
        <v>1</v>
      </c>
      <c r="AC32" s="9">
        <v>5000</v>
      </c>
      <c r="AD32" s="8">
        <v>15</v>
      </c>
      <c r="AE32" s="9" t="s">
        <v>453</v>
      </c>
      <c r="AF32" s="8" t="s">
        <v>72</v>
      </c>
      <c r="AG32" s="9">
        <f t="array" ref="AG32">VLOOKUP($C32&amp;$D32&amp;$AM32,IF({1,0},Sheet1!$A$6:$A$47&amp;Sheet1!$C$6:$C$47&amp;Sheet1!$AL$6:$AL$47,Sheet1!AF$6:AF$47),2,0)</f>
        <v>901</v>
      </c>
      <c r="AH32" s="9">
        <v>11507201</v>
      </c>
      <c r="AI32" s="9">
        <f t="array" ref="AI32">VLOOKUP($C32&amp;$D32&amp;$AM32,IF({1,0},Sheet1!$A$6:$A$47&amp;Sheet1!$C$6:$C$47&amp;Sheet1!$AL$6:$AL$47,Sheet1!AH$6:AH$47),2,0)</f>
        <v>0</v>
      </c>
      <c r="AJ32" s="9">
        <f t="array" ref="AJ32">VLOOKUP($C32&amp;$D32&amp;$AM32,IF({1,0},Sheet1!$A$6:$A$47&amp;Sheet1!$C$6:$C$47&amp;Sheet1!$AL$6:$AL$47,Sheet1!AI$6:AI$47),2,0)</f>
        <v>0</v>
      </c>
      <c r="AK32" s="9">
        <f t="array" ref="AK32">VLOOKUP($C32&amp;$D32&amp;$AM32,IF({1,0},Sheet1!$A$6:$A$47&amp;Sheet1!$C$6:$C$47&amp;Sheet1!$AL$6:$AL$47,Sheet1!AJ$6:AJ$47),2,0)</f>
        <v>0</v>
      </c>
      <c r="AL32" s="9">
        <f t="array" ref="AL32">VLOOKUP($C32&amp;$D32&amp;$AM32,IF({1,0},Sheet1!$A$6:$A$47&amp;Sheet1!$C$6:$C$47&amp;Sheet1!$AL$6:$AL$47,Sheet1!AK$6:AK$47),2,0)</f>
        <v>0</v>
      </c>
      <c r="AM32" s="8">
        <v>20</v>
      </c>
      <c r="AN32" s="9" t="s">
        <v>422</v>
      </c>
      <c r="AO32" s="8" t="s">
        <v>73</v>
      </c>
      <c r="AP32" s="9">
        <f t="array" ref="AP32">VLOOKUP($C32&amp;$D32&amp;$AV32,IF({1,0},Sheet1!$A$6:$A$47&amp;Sheet1!$C$6:$C$47&amp;Sheet1!$AU$6:$AU$47,Sheet1!AO$6:AO$47),2,0)</f>
        <v>1</v>
      </c>
      <c r="AQ32" s="9">
        <f t="array" ref="AQ32">VLOOKUP($C32&amp;$D32&amp;$AV32,IF({1,0},Sheet1!$A$6:$A$47&amp;Sheet1!$C$6:$C$47&amp;Sheet1!$AU$6:$AU$47,Sheet1!AP$6:AP$47),2,0)</f>
        <v>24000</v>
      </c>
      <c r="AR32" s="9">
        <f t="array" ref="AR32">VLOOKUP($C32&amp;$D32&amp;$AV32,IF({1,0},Sheet1!$A$6:$A$47&amp;Sheet1!$C$6:$C$47&amp;Sheet1!$AU$6:$AU$47,Sheet1!AQ$6:AQ$47),2,0)</f>
        <v>3</v>
      </c>
      <c r="AS32" s="9">
        <f t="array" ref="AS32">VLOOKUP($C32&amp;$D32&amp;$AV32,IF({1,0},Sheet1!$A$6:$A$47&amp;Sheet1!$C$6:$C$47&amp;Sheet1!$AU$6:$AU$47,Sheet1!AR$6:AR$47),2,0)</f>
        <v>1200</v>
      </c>
      <c r="AT32" s="9">
        <f t="array" ref="AT32">VLOOKUP($C32&amp;$D32&amp;$AV32,IF({1,0},Sheet1!$A$6:$A$47&amp;Sheet1!$C$6:$C$47&amp;Sheet1!$AU$6:$AU$47,Sheet1!AS$6:AS$47),2,0)</f>
        <v>0</v>
      </c>
      <c r="AU32" s="9">
        <f t="array" ref="AU32">VLOOKUP($C32&amp;$D32&amp;$AV32,IF({1,0},Sheet1!$A$6:$A$47&amp;Sheet1!$C$6:$C$47&amp;Sheet1!$AU$6:$AU$47,Sheet1!AT$6:AT$47),2,0)</f>
        <v>0</v>
      </c>
      <c r="AV32" s="8">
        <v>25</v>
      </c>
      <c r="AW32" s="9" t="s">
        <v>454</v>
      </c>
      <c r="AX32" s="8" t="s">
        <v>74</v>
      </c>
      <c r="AY32" s="9">
        <f t="array" ref="AY32">VLOOKUP($C32&amp;$D32&amp;$BE32,IF({1,0},Sheet1!$A$6:$A$47&amp;Sheet1!$C$6:$C$47&amp;Sheet1!$BD$6:$BD$47,Sheet1!AX$6:AX$47),2,0)</f>
        <v>18</v>
      </c>
      <c r="AZ32" s="9">
        <f t="array" ref="AZ32">VLOOKUP($C32&amp;$D32&amp;$BE32,IF({1,0},Sheet1!$A$6:$A$47&amp;Sheet1!$C$6:$C$47&amp;Sheet1!$BD$6:$BD$47,Sheet1!AY$6:AY$47),2,0)</f>
        <v>4</v>
      </c>
      <c r="BA32" s="9">
        <f t="array" ref="BA32">VLOOKUP($C32&amp;$D32&amp;$BE32,IF({1,0},Sheet1!$A$6:$A$47&amp;Sheet1!$C$6:$C$47&amp;Sheet1!$BD$6:$BD$47,Sheet1!AZ$6:AZ$47),2,0)</f>
        <v>0</v>
      </c>
      <c r="BB32" s="9">
        <f t="array" ref="BB32">VLOOKUP($C32&amp;$D32&amp;$BE32,IF({1,0},Sheet1!$A$6:$A$47&amp;Sheet1!$C$6:$C$47&amp;Sheet1!$BD$6:$BD$47,Sheet1!BA$6:BA$47),2,0)</f>
        <v>0</v>
      </c>
      <c r="BC32" s="9">
        <f t="array" ref="BC32">VLOOKUP($C32&amp;$D32&amp;$BE32,IF({1,0},Sheet1!$A$6:$A$47&amp;Sheet1!$C$6:$C$47&amp;Sheet1!$BD$6:$BD$47,Sheet1!BB$6:BB$47),2,0)</f>
        <v>0</v>
      </c>
      <c r="BD32" s="9">
        <f t="array" ref="BD32">VLOOKUP($C32&amp;$D32&amp;$BE32,IF({1,0},Sheet1!$A$6:$A$47&amp;Sheet1!$C$6:$C$47&amp;Sheet1!$BD$6:$BD$47,Sheet1!BC$6:BC$47),2,0)</f>
        <v>0</v>
      </c>
      <c r="BE32" s="8">
        <v>30</v>
      </c>
      <c r="BF32" s="33" t="s">
        <v>418</v>
      </c>
      <c r="BG32" s="33" t="s">
        <v>75</v>
      </c>
      <c r="BH32" s="9">
        <f t="array" ref="BH32">VLOOKUP($C32&amp;$D32&amp;$BN32,IF({1,0},Sheet1!$A$6:$A$47&amp;Sheet1!$C$6:$C$47&amp;Sheet1!$BM$6:$BM$47,Sheet1!BG$6:BG$47),2,0)</f>
        <v>1</v>
      </c>
      <c r="BI32" s="9">
        <f t="array" ref="BI32">VLOOKUP($C32&amp;$D32&amp;$BN32,IF({1,0},Sheet1!$A$6:$A$47&amp;Sheet1!$C$6:$C$47&amp;Sheet1!$BM$6:$BM$47,Sheet1!BH$6:BH$47),2,0)</f>
        <v>48000</v>
      </c>
      <c r="BJ32" s="9">
        <f t="array" ref="BJ32">VLOOKUP($C32&amp;$D32&amp;$BN32,IF({1,0},Sheet1!$A$6:$A$47&amp;Sheet1!$C$6:$C$47&amp;Sheet1!$BM$6:$BM$47,Sheet1!BI$6:BI$47),2,0)</f>
        <v>3</v>
      </c>
      <c r="BK32" s="9">
        <f t="array" ref="BK32">VLOOKUP($C32&amp;$D32&amp;$BN32,IF({1,0},Sheet1!$A$6:$A$47&amp;Sheet1!$C$6:$C$47&amp;Sheet1!$BM$6:$BM$47,Sheet1!BJ$6:BJ$47),2,0)</f>
        <v>2400</v>
      </c>
      <c r="BL32" s="9">
        <f t="array" ref="BL32">VLOOKUP($C32&amp;$D32&amp;$BN32,IF({1,0},Sheet1!$A$6:$A$47&amp;Sheet1!$C$6:$C$47&amp;Sheet1!$BM$6:$BM$47,Sheet1!BK$6:BK$47),2,0)</f>
        <v>0</v>
      </c>
      <c r="BM32" s="9">
        <f t="array" ref="BM32">VLOOKUP($C32&amp;$D32&amp;$BN32,IF({1,0},Sheet1!$A$6:$A$47&amp;Sheet1!$C$6:$C$47&amp;Sheet1!$BM$6:$BM$47,Sheet1!BL$6:BL$47),2,0)</f>
        <v>0</v>
      </c>
      <c r="BN32" s="8">
        <v>35</v>
      </c>
      <c r="BO32" s="9" t="s">
        <v>455</v>
      </c>
      <c r="BP32" s="8" t="s">
        <v>76</v>
      </c>
      <c r="BQ32" s="9">
        <f t="array" ref="BQ32">VLOOKUP($C32&amp;$D32&amp;$BW32,IF({1,0},Sheet1!$A$6:$A$47&amp;Sheet1!$C$6:$C$47&amp;Sheet1!$BV$6:$BV$47,Sheet1!BP$6:BP$47),2,0)</f>
        <v>23</v>
      </c>
      <c r="BR32" s="9">
        <f t="array" ref="BR32">VLOOKUP($C32&amp;$D32&amp;$BW32,IF({1,0},Sheet1!$A$6:$A$47&amp;Sheet1!$C$6:$C$47&amp;Sheet1!$BV$6:$BV$47,Sheet1!BQ$6:BQ$47),2,0)</f>
        <v>40</v>
      </c>
      <c r="BS32" s="9">
        <f t="array" ref="BS32">VLOOKUP($C32&amp;$D32&amp;$BW32,IF({1,0},Sheet1!$A$6:$A$47&amp;Sheet1!$C$6:$C$47&amp;Sheet1!$BV$6:$BV$47,Sheet1!BR$6:BR$47),2,0)</f>
        <v>0</v>
      </c>
      <c r="BT32" s="9">
        <f t="array" ref="BT32">VLOOKUP($C32&amp;$D32&amp;$BW32,IF({1,0},Sheet1!$A$6:$A$47&amp;Sheet1!$C$6:$C$47&amp;Sheet1!$BV$6:$BV$47,Sheet1!BS$6:BS$47),2,0)</f>
        <v>0</v>
      </c>
      <c r="BU32" s="9">
        <f t="array" ref="BU32">VLOOKUP($C32&amp;$D32&amp;$BW32,IF({1,0},Sheet1!$A$6:$A$47&amp;Sheet1!$C$6:$C$47&amp;Sheet1!$BV$6:$BV$47,Sheet1!BT$6:BT$47),2,0)</f>
        <v>0</v>
      </c>
      <c r="BV32" s="9">
        <f t="array" ref="BV32">VLOOKUP($C32&amp;$D32&amp;$BW32,IF({1,0},Sheet1!$A$6:$A$47&amp;Sheet1!$C$6:$C$47&amp;Sheet1!$BV$6:$BV$47,Sheet1!BU$6:BU$47),2,0)</f>
        <v>0</v>
      </c>
      <c r="BW32" s="8">
        <v>40</v>
      </c>
      <c r="BX32" s="8" t="str">
        <f>"最终免伤+"&amp;BR32/10&amp;"% （"&amp;BW32/5&amp;"星）"</f>
        <v>最终免伤+4% （8星）</v>
      </c>
      <c r="BY32" s="8" t="s">
        <v>77</v>
      </c>
      <c r="BZ32" s="9">
        <f t="array" ref="BZ32">VLOOKUP($C32&amp;$D32&amp;$CF32,IF({1,0},Sheet1!$A$6:$A$47&amp;Sheet1!$C$6:$C$47&amp;Sheet1!$CE$6:$CE$47,Sheet1!BY$6:BY$47),2,0)</f>
        <v>1</v>
      </c>
      <c r="CA32" s="9">
        <f t="array" ref="CA32">VLOOKUP($C32&amp;$D32&amp;$CF32,IF({1,0},Sheet1!$A$6:$A$47&amp;Sheet1!$C$6:$C$47&amp;Sheet1!$CE$6:$CE$47,Sheet1!BZ$6:BZ$47),2,0)</f>
        <v>96000</v>
      </c>
      <c r="CB32" s="9">
        <f t="array" ref="CB32">VLOOKUP($C32&amp;$D32&amp;$CF32,IF({1,0},Sheet1!$A$6:$A$47&amp;Sheet1!$C$6:$C$47&amp;Sheet1!$CE$6:$CE$47,Sheet1!CA$6:CA$47),2,0)</f>
        <v>3</v>
      </c>
      <c r="CC32" s="9">
        <f t="array" ref="CC32">VLOOKUP($C32&amp;$D32&amp;$CF32,IF({1,0},Sheet1!$A$6:$A$47&amp;Sheet1!$C$6:$C$47&amp;Sheet1!$CE$6:$CE$47,Sheet1!CB$6:CB$47),2,0)</f>
        <v>4800</v>
      </c>
      <c r="CD32" s="9">
        <f t="array" ref="CD32">VLOOKUP($C32&amp;$D32&amp;$CF32,IF({1,0},Sheet1!$A$6:$A$47&amp;Sheet1!$C$6:$C$47&amp;Sheet1!$CE$6:$CE$47,Sheet1!CC$6:CC$47),2,0)</f>
        <v>0</v>
      </c>
      <c r="CE32" s="9">
        <f t="array" ref="CE32">VLOOKUP($C32&amp;$D32&amp;$CF32,IF({1,0},Sheet1!$A$6:$A$47&amp;Sheet1!$C$6:$C$47&amp;Sheet1!$CE$6:$CE$47,Sheet1!CD$6:CD$47),2,0)</f>
        <v>0</v>
      </c>
      <c r="CF32" s="8">
        <v>45</v>
      </c>
      <c r="CG32" s="9" t="str">
        <f>"生命+"&amp;CA32&amp;"，防御+"&amp;CC32&amp;" （9星）"</f>
        <v>生命+96000，防御+4800 （9星）</v>
      </c>
      <c r="CH32" s="8" t="s">
        <v>78</v>
      </c>
      <c r="CI32" s="9">
        <f t="array" ref="CI32">VLOOKUP($C32&amp;$D32&amp;$CO32,IF({1,0},Sheet1!$A$6:$A$47&amp;Sheet1!$C$6:$C$47&amp;Sheet1!$CN$6:$CN$47,Sheet1!CH$6:CH$47),2,0)</f>
        <v>23</v>
      </c>
      <c r="CJ32" s="9">
        <f t="array" ref="CJ32">VLOOKUP($C32&amp;$D32&amp;$CO32,IF({1,0},Sheet1!$A$6:$A$47&amp;Sheet1!$C$6:$C$47&amp;Sheet1!$CN$6:$CN$47,Sheet1!CI$6:CI$47),2,0)</f>
        <v>60</v>
      </c>
      <c r="CK32" s="9">
        <f t="array" ref="CK32">VLOOKUP($C32&amp;$D32&amp;$CO32,IF({1,0},Sheet1!$A$6:$A$47&amp;Sheet1!$C$6:$C$47&amp;Sheet1!$CN$6:$CN$47,Sheet1!CJ$6:CJ$47),2,0)</f>
        <v>0</v>
      </c>
      <c r="CL32" s="9">
        <f t="array" ref="CL32">VLOOKUP($C32&amp;$D32&amp;$CO32,IF({1,0},Sheet1!$A$6:$A$47&amp;Sheet1!$C$6:$C$47&amp;Sheet1!$CN$6:$CN$47,Sheet1!CK$6:CK$47),2,0)</f>
        <v>0</v>
      </c>
      <c r="CM32" s="9">
        <f t="array" ref="CM32">VLOOKUP($C32&amp;$D32&amp;$CO32,IF({1,0},Sheet1!$A$6:$A$47&amp;Sheet1!$C$6:$C$47&amp;Sheet1!$CN$6:$CN$47,Sheet1!CL$6:CL$47),2,0)</f>
        <v>0</v>
      </c>
      <c r="CN32" s="9">
        <f t="array" ref="CN32">VLOOKUP($C32&amp;$D32&amp;$CO32,IF({1,0},Sheet1!$A$6:$A$47&amp;Sheet1!$C$6:$C$47&amp;Sheet1!$CN$6:$CN$47,Sheet1!CM$6:CM$47),2,0)</f>
        <v>0</v>
      </c>
      <c r="CO32" s="8">
        <v>50</v>
      </c>
      <c r="CP32" s="8" t="str">
        <f>"最终免伤+"&amp;CJ32/10&amp;"% （"&amp;CO32/5&amp;"星）"</f>
        <v>最终免伤+6% （10星）</v>
      </c>
      <c r="CQ32"/>
      <c r="CR32"/>
    </row>
    <row r="33" spans="1:96" s="8" customFormat="1" ht="17.399999999999999" x14ac:dyDescent="0.25">
      <c r="A33" s="45">
        <v>11508</v>
      </c>
      <c r="B33" s="28" t="s">
        <v>332</v>
      </c>
      <c r="C33" s="28">
        <f>VLOOKUP(B33,Sheet4!$A$6:$B$171,2,0)</f>
        <v>4</v>
      </c>
      <c r="D33" s="46">
        <v>15</v>
      </c>
      <c r="E33" s="8" t="s">
        <v>29</v>
      </c>
      <c r="F33" s="9">
        <f t="array" ref="F33">VLOOKUP($C33&amp;$D33&amp;$L33,IF({1,0},Sheet1!$A$6:$A$47&amp;Sheet1!$C$6:$C$47&amp;Sheet1!$K$6:$K$47,Sheet1!E$6:E$47),2,0)</f>
        <v>18</v>
      </c>
      <c r="G33" s="9">
        <f t="array" ref="G33">VLOOKUP($C33&amp;$D33&amp;$L33,IF({1,0},Sheet1!$A$6:$A$47&amp;Sheet1!$C$6:$C$47&amp;Sheet1!$K$6:$K$47,Sheet1!F$6:F$47),2,0)</f>
        <v>1</v>
      </c>
      <c r="H33" s="9">
        <f t="array" ref="H33">VLOOKUP($C33&amp;$D33&amp;$L33,IF({1,0},Sheet1!$A$6:$A$47&amp;Sheet1!$C$6:$C$47&amp;Sheet1!$K$6:$K$47,Sheet1!G$6:G$47),2,0)</f>
        <v>0</v>
      </c>
      <c r="I33" s="9">
        <f t="array" ref="I33">VLOOKUP($C33&amp;$D33&amp;$L33,IF({1,0},Sheet1!$A$6:$A$47&amp;Sheet1!$C$6:$C$47&amp;Sheet1!$K$6:$K$47,Sheet1!H$6:H$47),2,0)</f>
        <v>0</v>
      </c>
      <c r="J33" s="9">
        <f t="array" ref="J33">VLOOKUP($C33&amp;$D33&amp;$L33,IF({1,0},Sheet1!$A$6:$A$47&amp;Sheet1!$C$6:$C$47&amp;Sheet1!$K$6:$K$47,Sheet1!I$6:I$47),2,0)</f>
        <v>0</v>
      </c>
      <c r="K33" s="9">
        <f t="array" ref="K33">VLOOKUP($C33&amp;$D33&amp;$L33,IF({1,0},Sheet1!$A$6:$A$47&amp;Sheet1!$C$6:$C$47&amp;Sheet1!$K$6:$K$47,Sheet1!J$6:J$47),2,0)</f>
        <v>0</v>
      </c>
      <c r="L33" s="8">
        <v>5</v>
      </c>
      <c r="M33" s="33" t="s">
        <v>413</v>
      </c>
      <c r="N33" s="8" t="s">
        <v>27</v>
      </c>
      <c r="O33" s="9">
        <f t="array" ref="O33">VLOOKUP($C33&amp;$D33&amp;$U33,IF({1,0},Sheet1!$A$6:$A$47&amp;Sheet1!$C$6:$C$47&amp;Sheet1!$T$6:$T$47,Sheet1!N$6:N$47),2,0)</f>
        <v>18</v>
      </c>
      <c r="P33" s="9">
        <f t="array" ref="P33">VLOOKUP($C33&amp;$D33&amp;$U33,IF({1,0},Sheet1!$A$6:$A$47&amp;Sheet1!$C$6:$C$47&amp;Sheet1!$T$6:$T$47,Sheet1!O$6:O$47),2,0)</f>
        <v>2</v>
      </c>
      <c r="Q33" s="9">
        <f t="array" ref="Q33">VLOOKUP($C33&amp;$D33&amp;$U33,IF({1,0},Sheet1!$A$6:$A$47&amp;Sheet1!$C$6:$C$47&amp;Sheet1!$T$6:$T$47,Sheet1!P$6:P$47),2,0)</f>
        <v>0</v>
      </c>
      <c r="R33" s="9">
        <f t="array" ref="R33">VLOOKUP($C33&amp;$D33&amp;$U33,IF({1,0},Sheet1!$A$6:$A$47&amp;Sheet1!$C$6:$C$47&amp;Sheet1!$T$6:$T$47,Sheet1!Q$6:Q$47),2,0)</f>
        <v>0</v>
      </c>
      <c r="S33" s="9">
        <f t="array" ref="S33">VLOOKUP($C33&amp;$D33&amp;$U33,IF({1,0},Sheet1!$A$6:$A$47&amp;Sheet1!$C$6:$C$47&amp;Sheet1!$T$6:$T$47,Sheet1!R$6:R$47),2,0)</f>
        <v>0</v>
      </c>
      <c r="T33" s="9">
        <f t="array" ref="T33">VLOOKUP($C33&amp;$D33&amp;$U33,IF({1,0},Sheet1!$A$6:$A$47&amp;Sheet1!$C$6:$C$47&amp;Sheet1!$T$6:$T$47,Sheet1!S$6:S$47),2,0)</f>
        <v>0</v>
      </c>
      <c r="U33" s="8">
        <v>10</v>
      </c>
      <c r="V33" s="33" t="s">
        <v>414</v>
      </c>
      <c r="W33" s="8" t="s">
        <v>28</v>
      </c>
      <c r="X33" s="9">
        <f t="array" ref="X33">VLOOKUP($C33&amp;$D33&amp;$AD33,IF({1,0},Sheet1!$A$6:$A$47&amp;Sheet1!$C$6:$C$47&amp;Sheet1!$AC$6:$AC$47,Sheet1!W$6:W$47),2,0)</f>
        <v>0</v>
      </c>
      <c r="Y33" s="9">
        <f t="array" ref="Y33">VLOOKUP($C33&amp;$D33&amp;$AD33,IF({1,0},Sheet1!$A$6:$A$47&amp;Sheet1!$C$6:$C$47&amp;Sheet1!$AC$6:$AC$47,Sheet1!X$6:X$47),2,0)</f>
        <v>0</v>
      </c>
      <c r="Z33" s="9">
        <f t="array" ref="Z33">VLOOKUP($C33&amp;$D33&amp;$AD33,IF({1,0},Sheet1!$A$6:$A$47&amp;Sheet1!$C$6:$C$47&amp;Sheet1!$AC$6:$AC$47,Sheet1!Y$6:Y$47),2,0)</f>
        <v>2</v>
      </c>
      <c r="AA33" s="9">
        <f t="array" ref="AA33">VLOOKUP($C33&amp;$D33&amp;$AD33,IF({1,0},Sheet1!$A$6:$A$47&amp;Sheet1!$C$6:$C$47&amp;Sheet1!$AC$6:$AC$47,Sheet1!Z$6:Z$47),2,0)</f>
        <v>700</v>
      </c>
      <c r="AB33" s="9">
        <f t="array" ref="AB33">VLOOKUP($C33&amp;$D33&amp;$AD33,IF({1,0},Sheet1!$A$6:$A$47&amp;Sheet1!$C$6:$C$47&amp;Sheet1!$AC$6:$AC$47,Sheet1!AA$6:AA$47),2,0)</f>
        <v>3</v>
      </c>
      <c r="AC33" s="9">
        <f t="array" ref="AC33">VLOOKUP($C33&amp;$D33&amp;$AD33,IF({1,0},Sheet1!$A$6:$A$47&amp;Sheet1!$C$6:$C$47&amp;Sheet1!$AC$6:$AC$47,Sheet1!AB$6:AB$47),2,0)</f>
        <v>500</v>
      </c>
      <c r="AD33" s="8">
        <v>15</v>
      </c>
      <c r="AE33" s="9" t="str">
        <f t="array" ref="AE33">VLOOKUP($C33&amp;$D33,IF({1,0},Sheet1!$A$6:$A$47&amp;Sheet1!$C$6:$C$47,Sheet1!AD$6:AD$47),2,0)</f>
        <v>攻击+700，防御+500 （3星）</v>
      </c>
      <c r="AF33" s="8" t="s">
        <v>72</v>
      </c>
      <c r="AG33" s="9">
        <f t="array" ref="AG33">VLOOKUP($C33&amp;$D33&amp;$AM33,IF({1,0},Sheet1!$A$6:$A$47&amp;Sheet1!$C$6:$C$47&amp;Sheet1!$AL$6:$AL$47,Sheet1!AF$6:AF$47),2,0)</f>
        <v>0</v>
      </c>
      <c r="AH33" s="9">
        <v>21507</v>
      </c>
      <c r="AI33" s="9">
        <f t="array" ref="AI33">VLOOKUP($C33&amp;$D33&amp;$AM33,IF({1,0},Sheet1!$A$6:$A$47&amp;Sheet1!$C$6:$C$47&amp;Sheet1!$AL$6:$AL$47,Sheet1!AH$6:AH$47),2,0)</f>
        <v>7</v>
      </c>
      <c r="AJ33" s="9">
        <f t="array" ref="AJ33">VLOOKUP($C33&amp;$D33&amp;$AM33,IF({1,0},Sheet1!$A$6:$A$47&amp;Sheet1!$C$6:$C$47&amp;Sheet1!$AL$6:$AL$47,Sheet1!AI$6:AI$47),2,0)</f>
        <v>35</v>
      </c>
      <c r="AK33" s="9">
        <f t="array" ref="AK33">VLOOKUP($C33&amp;$D33&amp;$AM33,IF({1,0},Sheet1!$A$6:$A$47&amp;Sheet1!$C$6:$C$47&amp;Sheet1!$AL$6:$AL$47,Sheet1!AJ$6:AJ$47),2,0)</f>
        <v>8</v>
      </c>
      <c r="AL33" s="9">
        <f t="array" ref="AL33">VLOOKUP($C33&amp;$D33&amp;$AM33,IF({1,0},Sheet1!$A$6:$A$47&amp;Sheet1!$C$6:$C$47&amp;Sheet1!$AL$6:$AL$47,Sheet1!AK$6:AK$47),2,0)</f>
        <v>25</v>
      </c>
      <c r="AM33" s="8">
        <v>20</v>
      </c>
      <c r="AN33" s="9" t="s">
        <v>446</v>
      </c>
      <c r="AO33" s="8" t="s">
        <v>73</v>
      </c>
      <c r="AP33" s="9">
        <f t="array" ref="AP33">VLOOKUP($C33&amp;$D33&amp;$AV33,IF({1,0},Sheet1!$A$6:$A$47&amp;Sheet1!$C$6:$C$47&amp;Sheet1!$AU$6:$AU$47,Sheet1!AO$6:AO$47),2,0)</f>
        <v>2</v>
      </c>
      <c r="AQ33" s="9">
        <f t="array" ref="AQ33">VLOOKUP($C33&amp;$D33&amp;$AV33,IF({1,0},Sheet1!$A$6:$A$47&amp;Sheet1!$C$6:$C$47&amp;Sheet1!$AU$6:$AU$47,Sheet1!AP$6:AP$47),2,0)</f>
        <v>2400</v>
      </c>
      <c r="AR33" s="9">
        <f t="array" ref="AR33">VLOOKUP($C33&amp;$D33&amp;$AV33,IF({1,0},Sheet1!$A$6:$A$47&amp;Sheet1!$C$6:$C$47&amp;Sheet1!$AU$6:$AU$47,Sheet1!AQ$6:AQ$47),2,0)</f>
        <v>3</v>
      </c>
      <c r="AS33" s="9">
        <f t="array" ref="AS33">VLOOKUP($C33&amp;$D33&amp;$AV33,IF({1,0},Sheet1!$A$6:$A$47&amp;Sheet1!$C$6:$C$47&amp;Sheet1!$AU$6:$AU$47,Sheet1!AR$6:AR$47),2,0)</f>
        <v>1200</v>
      </c>
      <c r="AT33" s="9">
        <f t="array" ref="AT33">VLOOKUP($C33&amp;$D33&amp;$AV33,IF({1,0},Sheet1!$A$6:$A$47&amp;Sheet1!$C$6:$C$47&amp;Sheet1!$AU$6:$AU$47,Sheet1!AS$6:AS$47),2,0)</f>
        <v>0</v>
      </c>
      <c r="AU33" s="9">
        <f t="array" ref="AU33">VLOOKUP($C33&amp;$D33&amp;$AV33,IF({1,0},Sheet1!$A$6:$A$47&amp;Sheet1!$C$6:$C$47&amp;Sheet1!$AU$6:$AU$47,Sheet1!AT$6:AT$47),2,0)</f>
        <v>0</v>
      </c>
      <c r="AV33" s="8">
        <v>25</v>
      </c>
      <c r="AW33" s="9" t="s">
        <v>447</v>
      </c>
      <c r="AX33" s="8" t="s">
        <v>74</v>
      </c>
      <c r="AY33" s="9">
        <f t="array" ref="AY33">VLOOKUP($C33&amp;$D33&amp;$BE33,IF({1,0},Sheet1!$A$6:$A$47&amp;Sheet1!$C$6:$C$47&amp;Sheet1!$BD$6:$BD$47,Sheet1!AX$6:AX$47),2,0)</f>
        <v>18</v>
      </c>
      <c r="AZ33" s="9">
        <f t="array" ref="AZ33">VLOOKUP($C33&amp;$D33&amp;$BE33,IF({1,0},Sheet1!$A$6:$A$47&amp;Sheet1!$C$6:$C$47&amp;Sheet1!$BD$6:$BD$47,Sheet1!AY$6:AY$47),2,0)</f>
        <v>4</v>
      </c>
      <c r="BA33" s="9">
        <f t="array" ref="BA33">VLOOKUP($C33&amp;$D33&amp;$BE33,IF({1,0},Sheet1!$A$6:$A$47&amp;Sheet1!$C$6:$C$47&amp;Sheet1!$BD$6:$BD$47,Sheet1!AZ$6:AZ$47),2,0)</f>
        <v>0</v>
      </c>
      <c r="BB33" s="9">
        <f t="array" ref="BB33">VLOOKUP($C33&amp;$D33&amp;$BE33,IF({1,0},Sheet1!$A$6:$A$47&amp;Sheet1!$C$6:$C$47&amp;Sheet1!$BD$6:$BD$47,Sheet1!BA$6:BA$47),2,0)</f>
        <v>0</v>
      </c>
      <c r="BC33" s="9">
        <f t="array" ref="BC33">VLOOKUP($C33&amp;$D33&amp;$BE33,IF({1,0},Sheet1!$A$6:$A$47&amp;Sheet1!$C$6:$C$47&amp;Sheet1!$BD$6:$BD$47,Sheet1!BB$6:BB$47),2,0)</f>
        <v>0</v>
      </c>
      <c r="BD33" s="9">
        <f t="array" ref="BD33">VLOOKUP($C33&amp;$D33&amp;$BE33,IF({1,0},Sheet1!$A$6:$A$47&amp;Sheet1!$C$6:$C$47&amp;Sheet1!$BD$6:$BD$47,Sheet1!BC$6:BC$47),2,0)</f>
        <v>0</v>
      </c>
      <c r="BE33" s="8">
        <v>30</v>
      </c>
      <c r="BF33" s="33" t="s">
        <v>418</v>
      </c>
      <c r="BG33" s="33" t="s">
        <v>75</v>
      </c>
      <c r="BH33" s="9">
        <f t="array" ref="BH33">VLOOKUP($C33&amp;$D33&amp;$BN33,IF({1,0},Sheet1!$A$6:$A$47&amp;Sheet1!$C$6:$C$47&amp;Sheet1!$BM$6:$BM$47,Sheet1!BG$6:BG$47),2,0)</f>
        <v>2</v>
      </c>
      <c r="BI33" s="9">
        <f t="array" ref="BI33">VLOOKUP($C33&amp;$D33&amp;$BN33,IF({1,0},Sheet1!$A$6:$A$47&amp;Sheet1!$C$6:$C$47&amp;Sheet1!$BM$6:$BM$47,Sheet1!BH$6:BH$47),2,0)</f>
        <v>4800</v>
      </c>
      <c r="BJ33" s="9">
        <f t="array" ref="BJ33">VLOOKUP($C33&amp;$D33&amp;$BN33,IF({1,0},Sheet1!$A$6:$A$47&amp;Sheet1!$C$6:$C$47&amp;Sheet1!$BM$6:$BM$47,Sheet1!BI$6:BI$47),2,0)</f>
        <v>3</v>
      </c>
      <c r="BK33" s="9">
        <f t="array" ref="BK33">VLOOKUP($C33&amp;$D33&amp;$BN33,IF({1,0},Sheet1!$A$6:$A$47&amp;Sheet1!$C$6:$C$47&amp;Sheet1!$BM$6:$BM$47,Sheet1!BJ$6:BJ$47),2,0)</f>
        <v>2400</v>
      </c>
      <c r="BL33" s="9">
        <f t="array" ref="BL33">VLOOKUP($C33&amp;$D33&amp;$BN33,IF({1,0},Sheet1!$A$6:$A$47&amp;Sheet1!$C$6:$C$47&amp;Sheet1!$BM$6:$BM$47,Sheet1!BK$6:BK$47),2,0)</f>
        <v>0</v>
      </c>
      <c r="BM33" s="9">
        <f t="array" ref="BM33">VLOOKUP($C33&amp;$D33&amp;$BN33,IF({1,0},Sheet1!$A$6:$A$47&amp;Sheet1!$C$6:$C$47&amp;Sheet1!$BM$6:$BM$47,Sheet1!BL$6:BL$47),2,0)</f>
        <v>0</v>
      </c>
      <c r="BN33" s="8">
        <v>35</v>
      </c>
      <c r="BO33" s="9" t="s">
        <v>448</v>
      </c>
      <c r="BP33" s="8" t="s">
        <v>76</v>
      </c>
      <c r="BQ33" s="9">
        <f t="array" ref="BQ33">VLOOKUP($C33&amp;$D33&amp;$BW33,IF({1,0},Sheet1!$A$6:$A$47&amp;Sheet1!$C$6:$C$47&amp;Sheet1!$BV$6:$BV$47,Sheet1!BP$6:BP$47),2,0)</f>
        <v>7</v>
      </c>
      <c r="BR33" s="9">
        <f t="array" ref="BR33">VLOOKUP($C33&amp;$D33&amp;$BW33,IF({1,0},Sheet1!$A$6:$A$47&amp;Sheet1!$C$6:$C$47&amp;Sheet1!$BV$6:$BV$47,Sheet1!BQ$6:BQ$47),2,0)</f>
        <v>50</v>
      </c>
      <c r="BS33" s="9">
        <f t="array" ref="BS33">VLOOKUP($C33&amp;$D33&amp;$BW33,IF({1,0},Sheet1!$A$6:$A$47&amp;Sheet1!$C$6:$C$47&amp;Sheet1!$BV$6:$BV$47,Sheet1!BR$6:BR$47),2,0)</f>
        <v>23</v>
      </c>
      <c r="BT33" s="9">
        <f t="array" ref="BT33">VLOOKUP($C33&amp;$D33&amp;$BW33,IF({1,0},Sheet1!$A$6:$A$47&amp;Sheet1!$C$6:$C$47&amp;Sheet1!$BV$6:$BV$47,Sheet1!BS$6:BS$47),2,0)</f>
        <v>20</v>
      </c>
      <c r="BU33" s="9">
        <f t="array" ref="BU33">VLOOKUP($C33&amp;$D33&amp;$BW33,IF({1,0},Sheet1!$A$6:$A$47&amp;Sheet1!$C$6:$C$47&amp;Sheet1!$BV$6:$BV$47,Sheet1!BT$6:BT$47),2,0)</f>
        <v>0</v>
      </c>
      <c r="BV33" s="9">
        <f t="array" ref="BV33">VLOOKUP($C33&amp;$D33&amp;$BW33,IF({1,0},Sheet1!$A$6:$A$47&amp;Sheet1!$C$6:$C$47&amp;Sheet1!$BV$6:$BV$47,Sheet1!BU$6:BU$47),2,0)</f>
        <v>0</v>
      </c>
      <c r="BW33" s="8">
        <v>40</v>
      </c>
      <c r="BX33" s="9" t="str">
        <f>"伤害加成+"&amp;BR33/10&amp;"%，最终免伤+"&amp;BT33/10&amp;"% （"&amp;BW33/5&amp;"星）"</f>
        <v>伤害加成+5%，最终免伤+2% （8星）</v>
      </c>
      <c r="BY33" s="8" t="s">
        <v>77</v>
      </c>
      <c r="BZ33" s="9">
        <f t="array" ref="BZ33">VLOOKUP($C33&amp;$D33&amp;$CF33,IF({1,0},Sheet1!$A$6:$A$47&amp;Sheet1!$C$6:$C$47&amp;Sheet1!$CE$6:$CE$47,Sheet1!BY$6:BY$47),2,0)</f>
        <v>2</v>
      </c>
      <c r="CA33" s="9">
        <f t="array" ref="CA33">VLOOKUP($C33&amp;$D33&amp;$CF33,IF({1,0},Sheet1!$A$6:$A$47&amp;Sheet1!$C$6:$C$47&amp;Sheet1!$CE$6:$CE$47,Sheet1!BZ$6:BZ$47),2,0)</f>
        <v>9600</v>
      </c>
      <c r="CB33" s="9">
        <f t="array" ref="CB33">VLOOKUP($C33&amp;$D33&amp;$CF33,IF({1,0},Sheet1!$A$6:$A$47&amp;Sheet1!$C$6:$C$47&amp;Sheet1!$CE$6:$CE$47,Sheet1!CA$6:CA$47),2,0)</f>
        <v>3</v>
      </c>
      <c r="CC33" s="9">
        <f t="array" ref="CC33">VLOOKUP($C33&amp;$D33&amp;$CF33,IF({1,0},Sheet1!$A$6:$A$47&amp;Sheet1!$C$6:$C$47&amp;Sheet1!$CE$6:$CE$47,Sheet1!CB$6:CB$47),2,0)</f>
        <v>4800</v>
      </c>
      <c r="CD33" s="9">
        <f t="array" ref="CD33">VLOOKUP($C33&amp;$D33&amp;$CF33,IF({1,0},Sheet1!$A$6:$A$47&amp;Sheet1!$C$6:$C$47&amp;Sheet1!$CE$6:$CE$47,Sheet1!CC$6:CC$47),2,0)</f>
        <v>0</v>
      </c>
      <c r="CE33" s="9">
        <f t="array" ref="CE33">VLOOKUP($C33&amp;$D33&amp;$CF33,IF({1,0},Sheet1!$A$6:$A$47&amp;Sheet1!$C$6:$C$47&amp;Sheet1!$CE$6:$CE$47,Sheet1!CD$6:CD$47),2,0)</f>
        <v>0</v>
      </c>
      <c r="CF33" s="8">
        <v>45</v>
      </c>
      <c r="CG33" s="9" t="str">
        <f>"攻击+"&amp;CA33&amp;"，防御+"&amp;CC33&amp;" （9星）"</f>
        <v>攻击+9600，防御+4800 （9星）</v>
      </c>
      <c r="CH33" s="8" t="s">
        <v>78</v>
      </c>
      <c r="CI33" s="9">
        <f t="array" ref="CI33">VLOOKUP($C33&amp;$D33&amp;$CO33,IF({1,0},Sheet1!$A$6:$A$47&amp;Sheet1!$C$6:$C$47&amp;Sheet1!$CN$6:$CN$47,Sheet1!CH$6:CH$47),2,0)</f>
        <v>22</v>
      </c>
      <c r="CJ33" s="9">
        <f t="array" ref="CJ33">VLOOKUP($C33&amp;$D33&amp;$CO33,IF({1,0},Sheet1!$A$6:$A$47&amp;Sheet1!$C$6:$C$47&amp;Sheet1!$CN$6:$CN$47,Sheet1!CI$6:CI$47),2,0)</f>
        <v>60</v>
      </c>
      <c r="CK33" s="9">
        <f t="array" ref="CK33">VLOOKUP($C33&amp;$D33&amp;$CO33,IF({1,0},Sheet1!$A$6:$A$47&amp;Sheet1!$C$6:$C$47&amp;Sheet1!$CN$6:$CN$47,Sheet1!CJ$6:CJ$47),2,0)</f>
        <v>23</v>
      </c>
      <c r="CL33" s="9">
        <f t="array" ref="CL33">VLOOKUP($C33&amp;$D33&amp;$CO33,IF({1,0},Sheet1!$A$6:$A$47&amp;Sheet1!$C$6:$C$47&amp;Sheet1!$CN$6:$CN$47,Sheet1!CK$6:CK$47),2,0)</f>
        <v>30</v>
      </c>
      <c r="CM33" s="9">
        <f t="array" ref="CM33">VLOOKUP($C33&amp;$D33&amp;$CO33,IF({1,0},Sheet1!$A$6:$A$47&amp;Sheet1!$C$6:$C$47&amp;Sheet1!$CN$6:$CN$47,Sheet1!CL$6:CL$47),2,0)</f>
        <v>0</v>
      </c>
      <c r="CN33" s="9">
        <f t="array" ref="CN33">VLOOKUP($C33&amp;$D33&amp;$CO33,IF({1,0},Sheet1!$A$6:$A$47&amp;Sheet1!$C$6:$C$47&amp;Sheet1!$CN$6:$CN$47,Sheet1!CM$6:CM$47),2,0)</f>
        <v>0</v>
      </c>
      <c r="CO33" s="8">
        <v>50</v>
      </c>
      <c r="CP33" s="9" t="str">
        <f>"最终增伤+"&amp;CJ33/10&amp;"%，最终免伤+"&amp;CL33/10&amp;"% （"&amp;CO33/5&amp;"星）"</f>
        <v>最终增伤+6%，最终免伤+3% （10星）</v>
      </c>
      <c r="CQ33"/>
      <c r="CR33"/>
    </row>
    <row r="34" spans="1:96" s="8" customFormat="1" ht="17.399999999999999" x14ac:dyDescent="0.25">
      <c r="A34" s="45">
        <v>21501</v>
      </c>
      <c r="B34" s="28" t="s">
        <v>333</v>
      </c>
      <c r="C34" s="28">
        <f>VLOOKUP(B34,Sheet4!$A$6:$B$171,2,0)</f>
        <v>3</v>
      </c>
      <c r="D34" s="46">
        <v>15</v>
      </c>
      <c r="E34" s="8" t="s">
        <v>29</v>
      </c>
      <c r="F34" s="9">
        <f t="array" ref="F34">VLOOKUP($C34&amp;$D34&amp;$L34,IF({1,0},Sheet1!$A$6:$A$47&amp;Sheet1!$C$6:$C$47&amp;Sheet1!$K$6:$K$47,Sheet1!E$6:E$47),2,0)</f>
        <v>18</v>
      </c>
      <c r="G34" s="9">
        <f t="array" ref="G34">VLOOKUP($C34&amp;$D34&amp;$L34,IF({1,0},Sheet1!$A$6:$A$47&amp;Sheet1!$C$6:$C$47&amp;Sheet1!$K$6:$K$47,Sheet1!F$6:F$47),2,0)</f>
        <v>1</v>
      </c>
      <c r="H34" s="9">
        <f t="array" ref="H34">VLOOKUP($C34&amp;$D34&amp;$L34,IF({1,0},Sheet1!$A$6:$A$47&amp;Sheet1!$C$6:$C$47&amp;Sheet1!$K$6:$K$47,Sheet1!G$6:G$47),2,0)</f>
        <v>0</v>
      </c>
      <c r="I34" s="9">
        <f t="array" ref="I34">VLOOKUP($C34&amp;$D34&amp;$L34,IF({1,0},Sheet1!$A$6:$A$47&amp;Sheet1!$C$6:$C$47&amp;Sheet1!$K$6:$K$47,Sheet1!H$6:H$47),2,0)</f>
        <v>0</v>
      </c>
      <c r="J34" s="9">
        <f t="array" ref="J34">VLOOKUP($C34&amp;$D34&amp;$L34,IF({1,0},Sheet1!$A$6:$A$47&amp;Sheet1!$C$6:$C$47&amp;Sheet1!$K$6:$K$47,Sheet1!I$6:I$47),2,0)</f>
        <v>0</v>
      </c>
      <c r="K34" s="9">
        <f t="array" ref="K34">VLOOKUP($C34&amp;$D34&amp;$L34,IF({1,0},Sheet1!$A$6:$A$47&amp;Sheet1!$C$6:$C$47&amp;Sheet1!$K$6:$K$47,Sheet1!J$6:J$47),2,0)</f>
        <v>0</v>
      </c>
      <c r="L34" s="8">
        <v>5</v>
      </c>
      <c r="M34" s="33" t="s">
        <v>413</v>
      </c>
      <c r="N34" s="8" t="s">
        <v>27</v>
      </c>
      <c r="O34" s="9">
        <f t="array" ref="O34">VLOOKUP($C34&amp;$D34&amp;$U34,IF({1,0},Sheet1!$A$6:$A$47&amp;Sheet1!$C$6:$C$47&amp;Sheet1!$T$6:$T$47,Sheet1!N$6:N$47),2,0)</f>
        <v>18</v>
      </c>
      <c r="P34" s="9">
        <f t="array" ref="P34">VLOOKUP($C34&amp;$D34&amp;$U34,IF({1,0},Sheet1!$A$6:$A$47&amp;Sheet1!$C$6:$C$47&amp;Sheet1!$T$6:$T$47,Sheet1!O$6:O$47),2,0)</f>
        <v>2</v>
      </c>
      <c r="Q34" s="9">
        <f t="array" ref="Q34">VLOOKUP($C34&amp;$D34&amp;$U34,IF({1,0},Sheet1!$A$6:$A$47&amp;Sheet1!$C$6:$C$47&amp;Sheet1!$T$6:$T$47,Sheet1!P$6:P$47),2,0)</f>
        <v>0</v>
      </c>
      <c r="R34" s="9">
        <f t="array" ref="R34">VLOOKUP($C34&amp;$D34&amp;$U34,IF({1,0},Sheet1!$A$6:$A$47&amp;Sheet1!$C$6:$C$47&amp;Sheet1!$T$6:$T$47,Sheet1!Q$6:Q$47),2,0)</f>
        <v>0</v>
      </c>
      <c r="S34" s="9">
        <f t="array" ref="S34">VLOOKUP($C34&amp;$D34&amp;$U34,IF({1,0},Sheet1!$A$6:$A$47&amp;Sheet1!$C$6:$C$47&amp;Sheet1!$T$6:$T$47,Sheet1!R$6:R$47),2,0)</f>
        <v>0</v>
      </c>
      <c r="T34" s="9">
        <f t="array" ref="T34">VLOOKUP($C34&amp;$D34&amp;$U34,IF({1,0},Sheet1!$A$6:$A$47&amp;Sheet1!$C$6:$C$47&amp;Sheet1!$T$6:$T$47,Sheet1!S$6:S$47),2,0)</f>
        <v>0</v>
      </c>
      <c r="U34" s="8">
        <v>10</v>
      </c>
      <c r="V34" s="33" t="s">
        <v>414</v>
      </c>
      <c r="W34" s="8" t="s">
        <v>28</v>
      </c>
      <c r="X34" s="9">
        <f t="array" ref="X34">VLOOKUP($C34&amp;$D34&amp;$AD34,IF({1,0},Sheet1!$A$6:$A$47&amp;Sheet1!$C$6:$C$47&amp;Sheet1!$AC$6:$AC$47,Sheet1!W$6:W$47),2,0)</f>
        <v>0</v>
      </c>
      <c r="Y34" s="9">
        <f t="array" ref="Y34">VLOOKUP($C34&amp;$D34&amp;$AD34,IF({1,0},Sheet1!$A$6:$A$47&amp;Sheet1!$C$6:$C$47&amp;Sheet1!$AC$6:$AC$47,Sheet1!X$6:X$47),2,0)</f>
        <v>0</v>
      </c>
      <c r="Z34" s="9">
        <f t="array" ref="Z34">VLOOKUP($C34&amp;$D34&amp;$AD34,IF({1,0},Sheet1!$A$6:$A$47&amp;Sheet1!$C$6:$C$47&amp;Sheet1!$AC$6:$AC$47,Sheet1!Y$6:Y$47),2,0)</f>
        <v>2</v>
      </c>
      <c r="AA34" s="9">
        <f t="array" ref="AA34">VLOOKUP($C34&amp;$D34&amp;$AD34,IF({1,0},Sheet1!$A$6:$A$47&amp;Sheet1!$C$6:$C$47&amp;Sheet1!$AC$6:$AC$47,Sheet1!Z$6:Z$47),2,0)</f>
        <v>900</v>
      </c>
      <c r="AB34" s="9">
        <f t="array" ref="AB34">VLOOKUP($C34&amp;$D34&amp;$AD34,IF({1,0},Sheet1!$A$6:$A$47&amp;Sheet1!$C$6:$C$47&amp;Sheet1!$AC$6:$AC$47,Sheet1!AA$6:AA$47),2,0)</f>
        <v>9</v>
      </c>
      <c r="AC34" s="9">
        <f t="array" ref="AC34">VLOOKUP($C34&amp;$D34&amp;$AD34,IF({1,0},Sheet1!$A$6:$A$47&amp;Sheet1!$C$6:$C$47&amp;Sheet1!$AC$6:$AC$47,Sheet1!AB$6:AB$47),2,0)</f>
        <v>45</v>
      </c>
      <c r="AD34" s="8">
        <v>15</v>
      </c>
      <c r="AE34" s="9" t="str">
        <f t="array" ref="AE34">VLOOKUP($C34&amp;$D34,IF({1,0},Sheet1!$A$6:$A$47&amp;Sheet1!$C$6:$C$47,Sheet1!AD$6:AD$47),2,0)</f>
        <v>攻击+900，命中+4.5% （3星）</v>
      </c>
      <c r="AF34" s="8" t="s">
        <v>72</v>
      </c>
      <c r="AG34" s="9">
        <f t="array" ref="AG34">VLOOKUP($C34&amp;$D34&amp;$AM34,IF({1,0},Sheet1!$A$6:$A$47&amp;Sheet1!$C$6:$C$47&amp;Sheet1!$AL$6:$AL$47,Sheet1!AF$6:AF$47),2,0)</f>
        <v>0</v>
      </c>
      <c r="AH34" s="9">
        <v>31502</v>
      </c>
      <c r="AI34" s="9">
        <f t="array" ref="AI34">VLOOKUP($C34&amp;$D34&amp;$AM34,IF({1,0},Sheet1!$A$6:$A$47&amp;Sheet1!$C$6:$C$47&amp;Sheet1!$AL$6:$AL$47,Sheet1!AH$6:AH$47),2,0)</f>
        <v>7</v>
      </c>
      <c r="AJ34" s="9">
        <f t="array" ref="AJ34">VLOOKUP($C34&amp;$D34&amp;$AM34,IF({1,0},Sheet1!$A$6:$A$47&amp;Sheet1!$C$6:$C$47&amp;Sheet1!$AL$6:$AL$47,Sheet1!AI$6:AI$47),2,0)</f>
        <v>70</v>
      </c>
      <c r="AK34" s="9">
        <f t="array" ref="AK34">VLOOKUP($C34&amp;$D34&amp;$AM34,IF({1,0},Sheet1!$A$6:$A$47&amp;Sheet1!$C$6:$C$47&amp;Sheet1!$AL$6:$AL$47,Sheet1!AJ$6:AJ$47),2,0)</f>
        <v>0</v>
      </c>
      <c r="AL34" s="9">
        <f t="array" ref="AL34">VLOOKUP($C34&amp;$D34&amp;$AM34,IF({1,0},Sheet1!$A$6:$A$47&amp;Sheet1!$C$6:$C$47&amp;Sheet1!$AL$6:$AL$47,Sheet1!AK$6:AK$47),2,0)</f>
        <v>0</v>
      </c>
      <c r="AM34" s="8">
        <v>20</v>
      </c>
      <c r="AN34" s="9" t="s">
        <v>449</v>
      </c>
      <c r="AO34" s="8" t="s">
        <v>73</v>
      </c>
      <c r="AP34" s="9">
        <f t="array" ref="AP34">VLOOKUP($C34&amp;$D34&amp;$AV34,IF({1,0},Sheet1!$A$6:$A$47&amp;Sheet1!$C$6:$C$47&amp;Sheet1!$AU$6:$AU$47,Sheet1!AO$6:AO$47),2,0)</f>
        <v>2</v>
      </c>
      <c r="AQ34" s="9">
        <f t="array" ref="AQ34">VLOOKUP($C34&amp;$D34&amp;$AV34,IF({1,0},Sheet1!$A$6:$A$47&amp;Sheet1!$C$6:$C$47&amp;Sheet1!$AU$6:$AU$47,Sheet1!AP$6:AP$47),2,0)</f>
        <v>5000</v>
      </c>
      <c r="AR34" s="9">
        <f t="array" ref="AR34">VLOOKUP($C34&amp;$D34&amp;$AV34,IF({1,0},Sheet1!$A$6:$A$47&amp;Sheet1!$C$6:$C$47&amp;Sheet1!$AU$6:$AU$47,Sheet1!AQ$6:AQ$47),2,0)</f>
        <v>0</v>
      </c>
      <c r="AS34" s="9">
        <f t="array" ref="AS34">VLOOKUP($C34&amp;$D34&amp;$AV34,IF({1,0},Sheet1!$A$6:$A$47&amp;Sheet1!$C$6:$C$47&amp;Sheet1!$AU$6:$AU$47,Sheet1!AR$6:AR$47),2,0)</f>
        <v>0</v>
      </c>
      <c r="AT34" s="9">
        <f t="array" ref="AT34">VLOOKUP($C34&amp;$D34&amp;$AV34,IF({1,0},Sheet1!$A$6:$A$47&amp;Sheet1!$C$6:$C$47&amp;Sheet1!$AU$6:$AU$47,Sheet1!AS$6:AS$47),2,0)</f>
        <v>0</v>
      </c>
      <c r="AU34" s="9">
        <f t="array" ref="AU34">VLOOKUP($C34&amp;$D34&amp;$AV34,IF({1,0},Sheet1!$A$6:$A$47&amp;Sheet1!$C$6:$C$47&amp;Sheet1!$AU$6:$AU$47,Sheet1!AT$6:AT$47),2,0)</f>
        <v>0</v>
      </c>
      <c r="AV34" s="8">
        <v>25</v>
      </c>
      <c r="AW34" s="9" t="s">
        <v>450</v>
      </c>
      <c r="AX34" s="8" t="s">
        <v>74</v>
      </c>
      <c r="AY34" s="9">
        <v>901</v>
      </c>
      <c r="AZ34" s="9">
        <v>21501201</v>
      </c>
      <c r="BA34" s="9">
        <v>18</v>
      </c>
      <c r="BB34" s="9">
        <v>4</v>
      </c>
      <c r="BC34" s="9">
        <f t="array" ref="BC34">VLOOKUP($C34&amp;$D34&amp;$BE34,IF({1,0},Sheet1!$A$6:$A$47&amp;Sheet1!$C$6:$C$47&amp;Sheet1!$BD$6:$BD$47,Sheet1!BB$6:BB$47),2,0)</f>
        <v>0</v>
      </c>
      <c r="BD34" s="9">
        <f t="array" ref="BD34">VLOOKUP($C34&amp;$D34&amp;$BE34,IF({1,0},Sheet1!$A$6:$A$47&amp;Sheet1!$C$6:$C$47&amp;Sheet1!$BD$6:$BD$47,Sheet1!BC$6:BC$47),2,0)</f>
        <v>0</v>
      </c>
      <c r="BE34" s="8">
        <v>30</v>
      </c>
      <c r="BF34" s="33" t="s">
        <v>456</v>
      </c>
      <c r="BG34" s="33" t="s">
        <v>75</v>
      </c>
      <c r="BH34" s="9">
        <f t="array" ref="BH34">VLOOKUP($C34&amp;$D34&amp;$BN34,IF({1,0},Sheet1!$A$6:$A$47&amp;Sheet1!$C$6:$C$47&amp;Sheet1!$BM$6:$BM$47,Sheet1!BG$6:BG$47),2,0)</f>
        <v>2</v>
      </c>
      <c r="BI34" s="9">
        <f t="array" ref="BI34">VLOOKUP($C34&amp;$D34&amp;$BN34,IF({1,0},Sheet1!$A$6:$A$47&amp;Sheet1!$C$6:$C$47&amp;Sheet1!$BM$6:$BM$47,Sheet1!BH$6:BH$47),2,0)</f>
        <v>10000</v>
      </c>
      <c r="BJ34" s="9">
        <f t="array" ref="BJ34">VLOOKUP($C34&amp;$D34&amp;$BN34,IF({1,0},Sheet1!$A$6:$A$47&amp;Sheet1!$C$6:$C$47&amp;Sheet1!$BM$6:$BM$47,Sheet1!BI$6:BI$47),2,0)</f>
        <v>0</v>
      </c>
      <c r="BK34" s="9">
        <f t="array" ref="BK34">VLOOKUP($C34&amp;$D34&amp;$BN34,IF({1,0},Sheet1!$A$6:$A$47&amp;Sheet1!$C$6:$C$47&amp;Sheet1!$BM$6:$BM$47,Sheet1!BJ$6:BJ$47),2,0)</f>
        <v>0</v>
      </c>
      <c r="BL34" s="9">
        <f t="array" ref="BL34">VLOOKUP($C34&amp;$D34&amp;$BN34,IF({1,0},Sheet1!$A$6:$A$47&amp;Sheet1!$C$6:$C$47&amp;Sheet1!$BM$6:$BM$47,Sheet1!BK$6:BK$47),2,0)</f>
        <v>0</v>
      </c>
      <c r="BM34" s="9">
        <f t="array" ref="BM34">VLOOKUP($C34&amp;$D34&amp;$BN34,IF({1,0},Sheet1!$A$6:$A$47&amp;Sheet1!$C$6:$C$47&amp;Sheet1!$BM$6:$BM$47,Sheet1!BL$6:BL$47),2,0)</f>
        <v>0</v>
      </c>
      <c r="BN34" s="8">
        <v>35</v>
      </c>
      <c r="BO34" s="9" t="s">
        <v>451</v>
      </c>
      <c r="BP34" s="8" t="s">
        <v>76</v>
      </c>
      <c r="BQ34" s="9">
        <f t="array" ref="BQ34">VLOOKUP($C34&amp;$D34&amp;$BW34,IF({1,0},Sheet1!$A$6:$A$47&amp;Sheet1!$C$6:$C$47&amp;Sheet1!$BV$6:$BV$47,Sheet1!BP$6:BP$47),2,0)</f>
        <v>7</v>
      </c>
      <c r="BR34" s="9">
        <f t="array" ref="BR34">VLOOKUP($C34&amp;$D34&amp;$BW34,IF({1,0},Sheet1!$A$6:$A$47&amp;Sheet1!$C$6:$C$47&amp;Sheet1!$BV$6:$BV$47,Sheet1!BQ$6:BQ$47),2,0)</f>
        <v>100</v>
      </c>
      <c r="BS34" s="9">
        <f t="array" ref="BS34">VLOOKUP($C34&amp;$D34&amp;$BW34,IF({1,0},Sheet1!$A$6:$A$47&amp;Sheet1!$C$6:$C$47&amp;Sheet1!$BV$6:$BV$47,Sheet1!BR$6:BR$47),2,0)</f>
        <v>0</v>
      </c>
      <c r="BT34" s="9">
        <f t="array" ref="BT34">VLOOKUP($C34&amp;$D34&amp;$BW34,IF({1,0},Sheet1!$A$6:$A$47&amp;Sheet1!$C$6:$C$47&amp;Sheet1!$BV$6:$BV$47,Sheet1!BS$6:BS$47),2,0)</f>
        <v>0</v>
      </c>
      <c r="BU34" s="9">
        <f t="array" ref="BU34">VLOOKUP($C34&amp;$D34&amp;$BW34,IF({1,0},Sheet1!$A$6:$A$47&amp;Sheet1!$C$6:$C$47&amp;Sheet1!$BV$6:$BV$47,Sheet1!BT$6:BT$47),2,0)</f>
        <v>0</v>
      </c>
      <c r="BV34" s="9">
        <f t="array" ref="BV34">VLOOKUP($C34&amp;$D34&amp;$BW34,IF({1,0},Sheet1!$A$6:$A$47&amp;Sheet1!$C$6:$C$47&amp;Sheet1!$BV$6:$BV$47,Sheet1!BU$6:BU$47),2,0)</f>
        <v>0</v>
      </c>
      <c r="BW34" s="8">
        <v>40</v>
      </c>
      <c r="BX34" s="9" t="str">
        <f t="shared" ref="BX34:BX35" si="10">"伤害加成+"&amp;BR34/10&amp;"% （"&amp;BW34/5&amp;"星）"</f>
        <v>伤害加成+10% （8星）</v>
      </c>
      <c r="BY34" s="8" t="s">
        <v>77</v>
      </c>
      <c r="BZ34" s="9">
        <f t="array" ref="BZ34">VLOOKUP($C34&amp;$D34&amp;$CF34,IF({1,0},Sheet1!$A$6:$A$47&amp;Sheet1!$C$6:$C$47&amp;Sheet1!$CE$6:$CE$47,Sheet1!BY$6:BY$47),2,0)</f>
        <v>2</v>
      </c>
      <c r="CA34" s="9">
        <f t="array" ref="CA34">VLOOKUP($C34&amp;$D34&amp;$CF34,IF({1,0},Sheet1!$A$6:$A$47&amp;Sheet1!$C$6:$C$47&amp;Sheet1!$CE$6:$CE$47,Sheet1!BZ$6:BZ$47),2,0)</f>
        <v>20000</v>
      </c>
      <c r="CB34" s="9">
        <f t="array" ref="CB34">VLOOKUP($C34&amp;$D34&amp;$CF34,IF({1,0},Sheet1!$A$6:$A$47&amp;Sheet1!$C$6:$C$47&amp;Sheet1!$CE$6:$CE$47,Sheet1!CA$6:CA$47),2,0)</f>
        <v>0</v>
      </c>
      <c r="CC34" s="9">
        <f t="array" ref="CC34">VLOOKUP($C34&amp;$D34&amp;$CF34,IF({1,0},Sheet1!$A$6:$A$47&amp;Sheet1!$C$6:$C$47&amp;Sheet1!$CE$6:$CE$47,Sheet1!CB$6:CB$47),2,0)</f>
        <v>0</v>
      </c>
      <c r="CD34" s="9">
        <f t="array" ref="CD34">VLOOKUP($C34&amp;$D34&amp;$CF34,IF({1,0},Sheet1!$A$6:$A$47&amp;Sheet1!$C$6:$C$47&amp;Sheet1!$CE$6:$CE$47,Sheet1!CC$6:CC$47),2,0)</f>
        <v>0</v>
      </c>
      <c r="CE34" s="9">
        <f t="array" ref="CE34">VLOOKUP($C34&amp;$D34&amp;$CF34,IF({1,0},Sheet1!$A$6:$A$47&amp;Sheet1!$C$6:$C$47&amp;Sheet1!$CE$6:$CE$47,Sheet1!CD$6:CD$47),2,0)</f>
        <v>0</v>
      </c>
      <c r="CF34" s="8">
        <v>45</v>
      </c>
      <c r="CG34" s="9" t="s">
        <v>452</v>
      </c>
      <c r="CH34" s="8" t="s">
        <v>78</v>
      </c>
      <c r="CI34" s="9">
        <f t="array" ref="CI34">VLOOKUP($C34&amp;$D34&amp;$CO34,IF({1,0},Sheet1!$A$6:$A$47&amp;Sheet1!$C$6:$C$47&amp;Sheet1!$CN$6:$CN$47,Sheet1!CH$6:CH$47),2,0)</f>
        <v>22</v>
      </c>
      <c r="CJ34" s="9">
        <f t="array" ref="CJ34">VLOOKUP($C34&amp;$D34&amp;$CO34,IF({1,0},Sheet1!$A$6:$A$47&amp;Sheet1!$C$6:$C$47&amp;Sheet1!$CN$6:$CN$47,Sheet1!CI$6:CI$47),2,0)</f>
        <v>120</v>
      </c>
      <c r="CK34" s="9">
        <f t="array" ref="CK34">VLOOKUP($C34&amp;$D34&amp;$CO34,IF({1,0},Sheet1!$A$6:$A$47&amp;Sheet1!$C$6:$C$47&amp;Sheet1!$CN$6:$CN$47,Sheet1!CJ$6:CJ$47),2,0)</f>
        <v>0</v>
      </c>
      <c r="CL34" s="9">
        <f t="array" ref="CL34">VLOOKUP($C34&amp;$D34&amp;$CO34,IF({1,0},Sheet1!$A$6:$A$47&amp;Sheet1!$C$6:$C$47&amp;Sheet1!$CN$6:$CN$47,Sheet1!CK$6:CK$47),2,0)</f>
        <v>0</v>
      </c>
      <c r="CM34" s="9">
        <f t="array" ref="CM34">VLOOKUP($C34&amp;$D34&amp;$CO34,IF({1,0},Sheet1!$A$6:$A$47&amp;Sheet1!$C$6:$C$47&amp;Sheet1!$CN$6:$CN$47,Sheet1!CL$6:CL$47),2,0)</f>
        <v>0</v>
      </c>
      <c r="CN34" s="9">
        <f t="array" ref="CN34">VLOOKUP($C34&amp;$D34&amp;$CO34,IF({1,0},Sheet1!$A$6:$A$47&amp;Sheet1!$C$6:$C$47&amp;Sheet1!$CN$6:$CN$47,Sheet1!CM$6:CM$47),2,0)</f>
        <v>0</v>
      </c>
      <c r="CO34" s="8">
        <v>50</v>
      </c>
      <c r="CP34" s="9" t="str">
        <f t="shared" ref="CP34:CP35" si="11">"最终增伤+"&amp;CJ34/10&amp;"% （"&amp;CO34/5&amp;"星）"</f>
        <v>最终增伤+12% （10星）</v>
      </c>
      <c r="CQ34"/>
      <c r="CR34"/>
    </row>
    <row r="35" spans="1:96" s="8" customFormat="1" ht="17.399999999999999" x14ac:dyDescent="0.25">
      <c r="A35" s="45">
        <v>21502</v>
      </c>
      <c r="B35" s="28" t="s">
        <v>334</v>
      </c>
      <c r="C35" s="28">
        <f>VLOOKUP(B35,Sheet4!$A$6:$B$171,2,0)</f>
        <v>3</v>
      </c>
      <c r="D35" s="46">
        <v>15</v>
      </c>
      <c r="E35" s="8" t="s">
        <v>29</v>
      </c>
      <c r="F35" s="9">
        <f t="array" ref="F35">VLOOKUP($C35&amp;$D35&amp;$L35,IF({1,0},Sheet1!$A$6:$A$47&amp;Sheet1!$C$6:$C$47&amp;Sheet1!$K$6:$K$47,Sheet1!E$6:E$47),2,0)</f>
        <v>18</v>
      </c>
      <c r="G35" s="9">
        <f t="array" ref="G35">VLOOKUP($C35&amp;$D35&amp;$L35,IF({1,0},Sheet1!$A$6:$A$47&amp;Sheet1!$C$6:$C$47&amp;Sheet1!$K$6:$K$47,Sheet1!F$6:F$47),2,0)</f>
        <v>1</v>
      </c>
      <c r="H35" s="9">
        <f t="array" ref="H35">VLOOKUP($C35&amp;$D35&amp;$L35,IF({1,0},Sheet1!$A$6:$A$47&amp;Sheet1!$C$6:$C$47&amp;Sheet1!$K$6:$K$47,Sheet1!G$6:G$47),2,0)</f>
        <v>0</v>
      </c>
      <c r="I35" s="9">
        <f t="array" ref="I35">VLOOKUP($C35&amp;$D35&amp;$L35,IF({1,0},Sheet1!$A$6:$A$47&amp;Sheet1!$C$6:$C$47&amp;Sheet1!$K$6:$K$47,Sheet1!H$6:H$47),2,0)</f>
        <v>0</v>
      </c>
      <c r="J35" s="9">
        <f t="array" ref="J35">VLOOKUP($C35&amp;$D35&amp;$L35,IF({1,0},Sheet1!$A$6:$A$47&amp;Sheet1!$C$6:$C$47&amp;Sheet1!$K$6:$K$47,Sheet1!I$6:I$47),2,0)</f>
        <v>0</v>
      </c>
      <c r="K35" s="9">
        <f t="array" ref="K35">VLOOKUP($C35&amp;$D35&amp;$L35,IF({1,0},Sheet1!$A$6:$A$47&amp;Sheet1!$C$6:$C$47&amp;Sheet1!$K$6:$K$47,Sheet1!J$6:J$47),2,0)</f>
        <v>0</v>
      </c>
      <c r="L35" s="8">
        <v>5</v>
      </c>
      <c r="M35" s="33" t="s">
        <v>413</v>
      </c>
      <c r="N35" s="8" t="s">
        <v>27</v>
      </c>
      <c r="O35" s="9">
        <f t="array" ref="O35">VLOOKUP($C35&amp;$D35&amp;$U35,IF({1,0},Sheet1!$A$6:$A$47&amp;Sheet1!$C$6:$C$47&amp;Sheet1!$T$6:$T$47,Sheet1!N$6:N$47),2,0)</f>
        <v>18</v>
      </c>
      <c r="P35" s="9">
        <f t="array" ref="P35">VLOOKUP($C35&amp;$D35&amp;$U35,IF({1,0},Sheet1!$A$6:$A$47&amp;Sheet1!$C$6:$C$47&amp;Sheet1!$T$6:$T$47,Sheet1!O$6:O$47),2,0)</f>
        <v>2</v>
      </c>
      <c r="Q35" s="9">
        <f t="array" ref="Q35">VLOOKUP($C35&amp;$D35&amp;$U35,IF({1,0},Sheet1!$A$6:$A$47&amp;Sheet1!$C$6:$C$47&amp;Sheet1!$T$6:$T$47,Sheet1!P$6:P$47),2,0)</f>
        <v>0</v>
      </c>
      <c r="R35" s="9">
        <f t="array" ref="R35">VLOOKUP($C35&amp;$D35&amp;$U35,IF({1,0},Sheet1!$A$6:$A$47&amp;Sheet1!$C$6:$C$47&amp;Sheet1!$T$6:$T$47,Sheet1!Q$6:Q$47),2,0)</f>
        <v>0</v>
      </c>
      <c r="S35" s="9">
        <f t="array" ref="S35">VLOOKUP($C35&amp;$D35&amp;$U35,IF({1,0},Sheet1!$A$6:$A$47&amp;Sheet1!$C$6:$C$47&amp;Sheet1!$T$6:$T$47,Sheet1!R$6:R$47),2,0)</f>
        <v>0</v>
      </c>
      <c r="T35" s="9">
        <f t="array" ref="T35">VLOOKUP($C35&amp;$D35&amp;$U35,IF({1,0},Sheet1!$A$6:$A$47&amp;Sheet1!$C$6:$C$47&amp;Sheet1!$T$6:$T$47,Sheet1!S$6:S$47),2,0)</f>
        <v>0</v>
      </c>
      <c r="U35" s="8">
        <v>10</v>
      </c>
      <c r="V35" s="33" t="s">
        <v>414</v>
      </c>
      <c r="W35" s="8" t="s">
        <v>28</v>
      </c>
      <c r="X35" s="9">
        <f t="array" ref="X35">VLOOKUP($C35&amp;$D35&amp;$AD35,IF({1,0},Sheet1!$A$6:$A$47&amp;Sheet1!$C$6:$C$47&amp;Sheet1!$AC$6:$AC$47,Sheet1!W$6:W$47),2,0)</f>
        <v>0</v>
      </c>
      <c r="Y35" s="9">
        <f t="array" ref="Y35">VLOOKUP($C35&amp;$D35&amp;$AD35,IF({1,0},Sheet1!$A$6:$A$47&amp;Sheet1!$C$6:$C$47&amp;Sheet1!$AC$6:$AC$47,Sheet1!X$6:X$47),2,0)</f>
        <v>0</v>
      </c>
      <c r="Z35" s="9">
        <f t="array" ref="Z35">VLOOKUP($C35&amp;$D35&amp;$AD35,IF({1,0},Sheet1!$A$6:$A$47&amp;Sheet1!$C$6:$C$47&amp;Sheet1!$AC$6:$AC$47,Sheet1!Y$6:Y$47),2,0)</f>
        <v>2</v>
      </c>
      <c r="AA35" s="9">
        <f t="array" ref="AA35">VLOOKUP($C35&amp;$D35&amp;$AD35,IF({1,0},Sheet1!$A$6:$A$47&amp;Sheet1!$C$6:$C$47&amp;Sheet1!$AC$6:$AC$47,Sheet1!Z$6:Z$47),2,0)</f>
        <v>900</v>
      </c>
      <c r="AB35" s="9">
        <f t="array" ref="AB35">VLOOKUP($C35&amp;$D35&amp;$AD35,IF({1,0},Sheet1!$A$6:$A$47&amp;Sheet1!$C$6:$C$47&amp;Sheet1!$AC$6:$AC$47,Sheet1!AA$6:AA$47),2,0)</f>
        <v>9</v>
      </c>
      <c r="AC35" s="9">
        <f t="array" ref="AC35">VLOOKUP($C35&amp;$D35&amp;$AD35,IF({1,0},Sheet1!$A$6:$A$47&amp;Sheet1!$C$6:$C$47&amp;Sheet1!$AC$6:$AC$47,Sheet1!AB$6:AB$47),2,0)</f>
        <v>45</v>
      </c>
      <c r="AD35" s="8">
        <v>15</v>
      </c>
      <c r="AE35" s="9" t="str">
        <f t="array" ref="AE35">VLOOKUP($C35&amp;$D35,IF({1,0},Sheet1!$A$6:$A$47&amp;Sheet1!$C$6:$C$47,Sheet1!AD$6:AD$47),2,0)</f>
        <v>攻击+900，命中+4.5% （3星）</v>
      </c>
      <c r="AF35" s="8" t="s">
        <v>72</v>
      </c>
      <c r="AG35" s="9">
        <f t="array" ref="AG35">VLOOKUP($C35&amp;$D35&amp;$AM35,IF({1,0},Sheet1!$A$6:$A$47&amp;Sheet1!$C$6:$C$47&amp;Sheet1!$AL$6:$AL$47,Sheet1!AF$6:AF$47),2,0)</f>
        <v>0</v>
      </c>
      <c r="AH35" s="9">
        <v>41506</v>
      </c>
      <c r="AI35" s="9">
        <f t="array" ref="AI35">VLOOKUP($C35&amp;$D35&amp;$AM35,IF({1,0},Sheet1!$A$6:$A$47&amp;Sheet1!$C$6:$C$47&amp;Sheet1!$AL$6:$AL$47,Sheet1!AH$6:AH$47),2,0)</f>
        <v>7</v>
      </c>
      <c r="AJ35" s="9">
        <f t="array" ref="AJ35">VLOOKUP($C35&amp;$D35&amp;$AM35,IF({1,0},Sheet1!$A$6:$A$47&amp;Sheet1!$C$6:$C$47&amp;Sheet1!$AL$6:$AL$47,Sheet1!AI$6:AI$47),2,0)</f>
        <v>70</v>
      </c>
      <c r="AK35" s="9">
        <f t="array" ref="AK35">VLOOKUP($C35&amp;$D35&amp;$AM35,IF({1,0},Sheet1!$A$6:$A$47&amp;Sheet1!$C$6:$C$47&amp;Sheet1!$AL$6:$AL$47,Sheet1!AJ$6:AJ$47),2,0)</f>
        <v>0</v>
      </c>
      <c r="AL35" s="9">
        <f t="array" ref="AL35">VLOOKUP($C35&amp;$D35&amp;$AM35,IF({1,0},Sheet1!$A$6:$A$47&amp;Sheet1!$C$6:$C$47&amp;Sheet1!$AL$6:$AL$47,Sheet1!AK$6:AK$47),2,0)</f>
        <v>0</v>
      </c>
      <c r="AM35" s="8">
        <v>20</v>
      </c>
      <c r="AN35" s="9" t="s">
        <v>449</v>
      </c>
      <c r="AO35" s="8" t="s">
        <v>73</v>
      </c>
      <c r="AP35" s="9">
        <f t="array" ref="AP35">VLOOKUP($C35&amp;$D35&amp;$AV35,IF({1,0},Sheet1!$A$6:$A$47&amp;Sheet1!$C$6:$C$47&amp;Sheet1!$AU$6:$AU$47,Sheet1!AO$6:AO$47),2,0)</f>
        <v>2</v>
      </c>
      <c r="AQ35" s="9">
        <f t="array" ref="AQ35">VLOOKUP($C35&amp;$D35&amp;$AV35,IF({1,0},Sheet1!$A$6:$A$47&amp;Sheet1!$C$6:$C$47&amp;Sheet1!$AU$6:$AU$47,Sheet1!AP$6:AP$47),2,0)</f>
        <v>5000</v>
      </c>
      <c r="AR35" s="9">
        <f t="array" ref="AR35">VLOOKUP($C35&amp;$D35&amp;$AV35,IF({1,0},Sheet1!$A$6:$A$47&amp;Sheet1!$C$6:$C$47&amp;Sheet1!$AU$6:$AU$47,Sheet1!AQ$6:AQ$47),2,0)</f>
        <v>0</v>
      </c>
      <c r="AS35" s="9">
        <f t="array" ref="AS35">VLOOKUP($C35&amp;$D35&amp;$AV35,IF({1,0},Sheet1!$A$6:$A$47&amp;Sheet1!$C$6:$C$47&amp;Sheet1!$AU$6:$AU$47,Sheet1!AR$6:AR$47),2,0)</f>
        <v>0</v>
      </c>
      <c r="AT35" s="9">
        <f t="array" ref="AT35">VLOOKUP($C35&amp;$D35&amp;$AV35,IF({1,0},Sheet1!$A$6:$A$47&amp;Sheet1!$C$6:$C$47&amp;Sheet1!$AU$6:$AU$47,Sheet1!AS$6:AS$47),2,0)</f>
        <v>0</v>
      </c>
      <c r="AU35" s="9">
        <f t="array" ref="AU35">VLOOKUP($C35&amp;$D35&amp;$AV35,IF({1,0},Sheet1!$A$6:$A$47&amp;Sheet1!$C$6:$C$47&amp;Sheet1!$AU$6:$AU$47,Sheet1!AT$6:AT$47),2,0)</f>
        <v>0</v>
      </c>
      <c r="AV35" s="8">
        <v>25</v>
      </c>
      <c r="AW35" s="9" t="s">
        <v>450</v>
      </c>
      <c r="AX35" s="8" t="s">
        <v>74</v>
      </c>
      <c r="AY35" s="9">
        <f t="array" ref="AY35">VLOOKUP($C35&amp;$D35&amp;$BE35,IF({1,0},Sheet1!$A$6:$A$47&amp;Sheet1!$C$6:$C$47&amp;Sheet1!$BD$6:$BD$47,Sheet1!AX$6:AX$47),2,0)</f>
        <v>18</v>
      </c>
      <c r="AZ35" s="9">
        <f t="array" ref="AZ35">VLOOKUP($C35&amp;$D35&amp;$BE35,IF({1,0},Sheet1!$A$6:$A$47&amp;Sheet1!$C$6:$C$47&amp;Sheet1!$BD$6:$BD$47,Sheet1!AY$6:AY$47),2,0)</f>
        <v>4</v>
      </c>
      <c r="BA35" s="9">
        <f t="array" ref="BA35">VLOOKUP($C35&amp;$D35&amp;$BE35,IF({1,0},Sheet1!$A$6:$A$47&amp;Sheet1!$C$6:$C$47&amp;Sheet1!$BD$6:$BD$47,Sheet1!AZ$6:AZ$47),2,0)</f>
        <v>0</v>
      </c>
      <c r="BB35" s="9">
        <f t="array" ref="BB35">VLOOKUP($C35&amp;$D35&amp;$BE35,IF({1,0},Sheet1!$A$6:$A$47&amp;Sheet1!$C$6:$C$47&amp;Sheet1!$BD$6:$BD$47,Sheet1!BA$6:BA$47),2,0)</f>
        <v>0</v>
      </c>
      <c r="BC35" s="9">
        <f t="array" ref="BC35">VLOOKUP($C35&amp;$D35&amp;$BE35,IF({1,0},Sheet1!$A$6:$A$47&amp;Sheet1!$C$6:$C$47&amp;Sheet1!$BD$6:$BD$47,Sheet1!BB$6:BB$47),2,0)</f>
        <v>0</v>
      </c>
      <c r="BD35" s="9">
        <f t="array" ref="BD35">VLOOKUP($C35&amp;$D35&amp;$BE35,IF({1,0},Sheet1!$A$6:$A$47&amp;Sheet1!$C$6:$C$47&amp;Sheet1!$BD$6:$BD$47,Sheet1!BC$6:BC$47),2,0)</f>
        <v>0</v>
      </c>
      <c r="BE35" s="8">
        <v>30</v>
      </c>
      <c r="BF35" s="33" t="s">
        <v>418</v>
      </c>
      <c r="BG35" s="33" t="s">
        <v>75</v>
      </c>
      <c r="BH35" s="9">
        <f t="array" ref="BH35">VLOOKUP($C35&amp;$D35&amp;$BN35,IF({1,0},Sheet1!$A$6:$A$47&amp;Sheet1!$C$6:$C$47&amp;Sheet1!$BM$6:$BM$47,Sheet1!BG$6:BG$47),2,0)</f>
        <v>2</v>
      </c>
      <c r="BI35" s="9">
        <f t="array" ref="BI35">VLOOKUP($C35&amp;$D35&amp;$BN35,IF({1,0},Sheet1!$A$6:$A$47&amp;Sheet1!$C$6:$C$47&amp;Sheet1!$BM$6:$BM$47,Sheet1!BH$6:BH$47),2,0)</f>
        <v>10000</v>
      </c>
      <c r="BJ35" s="9">
        <f t="array" ref="BJ35">VLOOKUP($C35&amp;$D35&amp;$BN35,IF({1,0},Sheet1!$A$6:$A$47&amp;Sheet1!$C$6:$C$47&amp;Sheet1!$BM$6:$BM$47,Sheet1!BI$6:BI$47),2,0)</f>
        <v>0</v>
      </c>
      <c r="BK35" s="9">
        <f t="array" ref="BK35">VLOOKUP($C35&amp;$D35&amp;$BN35,IF({1,0},Sheet1!$A$6:$A$47&amp;Sheet1!$C$6:$C$47&amp;Sheet1!$BM$6:$BM$47,Sheet1!BJ$6:BJ$47),2,0)</f>
        <v>0</v>
      </c>
      <c r="BL35" s="9">
        <f t="array" ref="BL35">VLOOKUP($C35&amp;$D35&amp;$BN35,IF({1,0},Sheet1!$A$6:$A$47&amp;Sheet1!$C$6:$C$47&amp;Sheet1!$BM$6:$BM$47,Sheet1!BK$6:BK$47),2,0)</f>
        <v>0</v>
      </c>
      <c r="BM35" s="9">
        <f t="array" ref="BM35">VLOOKUP($C35&amp;$D35&amp;$BN35,IF({1,0},Sheet1!$A$6:$A$47&amp;Sheet1!$C$6:$C$47&amp;Sheet1!$BM$6:$BM$47,Sheet1!BL$6:BL$47),2,0)</f>
        <v>0</v>
      </c>
      <c r="BN35" s="8">
        <v>35</v>
      </c>
      <c r="BO35" s="9" t="s">
        <v>451</v>
      </c>
      <c r="BP35" s="8" t="s">
        <v>76</v>
      </c>
      <c r="BQ35" s="9">
        <f t="array" ref="BQ35">VLOOKUP($C35&amp;$D35&amp;$BW35,IF({1,0},Sheet1!$A$6:$A$47&amp;Sheet1!$C$6:$C$47&amp;Sheet1!$BV$6:$BV$47,Sheet1!BP$6:BP$47),2,0)</f>
        <v>7</v>
      </c>
      <c r="BR35" s="9">
        <f t="array" ref="BR35">VLOOKUP($C35&amp;$D35&amp;$BW35,IF({1,0},Sheet1!$A$6:$A$47&amp;Sheet1!$C$6:$C$47&amp;Sheet1!$BV$6:$BV$47,Sheet1!BQ$6:BQ$47),2,0)</f>
        <v>100</v>
      </c>
      <c r="BS35" s="9">
        <f t="array" ref="BS35">VLOOKUP($C35&amp;$D35&amp;$BW35,IF({1,0},Sheet1!$A$6:$A$47&amp;Sheet1!$C$6:$C$47&amp;Sheet1!$BV$6:$BV$47,Sheet1!BR$6:BR$47),2,0)</f>
        <v>0</v>
      </c>
      <c r="BT35" s="9">
        <f t="array" ref="BT35">VLOOKUP($C35&amp;$D35&amp;$BW35,IF({1,0},Sheet1!$A$6:$A$47&amp;Sheet1!$C$6:$C$47&amp;Sheet1!$BV$6:$BV$47,Sheet1!BS$6:BS$47),2,0)</f>
        <v>0</v>
      </c>
      <c r="BU35" s="9">
        <f t="array" ref="BU35">VLOOKUP($C35&amp;$D35&amp;$BW35,IF({1,0},Sheet1!$A$6:$A$47&amp;Sheet1!$C$6:$C$47&amp;Sheet1!$BV$6:$BV$47,Sheet1!BT$6:BT$47),2,0)</f>
        <v>0</v>
      </c>
      <c r="BV35" s="9">
        <f t="array" ref="BV35">VLOOKUP($C35&amp;$D35&amp;$BW35,IF({1,0},Sheet1!$A$6:$A$47&amp;Sheet1!$C$6:$C$47&amp;Sheet1!$BV$6:$BV$47,Sheet1!BU$6:BU$47),2,0)</f>
        <v>0</v>
      </c>
      <c r="BW35" s="8">
        <v>40</v>
      </c>
      <c r="BX35" s="9" t="str">
        <f t="shared" si="10"/>
        <v>伤害加成+10% （8星）</v>
      </c>
      <c r="BY35" s="8" t="s">
        <v>77</v>
      </c>
      <c r="BZ35" s="9">
        <f t="array" ref="BZ35">VLOOKUP($C35&amp;$D35&amp;$CF35,IF({1,0},Sheet1!$A$6:$A$47&amp;Sheet1!$C$6:$C$47&amp;Sheet1!$CE$6:$CE$47,Sheet1!BY$6:BY$47),2,0)</f>
        <v>2</v>
      </c>
      <c r="CA35" s="9">
        <f t="array" ref="CA35">VLOOKUP($C35&amp;$D35&amp;$CF35,IF({1,0},Sheet1!$A$6:$A$47&amp;Sheet1!$C$6:$C$47&amp;Sheet1!$CE$6:$CE$47,Sheet1!BZ$6:BZ$47),2,0)</f>
        <v>20000</v>
      </c>
      <c r="CB35" s="9">
        <f t="array" ref="CB35">VLOOKUP($C35&amp;$D35&amp;$CF35,IF({1,0},Sheet1!$A$6:$A$47&amp;Sheet1!$C$6:$C$47&amp;Sheet1!$CE$6:$CE$47,Sheet1!CA$6:CA$47),2,0)</f>
        <v>0</v>
      </c>
      <c r="CC35" s="9">
        <f t="array" ref="CC35">VLOOKUP($C35&amp;$D35&amp;$CF35,IF({1,0},Sheet1!$A$6:$A$47&amp;Sheet1!$C$6:$C$47&amp;Sheet1!$CE$6:$CE$47,Sheet1!CB$6:CB$47),2,0)</f>
        <v>0</v>
      </c>
      <c r="CD35" s="9">
        <f t="array" ref="CD35">VLOOKUP($C35&amp;$D35&amp;$CF35,IF({1,0},Sheet1!$A$6:$A$47&amp;Sheet1!$C$6:$C$47&amp;Sheet1!$CE$6:$CE$47,Sheet1!CC$6:CC$47),2,0)</f>
        <v>0</v>
      </c>
      <c r="CE35" s="9">
        <f t="array" ref="CE35">VLOOKUP($C35&amp;$D35&amp;$CF35,IF({1,0},Sheet1!$A$6:$A$47&amp;Sheet1!$C$6:$C$47&amp;Sheet1!$CE$6:$CE$47,Sheet1!CD$6:CD$47),2,0)</f>
        <v>0</v>
      </c>
      <c r="CF35" s="8">
        <v>45</v>
      </c>
      <c r="CG35" s="9" t="s">
        <v>452</v>
      </c>
      <c r="CH35" s="8" t="s">
        <v>78</v>
      </c>
      <c r="CI35" s="9">
        <f t="array" ref="CI35">VLOOKUP($C35&amp;$D35&amp;$CO35,IF({1,0},Sheet1!$A$6:$A$47&amp;Sheet1!$C$6:$C$47&amp;Sheet1!$CN$6:$CN$47,Sheet1!CH$6:CH$47),2,0)</f>
        <v>22</v>
      </c>
      <c r="CJ35" s="9">
        <f t="array" ref="CJ35">VLOOKUP($C35&amp;$D35&amp;$CO35,IF({1,0},Sheet1!$A$6:$A$47&amp;Sheet1!$C$6:$C$47&amp;Sheet1!$CN$6:$CN$47,Sheet1!CI$6:CI$47),2,0)</f>
        <v>120</v>
      </c>
      <c r="CK35" s="9">
        <f t="array" ref="CK35">VLOOKUP($C35&amp;$D35&amp;$CO35,IF({1,0},Sheet1!$A$6:$A$47&amp;Sheet1!$C$6:$C$47&amp;Sheet1!$CN$6:$CN$47,Sheet1!CJ$6:CJ$47),2,0)</f>
        <v>0</v>
      </c>
      <c r="CL35" s="9">
        <f t="array" ref="CL35">VLOOKUP($C35&amp;$D35&amp;$CO35,IF({1,0},Sheet1!$A$6:$A$47&amp;Sheet1!$C$6:$C$47&amp;Sheet1!$CN$6:$CN$47,Sheet1!CK$6:CK$47),2,0)</f>
        <v>0</v>
      </c>
      <c r="CM35" s="9">
        <f t="array" ref="CM35">VLOOKUP($C35&amp;$D35&amp;$CO35,IF({1,0},Sheet1!$A$6:$A$47&amp;Sheet1!$C$6:$C$47&amp;Sheet1!$CN$6:$CN$47,Sheet1!CL$6:CL$47),2,0)</f>
        <v>0</v>
      </c>
      <c r="CN35" s="9">
        <f t="array" ref="CN35">VLOOKUP($C35&amp;$D35&amp;$CO35,IF({1,0},Sheet1!$A$6:$A$47&amp;Sheet1!$C$6:$C$47&amp;Sheet1!$CN$6:$CN$47,Sheet1!CM$6:CM$47),2,0)</f>
        <v>0</v>
      </c>
      <c r="CO35" s="8">
        <v>50</v>
      </c>
      <c r="CP35" s="9" t="str">
        <f t="shared" si="11"/>
        <v>最终增伤+12% （10星）</v>
      </c>
      <c r="CQ35"/>
      <c r="CR35"/>
    </row>
    <row r="36" spans="1:96" s="8" customFormat="1" ht="17.399999999999999" x14ac:dyDescent="0.25">
      <c r="A36" s="45">
        <v>21503</v>
      </c>
      <c r="B36" s="28" t="s">
        <v>335</v>
      </c>
      <c r="C36" s="28">
        <f>VLOOKUP(B36,Sheet4!$A$6:$B$171,2,0)</f>
        <v>4</v>
      </c>
      <c r="D36" s="46">
        <v>15</v>
      </c>
      <c r="E36" s="8" t="s">
        <v>29</v>
      </c>
      <c r="F36" s="9">
        <f t="array" ref="F36">VLOOKUP($C36&amp;$D36&amp;$L36,IF({1,0},Sheet1!$A$6:$A$47&amp;Sheet1!$C$6:$C$47&amp;Sheet1!$K$6:$K$47,Sheet1!E$6:E$47),2,0)</f>
        <v>18</v>
      </c>
      <c r="G36" s="9">
        <f t="array" ref="G36">VLOOKUP($C36&amp;$D36&amp;$L36,IF({1,0},Sheet1!$A$6:$A$47&amp;Sheet1!$C$6:$C$47&amp;Sheet1!$K$6:$K$47,Sheet1!F$6:F$47),2,0)</f>
        <v>1</v>
      </c>
      <c r="H36" s="9">
        <f t="array" ref="H36">VLOOKUP($C36&amp;$D36&amp;$L36,IF({1,0},Sheet1!$A$6:$A$47&amp;Sheet1!$C$6:$C$47&amp;Sheet1!$K$6:$K$47,Sheet1!G$6:G$47),2,0)</f>
        <v>0</v>
      </c>
      <c r="I36" s="9">
        <f t="array" ref="I36">VLOOKUP($C36&amp;$D36&amp;$L36,IF({1,0},Sheet1!$A$6:$A$47&amp;Sheet1!$C$6:$C$47&amp;Sheet1!$K$6:$K$47,Sheet1!H$6:H$47),2,0)</f>
        <v>0</v>
      </c>
      <c r="J36" s="9">
        <f t="array" ref="J36">VLOOKUP($C36&amp;$D36&amp;$L36,IF({1,0},Sheet1!$A$6:$A$47&amp;Sheet1!$C$6:$C$47&amp;Sheet1!$K$6:$K$47,Sheet1!I$6:I$47),2,0)</f>
        <v>0</v>
      </c>
      <c r="K36" s="9">
        <f t="array" ref="K36">VLOOKUP($C36&amp;$D36&amp;$L36,IF({1,0},Sheet1!$A$6:$A$47&amp;Sheet1!$C$6:$C$47&amp;Sheet1!$K$6:$K$47,Sheet1!J$6:J$47),2,0)</f>
        <v>0</v>
      </c>
      <c r="L36" s="8">
        <v>5</v>
      </c>
      <c r="M36" s="33" t="s">
        <v>413</v>
      </c>
      <c r="N36" s="8" t="s">
        <v>27</v>
      </c>
      <c r="O36" s="9">
        <f t="array" ref="O36">VLOOKUP($C36&amp;$D36&amp;$U36,IF({1,0},Sheet1!$A$6:$A$47&amp;Sheet1!$C$6:$C$47&amp;Sheet1!$T$6:$T$47,Sheet1!N$6:N$47),2,0)</f>
        <v>18</v>
      </c>
      <c r="P36" s="9">
        <f t="array" ref="P36">VLOOKUP($C36&amp;$D36&amp;$U36,IF({1,0},Sheet1!$A$6:$A$47&amp;Sheet1!$C$6:$C$47&amp;Sheet1!$T$6:$T$47,Sheet1!O$6:O$47),2,0)</f>
        <v>2</v>
      </c>
      <c r="Q36" s="9">
        <f t="array" ref="Q36">VLOOKUP($C36&amp;$D36&amp;$U36,IF({1,0},Sheet1!$A$6:$A$47&amp;Sheet1!$C$6:$C$47&amp;Sheet1!$T$6:$T$47,Sheet1!P$6:P$47),2,0)</f>
        <v>0</v>
      </c>
      <c r="R36" s="9">
        <f t="array" ref="R36">VLOOKUP($C36&amp;$D36&amp;$U36,IF({1,0},Sheet1!$A$6:$A$47&amp;Sheet1!$C$6:$C$47&amp;Sheet1!$T$6:$T$47,Sheet1!Q$6:Q$47),2,0)</f>
        <v>0</v>
      </c>
      <c r="S36" s="9">
        <f t="array" ref="S36">VLOOKUP($C36&amp;$D36&amp;$U36,IF({1,0},Sheet1!$A$6:$A$47&amp;Sheet1!$C$6:$C$47&amp;Sheet1!$T$6:$T$47,Sheet1!R$6:R$47),2,0)</f>
        <v>0</v>
      </c>
      <c r="T36" s="9">
        <f t="array" ref="T36">VLOOKUP($C36&amp;$D36&amp;$U36,IF({1,0},Sheet1!$A$6:$A$47&amp;Sheet1!$C$6:$C$47&amp;Sheet1!$T$6:$T$47,Sheet1!S$6:S$47),2,0)</f>
        <v>0</v>
      </c>
      <c r="U36" s="8">
        <v>10</v>
      </c>
      <c r="V36" s="33" t="s">
        <v>414</v>
      </c>
      <c r="W36" s="8" t="s">
        <v>28</v>
      </c>
      <c r="X36" s="9">
        <f t="array" ref="X36">VLOOKUP($C36&amp;$D36&amp;$AD36,IF({1,0},Sheet1!$A$6:$A$47&amp;Sheet1!$C$6:$C$47&amp;Sheet1!$AC$6:$AC$47,Sheet1!W$6:W$47),2,0)</f>
        <v>0</v>
      </c>
      <c r="Y36" s="9">
        <f t="array" ref="Y36">VLOOKUP($C36&amp;$D36&amp;$AD36,IF({1,0},Sheet1!$A$6:$A$47&amp;Sheet1!$C$6:$C$47&amp;Sheet1!$AC$6:$AC$47,Sheet1!X$6:X$47),2,0)</f>
        <v>0</v>
      </c>
      <c r="Z36" s="9">
        <f t="array" ref="Z36">VLOOKUP($C36&amp;$D36&amp;$AD36,IF({1,0},Sheet1!$A$6:$A$47&amp;Sheet1!$C$6:$C$47&amp;Sheet1!$AC$6:$AC$47,Sheet1!Y$6:Y$47),2,0)</f>
        <v>2</v>
      </c>
      <c r="AA36" s="9">
        <f t="array" ref="AA36">VLOOKUP($C36&amp;$D36&amp;$AD36,IF({1,0},Sheet1!$A$6:$A$47&amp;Sheet1!$C$6:$C$47&amp;Sheet1!$AC$6:$AC$47,Sheet1!Z$6:Z$47),2,0)</f>
        <v>700</v>
      </c>
      <c r="AB36" s="9">
        <f t="array" ref="AB36">VLOOKUP($C36&amp;$D36&amp;$AD36,IF({1,0},Sheet1!$A$6:$A$47&amp;Sheet1!$C$6:$C$47&amp;Sheet1!$AC$6:$AC$47,Sheet1!AA$6:AA$47),2,0)</f>
        <v>3</v>
      </c>
      <c r="AC36" s="9">
        <f t="array" ref="AC36">VLOOKUP($C36&amp;$D36&amp;$AD36,IF({1,0},Sheet1!$A$6:$A$47&amp;Sheet1!$C$6:$C$47&amp;Sheet1!$AC$6:$AC$47,Sheet1!AB$6:AB$47),2,0)</f>
        <v>500</v>
      </c>
      <c r="AD36" s="8">
        <v>15</v>
      </c>
      <c r="AE36" s="9" t="str">
        <f t="array" ref="AE36">VLOOKUP($C36&amp;$D36,IF({1,0},Sheet1!$A$6:$A$47&amp;Sheet1!$C$6:$C$47,Sheet1!AD$6:AD$47),2,0)</f>
        <v>攻击+700，防御+500 （3星）</v>
      </c>
      <c r="AF36" s="8" t="s">
        <v>72</v>
      </c>
      <c r="AG36" s="9">
        <f t="array" ref="AG36">VLOOKUP($C36&amp;$D36&amp;$AM36,IF({1,0},Sheet1!$A$6:$A$47&amp;Sheet1!$C$6:$C$47&amp;Sheet1!$AL$6:$AL$47,Sheet1!AF$6:AF$47),2,0)</f>
        <v>0</v>
      </c>
      <c r="AH36" s="9">
        <v>11306</v>
      </c>
      <c r="AI36" s="9">
        <f t="array" ref="AI36">VLOOKUP($C36&amp;$D36&amp;$AM36,IF({1,0},Sheet1!$A$6:$A$47&amp;Sheet1!$C$6:$C$47&amp;Sheet1!$AL$6:$AL$47,Sheet1!AH$6:AH$47),2,0)</f>
        <v>7</v>
      </c>
      <c r="AJ36" s="9">
        <f t="array" ref="AJ36">VLOOKUP($C36&amp;$D36&amp;$AM36,IF({1,0},Sheet1!$A$6:$A$47&amp;Sheet1!$C$6:$C$47&amp;Sheet1!$AL$6:$AL$47,Sheet1!AI$6:AI$47),2,0)</f>
        <v>35</v>
      </c>
      <c r="AK36" s="9">
        <f t="array" ref="AK36">VLOOKUP($C36&amp;$D36&amp;$AM36,IF({1,0},Sheet1!$A$6:$A$47&amp;Sheet1!$C$6:$C$47&amp;Sheet1!$AL$6:$AL$47,Sheet1!AJ$6:AJ$47),2,0)</f>
        <v>8</v>
      </c>
      <c r="AL36" s="9">
        <f t="array" ref="AL36">VLOOKUP($C36&amp;$D36&amp;$AM36,IF({1,0},Sheet1!$A$6:$A$47&amp;Sheet1!$C$6:$C$47&amp;Sheet1!$AL$6:$AL$47,Sheet1!AK$6:AK$47),2,0)</f>
        <v>25</v>
      </c>
      <c r="AM36" s="8">
        <v>20</v>
      </c>
      <c r="AN36" s="9" t="s">
        <v>446</v>
      </c>
      <c r="AO36" s="8" t="s">
        <v>73</v>
      </c>
      <c r="AP36" s="9">
        <f t="array" ref="AP36">VLOOKUP($C36&amp;$D36&amp;$AV36,IF({1,0},Sheet1!$A$6:$A$47&amp;Sheet1!$C$6:$C$47&amp;Sheet1!$AU$6:$AU$47,Sheet1!AO$6:AO$47),2,0)</f>
        <v>2</v>
      </c>
      <c r="AQ36" s="9">
        <f t="array" ref="AQ36">VLOOKUP($C36&amp;$D36&amp;$AV36,IF({1,0},Sheet1!$A$6:$A$47&amp;Sheet1!$C$6:$C$47&amp;Sheet1!$AU$6:$AU$47,Sheet1!AP$6:AP$47),2,0)</f>
        <v>2400</v>
      </c>
      <c r="AR36" s="9">
        <f t="array" ref="AR36">VLOOKUP($C36&amp;$D36&amp;$AV36,IF({1,0},Sheet1!$A$6:$A$47&amp;Sheet1!$C$6:$C$47&amp;Sheet1!$AU$6:$AU$47,Sheet1!AQ$6:AQ$47),2,0)</f>
        <v>3</v>
      </c>
      <c r="AS36" s="9">
        <f t="array" ref="AS36">VLOOKUP($C36&amp;$D36&amp;$AV36,IF({1,0},Sheet1!$A$6:$A$47&amp;Sheet1!$C$6:$C$47&amp;Sheet1!$AU$6:$AU$47,Sheet1!AR$6:AR$47),2,0)</f>
        <v>1200</v>
      </c>
      <c r="AT36" s="9">
        <f t="array" ref="AT36">VLOOKUP($C36&amp;$D36&amp;$AV36,IF({1,0},Sheet1!$A$6:$A$47&amp;Sheet1!$C$6:$C$47&amp;Sheet1!$AU$6:$AU$47,Sheet1!AS$6:AS$47),2,0)</f>
        <v>0</v>
      </c>
      <c r="AU36" s="9">
        <f t="array" ref="AU36">VLOOKUP($C36&amp;$D36&amp;$AV36,IF({1,0},Sheet1!$A$6:$A$47&amp;Sheet1!$C$6:$C$47&amp;Sheet1!$AU$6:$AU$47,Sheet1!AT$6:AT$47),2,0)</f>
        <v>0</v>
      </c>
      <c r="AV36" s="8">
        <v>25</v>
      </c>
      <c r="AW36" s="9" t="s">
        <v>447</v>
      </c>
      <c r="AX36" s="8" t="s">
        <v>74</v>
      </c>
      <c r="AY36" s="9">
        <f t="array" ref="AY36">VLOOKUP($C36&amp;$D36&amp;$BE36,IF({1,0},Sheet1!$A$6:$A$47&amp;Sheet1!$C$6:$C$47&amp;Sheet1!$BD$6:$BD$47,Sheet1!AX$6:AX$47),2,0)</f>
        <v>18</v>
      </c>
      <c r="AZ36" s="9">
        <f t="array" ref="AZ36">VLOOKUP($C36&amp;$D36&amp;$BE36,IF({1,0},Sheet1!$A$6:$A$47&amp;Sheet1!$C$6:$C$47&amp;Sheet1!$BD$6:$BD$47,Sheet1!AY$6:AY$47),2,0)</f>
        <v>4</v>
      </c>
      <c r="BA36" s="9">
        <f t="array" ref="BA36">VLOOKUP($C36&amp;$D36&amp;$BE36,IF({1,0},Sheet1!$A$6:$A$47&amp;Sheet1!$C$6:$C$47&amp;Sheet1!$BD$6:$BD$47,Sheet1!AZ$6:AZ$47),2,0)</f>
        <v>0</v>
      </c>
      <c r="BB36" s="9">
        <f t="array" ref="BB36">VLOOKUP($C36&amp;$D36&amp;$BE36,IF({1,0},Sheet1!$A$6:$A$47&amp;Sheet1!$C$6:$C$47&amp;Sheet1!$BD$6:$BD$47,Sheet1!BA$6:BA$47),2,0)</f>
        <v>0</v>
      </c>
      <c r="BC36" s="9">
        <f t="array" ref="BC36">VLOOKUP($C36&amp;$D36&amp;$BE36,IF({1,0},Sheet1!$A$6:$A$47&amp;Sheet1!$C$6:$C$47&amp;Sheet1!$BD$6:$BD$47,Sheet1!BB$6:BB$47),2,0)</f>
        <v>0</v>
      </c>
      <c r="BD36" s="9">
        <f t="array" ref="BD36">VLOOKUP($C36&amp;$D36&amp;$BE36,IF({1,0},Sheet1!$A$6:$A$47&amp;Sheet1!$C$6:$C$47&amp;Sheet1!$BD$6:$BD$47,Sheet1!BC$6:BC$47),2,0)</f>
        <v>0</v>
      </c>
      <c r="BE36" s="8">
        <v>30</v>
      </c>
      <c r="BF36" s="33" t="s">
        <v>418</v>
      </c>
      <c r="BG36" s="33" t="s">
        <v>75</v>
      </c>
      <c r="BH36" s="9">
        <f t="array" ref="BH36">VLOOKUP($C36&amp;$D36&amp;$BN36,IF({1,0},Sheet1!$A$6:$A$47&amp;Sheet1!$C$6:$C$47&amp;Sheet1!$BM$6:$BM$47,Sheet1!BG$6:BG$47),2,0)</f>
        <v>2</v>
      </c>
      <c r="BI36" s="9">
        <f t="array" ref="BI36">VLOOKUP($C36&amp;$D36&amp;$BN36,IF({1,0},Sheet1!$A$6:$A$47&amp;Sheet1!$C$6:$C$47&amp;Sheet1!$BM$6:$BM$47,Sheet1!BH$6:BH$47),2,0)</f>
        <v>4800</v>
      </c>
      <c r="BJ36" s="9">
        <f t="array" ref="BJ36">VLOOKUP($C36&amp;$D36&amp;$BN36,IF({1,0},Sheet1!$A$6:$A$47&amp;Sheet1!$C$6:$C$47&amp;Sheet1!$BM$6:$BM$47,Sheet1!BI$6:BI$47),2,0)</f>
        <v>3</v>
      </c>
      <c r="BK36" s="9">
        <f t="array" ref="BK36">VLOOKUP($C36&amp;$D36&amp;$BN36,IF({1,0},Sheet1!$A$6:$A$47&amp;Sheet1!$C$6:$C$47&amp;Sheet1!$BM$6:$BM$47,Sheet1!BJ$6:BJ$47),2,0)</f>
        <v>2400</v>
      </c>
      <c r="BL36" s="9">
        <f t="array" ref="BL36">VLOOKUP($C36&amp;$D36&amp;$BN36,IF({1,0},Sheet1!$A$6:$A$47&amp;Sheet1!$C$6:$C$47&amp;Sheet1!$BM$6:$BM$47,Sheet1!BK$6:BK$47),2,0)</f>
        <v>0</v>
      </c>
      <c r="BM36" s="9">
        <f t="array" ref="BM36">VLOOKUP($C36&amp;$D36&amp;$BN36,IF({1,0},Sheet1!$A$6:$A$47&amp;Sheet1!$C$6:$C$47&amp;Sheet1!$BM$6:$BM$47,Sheet1!BL$6:BL$47),2,0)</f>
        <v>0</v>
      </c>
      <c r="BN36" s="8">
        <v>35</v>
      </c>
      <c r="BO36" s="9" t="s">
        <v>448</v>
      </c>
      <c r="BP36" s="8" t="s">
        <v>76</v>
      </c>
      <c r="BQ36" s="9">
        <f t="array" ref="BQ36">VLOOKUP($C36&amp;$D36&amp;$BW36,IF({1,0},Sheet1!$A$6:$A$47&amp;Sheet1!$C$6:$C$47&amp;Sheet1!$BV$6:$BV$47,Sheet1!BP$6:BP$47),2,0)</f>
        <v>7</v>
      </c>
      <c r="BR36" s="9">
        <f t="array" ref="BR36">VLOOKUP($C36&amp;$D36&amp;$BW36,IF({1,0},Sheet1!$A$6:$A$47&amp;Sheet1!$C$6:$C$47&amp;Sheet1!$BV$6:$BV$47,Sheet1!BQ$6:BQ$47),2,0)</f>
        <v>50</v>
      </c>
      <c r="BS36" s="9">
        <f t="array" ref="BS36">VLOOKUP($C36&amp;$D36&amp;$BW36,IF({1,0},Sheet1!$A$6:$A$47&amp;Sheet1!$C$6:$C$47&amp;Sheet1!$BV$6:$BV$47,Sheet1!BR$6:BR$47),2,0)</f>
        <v>23</v>
      </c>
      <c r="BT36" s="9">
        <f t="array" ref="BT36">VLOOKUP($C36&amp;$D36&amp;$BW36,IF({1,0},Sheet1!$A$6:$A$47&amp;Sheet1!$C$6:$C$47&amp;Sheet1!$BV$6:$BV$47,Sheet1!BS$6:BS$47),2,0)</f>
        <v>20</v>
      </c>
      <c r="BU36" s="9">
        <f t="array" ref="BU36">VLOOKUP($C36&amp;$D36&amp;$BW36,IF({1,0},Sheet1!$A$6:$A$47&amp;Sheet1!$C$6:$C$47&amp;Sheet1!$BV$6:$BV$47,Sheet1!BT$6:BT$47),2,0)</f>
        <v>0</v>
      </c>
      <c r="BV36" s="9">
        <f t="array" ref="BV36">VLOOKUP($C36&amp;$D36&amp;$BW36,IF({1,0},Sheet1!$A$6:$A$47&amp;Sheet1!$C$6:$C$47&amp;Sheet1!$BV$6:$BV$47,Sheet1!BU$6:BU$47),2,0)</f>
        <v>0</v>
      </c>
      <c r="BW36" s="8">
        <v>40</v>
      </c>
      <c r="BX36" s="9" t="str">
        <f>"伤害加成+"&amp;BR36/10&amp;"%，最终免伤+"&amp;BT36/10&amp;"% （"&amp;BW36/5&amp;"星）"</f>
        <v>伤害加成+5%，最终免伤+2% （8星）</v>
      </c>
      <c r="BY36" s="8" t="s">
        <v>77</v>
      </c>
      <c r="BZ36" s="9">
        <f t="array" ref="BZ36">VLOOKUP($C36&amp;$D36&amp;$CF36,IF({1,0},Sheet1!$A$6:$A$47&amp;Sheet1!$C$6:$C$47&amp;Sheet1!$CE$6:$CE$47,Sheet1!BY$6:BY$47),2,0)</f>
        <v>2</v>
      </c>
      <c r="CA36" s="9">
        <f t="array" ref="CA36">VLOOKUP($C36&amp;$D36&amp;$CF36,IF({1,0},Sheet1!$A$6:$A$47&amp;Sheet1!$C$6:$C$47&amp;Sheet1!$CE$6:$CE$47,Sheet1!BZ$6:BZ$47),2,0)</f>
        <v>9600</v>
      </c>
      <c r="CB36" s="9">
        <f t="array" ref="CB36">VLOOKUP($C36&amp;$D36&amp;$CF36,IF({1,0},Sheet1!$A$6:$A$47&amp;Sheet1!$C$6:$C$47&amp;Sheet1!$CE$6:$CE$47,Sheet1!CA$6:CA$47),2,0)</f>
        <v>3</v>
      </c>
      <c r="CC36" s="9">
        <f t="array" ref="CC36">VLOOKUP($C36&amp;$D36&amp;$CF36,IF({1,0},Sheet1!$A$6:$A$47&amp;Sheet1!$C$6:$C$47&amp;Sheet1!$CE$6:$CE$47,Sheet1!CB$6:CB$47),2,0)</f>
        <v>4800</v>
      </c>
      <c r="CD36" s="9">
        <f t="array" ref="CD36">VLOOKUP($C36&amp;$D36&amp;$CF36,IF({1,0},Sheet1!$A$6:$A$47&amp;Sheet1!$C$6:$C$47&amp;Sheet1!$CE$6:$CE$47,Sheet1!CC$6:CC$47),2,0)</f>
        <v>0</v>
      </c>
      <c r="CE36" s="9">
        <f t="array" ref="CE36">VLOOKUP($C36&amp;$D36&amp;$CF36,IF({1,0},Sheet1!$A$6:$A$47&amp;Sheet1!$C$6:$C$47&amp;Sheet1!$CE$6:$CE$47,Sheet1!CD$6:CD$47),2,0)</f>
        <v>0</v>
      </c>
      <c r="CF36" s="8">
        <v>45</v>
      </c>
      <c r="CG36" s="9" t="str">
        <f>"攻击+"&amp;CA36&amp;"，防御+"&amp;CC36&amp;" （9星）"</f>
        <v>攻击+9600，防御+4800 （9星）</v>
      </c>
      <c r="CH36" s="8" t="s">
        <v>78</v>
      </c>
      <c r="CI36" s="9">
        <f t="array" ref="CI36">VLOOKUP($C36&amp;$D36&amp;$CO36,IF({1,0},Sheet1!$A$6:$A$47&amp;Sheet1!$C$6:$C$47&amp;Sheet1!$CN$6:$CN$47,Sheet1!CH$6:CH$47),2,0)</f>
        <v>22</v>
      </c>
      <c r="CJ36" s="9">
        <f t="array" ref="CJ36">VLOOKUP($C36&amp;$D36&amp;$CO36,IF({1,0},Sheet1!$A$6:$A$47&amp;Sheet1!$C$6:$C$47&amp;Sheet1!$CN$6:$CN$47,Sheet1!CI$6:CI$47),2,0)</f>
        <v>60</v>
      </c>
      <c r="CK36" s="9">
        <f t="array" ref="CK36">VLOOKUP($C36&amp;$D36&amp;$CO36,IF({1,0},Sheet1!$A$6:$A$47&amp;Sheet1!$C$6:$C$47&amp;Sheet1!$CN$6:$CN$47,Sheet1!CJ$6:CJ$47),2,0)</f>
        <v>23</v>
      </c>
      <c r="CL36" s="9">
        <f t="array" ref="CL36">VLOOKUP($C36&amp;$D36&amp;$CO36,IF({1,0},Sheet1!$A$6:$A$47&amp;Sheet1!$C$6:$C$47&amp;Sheet1!$CN$6:$CN$47,Sheet1!CK$6:CK$47),2,0)</f>
        <v>30</v>
      </c>
      <c r="CM36" s="9">
        <f t="array" ref="CM36">VLOOKUP($C36&amp;$D36&amp;$CO36,IF({1,0},Sheet1!$A$6:$A$47&amp;Sheet1!$C$6:$C$47&amp;Sheet1!$CN$6:$CN$47,Sheet1!CL$6:CL$47),2,0)</f>
        <v>0</v>
      </c>
      <c r="CN36" s="9">
        <f t="array" ref="CN36">VLOOKUP($C36&amp;$D36&amp;$CO36,IF({1,0},Sheet1!$A$6:$A$47&amp;Sheet1!$C$6:$C$47&amp;Sheet1!$CN$6:$CN$47,Sheet1!CM$6:CM$47),2,0)</f>
        <v>0</v>
      </c>
      <c r="CO36" s="8">
        <v>50</v>
      </c>
      <c r="CP36" s="9" t="str">
        <f>"最终增伤+"&amp;CJ36/10&amp;"%，最终免伤+"&amp;CL36/10&amp;"% （"&amp;CO36/5&amp;"星）"</f>
        <v>最终增伤+6%，最终免伤+3% （10星）</v>
      </c>
      <c r="CQ36"/>
      <c r="CR36"/>
    </row>
    <row r="37" spans="1:96" s="8" customFormat="1" ht="17.399999999999999" x14ac:dyDescent="0.25">
      <c r="A37" s="45">
        <v>21504</v>
      </c>
      <c r="B37" s="28" t="s">
        <v>336</v>
      </c>
      <c r="C37" s="28">
        <f>VLOOKUP(B37,Sheet4!$A$6:$B$171,2,0)</f>
        <v>3</v>
      </c>
      <c r="D37" s="46">
        <v>15</v>
      </c>
      <c r="E37" s="8" t="s">
        <v>29</v>
      </c>
      <c r="F37" s="9">
        <f t="array" ref="F37">VLOOKUP($C37&amp;$D37&amp;$L37,IF({1,0},Sheet1!$A$6:$A$47&amp;Sheet1!$C$6:$C$47&amp;Sheet1!$K$6:$K$47,Sheet1!E$6:E$47),2,0)</f>
        <v>18</v>
      </c>
      <c r="G37" s="9">
        <f t="array" ref="G37">VLOOKUP($C37&amp;$D37&amp;$L37,IF({1,0},Sheet1!$A$6:$A$47&amp;Sheet1!$C$6:$C$47&amp;Sheet1!$K$6:$K$47,Sheet1!F$6:F$47),2,0)</f>
        <v>1</v>
      </c>
      <c r="H37" s="9">
        <f t="array" ref="H37">VLOOKUP($C37&amp;$D37&amp;$L37,IF({1,0},Sheet1!$A$6:$A$47&amp;Sheet1!$C$6:$C$47&amp;Sheet1!$K$6:$K$47,Sheet1!G$6:G$47),2,0)</f>
        <v>0</v>
      </c>
      <c r="I37" s="9">
        <f t="array" ref="I37">VLOOKUP($C37&amp;$D37&amp;$L37,IF({1,0},Sheet1!$A$6:$A$47&amp;Sheet1!$C$6:$C$47&amp;Sheet1!$K$6:$K$47,Sheet1!H$6:H$47),2,0)</f>
        <v>0</v>
      </c>
      <c r="J37" s="9">
        <f t="array" ref="J37">VLOOKUP($C37&amp;$D37&amp;$L37,IF({1,0},Sheet1!$A$6:$A$47&amp;Sheet1!$C$6:$C$47&amp;Sheet1!$K$6:$K$47,Sheet1!I$6:I$47),2,0)</f>
        <v>0</v>
      </c>
      <c r="K37" s="9">
        <f t="array" ref="K37">VLOOKUP($C37&amp;$D37&amp;$L37,IF({1,0},Sheet1!$A$6:$A$47&amp;Sheet1!$C$6:$C$47&amp;Sheet1!$K$6:$K$47,Sheet1!J$6:J$47),2,0)</f>
        <v>0</v>
      </c>
      <c r="L37" s="8">
        <v>5</v>
      </c>
      <c r="M37" s="33" t="s">
        <v>413</v>
      </c>
      <c r="N37" s="8" t="s">
        <v>27</v>
      </c>
      <c r="O37" s="9">
        <f t="array" ref="O37">VLOOKUP($C37&amp;$D37&amp;$U37,IF({1,0},Sheet1!$A$6:$A$47&amp;Sheet1!$C$6:$C$47&amp;Sheet1!$T$6:$T$47,Sheet1!N$6:N$47),2,0)</f>
        <v>18</v>
      </c>
      <c r="P37" s="9">
        <f t="array" ref="P37">VLOOKUP($C37&amp;$D37&amp;$U37,IF({1,0},Sheet1!$A$6:$A$47&amp;Sheet1!$C$6:$C$47&amp;Sheet1!$T$6:$T$47,Sheet1!O$6:O$47),2,0)</f>
        <v>2</v>
      </c>
      <c r="Q37" s="9">
        <f t="array" ref="Q37">VLOOKUP($C37&amp;$D37&amp;$U37,IF({1,0},Sheet1!$A$6:$A$47&amp;Sheet1!$C$6:$C$47&amp;Sheet1!$T$6:$T$47,Sheet1!P$6:P$47),2,0)</f>
        <v>0</v>
      </c>
      <c r="R37" s="9">
        <f t="array" ref="R37">VLOOKUP($C37&amp;$D37&amp;$U37,IF({1,0},Sheet1!$A$6:$A$47&amp;Sheet1!$C$6:$C$47&amp;Sheet1!$T$6:$T$47,Sheet1!Q$6:Q$47),2,0)</f>
        <v>0</v>
      </c>
      <c r="S37" s="9">
        <f t="array" ref="S37">VLOOKUP($C37&amp;$D37&amp;$U37,IF({1,0},Sheet1!$A$6:$A$47&amp;Sheet1!$C$6:$C$47&amp;Sheet1!$T$6:$T$47,Sheet1!R$6:R$47),2,0)</f>
        <v>0</v>
      </c>
      <c r="T37" s="9">
        <f t="array" ref="T37">VLOOKUP($C37&amp;$D37&amp;$U37,IF({1,0},Sheet1!$A$6:$A$47&amp;Sheet1!$C$6:$C$47&amp;Sheet1!$T$6:$T$47,Sheet1!S$6:S$47),2,0)</f>
        <v>0</v>
      </c>
      <c r="U37" s="8">
        <v>10</v>
      </c>
      <c r="V37" s="33" t="s">
        <v>414</v>
      </c>
      <c r="W37" s="8" t="s">
        <v>28</v>
      </c>
      <c r="X37" s="9">
        <f t="array" ref="X37">VLOOKUP($C37&amp;$D37&amp;$AD37,IF({1,0},Sheet1!$A$6:$A$47&amp;Sheet1!$C$6:$C$47&amp;Sheet1!$AC$6:$AC$47,Sheet1!W$6:W$47),2,0)</f>
        <v>0</v>
      </c>
      <c r="Y37" s="9">
        <f t="array" ref="Y37">VLOOKUP($C37&amp;$D37&amp;$AD37,IF({1,0},Sheet1!$A$6:$A$47&amp;Sheet1!$C$6:$C$47&amp;Sheet1!$AC$6:$AC$47,Sheet1!X$6:X$47),2,0)</f>
        <v>0</v>
      </c>
      <c r="Z37" s="9">
        <f t="array" ref="Z37">VLOOKUP($C37&amp;$D37&amp;$AD37,IF({1,0},Sheet1!$A$6:$A$47&amp;Sheet1!$C$6:$C$47&amp;Sheet1!$AC$6:$AC$47,Sheet1!Y$6:Y$47),2,0)</f>
        <v>2</v>
      </c>
      <c r="AA37" s="9">
        <f t="array" ref="AA37">VLOOKUP($C37&amp;$D37&amp;$AD37,IF({1,0},Sheet1!$A$6:$A$47&amp;Sheet1!$C$6:$C$47&amp;Sheet1!$AC$6:$AC$47,Sheet1!Z$6:Z$47),2,0)</f>
        <v>900</v>
      </c>
      <c r="AB37" s="9">
        <f t="array" ref="AB37">VLOOKUP($C37&amp;$D37&amp;$AD37,IF({1,0},Sheet1!$A$6:$A$47&amp;Sheet1!$C$6:$C$47&amp;Sheet1!$AC$6:$AC$47,Sheet1!AA$6:AA$47),2,0)</f>
        <v>9</v>
      </c>
      <c r="AC37" s="9">
        <f t="array" ref="AC37">VLOOKUP($C37&amp;$D37&amp;$AD37,IF({1,0},Sheet1!$A$6:$A$47&amp;Sheet1!$C$6:$C$47&amp;Sheet1!$AC$6:$AC$47,Sheet1!AB$6:AB$47),2,0)</f>
        <v>45</v>
      </c>
      <c r="AD37" s="8">
        <v>15</v>
      </c>
      <c r="AE37" s="9" t="str">
        <f t="array" ref="AE37">VLOOKUP($C37&amp;$D37,IF({1,0},Sheet1!$A$6:$A$47&amp;Sheet1!$C$6:$C$47,Sheet1!AD$6:AD$47),2,0)</f>
        <v>攻击+900，命中+4.5% （3星）</v>
      </c>
      <c r="AF37" s="8" t="s">
        <v>72</v>
      </c>
      <c r="AG37" s="9">
        <f t="array" ref="AG37">VLOOKUP($C37&amp;$D37&amp;$AM37,IF({1,0},Sheet1!$A$6:$A$47&amp;Sheet1!$C$6:$C$47&amp;Sheet1!$AL$6:$AL$47,Sheet1!AF$6:AF$47),2,0)</f>
        <v>0</v>
      </c>
      <c r="AH37" s="9">
        <v>21306</v>
      </c>
      <c r="AI37" s="9">
        <f t="array" ref="AI37">VLOOKUP($C37&amp;$D37&amp;$AM37,IF({1,0},Sheet1!$A$6:$A$47&amp;Sheet1!$C$6:$C$47&amp;Sheet1!$AL$6:$AL$47,Sheet1!AH$6:AH$47),2,0)</f>
        <v>7</v>
      </c>
      <c r="AJ37" s="9">
        <f t="array" ref="AJ37">VLOOKUP($C37&amp;$D37&amp;$AM37,IF({1,0},Sheet1!$A$6:$A$47&amp;Sheet1!$C$6:$C$47&amp;Sheet1!$AL$6:$AL$47,Sheet1!AI$6:AI$47),2,0)</f>
        <v>70</v>
      </c>
      <c r="AK37" s="9">
        <f t="array" ref="AK37">VLOOKUP($C37&amp;$D37&amp;$AM37,IF({1,0},Sheet1!$A$6:$A$47&amp;Sheet1!$C$6:$C$47&amp;Sheet1!$AL$6:$AL$47,Sheet1!AJ$6:AJ$47),2,0)</f>
        <v>0</v>
      </c>
      <c r="AL37" s="9">
        <f t="array" ref="AL37">VLOOKUP($C37&amp;$D37&amp;$AM37,IF({1,0},Sheet1!$A$6:$A$47&amp;Sheet1!$C$6:$C$47&amp;Sheet1!$AL$6:$AL$47,Sheet1!AK$6:AK$47),2,0)</f>
        <v>0</v>
      </c>
      <c r="AM37" s="8">
        <v>20</v>
      </c>
      <c r="AN37" s="9" t="s">
        <v>449</v>
      </c>
      <c r="AO37" s="8" t="s">
        <v>73</v>
      </c>
      <c r="AP37" s="9">
        <f t="array" ref="AP37">VLOOKUP($C37&amp;$D37&amp;$AV37,IF({1,0},Sheet1!$A$6:$A$47&amp;Sheet1!$C$6:$C$47&amp;Sheet1!$AU$6:$AU$47,Sheet1!AO$6:AO$47),2,0)</f>
        <v>2</v>
      </c>
      <c r="AQ37" s="9">
        <f t="array" ref="AQ37">VLOOKUP($C37&amp;$D37&amp;$AV37,IF({1,0},Sheet1!$A$6:$A$47&amp;Sheet1!$C$6:$C$47&amp;Sheet1!$AU$6:$AU$47,Sheet1!AP$6:AP$47),2,0)</f>
        <v>5000</v>
      </c>
      <c r="AR37" s="9">
        <f t="array" ref="AR37">VLOOKUP($C37&amp;$D37&amp;$AV37,IF({1,0},Sheet1!$A$6:$A$47&amp;Sheet1!$C$6:$C$47&amp;Sheet1!$AU$6:$AU$47,Sheet1!AQ$6:AQ$47),2,0)</f>
        <v>0</v>
      </c>
      <c r="AS37" s="9">
        <f t="array" ref="AS37">VLOOKUP($C37&amp;$D37&amp;$AV37,IF({1,0},Sheet1!$A$6:$A$47&amp;Sheet1!$C$6:$C$47&amp;Sheet1!$AU$6:$AU$47,Sheet1!AR$6:AR$47),2,0)</f>
        <v>0</v>
      </c>
      <c r="AT37" s="9">
        <f t="array" ref="AT37">VLOOKUP($C37&amp;$D37&amp;$AV37,IF({1,0},Sheet1!$A$6:$A$47&amp;Sheet1!$C$6:$C$47&amp;Sheet1!$AU$6:$AU$47,Sheet1!AS$6:AS$47),2,0)</f>
        <v>0</v>
      </c>
      <c r="AU37" s="9">
        <f t="array" ref="AU37">VLOOKUP($C37&amp;$D37&amp;$AV37,IF({1,0},Sheet1!$A$6:$A$47&amp;Sheet1!$C$6:$C$47&amp;Sheet1!$AU$6:$AU$47,Sheet1!AT$6:AT$47),2,0)</f>
        <v>0</v>
      </c>
      <c r="AV37" s="8">
        <v>25</v>
      </c>
      <c r="AW37" s="9" t="s">
        <v>450</v>
      </c>
      <c r="AX37" s="8" t="s">
        <v>74</v>
      </c>
      <c r="AY37" s="9">
        <f t="array" ref="AY37">VLOOKUP($C37&amp;$D37&amp;$BE37,IF({1,0},Sheet1!$A$6:$A$47&amp;Sheet1!$C$6:$C$47&amp;Sheet1!$BD$6:$BD$47,Sheet1!AX$6:AX$47),2,0)</f>
        <v>18</v>
      </c>
      <c r="AZ37" s="9">
        <f t="array" ref="AZ37">VLOOKUP($C37&amp;$D37&amp;$BE37,IF({1,0},Sheet1!$A$6:$A$47&amp;Sheet1!$C$6:$C$47&amp;Sheet1!$BD$6:$BD$47,Sheet1!AY$6:AY$47),2,0)</f>
        <v>4</v>
      </c>
      <c r="BA37" s="9">
        <f t="array" ref="BA37">VLOOKUP($C37&amp;$D37&amp;$BE37,IF({1,0},Sheet1!$A$6:$A$47&amp;Sheet1!$C$6:$C$47&amp;Sheet1!$BD$6:$BD$47,Sheet1!AZ$6:AZ$47),2,0)</f>
        <v>0</v>
      </c>
      <c r="BB37" s="9">
        <f t="array" ref="BB37">VLOOKUP($C37&amp;$D37&amp;$BE37,IF({1,0},Sheet1!$A$6:$A$47&amp;Sheet1!$C$6:$C$47&amp;Sheet1!$BD$6:$BD$47,Sheet1!BA$6:BA$47),2,0)</f>
        <v>0</v>
      </c>
      <c r="BC37" s="9">
        <f t="array" ref="BC37">VLOOKUP($C37&amp;$D37&amp;$BE37,IF({1,0},Sheet1!$A$6:$A$47&amp;Sheet1!$C$6:$C$47&amp;Sheet1!$BD$6:$BD$47,Sheet1!BB$6:BB$47),2,0)</f>
        <v>0</v>
      </c>
      <c r="BD37" s="9">
        <f t="array" ref="BD37">VLOOKUP($C37&amp;$D37&amp;$BE37,IF({1,0},Sheet1!$A$6:$A$47&amp;Sheet1!$C$6:$C$47&amp;Sheet1!$BD$6:$BD$47,Sheet1!BC$6:BC$47),2,0)</f>
        <v>0</v>
      </c>
      <c r="BE37" s="8">
        <v>30</v>
      </c>
      <c r="BF37" s="33" t="s">
        <v>418</v>
      </c>
      <c r="BG37" s="33" t="s">
        <v>75</v>
      </c>
      <c r="BH37" s="9">
        <f t="array" ref="BH37">VLOOKUP($C37&amp;$D37&amp;$BN37,IF({1,0},Sheet1!$A$6:$A$47&amp;Sheet1!$C$6:$C$47&amp;Sheet1!$BM$6:$BM$47,Sheet1!BG$6:BG$47),2,0)</f>
        <v>2</v>
      </c>
      <c r="BI37" s="9">
        <f t="array" ref="BI37">VLOOKUP($C37&amp;$D37&amp;$BN37,IF({1,0},Sheet1!$A$6:$A$47&amp;Sheet1!$C$6:$C$47&amp;Sheet1!$BM$6:$BM$47,Sheet1!BH$6:BH$47),2,0)</f>
        <v>10000</v>
      </c>
      <c r="BJ37" s="9">
        <f t="array" ref="BJ37">VLOOKUP($C37&amp;$D37&amp;$BN37,IF({1,0},Sheet1!$A$6:$A$47&amp;Sheet1!$C$6:$C$47&amp;Sheet1!$BM$6:$BM$47,Sheet1!BI$6:BI$47),2,0)</f>
        <v>0</v>
      </c>
      <c r="BK37" s="9">
        <f t="array" ref="BK37">VLOOKUP($C37&amp;$D37&amp;$BN37,IF({1,0},Sheet1!$A$6:$A$47&amp;Sheet1!$C$6:$C$47&amp;Sheet1!$BM$6:$BM$47,Sheet1!BJ$6:BJ$47),2,0)</f>
        <v>0</v>
      </c>
      <c r="BL37" s="9">
        <f t="array" ref="BL37">VLOOKUP($C37&amp;$D37&amp;$BN37,IF({1,0},Sheet1!$A$6:$A$47&amp;Sheet1!$C$6:$C$47&amp;Sheet1!$BM$6:$BM$47,Sheet1!BK$6:BK$47),2,0)</f>
        <v>0</v>
      </c>
      <c r="BM37" s="9">
        <f t="array" ref="BM37">VLOOKUP($C37&amp;$D37&amp;$BN37,IF({1,0},Sheet1!$A$6:$A$47&amp;Sheet1!$C$6:$C$47&amp;Sheet1!$BM$6:$BM$47,Sheet1!BL$6:BL$47),2,0)</f>
        <v>0</v>
      </c>
      <c r="BN37" s="8">
        <v>35</v>
      </c>
      <c r="BO37" s="9" t="s">
        <v>451</v>
      </c>
      <c r="BP37" s="8" t="s">
        <v>76</v>
      </c>
      <c r="BQ37" s="9">
        <f t="array" ref="BQ37">VLOOKUP($C37&amp;$D37&amp;$BW37,IF({1,0},Sheet1!$A$6:$A$47&amp;Sheet1!$C$6:$C$47&amp;Sheet1!$BV$6:$BV$47,Sheet1!BP$6:BP$47),2,0)</f>
        <v>7</v>
      </c>
      <c r="BR37" s="9">
        <f t="array" ref="BR37">VLOOKUP($C37&amp;$D37&amp;$BW37,IF({1,0},Sheet1!$A$6:$A$47&amp;Sheet1!$C$6:$C$47&amp;Sheet1!$BV$6:$BV$47,Sheet1!BQ$6:BQ$47),2,0)</f>
        <v>100</v>
      </c>
      <c r="BS37" s="9">
        <f t="array" ref="BS37">VLOOKUP($C37&amp;$D37&amp;$BW37,IF({1,0},Sheet1!$A$6:$A$47&amp;Sheet1!$C$6:$C$47&amp;Sheet1!$BV$6:$BV$47,Sheet1!BR$6:BR$47),2,0)</f>
        <v>0</v>
      </c>
      <c r="BT37" s="9">
        <f t="array" ref="BT37">VLOOKUP($C37&amp;$D37&amp;$BW37,IF({1,0},Sheet1!$A$6:$A$47&amp;Sheet1!$C$6:$C$47&amp;Sheet1!$BV$6:$BV$47,Sheet1!BS$6:BS$47),2,0)</f>
        <v>0</v>
      </c>
      <c r="BU37" s="9">
        <f t="array" ref="BU37">VLOOKUP($C37&amp;$D37&amp;$BW37,IF({1,0},Sheet1!$A$6:$A$47&amp;Sheet1!$C$6:$C$47&amp;Sheet1!$BV$6:$BV$47,Sheet1!BT$6:BT$47),2,0)</f>
        <v>0</v>
      </c>
      <c r="BV37" s="9">
        <f t="array" ref="BV37">VLOOKUP($C37&amp;$D37&amp;$BW37,IF({1,0},Sheet1!$A$6:$A$47&amp;Sheet1!$C$6:$C$47&amp;Sheet1!$BV$6:$BV$47,Sheet1!BU$6:BU$47),2,0)</f>
        <v>0</v>
      </c>
      <c r="BW37" s="8">
        <v>40</v>
      </c>
      <c r="BX37" s="9" t="str">
        <f t="shared" ref="BX37:BX39" si="12">"伤害加成+"&amp;BR37/10&amp;"% （"&amp;BW37/5&amp;"星）"</f>
        <v>伤害加成+10% （8星）</v>
      </c>
      <c r="BY37" s="8" t="s">
        <v>77</v>
      </c>
      <c r="BZ37" s="9">
        <f t="array" ref="BZ37">VLOOKUP($C37&amp;$D37&amp;$CF37,IF({1,0},Sheet1!$A$6:$A$47&amp;Sheet1!$C$6:$C$47&amp;Sheet1!$CE$6:$CE$47,Sheet1!BY$6:BY$47),2,0)</f>
        <v>2</v>
      </c>
      <c r="CA37" s="9">
        <f t="array" ref="CA37">VLOOKUP($C37&amp;$D37&amp;$CF37,IF({1,0},Sheet1!$A$6:$A$47&amp;Sheet1!$C$6:$C$47&amp;Sheet1!$CE$6:$CE$47,Sheet1!BZ$6:BZ$47),2,0)</f>
        <v>20000</v>
      </c>
      <c r="CB37" s="9">
        <f t="array" ref="CB37">VLOOKUP($C37&amp;$D37&amp;$CF37,IF({1,0},Sheet1!$A$6:$A$47&amp;Sheet1!$C$6:$C$47&amp;Sheet1!$CE$6:$CE$47,Sheet1!CA$6:CA$47),2,0)</f>
        <v>0</v>
      </c>
      <c r="CC37" s="9">
        <f t="array" ref="CC37">VLOOKUP($C37&amp;$D37&amp;$CF37,IF({1,0},Sheet1!$A$6:$A$47&amp;Sheet1!$C$6:$C$47&amp;Sheet1!$CE$6:$CE$47,Sheet1!CB$6:CB$47),2,0)</f>
        <v>0</v>
      </c>
      <c r="CD37" s="9">
        <f t="array" ref="CD37">VLOOKUP($C37&amp;$D37&amp;$CF37,IF({1,0},Sheet1!$A$6:$A$47&amp;Sheet1!$C$6:$C$47&amp;Sheet1!$CE$6:$CE$47,Sheet1!CC$6:CC$47),2,0)</f>
        <v>0</v>
      </c>
      <c r="CE37" s="9">
        <f t="array" ref="CE37">VLOOKUP($C37&amp;$D37&amp;$CF37,IF({1,0},Sheet1!$A$6:$A$47&amp;Sheet1!$C$6:$C$47&amp;Sheet1!$CE$6:$CE$47,Sheet1!CD$6:CD$47),2,0)</f>
        <v>0</v>
      </c>
      <c r="CF37" s="8">
        <v>45</v>
      </c>
      <c r="CG37" s="9" t="s">
        <v>452</v>
      </c>
      <c r="CH37" s="8" t="s">
        <v>78</v>
      </c>
      <c r="CI37" s="9">
        <f t="array" ref="CI37">VLOOKUP($C37&amp;$D37&amp;$CO37,IF({1,0},Sheet1!$A$6:$A$47&amp;Sheet1!$C$6:$C$47&amp;Sheet1!$CN$6:$CN$47,Sheet1!CH$6:CH$47),2,0)</f>
        <v>22</v>
      </c>
      <c r="CJ37" s="9">
        <f t="array" ref="CJ37">VLOOKUP($C37&amp;$D37&amp;$CO37,IF({1,0},Sheet1!$A$6:$A$47&amp;Sheet1!$C$6:$C$47&amp;Sheet1!$CN$6:$CN$47,Sheet1!CI$6:CI$47),2,0)</f>
        <v>120</v>
      </c>
      <c r="CK37" s="9">
        <f t="array" ref="CK37">VLOOKUP($C37&amp;$D37&amp;$CO37,IF({1,0},Sheet1!$A$6:$A$47&amp;Sheet1!$C$6:$C$47&amp;Sheet1!$CN$6:$CN$47,Sheet1!CJ$6:CJ$47),2,0)</f>
        <v>0</v>
      </c>
      <c r="CL37" s="9">
        <f t="array" ref="CL37">VLOOKUP($C37&amp;$D37&amp;$CO37,IF({1,0},Sheet1!$A$6:$A$47&amp;Sheet1!$C$6:$C$47&amp;Sheet1!$CN$6:$CN$47,Sheet1!CK$6:CK$47),2,0)</f>
        <v>0</v>
      </c>
      <c r="CM37" s="9">
        <f t="array" ref="CM37">VLOOKUP($C37&amp;$D37&amp;$CO37,IF({1,0},Sheet1!$A$6:$A$47&amp;Sheet1!$C$6:$C$47&amp;Sheet1!$CN$6:$CN$47,Sheet1!CL$6:CL$47),2,0)</f>
        <v>0</v>
      </c>
      <c r="CN37" s="9">
        <f t="array" ref="CN37">VLOOKUP($C37&amp;$D37&amp;$CO37,IF({1,0},Sheet1!$A$6:$A$47&amp;Sheet1!$C$6:$C$47&amp;Sheet1!$CN$6:$CN$47,Sheet1!CM$6:CM$47),2,0)</f>
        <v>0</v>
      </c>
      <c r="CO37" s="8">
        <v>50</v>
      </c>
      <c r="CP37" s="9" t="str">
        <f t="shared" ref="CP37:CP39" si="13">"最终增伤+"&amp;CJ37/10&amp;"% （"&amp;CO37/5&amp;"星）"</f>
        <v>最终增伤+12% （10星）</v>
      </c>
      <c r="CQ37"/>
      <c r="CR37"/>
    </row>
    <row r="38" spans="1:96" s="9" customFormat="1" ht="17.399999999999999" x14ac:dyDescent="0.25">
      <c r="A38" s="45">
        <v>21505</v>
      </c>
      <c r="B38" s="28" t="s">
        <v>337</v>
      </c>
      <c r="C38" s="28">
        <f>VLOOKUP(B38,Sheet4!$A$6:$B$171,2,0)</f>
        <v>3</v>
      </c>
      <c r="D38" s="46">
        <v>15</v>
      </c>
      <c r="E38" s="9" t="s">
        <v>206</v>
      </c>
      <c r="F38" s="9">
        <f t="array" ref="F38">VLOOKUP($C38&amp;$D38&amp;$L38,IF({1,0},Sheet1!$A$6:$A$47&amp;Sheet1!$C$6:$C$47&amp;Sheet1!$K$6:$K$47,Sheet1!E$6:E$47),2,0)</f>
        <v>18</v>
      </c>
      <c r="G38" s="9">
        <f t="array" ref="G38">VLOOKUP($C38&amp;$D38&amp;$L38,IF({1,0},Sheet1!$A$6:$A$47&amp;Sheet1!$C$6:$C$47&amp;Sheet1!$K$6:$K$47,Sheet1!F$6:F$47),2,0)</f>
        <v>1</v>
      </c>
      <c r="H38" s="9">
        <f t="array" ref="H38">VLOOKUP($C38&amp;$D38&amp;$L38,IF({1,0},Sheet1!$A$6:$A$47&amp;Sheet1!$C$6:$C$47&amp;Sheet1!$K$6:$K$47,Sheet1!G$6:G$47),2,0)</f>
        <v>0</v>
      </c>
      <c r="I38" s="9">
        <f t="array" ref="I38">VLOOKUP($C38&amp;$D38&amp;$L38,IF({1,0},Sheet1!$A$6:$A$47&amp;Sheet1!$C$6:$C$47&amp;Sheet1!$K$6:$K$47,Sheet1!H$6:H$47),2,0)</f>
        <v>0</v>
      </c>
      <c r="J38" s="9">
        <f t="array" ref="J38">VLOOKUP($C38&amp;$D38&amp;$L38,IF({1,0},Sheet1!$A$6:$A$47&amp;Sheet1!$C$6:$C$47&amp;Sheet1!$K$6:$K$47,Sheet1!I$6:I$47),2,0)</f>
        <v>0</v>
      </c>
      <c r="K38" s="9">
        <f t="array" ref="K38">VLOOKUP($C38&amp;$D38&amp;$L38,IF({1,0},Sheet1!$A$6:$A$47&amp;Sheet1!$C$6:$C$47&amp;Sheet1!$K$6:$K$47,Sheet1!J$6:J$47),2,0)</f>
        <v>0</v>
      </c>
      <c r="L38" s="9">
        <v>5</v>
      </c>
      <c r="M38" s="33" t="s">
        <v>413</v>
      </c>
      <c r="N38" s="9" t="s">
        <v>207</v>
      </c>
      <c r="O38" s="9">
        <f t="array" ref="O38">VLOOKUP($C38&amp;$D38&amp;$U38,IF({1,0},Sheet1!$A$6:$A$47&amp;Sheet1!$C$6:$C$47&amp;Sheet1!$T$6:$T$47,Sheet1!N$6:N$47),2,0)</f>
        <v>18</v>
      </c>
      <c r="P38" s="9">
        <f t="array" ref="P38">VLOOKUP($C38&amp;$D38&amp;$U38,IF({1,0},Sheet1!$A$6:$A$47&amp;Sheet1!$C$6:$C$47&amp;Sheet1!$T$6:$T$47,Sheet1!O$6:O$47),2,0)</f>
        <v>2</v>
      </c>
      <c r="Q38" s="9">
        <f t="array" ref="Q38">VLOOKUP($C38&amp;$D38&amp;$U38,IF({1,0},Sheet1!$A$6:$A$47&amp;Sheet1!$C$6:$C$47&amp;Sheet1!$T$6:$T$47,Sheet1!P$6:P$47),2,0)</f>
        <v>0</v>
      </c>
      <c r="R38" s="9">
        <f t="array" ref="R38">VLOOKUP($C38&amp;$D38&amp;$U38,IF({1,0},Sheet1!$A$6:$A$47&amp;Sheet1!$C$6:$C$47&amp;Sheet1!$T$6:$T$47,Sheet1!Q$6:Q$47),2,0)</f>
        <v>0</v>
      </c>
      <c r="S38" s="9">
        <f t="array" ref="S38">VLOOKUP($C38&amp;$D38&amp;$U38,IF({1,0},Sheet1!$A$6:$A$47&amp;Sheet1!$C$6:$C$47&amp;Sheet1!$T$6:$T$47,Sheet1!R$6:R$47),2,0)</f>
        <v>0</v>
      </c>
      <c r="T38" s="9">
        <f t="array" ref="T38">VLOOKUP($C38&amp;$D38&amp;$U38,IF({1,0},Sheet1!$A$6:$A$47&amp;Sheet1!$C$6:$C$47&amp;Sheet1!$T$6:$T$47,Sheet1!S$6:S$47),2,0)</f>
        <v>0</v>
      </c>
      <c r="U38" s="9">
        <v>10</v>
      </c>
      <c r="V38" s="33" t="s">
        <v>414</v>
      </c>
      <c r="W38" s="9" t="s">
        <v>28</v>
      </c>
      <c r="X38" s="9">
        <f t="array" ref="X38">VLOOKUP($C38&amp;$D38&amp;$AD38,IF({1,0},Sheet1!$A$6:$A$47&amp;Sheet1!$C$6:$C$47&amp;Sheet1!$AC$6:$AC$47,Sheet1!W$6:W$47),2,0)</f>
        <v>0</v>
      </c>
      <c r="Y38" s="9">
        <f t="array" ref="Y38">VLOOKUP($C38&amp;$D38&amp;$AD38,IF({1,0},Sheet1!$A$6:$A$47&amp;Sheet1!$C$6:$C$47&amp;Sheet1!$AC$6:$AC$47,Sheet1!X$6:X$47),2,0)</f>
        <v>0</v>
      </c>
      <c r="Z38" s="9">
        <f t="array" ref="Z38">VLOOKUP($C38&amp;$D38&amp;$AD38,IF({1,0},Sheet1!$A$6:$A$47&amp;Sheet1!$C$6:$C$47&amp;Sheet1!$AC$6:$AC$47,Sheet1!Y$6:Y$47),2,0)</f>
        <v>2</v>
      </c>
      <c r="AA38" s="9">
        <f t="array" ref="AA38">VLOOKUP($C38&amp;$D38&amp;$AD38,IF({1,0},Sheet1!$A$6:$A$47&amp;Sheet1!$C$6:$C$47&amp;Sheet1!$AC$6:$AC$47,Sheet1!Z$6:Z$47),2,0)</f>
        <v>900</v>
      </c>
      <c r="AB38" s="9">
        <f t="array" ref="AB38">VLOOKUP($C38&amp;$D38&amp;$AD38,IF({1,0},Sheet1!$A$6:$A$47&amp;Sheet1!$C$6:$C$47&amp;Sheet1!$AC$6:$AC$47,Sheet1!AA$6:AA$47),2,0)</f>
        <v>9</v>
      </c>
      <c r="AC38" s="9">
        <f t="array" ref="AC38">VLOOKUP($C38&amp;$D38&amp;$AD38,IF({1,0},Sheet1!$A$6:$A$47&amp;Sheet1!$C$6:$C$47&amp;Sheet1!$AC$6:$AC$47,Sheet1!AB$6:AB$47),2,0)</f>
        <v>45</v>
      </c>
      <c r="AD38" s="9">
        <v>15</v>
      </c>
      <c r="AE38" s="9" t="str">
        <f t="array" ref="AE38">VLOOKUP($C38&amp;$D38,IF({1,0},Sheet1!$A$6:$A$47&amp;Sheet1!$C$6:$C$47,Sheet1!AD$6:AD$47),2,0)</f>
        <v>攻击+900，命中+4.5% （3星）</v>
      </c>
      <c r="AF38" s="9" t="s">
        <v>209</v>
      </c>
      <c r="AG38" s="9">
        <f t="array" ref="AG38">VLOOKUP($C38&amp;$D38&amp;$AM38,IF({1,0},Sheet1!$A$6:$A$47&amp;Sheet1!$C$6:$C$47&amp;Sheet1!$AL$6:$AL$47,Sheet1!AF$6:AF$47),2,0)</f>
        <v>0</v>
      </c>
      <c r="AH38" s="9">
        <v>31305</v>
      </c>
      <c r="AI38" s="9">
        <f t="array" ref="AI38">VLOOKUP($C38&amp;$D38&amp;$AM38,IF({1,0},Sheet1!$A$6:$A$47&amp;Sheet1!$C$6:$C$47&amp;Sheet1!$AL$6:$AL$47,Sheet1!AH$6:AH$47),2,0)</f>
        <v>7</v>
      </c>
      <c r="AJ38" s="9">
        <f t="array" ref="AJ38">VLOOKUP($C38&amp;$D38&amp;$AM38,IF({1,0},Sheet1!$A$6:$A$47&amp;Sheet1!$C$6:$C$47&amp;Sheet1!$AL$6:$AL$47,Sheet1!AI$6:AI$47),2,0)</f>
        <v>70</v>
      </c>
      <c r="AK38" s="9">
        <f t="array" ref="AK38">VLOOKUP($C38&amp;$D38&amp;$AM38,IF({1,0},Sheet1!$A$6:$A$47&amp;Sheet1!$C$6:$C$47&amp;Sheet1!$AL$6:$AL$47,Sheet1!AJ$6:AJ$47),2,0)</f>
        <v>0</v>
      </c>
      <c r="AL38" s="9">
        <f t="array" ref="AL38">VLOOKUP($C38&amp;$D38&amp;$AM38,IF({1,0},Sheet1!$A$6:$A$47&amp;Sheet1!$C$6:$C$47&amp;Sheet1!$AL$6:$AL$47,Sheet1!AK$6:AK$47),2,0)</f>
        <v>0</v>
      </c>
      <c r="AM38" s="9">
        <v>20</v>
      </c>
      <c r="AN38" s="9" t="s">
        <v>449</v>
      </c>
      <c r="AO38" s="9" t="s">
        <v>73</v>
      </c>
      <c r="AP38" s="9">
        <f t="array" ref="AP38">VLOOKUP($C38&amp;$D38&amp;$AV38,IF({1,0},Sheet1!$A$6:$A$47&amp;Sheet1!$C$6:$C$47&amp;Sheet1!$AU$6:$AU$47,Sheet1!AO$6:AO$47),2,0)</f>
        <v>2</v>
      </c>
      <c r="AQ38" s="9">
        <f t="array" ref="AQ38">VLOOKUP($C38&amp;$D38&amp;$AV38,IF({1,0},Sheet1!$A$6:$A$47&amp;Sheet1!$C$6:$C$47&amp;Sheet1!$AU$6:$AU$47,Sheet1!AP$6:AP$47),2,0)</f>
        <v>5000</v>
      </c>
      <c r="AR38" s="9">
        <f t="array" ref="AR38">VLOOKUP($C38&amp;$D38&amp;$AV38,IF({1,0},Sheet1!$A$6:$A$47&amp;Sheet1!$C$6:$C$47&amp;Sheet1!$AU$6:$AU$47,Sheet1!AQ$6:AQ$47),2,0)</f>
        <v>0</v>
      </c>
      <c r="AS38" s="9">
        <f t="array" ref="AS38">VLOOKUP($C38&amp;$D38&amp;$AV38,IF({1,0},Sheet1!$A$6:$A$47&amp;Sheet1!$C$6:$C$47&amp;Sheet1!$AU$6:$AU$47,Sheet1!AR$6:AR$47),2,0)</f>
        <v>0</v>
      </c>
      <c r="AT38" s="9">
        <f t="array" ref="AT38">VLOOKUP($C38&amp;$D38&amp;$AV38,IF({1,0},Sheet1!$A$6:$A$47&amp;Sheet1!$C$6:$C$47&amp;Sheet1!$AU$6:$AU$47,Sheet1!AS$6:AS$47),2,0)</f>
        <v>0</v>
      </c>
      <c r="AU38" s="9">
        <f t="array" ref="AU38">VLOOKUP($C38&amp;$D38&amp;$AV38,IF({1,0},Sheet1!$A$6:$A$47&amp;Sheet1!$C$6:$C$47&amp;Sheet1!$AU$6:$AU$47,Sheet1!AT$6:AT$47),2,0)</f>
        <v>0</v>
      </c>
      <c r="AV38" s="9">
        <v>25</v>
      </c>
      <c r="AW38" s="9" t="s">
        <v>450</v>
      </c>
      <c r="AX38" s="9" t="s">
        <v>74</v>
      </c>
      <c r="AY38" s="9">
        <f t="array" ref="AY38">VLOOKUP($C38&amp;$D38&amp;$BE38,IF({1,0},Sheet1!$A$6:$A$47&amp;Sheet1!$C$6:$C$47&amp;Sheet1!$BD$6:$BD$47,Sheet1!AX$6:AX$47),2,0)</f>
        <v>18</v>
      </c>
      <c r="AZ38" s="9">
        <f t="array" ref="AZ38">VLOOKUP($C38&amp;$D38&amp;$BE38,IF({1,0},Sheet1!$A$6:$A$47&amp;Sheet1!$C$6:$C$47&amp;Sheet1!$BD$6:$BD$47,Sheet1!AY$6:AY$47),2,0)</f>
        <v>4</v>
      </c>
      <c r="BA38" s="9">
        <f t="array" ref="BA38">VLOOKUP($C38&amp;$D38&amp;$BE38,IF({1,0},Sheet1!$A$6:$A$47&amp;Sheet1!$C$6:$C$47&amp;Sheet1!$BD$6:$BD$47,Sheet1!AZ$6:AZ$47),2,0)</f>
        <v>0</v>
      </c>
      <c r="BB38" s="9">
        <f t="array" ref="BB38">VLOOKUP($C38&amp;$D38&amp;$BE38,IF({1,0},Sheet1!$A$6:$A$47&amp;Sheet1!$C$6:$C$47&amp;Sheet1!$BD$6:$BD$47,Sheet1!BA$6:BA$47),2,0)</f>
        <v>0</v>
      </c>
      <c r="BC38" s="9">
        <f t="array" ref="BC38">VLOOKUP($C38&amp;$D38&amp;$BE38,IF({1,0},Sheet1!$A$6:$A$47&amp;Sheet1!$C$6:$C$47&amp;Sheet1!$BD$6:$BD$47,Sheet1!BB$6:BB$47),2,0)</f>
        <v>0</v>
      </c>
      <c r="BD38" s="9">
        <f t="array" ref="BD38">VLOOKUP($C38&amp;$D38&amp;$BE38,IF({1,0},Sheet1!$A$6:$A$47&amp;Sheet1!$C$6:$C$47&amp;Sheet1!$BD$6:$BD$47,Sheet1!BC$6:BC$47),2,0)</f>
        <v>0</v>
      </c>
      <c r="BE38" s="9">
        <v>30</v>
      </c>
      <c r="BF38" s="33" t="s">
        <v>418</v>
      </c>
      <c r="BG38" s="33" t="s">
        <v>75</v>
      </c>
      <c r="BH38" s="9">
        <f t="array" ref="BH38">VLOOKUP($C38&amp;$D38&amp;$BN38,IF({1,0},Sheet1!$A$6:$A$47&amp;Sheet1!$C$6:$C$47&amp;Sheet1!$BM$6:$BM$47,Sheet1!BG$6:BG$47),2,0)</f>
        <v>2</v>
      </c>
      <c r="BI38" s="9">
        <f t="array" ref="BI38">VLOOKUP($C38&amp;$D38&amp;$BN38,IF({1,0},Sheet1!$A$6:$A$47&amp;Sheet1!$C$6:$C$47&amp;Sheet1!$BM$6:$BM$47,Sheet1!BH$6:BH$47),2,0)</f>
        <v>10000</v>
      </c>
      <c r="BJ38" s="9">
        <f t="array" ref="BJ38">VLOOKUP($C38&amp;$D38&amp;$BN38,IF({1,0},Sheet1!$A$6:$A$47&amp;Sheet1!$C$6:$C$47&amp;Sheet1!$BM$6:$BM$47,Sheet1!BI$6:BI$47),2,0)</f>
        <v>0</v>
      </c>
      <c r="BK38" s="9">
        <f t="array" ref="BK38">VLOOKUP($C38&amp;$D38&amp;$BN38,IF({1,0},Sheet1!$A$6:$A$47&amp;Sheet1!$C$6:$C$47&amp;Sheet1!$BM$6:$BM$47,Sheet1!BJ$6:BJ$47),2,0)</f>
        <v>0</v>
      </c>
      <c r="BL38" s="9">
        <f t="array" ref="BL38">VLOOKUP($C38&amp;$D38&amp;$BN38,IF({1,0},Sheet1!$A$6:$A$47&amp;Sheet1!$C$6:$C$47&amp;Sheet1!$BM$6:$BM$47,Sheet1!BK$6:BK$47),2,0)</f>
        <v>0</v>
      </c>
      <c r="BM38" s="9">
        <f t="array" ref="BM38">VLOOKUP($C38&amp;$D38&amp;$BN38,IF({1,0},Sheet1!$A$6:$A$47&amp;Sheet1!$C$6:$C$47&amp;Sheet1!$BM$6:$BM$47,Sheet1!BL$6:BL$47),2,0)</f>
        <v>0</v>
      </c>
      <c r="BN38" s="9">
        <v>35</v>
      </c>
      <c r="BO38" s="9" t="s">
        <v>451</v>
      </c>
      <c r="BP38" s="9" t="s">
        <v>212</v>
      </c>
      <c r="BQ38" s="9">
        <f t="array" ref="BQ38">VLOOKUP($C38&amp;$D38&amp;$BW38,IF({1,0},Sheet1!$A$6:$A$47&amp;Sheet1!$C$6:$C$47&amp;Sheet1!$BV$6:$BV$47,Sheet1!BP$6:BP$47),2,0)</f>
        <v>7</v>
      </c>
      <c r="BR38" s="9">
        <f t="array" ref="BR38">VLOOKUP($C38&amp;$D38&amp;$BW38,IF({1,0},Sheet1!$A$6:$A$47&amp;Sheet1!$C$6:$C$47&amp;Sheet1!$BV$6:$BV$47,Sheet1!BQ$6:BQ$47),2,0)</f>
        <v>100</v>
      </c>
      <c r="BS38" s="9">
        <f t="array" ref="BS38">VLOOKUP($C38&amp;$D38&amp;$BW38,IF({1,0},Sheet1!$A$6:$A$47&amp;Sheet1!$C$6:$C$47&amp;Sheet1!$BV$6:$BV$47,Sheet1!BR$6:BR$47),2,0)</f>
        <v>0</v>
      </c>
      <c r="BT38" s="9">
        <f t="array" ref="BT38">VLOOKUP($C38&amp;$D38&amp;$BW38,IF({1,0},Sheet1!$A$6:$A$47&amp;Sheet1!$C$6:$C$47&amp;Sheet1!$BV$6:$BV$47,Sheet1!BS$6:BS$47),2,0)</f>
        <v>0</v>
      </c>
      <c r="BU38" s="9">
        <f t="array" ref="BU38">VLOOKUP($C38&amp;$D38&amp;$BW38,IF({1,0},Sheet1!$A$6:$A$47&amp;Sheet1!$C$6:$C$47&amp;Sheet1!$BV$6:$BV$47,Sheet1!BT$6:BT$47),2,0)</f>
        <v>0</v>
      </c>
      <c r="BV38" s="9">
        <f t="array" ref="BV38">VLOOKUP($C38&amp;$D38&amp;$BW38,IF({1,0},Sheet1!$A$6:$A$47&amp;Sheet1!$C$6:$C$47&amp;Sheet1!$BV$6:$BV$47,Sheet1!BU$6:BU$47),2,0)</f>
        <v>0</v>
      </c>
      <c r="BW38" s="9">
        <v>40</v>
      </c>
      <c r="BX38" s="9" t="str">
        <f t="shared" si="12"/>
        <v>伤害加成+10% （8星）</v>
      </c>
      <c r="BY38" s="9" t="s">
        <v>77</v>
      </c>
      <c r="BZ38" s="9">
        <f t="array" ref="BZ38">VLOOKUP($C38&amp;$D38&amp;$CF38,IF({1,0},Sheet1!$A$6:$A$47&amp;Sheet1!$C$6:$C$47&amp;Sheet1!$CE$6:$CE$47,Sheet1!BY$6:BY$47),2,0)</f>
        <v>2</v>
      </c>
      <c r="CA38" s="9">
        <f t="array" ref="CA38">VLOOKUP($C38&amp;$D38&amp;$CF38,IF({1,0},Sheet1!$A$6:$A$47&amp;Sheet1!$C$6:$C$47&amp;Sheet1!$CE$6:$CE$47,Sheet1!BZ$6:BZ$47),2,0)</f>
        <v>20000</v>
      </c>
      <c r="CB38" s="9">
        <f t="array" ref="CB38">VLOOKUP($C38&amp;$D38&amp;$CF38,IF({1,0},Sheet1!$A$6:$A$47&amp;Sheet1!$C$6:$C$47&amp;Sheet1!$CE$6:$CE$47,Sheet1!CA$6:CA$47),2,0)</f>
        <v>0</v>
      </c>
      <c r="CC38" s="9">
        <f t="array" ref="CC38">VLOOKUP($C38&amp;$D38&amp;$CF38,IF({1,0},Sheet1!$A$6:$A$47&amp;Sheet1!$C$6:$C$47&amp;Sheet1!$CE$6:$CE$47,Sheet1!CB$6:CB$47),2,0)</f>
        <v>0</v>
      </c>
      <c r="CD38" s="9">
        <f t="array" ref="CD38">VLOOKUP($C38&amp;$D38&amp;$CF38,IF({1,0},Sheet1!$A$6:$A$47&amp;Sheet1!$C$6:$C$47&amp;Sheet1!$CE$6:$CE$47,Sheet1!CC$6:CC$47),2,0)</f>
        <v>0</v>
      </c>
      <c r="CE38" s="9">
        <f t="array" ref="CE38">VLOOKUP($C38&amp;$D38&amp;$CF38,IF({1,0},Sheet1!$A$6:$A$47&amp;Sheet1!$C$6:$C$47&amp;Sheet1!$CE$6:$CE$47,Sheet1!CD$6:CD$47),2,0)</f>
        <v>0</v>
      </c>
      <c r="CF38" s="9">
        <v>45</v>
      </c>
      <c r="CG38" s="9" t="s">
        <v>452</v>
      </c>
      <c r="CH38" s="9" t="s">
        <v>214</v>
      </c>
      <c r="CI38" s="9">
        <f t="array" ref="CI38">VLOOKUP($C38&amp;$D38&amp;$CO38,IF({1,0},Sheet1!$A$6:$A$47&amp;Sheet1!$C$6:$C$47&amp;Sheet1!$CN$6:$CN$47,Sheet1!CH$6:CH$47),2,0)</f>
        <v>22</v>
      </c>
      <c r="CJ38" s="9">
        <f t="array" ref="CJ38">VLOOKUP($C38&amp;$D38&amp;$CO38,IF({1,0},Sheet1!$A$6:$A$47&amp;Sheet1!$C$6:$C$47&amp;Sheet1!$CN$6:$CN$47,Sheet1!CI$6:CI$47),2,0)</f>
        <v>120</v>
      </c>
      <c r="CK38" s="9">
        <f t="array" ref="CK38">VLOOKUP($C38&amp;$D38&amp;$CO38,IF({1,0},Sheet1!$A$6:$A$47&amp;Sheet1!$C$6:$C$47&amp;Sheet1!$CN$6:$CN$47,Sheet1!CJ$6:CJ$47),2,0)</f>
        <v>0</v>
      </c>
      <c r="CL38" s="9">
        <f t="array" ref="CL38">VLOOKUP($C38&amp;$D38&amp;$CO38,IF({1,0},Sheet1!$A$6:$A$47&amp;Sheet1!$C$6:$C$47&amp;Sheet1!$CN$6:$CN$47,Sheet1!CK$6:CK$47),2,0)</f>
        <v>0</v>
      </c>
      <c r="CM38" s="9">
        <f t="array" ref="CM38">VLOOKUP($C38&amp;$D38&amp;$CO38,IF({1,0},Sheet1!$A$6:$A$47&amp;Sheet1!$C$6:$C$47&amp;Sheet1!$CN$6:$CN$47,Sheet1!CL$6:CL$47),2,0)</f>
        <v>0</v>
      </c>
      <c r="CN38" s="9">
        <f t="array" ref="CN38">VLOOKUP($C38&amp;$D38&amp;$CO38,IF({1,0},Sheet1!$A$6:$A$47&amp;Sheet1!$C$6:$C$47&amp;Sheet1!$CN$6:$CN$47,Sheet1!CM$6:CM$47),2,0)</f>
        <v>0</v>
      </c>
      <c r="CO38" s="9">
        <v>50</v>
      </c>
      <c r="CP38" s="9" t="str">
        <f t="shared" si="13"/>
        <v>最终增伤+12% （10星）</v>
      </c>
      <c r="CQ38"/>
      <c r="CR38"/>
    </row>
    <row r="39" spans="1:96" s="9" customFormat="1" ht="17.399999999999999" x14ac:dyDescent="0.25">
      <c r="A39" s="45">
        <v>21506</v>
      </c>
      <c r="B39" s="28" t="s">
        <v>338</v>
      </c>
      <c r="C39" s="28">
        <f>VLOOKUP(B39,Sheet4!$A$6:$B$171,2,0)</f>
        <v>3</v>
      </c>
      <c r="D39" s="46">
        <v>15</v>
      </c>
      <c r="E39" s="9" t="s">
        <v>206</v>
      </c>
      <c r="F39" s="9">
        <f t="array" ref="F39">VLOOKUP($C39&amp;$D39&amp;$L39,IF({1,0},Sheet1!$A$6:$A$47&amp;Sheet1!$C$6:$C$47&amp;Sheet1!$K$6:$K$47,Sheet1!E$6:E$47),2,0)</f>
        <v>18</v>
      </c>
      <c r="G39" s="9">
        <f t="array" ref="G39">VLOOKUP($C39&amp;$D39&amp;$L39,IF({1,0},Sheet1!$A$6:$A$47&amp;Sheet1!$C$6:$C$47&amp;Sheet1!$K$6:$K$47,Sheet1!F$6:F$47),2,0)</f>
        <v>1</v>
      </c>
      <c r="H39" s="9">
        <f t="array" ref="H39">VLOOKUP($C39&amp;$D39&amp;$L39,IF({1,0},Sheet1!$A$6:$A$47&amp;Sheet1!$C$6:$C$47&amp;Sheet1!$K$6:$K$47,Sheet1!G$6:G$47),2,0)</f>
        <v>0</v>
      </c>
      <c r="I39" s="9">
        <f t="array" ref="I39">VLOOKUP($C39&amp;$D39&amp;$L39,IF({1,0},Sheet1!$A$6:$A$47&amp;Sheet1!$C$6:$C$47&amp;Sheet1!$K$6:$K$47,Sheet1!H$6:H$47),2,0)</f>
        <v>0</v>
      </c>
      <c r="J39" s="9">
        <f t="array" ref="J39">VLOOKUP($C39&amp;$D39&amp;$L39,IF({1,0},Sheet1!$A$6:$A$47&amp;Sheet1!$C$6:$C$47&amp;Sheet1!$K$6:$K$47,Sheet1!I$6:I$47),2,0)</f>
        <v>0</v>
      </c>
      <c r="K39" s="9">
        <f t="array" ref="K39">VLOOKUP($C39&amp;$D39&amp;$L39,IF({1,0},Sheet1!$A$6:$A$47&amp;Sheet1!$C$6:$C$47&amp;Sheet1!$K$6:$K$47,Sheet1!J$6:J$47),2,0)</f>
        <v>0</v>
      </c>
      <c r="L39" s="9">
        <v>5</v>
      </c>
      <c r="M39" s="33" t="s">
        <v>413</v>
      </c>
      <c r="N39" s="9" t="s">
        <v>207</v>
      </c>
      <c r="O39" s="9">
        <f t="array" ref="O39">VLOOKUP($C39&amp;$D39&amp;$U39,IF({1,0},Sheet1!$A$6:$A$47&amp;Sheet1!$C$6:$C$47&amp;Sheet1!$T$6:$T$47,Sheet1!N$6:N$47),2,0)</f>
        <v>18</v>
      </c>
      <c r="P39" s="9">
        <f t="array" ref="P39">VLOOKUP($C39&amp;$D39&amp;$U39,IF({1,0},Sheet1!$A$6:$A$47&amp;Sheet1!$C$6:$C$47&amp;Sheet1!$T$6:$T$47,Sheet1!O$6:O$47),2,0)</f>
        <v>2</v>
      </c>
      <c r="Q39" s="9">
        <f t="array" ref="Q39">VLOOKUP($C39&amp;$D39&amp;$U39,IF({1,0},Sheet1!$A$6:$A$47&amp;Sheet1!$C$6:$C$47&amp;Sheet1!$T$6:$T$47,Sheet1!P$6:P$47),2,0)</f>
        <v>0</v>
      </c>
      <c r="R39" s="9">
        <f t="array" ref="R39">VLOOKUP($C39&amp;$D39&amp;$U39,IF({1,0},Sheet1!$A$6:$A$47&amp;Sheet1!$C$6:$C$47&amp;Sheet1!$T$6:$T$47,Sheet1!Q$6:Q$47),2,0)</f>
        <v>0</v>
      </c>
      <c r="S39" s="9">
        <f t="array" ref="S39">VLOOKUP($C39&amp;$D39&amp;$U39,IF({1,0},Sheet1!$A$6:$A$47&amp;Sheet1!$C$6:$C$47&amp;Sheet1!$T$6:$T$47,Sheet1!R$6:R$47),2,0)</f>
        <v>0</v>
      </c>
      <c r="T39" s="9">
        <f t="array" ref="T39">VLOOKUP($C39&amp;$D39&amp;$U39,IF({1,0},Sheet1!$A$6:$A$47&amp;Sheet1!$C$6:$C$47&amp;Sheet1!$T$6:$T$47,Sheet1!S$6:S$47),2,0)</f>
        <v>0</v>
      </c>
      <c r="U39" s="9">
        <v>10</v>
      </c>
      <c r="V39" s="33" t="s">
        <v>414</v>
      </c>
      <c r="W39" s="9" t="s">
        <v>28</v>
      </c>
      <c r="X39" s="9">
        <f t="array" ref="X39">VLOOKUP($C39&amp;$D39&amp;$AD39,IF({1,0},Sheet1!$A$6:$A$47&amp;Sheet1!$C$6:$C$47&amp;Sheet1!$AC$6:$AC$47,Sheet1!W$6:W$47),2,0)</f>
        <v>0</v>
      </c>
      <c r="Y39" s="9">
        <f t="array" ref="Y39">VLOOKUP($C39&amp;$D39&amp;$AD39,IF({1,0},Sheet1!$A$6:$A$47&amp;Sheet1!$C$6:$C$47&amp;Sheet1!$AC$6:$AC$47,Sheet1!X$6:X$47),2,0)</f>
        <v>0</v>
      </c>
      <c r="Z39" s="9">
        <f t="array" ref="Z39">VLOOKUP($C39&amp;$D39&amp;$AD39,IF({1,0},Sheet1!$A$6:$A$47&amp;Sheet1!$C$6:$C$47&amp;Sheet1!$AC$6:$AC$47,Sheet1!Y$6:Y$47),2,0)</f>
        <v>2</v>
      </c>
      <c r="AA39" s="9">
        <f t="array" ref="AA39">VLOOKUP($C39&amp;$D39&amp;$AD39,IF({1,0},Sheet1!$A$6:$A$47&amp;Sheet1!$C$6:$C$47&amp;Sheet1!$AC$6:$AC$47,Sheet1!Z$6:Z$47),2,0)</f>
        <v>900</v>
      </c>
      <c r="AB39" s="9">
        <f t="array" ref="AB39">VLOOKUP($C39&amp;$D39&amp;$AD39,IF({1,0},Sheet1!$A$6:$A$47&amp;Sheet1!$C$6:$C$47&amp;Sheet1!$AC$6:$AC$47,Sheet1!AA$6:AA$47),2,0)</f>
        <v>9</v>
      </c>
      <c r="AC39" s="9">
        <f t="array" ref="AC39">VLOOKUP($C39&amp;$D39&amp;$AD39,IF({1,0},Sheet1!$A$6:$A$47&amp;Sheet1!$C$6:$C$47&amp;Sheet1!$AC$6:$AC$47,Sheet1!AB$6:AB$47),2,0)</f>
        <v>45</v>
      </c>
      <c r="AD39" s="9">
        <v>15</v>
      </c>
      <c r="AE39" s="9" t="str">
        <f t="array" ref="AE39">VLOOKUP($C39&amp;$D39,IF({1,0},Sheet1!$A$6:$A$47&amp;Sheet1!$C$6:$C$47,Sheet1!AD$6:AD$47),2,0)</f>
        <v>攻击+900，命中+4.5% （3星）</v>
      </c>
      <c r="AF39" s="9" t="s">
        <v>209</v>
      </c>
      <c r="AG39" s="9">
        <f t="array" ref="AG39">VLOOKUP($C39&amp;$D39&amp;$AM39,IF({1,0},Sheet1!$A$6:$A$47&amp;Sheet1!$C$6:$C$47&amp;Sheet1!$AL$6:$AL$47,Sheet1!AF$6:AF$47),2,0)</f>
        <v>0</v>
      </c>
      <c r="AH39" s="9">
        <v>41305</v>
      </c>
      <c r="AI39" s="9">
        <f t="array" ref="AI39">VLOOKUP($C39&amp;$D39&amp;$AM39,IF({1,0},Sheet1!$A$6:$A$47&amp;Sheet1!$C$6:$C$47&amp;Sheet1!$AL$6:$AL$47,Sheet1!AH$6:AH$47),2,0)</f>
        <v>7</v>
      </c>
      <c r="AJ39" s="9">
        <f t="array" ref="AJ39">VLOOKUP($C39&amp;$D39&amp;$AM39,IF({1,0},Sheet1!$A$6:$A$47&amp;Sheet1!$C$6:$C$47&amp;Sheet1!$AL$6:$AL$47,Sheet1!AI$6:AI$47),2,0)</f>
        <v>70</v>
      </c>
      <c r="AK39" s="9">
        <f t="array" ref="AK39">VLOOKUP($C39&amp;$D39&amp;$AM39,IF({1,0},Sheet1!$A$6:$A$47&amp;Sheet1!$C$6:$C$47&amp;Sheet1!$AL$6:$AL$47,Sheet1!AJ$6:AJ$47),2,0)</f>
        <v>0</v>
      </c>
      <c r="AL39" s="9">
        <f t="array" ref="AL39">VLOOKUP($C39&amp;$D39&amp;$AM39,IF({1,0},Sheet1!$A$6:$A$47&amp;Sheet1!$C$6:$C$47&amp;Sheet1!$AL$6:$AL$47,Sheet1!AK$6:AK$47),2,0)</f>
        <v>0</v>
      </c>
      <c r="AM39" s="9">
        <v>20</v>
      </c>
      <c r="AN39" s="9" t="s">
        <v>449</v>
      </c>
      <c r="AO39" s="9" t="s">
        <v>73</v>
      </c>
      <c r="AP39" s="9">
        <f t="array" ref="AP39">VLOOKUP($C39&amp;$D39&amp;$AV39,IF({1,0},Sheet1!$A$6:$A$47&amp;Sheet1!$C$6:$C$47&amp;Sheet1!$AU$6:$AU$47,Sheet1!AO$6:AO$47),2,0)</f>
        <v>2</v>
      </c>
      <c r="AQ39" s="9">
        <f t="array" ref="AQ39">VLOOKUP($C39&amp;$D39&amp;$AV39,IF({1,0},Sheet1!$A$6:$A$47&amp;Sheet1!$C$6:$C$47&amp;Sheet1!$AU$6:$AU$47,Sheet1!AP$6:AP$47),2,0)</f>
        <v>5000</v>
      </c>
      <c r="AR39" s="9">
        <f t="array" ref="AR39">VLOOKUP($C39&amp;$D39&amp;$AV39,IF({1,0},Sheet1!$A$6:$A$47&amp;Sheet1!$C$6:$C$47&amp;Sheet1!$AU$6:$AU$47,Sheet1!AQ$6:AQ$47),2,0)</f>
        <v>0</v>
      </c>
      <c r="AS39" s="9">
        <f t="array" ref="AS39">VLOOKUP($C39&amp;$D39&amp;$AV39,IF({1,0},Sheet1!$A$6:$A$47&amp;Sheet1!$C$6:$C$47&amp;Sheet1!$AU$6:$AU$47,Sheet1!AR$6:AR$47),2,0)</f>
        <v>0</v>
      </c>
      <c r="AT39" s="9">
        <f t="array" ref="AT39">VLOOKUP($C39&amp;$D39&amp;$AV39,IF({1,0},Sheet1!$A$6:$A$47&amp;Sheet1!$C$6:$C$47&amp;Sheet1!$AU$6:$AU$47,Sheet1!AS$6:AS$47),2,0)</f>
        <v>0</v>
      </c>
      <c r="AU39" s="9">
        <f t="array" ref="AU39">VLOOKUP($C39&amp;$D39&amp;$AV39,IF({1,0},Sheet1!$A$6:$A$47&amp;Sheet1!$C$6:$C$47&amp;Sheet1!$AU$6:$AU$47,Sheet1!AT$6:AT$47),2,0)</f>
        <v>0</v>
      </c>
      <c r="AV39" s="9">
        <v>25</v>
      </c>
      <c r="AW39" s="9" t="s">
        <v>450</v>
      </c>
      <c r="AX39" s="9" t="s">
        <v>74</v>
      </c>
      <c r="AY39" s="9">
        <f t="array" ref="AY39">VLOOKUP($C39&amp;$D39&amp;$BE39,IF({1,0},Sheet1!$A$6:$A$47&amp;Sheet1!$C$6:$C$47&amp;Sheet1!$BD$6:$BD$47,Sheet1!AX$6:AX$47),2,0)</f>
        <v>18</v>
      </c>
      <c r="AZ39" s="9">
        <f t="array" ref="AZ39">VLOOKUP($C39&amp;$D39&amp;$BE39,IF({1,0},Sheet1!$A$6:$A$47&amp;Sheet1!$C$6:$C$47&amp;Sheet1!$BD$6:$BD$47,Sheet1!AY$6:AY$47),2,0)</f>
        <v>4</v>
      </c>
      <c r="BA39" s="9">
        <f t="array" ref="BA39">VLOOKUP($C39&amp;$D39&amp;$BE39,IF({1,0},Sheet1!$A$6:$A$47&amp;Sheet1!$C$6:$C$47&amp;Sheet1!$BD$6:$BD$47,Sheet1!AZ$6:AZ$47),2,0)</f>
        <v>0</v>
      </c>
      <c r="BB39" s="9">
        <f t="array" ref="BB39">VLOOKUP($C39&amp;$D39&amp;$BE39,IF({1,0},Sheet1!$A$6:$A$47&amp;Sheet1!$C$6:$C$47&amp;Sheet1!$BD$6:$BD$47,Sheet1!BA$6:BA$47),2,0)</f>
        <v>0</v>
      </c>
      <c r="BC39" s="9">
        <f t="array" ref="BC39">VLOOKUP($C39&amp;$D39&amp;$BE39,IF({1,0},Sheet1!$A$6:$A$47&amp;Sheet1!$C$6:$C$47&amp;Sheet1!$BD$6:$BD$47,Sheet1!BB$6:BB$47),2,0)</f>
        <v>0</v>
      </c>
      <c r="BD39" s="9">
        <f t="array" ref="BD39">VLOOKUP($C39&amp;$D39&amp;$BE39,IF({1,0},Sheet1!$A$6:$A$47&amp;Sheet1!$C$6:$C$47&amp;Sheet1!$BD$6:$BD$47,Sheet1!BC$6:BC$47),2,0)</f>
        <v>0</v>
      </c>
      <c r="BE39" s="9">
        <v>30</v>
      </c>
      <c r="BF39" s="33" t="s">
        <v>418</v>
      </c>
      <c r="BG39" s="33" t="s">
        <v>75</v>
      </c>
      <c r="BH39" s="9">
        <f t="array" ref="BH39">VLOOKUP($C39&amp;$D39&amp;$BN39,IF({1,0},Sheet1!$A$6:$A$47&amp;Sheet1!$C$6:$C$47&amp;Sheet1!$BM$6:$BM$47,Sheet1!BG$6:BG$47),2,0)</f>
        <v>2</v>
      </c>
      <c r="BI39" s="9">
        <f t="array" ref="BI39">VLOOKUP($C39&amp;$D39&amp;$BN39,IF({1,0},Sheet1!$A$6:$A$47&amp;Sheet1!$C$6:$C$47&amp;Sheet1!$BM$6:$BM$47,Sheet1!BH$6:BH$47),2,0)</f>
        <v>10000</v>
      </c>
      <c r="BJ39" s="9">
        <f t="array" ref="BJ39">VLOOKUP($C39&amp;$D39&amp;$BN39,IF({1,0},Sheet1!$A$6:$A$47&amp;Sheet1!$C$6:$C$47&amp;Sheet1!$BM$6:$BM$47,Sheet1!BI$6:BI$47),2,0)</f>
        <v>0</v>
      </c>
      <c r="BK39" s="9">
        <f t="array" ref="BK39">VLOOKUP($C39&amp;$D39&amp;$BN39,IF({1,0},Sheet1!$A$6:$A$47&amp;Sheet1!$C$6:$C$47&amp;Sheet1!$BM$6:$BM$47,Sheet1!BJ$6:BJ$47),2,0)</f>
        <v>0</v>
      </c>
      <c r="BL39" s="9">
        <f t="array" ref="BL39">VLOOKUP($C39&amp;$D39&amp;$BN39,IF({1,0},Sheet1!$A$6:$A$47&amp;Sheet1!$C$6:$C$47&amp;Sheet1!$BM$6:$BM$47,Sheet1!BK$6:BK$47),2,0)</f>
        <v>0</v>
      </c>
      <c r="BM39" s="9">
        <f t="array" ref="BM39">VLOOKUP($C39&amp;$D39&amp;$BN39,IF({1,0},Sheet1!$A$6:$A$47&amp;Sheet1!$C$6:$C$47&amp;Sheet1!$BM$6:$BM$47,Sheet1!BL$6:BL$47),2,0)</f>
        <v>0</v>
      </c>
      <c r="BN39" s="9">
        <v>35</v>
      </c>
      <c r="BO39" s="9" t="s">
        <v>451</v>
      </c>
      <c r="BP39" s="9" t="s">
        <v>212</v>
      </c>
      <c r="BQ39" s="9">
        <f t="array" ref="BQ39">VLOOKUP($C39&amp;$D39&amp;$BW39,IF({1,0},Sheet1!$A$6:$A$47&amp;Sheet1!$C$6:$C$47&amp;Sheet1!$BV$6:$BV$47,Sheet1!BP$6:BP$47),2,0)</f>
        <v>7</v>
      </c>
      <c r="BR39" s="9">
        <f t="array" ref="BR39">VLOOKUP($C39&amp;$D39&amp;$BW39,IF({1,0},Sheet1!$A$6:$A$47&amp;Sheet1!$C$6:$C$47&amp;Sheet1!$BV$6:$BV$47,Sheet1!BQ$6:BQ$47),2,0)</f>
        <v>100</v>
      </c>
      <c r="BS39" s="9">
        <f t="array" ref="BS39">VLOOKUP($C39&amp;$D39&amp;$BW39,IF({1,0},Sheet1!$A$6:$A$47&amp;Sheet1!$C$6:$C$47&amp;Sheet1!$BV$6:$BV$47,Sheet1!BR$6:BR$47),2,0)</f>
        <v>0</v>
      </c>
      <c r="BT39" s="9">
        <f t="array" ref="BT39">VLOOKUP($C39&amp;$D39&amp;$BW39,IF({1,0},Sheet1!$A$6:$A$47&amp;Sheet1!$C$6:$C$47&amp;Sheet1!$BV$6:$BV$47,Sheet1!BS$6:BS$47),2,0)</f>
        <v>0</v>
      </c>
      <c r="BU39" s="9">
        <f t="array" ref="BU39">VLOOKUP($C39&amp;$D39&amp;$BW39,IF({1,0},Sheet1!$A$6:$A$47&amp;Sheet1!$C$6:$C$47&amp;Sheet1!$BV$6:$BV$47,Sheet1!BT$6:BT$47),2,0)</f>
        <v>0</v>
      </c>
      <c r="BV39" s="9">
        <f t="array" ref="BV39">VLOOKUP($C39&amp;$D39&amp;$BW39,IF({1,0},Sheet1!$A$6:$A$47&amp;Sheet1!$C$6:$C$47&amp;Sheet1!$BV$6:$BV$47,Sheet1!BU$6:BU$47),2,0)</f>
        <v>0</v>
      </c>
      <c r="BW39" s="9">
        <v>40</v>
      </c>
      <c r="BX39" s="9" t="str">
        <f t="shared" si="12"/>
        <v>伤害加成+10% （8星）</v>
      </c>
      <c r="BY39" s="9" t="s">
        <v>77</v>
      </c>
      <c r="BZ39" s="9">
        <f t="array" ref="BZ39">VLOOKUP($C39&amp;$D39&amp;$CF39,IF({1,0},Sheet1!$A$6:$A$47&amp;Sheet1!$C$6:$C$47&amp;Sheet1!$CE$6:$CE$47,Sheet1!BY$6:BY$47),2,0)</f>
        <v>2</v>
      </c>
      <c r="CA39" s="9">
        <f t="array" ref="CA39">VLOOKUP($C39&amp;$D39&amp;$CF39,IF({1,0},Sheet1!$A$6:$A$47&amp;Sheet1!$C$6:$C$47&amp;Sheet1!$CE$6:$CE$47,Sheet1!BZ$6:BZ$47),2,0)</f>
        <v>20000</v>
      </c>
      <c r="CB39" s="9">
        <f t="array" ref="CB39">VLOOKUP($C39&amp;$D39&amp;$CF39,IF({1,0},Sheet1!$A$6:$A$47&amp;Sheet1!$C$6:$C$47&amp;Sheet1!$CE$6:$CE$47,Sheet1!CA$6:CA$47),2,0)</f>
        <v>0</v>
      </c>
      <c r="CC39" s="9">
        <f t="array" ref="CC39">VLOOKUP($C39&amp;$D39&amp;$CF39,IF({1,0},Sheet1!$A$6:$A$47&amp;Sheet1!$C$6:$C$47&amp;Sheet1!$CE$6:$CE$47,Sheet1!CB$6:CB$47),2,0)</f>
        <v>0</v>
      </c>
      <c r="CD39" s="9">
        <f t="array" ref="CD39">VLOOKUP($C39&amp;$D39&amp;$CF39,IF({1,0},Sheet1!$A$6:$A$47&amp;Sheet1!$C$6:$C$47&amp;Sheet1!$CE$6:$CE$47,Sheet1!CC$6:CC$47),2,0)</f>
        <v>0</v>
      </c>
      <c r="CE39" s="9">
        <f t="array" ref="CE39">VLOOKUP($C39&amp;$D39&amp;$CF39,IF({1,0},Sheet1!$A$6:$A$47&amp;Sheet1!$C$6:$C$47&amp;Sheet1!$CE$6:$CE$47,Sheet1!CD$6:CD$47),2,0)</f>
        <v>0</v>
      </c>
      <c r="CF39" s="9">
        <v>45</v>
      </c>
      <c r="CG39" s="9" t="s">
        <v>452</v>
      </c>
      <c r="CH39" s="9" t="s">
        <v>214</v>
      </c>
      <c r="CI39" s="9">
        <f t="array" ref="CI39">VLOOKUP($C39&amp;$D39&amp;$CO39,IF({1,0},Sheet1!$A$6:$A$47&amp;Sheet1!$C$6:$C$47&amp;Sheet1!$CN$6:$CN$47,Sheet1!CH$6:CH$47),2,0)</f>
        <v>22</v>
      </c>
      <c r="CJ39" s="9">
        <f t="array" ref="CJ39">VLOOKUP($C39&amp;$D39&amp;$CO39,IF({1,0},Sheet1!$A$6:$A$47&amp;Sheet1!$C$6:$C$47&amp;Sheet1!$CN$6:$CN$47,Sheet1!CI$6:CI$47),2,0)</f>
        <v>120</v>
      </c>
      <c r="CK39" s="9">
        <f t="array" ref="CK39">VLOOKUP($C39&amp;$D39&amp;$CO39,IF({1,0},Sheet1!$A$6:$A$47&amp;Sheet1!$C$6:$C$47&amp;Sheet1!$CN$6:$CN$47,Sheet1!CJ$6:CJ$47),2,0)</f>
        <v>0</v>
      </c>
      <c r="CL39" s="9">
        <f t="array" ref="CL39">VLOOKUP($C39&amp;$D39&amp;$CO39,IF({1,0},Sheet1!$A$6:$A$47&amp;Sheet1!$C$6:$C$47&amp;Sheet1!$CN$6:$CN$47,Sheet1!CK$6:CK$47),2,0)</f>
        <v>0</v>
      </c>
      <c r="CM39" s="9">
        <f t="array" ref="CM39">VLOOKUP($C39&amp;$D39&amp;$CO39,IF({1,0},Sheet1!$A$6:$A$47&amp;Sheet1!$C$6:$C$47&amp;Sheet1!$CN$6:$CN$47,Sheet1!CL$6:CL$47),2,0)</f>
        <v>0</v>
      </c>
      <c r="CN39" s="9">
        <f t="array" ref="CN39">VLOOKUP($C39&amp;$D39&amp;$CO39,IF({1,0},Sheet1!$A$6:$A$47&amp;Sheet1!$C$6:$C$47&amp;Sheet1!$CN$6:$CN$47,Sheet1!CM$6:CM$47),2,0)</f>
        <v>0</v>
      </c>
      <c r="CO39" s="9">
        <v>50</v>
      </c>
      <c r="CP39" s="9" t="str">
        <f t="shared" si="13"/>
        <v>最终增伤+12% （10星）</v>
      </c>
      <c r="CQ39"/>
      <c r="CR39"/>
    </row>
    <row r="40" spans="1:96" s="9" customFormat="1" ht="17.399999999999999" x14ac:dyDescent="0.25">
      <c r="A40" s="45">
        <v>21507</v>
      </c>
      <c r="B40" s="28" t="s">
        <v>339</v>
      </c>
      <c r="C40" s="28">
        <f>VLOOKUP(B40,Sheet4!$A$6:$B$171,2,0)</f>
        <v>2</v>
      </c>
      <c r="D40" s="46">
        <v>15</v>
      </c>
      <c r="E40" s="9" t="s">
        <v>206</v>
      </c>
      <c r="F40" s="9">
        <f t="array" ref="F40">VLOOKUP($C40&amp;$D40&amp;$L40,IF({1,0},Sheet1!$A$6:$A$47&amp;Sheet1!$C$6:$C$47&amp;Sheet1!$K$6:$K$47,Sheet1!E$6:E$47),2,0)</f>
        <v>18</v>
      </c>
      <c r="G40" s="9">
        <f t="array" ref="G40">VLOOKUP($C40&amp;$D40&amp;$L40,IF({1,0},Sheet1!$A$6:$A$47&amp;Sheet1!$C$6:$C$47&amp;Sheet1!$K$6:$K$47,Sheet1!F$6:F$47),2,0)</f>
        <v>1</v>
      </c>
      <c r="H40" s="9">
        <f t="array" ref="H40">VLOOKUP($C40&amp;$D40&amp;$L40,IF({1,0},Sheet1!$A$6:$A$47&amp;Sheet1!$C$6:$C$47&amp;Sheet1!$K$6:$K$47,Sheet1!G$6:G$47),2,0)</f>
        <v>0</v>
      </c>
      <c r="I40" s="9">
        <f t="array" ref="I40">VLOOKUP($C40&amp;$D40&amp;$L40,IF({1,0},Sheet1!$A$6:$A$47&amp;Sheet1!$C$6:$C$47&amp;Sheet1!$K$6:$K$47,Sheet1!H$6:H$47),2,0)</f>
        <v>0</v>
      </c>
      <c r="J40" s="9">
        <f t="array" ref="J40">VLOOKUP($C40&amp;$D40&amp;$L40,IF({1,0},Sheet1!$A$6:$A$47&amp;Sheet1!$C$6:$C$47&amp;Sheet1!$K$6:$K$47,Sheet1!I$6:I$47),2,0)</f>
        <v>0</v>
      </c>
      <c r="K40" s="9">
        <f t="array" ref="K40">VLOOKUP($C40&amp;$D40&amp;$L40,IF({1,0},Sheet1!$A$6:$A$47&amp;Sheet1!$C$6:$C$47&amp;Sheet1!$K$6:$K$47,Sheet1!J$6:J$47),2,0)</f>
        <v>0</v>
      </c>
      <c r="L40" s="9">
        <v>5</v>
      </c>
      <c r="M40" s="33" t="s">
        <v>413</v>
      </c>
      <c r="N40" s="9" t="s">
        <v>207</v>
      </c>
      <c r="O40" s="9">
        <f t="array" ref="O40">VLOOKUP($C40&amp;$D40&amp;$U40,IF({1,0},Sheet1!$A$6:$A$47&amp;Sheet1!$C$6:$C$47&amp;Sheet1!$T$6:$T$47,Sheet1!N$6:N$47),2,0)</f>
        <v>18</v>
      </c>
      <c r="P40" s="9">
        <f t="array" ref="P40">VLOOKUP($C40&amp;$D40&amp;$U40,IF({1,0},Sheet1!$A$6:$A$47&amp;Sheet1!$C$6:$C$47&amp;Sheet1!$T$6:$T$47,Sheet1!O$6:O$47),2,0)</f>
        <v>2</v>
      </c>
      <c r="Q40" s="9">
        <f t="array" ref="Q40">VLOOKUP($C40&amp;$D40&amp;$U40,IF({1,0},Sheet1!$A$6:$A$47&amp;Sheet1!$C$6:$C$47&amp;Sheet1!$T$6:$T$47,Sheet1!P$6:P$47),2,0)</f>
        <v>0</v>
      </c>
      <c r="R40" s="9">
        <f t="array" ref="R40">VLOOKUP($C40&amp;$D40&amp;$U40,IF({1,0},Sheet1!$A$6:$A$47&amp;Sheet1!$C$6:$C$47&amp;Sheet1!$T$6:$T$47,Sheet1!Q$6:Q$47),2,0)</f>
        <v>0</v>
      </c>
      <c r="S40" s="9">
        <f t="array" ref="S40">VLOOKUP($C40&amp;$D40&amp;$U40,IF({1,0},Sheet1!$A$6:$A$47&amp;Sheet1!$C$6:$C$47&amp;Sheet1!$T$6:$T$47,Sheet1!R$6:R$47),2,0)</f>
        <v>0</v>
      </c>
      <c r="T40" s="9">
        <f t="array" ref="T40">VLOOKUP($C40&amp;$D40&amp;$U40,IF({1,0},Sheet1!$A$6:$A$47&amp;Sheet1!$C$6:$C$47&amp;Sheet1!$T$6:$T$47,Sheet1!S$6:S$47),2,0)</f>
        <v>0</v>
      </c>
      <c r="U40" s="9">
        <v>10</v>
      </c>
      <c r="V40" s="33" t="s">
        <v>414</v>
      </c>
      <c r="W40" s="9" t="s">
        <v>28</v>
      </c>
      <c r="X40" s="9">
        <f t="array" ref="X40">VLOOKUP($C40&amp;$D40&amp;$AD40,IF({1,0},Sheet1!$A$6:$A$47&amp;Sheet1!$C$6:$C$47&amp;Sheet1!$AC$6:$AC$47,Sheet1!W$6:W$47),2,0)</f>
        <v>0</v>
      </c>
      <c r="Y40" s="9">
        <f t="array" ref="Y40">VLOOKUP($C40&amp;$D40&amp;$AD40,IF({1,0},Sheet1!$A$6:$A$47&amp;Sheet1!$C$6:$C$47&amp;Sheet1!$AC$6:$AC$47,Sheet1!X$6:X$47),2,0)</f>
        <v>0</v>
      </c>
      <c r="Z40" s="9">
        <f t="array" ref="Z40">VLOOKUP($C40&amp;$D40&amp;$AD40,IF({1,0},Sheet1!$A$6:$A$47&amp;Sheet1!$C$6:$C$47&amp;Sheet1!$AC$6:$AC$47,Sheet1!Y$6:Y$47),2,0)</f>
        <v>3</v>
      </c>
      <c r="AA40" s="9">
        <f t="array" ref="AA40">VLOOKUP($C40&amp;$D40&amp;$AD40,IF({1,0},Sheet1!$A$6:$A$47&amp;Sheet1!$C$6:$C$47&amp;Sheet1!$AC$6:$AC$47,Sheet1!Z$6:Z$47),2,0)</f>
        <v>700</v>
      </c>
      <c r="AB40" s="9">
        <v>8</v>
      </c>
      <c r="AC40" s="9">
        <v>30</v>
      </c>
      <c r="AD40" s="9">
        <v>15</v>
      </c>
      <c r="AE40" s="9" t="s">
        <v>457</v>
      </c>
      <c r="AF40" s="9" t="s">
        <v>209</v>
      </c>
      <c r="AG40" s="9">
        <f t="array" ref="AG40">VLOOKUP($C40&amp;$D40&amp;$AM40,IF({1,0},Sheet1!$A$6:$A$47&amp;Sheet1!$C$6:$C$47&amp;Sheet1!$AL$6:$AL$47,Sheet1!AF$6:AF$47),2,0)</f>
        <v>901</v>
      </c>
      <c r="AH40" s="9">
        <v>21507201</v>
      </c>
      <c r="AI40" s="9">
        <f t="array" ref="AI40">VLOOKUP($C40&amp;$D40&amp;$AM40,IF({1,0},Sheet1!$A$6:$A$47&amp;Sheet1!$C$6:$C$47&amp;Sheet1!$AL$6:$AL$47,Sheet1!AH$6:AH$47),2,0)</f>
        <v>0</v>
      </c>
      <c r="AJ40" s="9">
        <f t="array" ref="AJ40">VLOOKUP($C40&amp;$D40&amp;$AM40,IF({1,0},Sheet1!$A$6:$A$47&amp;Sheet1!$C$6:$C$47&amp;Sheet1!$AL$6:$AL$47,Sheet1!AI$6:AI$47),2,0)</f>
        <v>0</v>
      </c>
      <c r="AK40" s="9">
        <f t="array" ref="AK40">VLOOKUP($C40&amp;$D40&amp;$AM40,IF({1,0},Sheet1!$A$6:$A$47&amp;Sheet1!$C$6:$C$47&amp;Sheet1!$AL$6:$AL$47,Sheet1!AJ$6:AJ$47),2,0)</f>
        <v>0</v>
      </c>
      <c r="AL40" s="9">
        <f t="array" ref="AL40">VLOOKUP($C40&amp;$D40&amp;$AM40,IF({1,0},Sheet1!$A$6:$A$47&amp;Sheet1!$C$6:$C$47&amp;Sheet1!$AL$6:$AL$47,Sheet1!AK$6:AK$47),2,0)</f>
        <v>0</v>
      </c>
      <c r="AM40" s="9">
        <v>20</v>
      </c>
      <c r="AN40" s="9" t="s">
        <v>422</v>
      </c>
      <c r="AO40" s="9" t="s">
        <v>73</v>
      </c>
      <c r="AP40" s="9">
        <f t="array" ref="AP40">VLOOKUP($C40&amp;$D40&amp;$AV40,IF({1,0},Sheet1!$A$6:$A$47&amp;Sheet1!$C$6:$C$47&amp;Sheet1!$AU$6:$AU$47,Sheet1!AO$6:AO$47),2,0)</f>
        <v>1</v>
      </c>
      <c r="AQ40" s="9">
        <f t="array" ref="AQ40">VLOOKUP($C40&amp;$D40&amp;$AV40,IF({1,0},Sheet1!$A$6:$A$47&amp;Sheet1!$C$6:$C$47&amp;Sheet1!$AU$6:$AU$47,Sheet1!AP$6:AP$47),2,0)</f>
        <v>24000</v>
      </c>
      <c r="AR40" s="9">
        <f t="array" ref="AR40">VLOOKUP($C40&amp;$D40&amp;$AV40,IF({1,0},Sheet1!$A$6:$A$47&amp;Sheet1!$C$6:$C$47&amp;Sheet1!$AU$6:$AU$47,Sheet1!AQ$6:AQ$47),2,0)</f>
        <v>3</v>
      </c>
      <c r="AS40" s="9">
        <f t="array" ref="AS40">VLOOKUP($C40&amp;$D40&amp;$AV40,IF({1,0},Sheet1!$A$6:$A$47&amp;Sheet1!$C$6:$C$47&amp;Sheet1!$AU$6:$AU$47,Sheet1!AR$6:AR$47),2,0)</f>
        <v>1200</v>
      </c>
      <c r="AT40" s="9">
        <f t="array" ref="AT40">VLOOKUP($C40&amp;$D40&amp;$AV40,IF({1,0},Sheet1!$A$6:$A$47&amp;Sheet1!$C$6:$C$47&amp;Sheet1!$AU$6:$AU$47,Sheet1!AS$6:AS$47),2,0)</f>
        <v>0</v>
      </c>
      <c r="AU40" s="9">
        <f t="array" ref="AU40">VLOOKUP($C40&amp;$D40&amp;$AV40,IF({1,0},Sheet1!$A$6:$A$47&amp;Sheet1!$C$6:$C$47&amp;Sheet1!$AU$6:$AU$47,Sheet1!AT$6:AT$47),2,0)</f>
        <v>0</v>
      </c>
      <c r="AV40" s="9">
        <v>25</v>
      </c>
      <c r="AW40" s="9" t="s">
        <v>454</v>
      </c>
      <c r="AX40" s="9" t="s">
        <v>74</v>
      </c>
      <c r="AY40" s="9">
        <f t="array" ref="AY40">VLOOKUP($C40&amp;$D40&amp;$BE40,IF({1,0},Sheet1!$A$6:$A$47&amp;Sheet1!$C$6:$C$47&amp;Sheet1!$BD$6:$BD$47,Sheet1!AX$6:AX$47),2,0)</f>
        <v>18</v>
      </c>
      <c r="AZ40" s="9">
        <f t="array" ref="AZ40">VLOOKUP($C40&amp;$D40&amp;$BE40,IF({1,0},Sheet1!$A$6:$A$47&amp;Sheet1!$C$6:$C$47&amp;Sheet1!$BD$6:$BD$47,Sheet1!AY$6:AY$47),2,0)</f>
        <v>4</v>
      </c>
      <c r="BA40" s="9">
        <f t="array" ref="BA40">VLOOKUP($C40&amp;$D40&amp;$BE40,IF({1,0},Sheet1!$A$6:$A$47&amp;Sheet1!$C$6:$C$47&amp;Sheet1!$BD$6:$BD$47,Sheet1!AZ$6:AZ$47),2,0)</f>
        <v>0</v>
      </c>
      <c r="BB40" s="9">
        <f t="array" ref="BB40">VLOOKUP($C40&amp;$D40&amp;$BE40,IF({1,0},Sheet1!$A$6:$A$47&amp;Sheet1!$C$6:$C$47&amp;Sheet1!$BD$6:$BD$47,Sheet1!BA$6:BA$47),2,0)</f>
        <v>0</v>
      </c>
      <c r="BC40" s="9">
        <f t="array" ref="BC40">VLOOKUP($C40&amp;$D40&amp;$BE40,IF({1,0},Sheet1!$A$6:$A$47&amp;Sheet1!$C$6:$C$47&amp;Sheet1!$BD$6:$BD$47,Sheet1!BB$6:BB$47),2,0)</f>
        <v>0</v>
      </c>
      <c r="BD40" s="9">
        <f t="array" ref="BD40">VLOOKUP($C40&amp;$D40&amp;$BE40,IF({1,0},Sheet1!$A$6:$A$47&amp;Sheet1!$C$6:$C$47&amp;Sheet1!$BD$6:$BD$47,Sheet1!BC$6:BC$47),2,0)</f>
        <v>0</v>
      </c>
      <c r="BE40" s="9">
        <v>30</v>
      </c>
      <c r="BF40" s="33" t="s">
        <v>418</v>
      </c>
      <c r="BG40" s="33" t="s">
        <v>75</v>
      </c>
      <c r="BH40" s="9">
        <f t="array" ref="BH40">VLOOKUP($C40&amp;$D40&amp;$BN40,IF({1,0},Sheet1!$A$6:$A$47&amp;Sheet1!$C$6:$C$47&amp;Sheet1!$BM$6:$BM$47,Sheet1!BG$6:BG$47),2,0)</f>
        <v>1</v>
      </c>
      <c r="BI40" s="9">
        <f t="array" ref="BI40">VLOOKUP($C40&amp;$D40&amp;$BN40,IF({1,0},Sheet1!$A$6:$A$47&amp;Sheet1!$C$6:$C$47&amp;Sheet1!$BM$6:$BM$47,Sheet1!BH$6:BH$47),2,0)</f>
        <v>48000</v>
      </c>
      <c r="BJ40" s="9">
        <f t="array" ref="BJ40">VLOOKUP($C40&amp;$D40&amp;$BN40,IF({1,0},Sheet1!$A$6:$A$47&amp;Sheet1!$C$6:$C$47&amp;Sheet1!$BM$6:$BM$47,Sheet1!BI$6:BI$47),2,0)</f>
        <v>3</v>
      </c>
      <c r="BK40" s="9">
        <f t="array" ref="BK40">VLOOKUP($C40&amp;$D40&amp;$BN40,IF({1,0},Sheet1!$A$6:$A$47&amp;Sheet1!$C$6:$C$47&amp;Sheet1!$BM$6:$BM$47,Sheet1!BJ$6:BJ$47),2,0)</f>
        <v>2400</v>
      </c>
      <c r="BL40" s="9">
        <f t="array" ref="BL40">VLOOKUP($C40&amp;$D40&amp;$BN40,IF({1,0},Sheet1!$A$6:$A$47&amp;Sheet1!$C$6:$C$47&amp;Sheet1!$BM$6:$BM$47,Sheet1!BK$6:BK$47),2,0)</f>
        <v>0</v>
      </c>
      <c r="BM40" s="9">
        <f t="array" ref="BM40">VLOOKUP($C40&amp;$D40&amp;$BN40,IF({1,0},Sheet1!$A$6:$A$47&amp;Sheet1!$C$6:$C$47&amp;Sheet1!$BM$6:$BM$47,Sheet1!BL$6:BL$47),2,0)</f>
        <v>0</v>
      </c>
      <c r="BN40" s="9">
        <v>35</v>
      </c>
      <c r="BO40" s="9" t="s">
        <v>455</v>
      </c>
      <c r="BP40" s="9" t="s">
        <v>212</v>
      </c>
      <c r="BQ40" s="9">
        <f t="array" ref="BQ40">VLOOKUP($C40&amp;$D40&amp;$BW40,IF({1,0},Sheet1!$A$6:$A$47&amp;Sheet1!$C$6:$C$47&amp;Sheet1!$BV$6:$BV$47,Sheet1!BP$6:BP$47),2,0)</f>
        <v>23</v>
      </c>
      <c r="BR40" s="9">
        <f t="array" ref="BR40">VLOOKUP($C40&amp;$D40&amp;$BW40,IF({1,0},Sheet1!$A$6:$A$47&amp;Sheet1!$C$6:$C$47&amp;Sheet1!$BV$6:$BV$47,Sheet1!BQ$6:BQ$47),2,0)</f>
        <v>40</v>
      </c>
      <c r="BS40" s="9">
        <f t="array" ref="BS40">VLOOKUP($C40&amp;$D40&amp;$BW40,IF({1,0},Sheet1!$A$6:$A$47&amp;Sheet1!$C$6:$C$47&amp;Sheet1!$BV$6:$BV$47,Sheet1!BR$6:BR$47),2,0)</f>
        <v>0</v>
      </c>
      <c r="BT40" s="9">
        <f t="array" ref="BT40">VLOOKUP($C40&amp;$D40&amp;$BW40,IF({1,0},Sheet1!$A$6:$A$47&amp;Sheet1!$C$6:$C$47&amp;Sheet1!$BV$6:$BV$47,Sheet1!BS$6:BS$47),2,0)</f>
        <v>0</v>
      </c>
      <c r="BU40" s="9">
        <f t="array" ref="BU40">VLOOKUP($C40&amp;$D40&amp;$BW40,IF({1,0},Sheet1!$A$6:$A$47&amp;Sheet1!$C$6:$C$47&amp;Sheet1!$BV$6:$BV$47,Sheet1!BT$6:BT$47),2,0)</f>
        <v>0</v>
      </c>
      <c r="BV40" s="9">
        <f t="array" ref="BV40">VLOOKUP($C40&amp;$D40&amp;$BW40,IF({1,0},Sheet1!$A$6:$A$47&amp;Sheet1!$C$6:$C$47&amp;Sheet1!$BV$6:$BV$47,Sheet1!BU$6:BU$47),2,0)</f>
        <v>0</v>
      </c>
      <c r="BW40" s="9">
        <v>40</v>
      </c>
      <c r="BX40" s="8" t="str">
        <f>"最终免伤+"&amp;BR40/10&amp;"% （"&amp;BW40/5&amp;"星）"</f>
        <v>最终免伤+4% （8星）</v>
      </c>
      <c r="BY40" s="9" t="s">
        <v>77</v>
      </c>
      <c r="BZ40" s="9">
        <f t="array" ref="BZ40">VLOOKUP($C40&amp;$D40&amp;$CF40,IF({1,0},Sheet1!$A$6:$A$47&amp;Sheet1!$C$6:$C$47&amp;Sheet1!$CE$6:$CE$47,Sheet1!BY$6:BY$47),2,0)</f>
        <v>1</v>
      </c>
      <c r="CA40" s="9">
        <f t="array" ref="CA40">VLOOKUP($C40&amp;$D40&amp;$CF40,IF({1,0},Sheet1!$A$6:$A$47&amp;Sheet1!$C$6:$C$47&amp;Sheet1!$CE$6:$CE$47,Sheet1!BZ$6:BZ$47),2,0)</f>
        <v>96000</v>
      </c>
      <c r="CB40" s="9">
        <f t="array" ref="CB40">VLOOKUP($C40&amp;$D40&amp;$CF40,IF({1,0},Sheet1!$A$6:$A$47&amp;Sheet1!$C$6:$C$47&amp;Sheet1!$CE$6:$CE$47,Sheet1!CA$6:CA$47),2,0)</f>
        <v>3</v>
      </c>
      <c r="CC40" s="9">
        <f t="array" ref="CC40">VLOOKUP($C40&amp;$D40&amp;$CF40,IF({1,0},Sheet1!$A$6:$A$47&amp;Sheet1!$C$6:$C$47&amp;Sheet1!$CE$6:$CE$47,Sheet1!CB$6:CB$47),2,0)</f>
        <v>4800</v>
      </c>
      <c r="CD40" s="9">
        <f t="array" ref="CD40">VLOOKUP($C40&amp;$D40&amp;$CF40,IF({1,0},Sheet1!$A$6:$A$47&amp;Sheet1!$C$6:$C$47&amp;Sheet1!$CE$6:$CE$47,Sheet1!CC$6:CC$47),2,0)</f>
        <v>0</v>
      </c>
      <c r="CE40" s="9">
        <f t="array" ref="CE40">VLOOKUP($C40&amp;$D40&amp;$CF40,IF({1,0},Sheet1!$A$6:$A$47&amp;Sheet1!$C$6:$C$47&amp;Sheet1!$CE$6:$CE$47,Sheet1!CD$6:CD$47),2,0)</f>
        <v>0</v>
      </c>
      <c r="CF40" s="9">
        <v>45</v>
      </c>
      <c r="CG40" s="9" t="str">
        <f>"生命+"&amp;CA40&amp;"，防御+"&amp;CC40&amp;" （9星）"</f>
        <v>生命+96000，防御+4800 （9星）</v>
      </c>
      <c r="CH40" s="9" t="s">
        <v>214</v>
      </c>
      <c r="CI40" s="9">
        <f t="array" ref="CI40">VLOOKUP($C40&amp;$D40&amp;$CO40,IF({1,0},Sheet1!$A$6:$A$47&amp;Sheet1!$C$6:$C$47&amp;Sheet1!$CN$6:$CN$47,Sheet1!CH$6:CH$47),2,0)</f>
        <v>23</v>
      </c>
      <c r="CJ40" s="9">
        <f t="array" ref="CJ40">VLOOKUP($C40&amp;$D40&amp;$CO40,IF({1,0},Sheet1!$A$6:$A$47&amp;Sheet1!$C$6:$C$47&amp;Sheet1!$CN$6:$CN$47,Sheet1!CI$6:CI$47),2,0)</f>
        <v>60</v>
      </c>
      <c r="CK40" s="9">
        <f t="array" ref="CK40">VLOOKUP($C40&amp;$D40&amp;$CO40,IF({1,0},Sheet1!$A$6:$A$47&amp;Sheet1!$C$6:$C$47&amp;Sheet1!$CN$6:$CN$47,Sheet1!CJ$6:CJ$47),2,0)</f>
        <v>0</v>
      </c>
      <c r="CL40" s="9">
        <f t="array" ref="CL40">VLOOKUP($C40&amp;$D40&amp;$CO40,IF({1,0},Sheet1!$A$6:$A$47&amp;Sheet1!$C$6:$C$47&amp;Sheet1!$CN$6:$CN$47,Sheet1!CK$6:CK$47),2,0)</f>
        <v>0</v>
      </c>
      <c r="CM40" s="9">
        <f t="array" ref="CM40">VLOOKUP($C40&amp;$D40&amp;$CO40,IF({1,0},Sheet1!$A$6:$A$47&amp;Sheet1!$C$6:$C$47&amp;Sheet1!$CN$6:$CN$47,Sheet1!CL$6:CL$47),2,0)</f>
        <v>0</v>
      </c>
      <c r="CN40" s="9">
        <f t="array" ref="CN40">VLOOKUP($C40&amp;$D40&amp;$CO40,IF({1,0},Sheet1!$A$6:$A$47&amp;Sheet1!$C$6:$C$47&amp;Sheet1!$CN$6:$CN$47,Sheet1!CM$6:CM$47),2,0)</f>
        <v>0</v>
      </c>
      <c r="CO40" s="9">
        <v>50</v>
      </c>
      <c r="CP40" s="8" t="str">
        <f>"最终免伤+"&amp;CJ40/10&amp;"% （"&amp;CO40/5&amp;"星）"</f>
        <v>最终免伤+6% （10星）</v>
      </c>
      <c r="CQ40"/>
      <c r="CR40"/>
    </row>
    <row r="41" spans="1:96" s="9" customFormat="1" ht="17.399999999999999" x14ac:dyDescent="0.25">
      <c r="A41" s="45">
        <v>21508</v>
      </c>
      <c r="B41" s="28" t="s">
        <v>340</v>
      </c>
      <c r="C41" s="28">
        <f>VLOOKUP(B41,Sheet4!$A$6:$B$171,2,0)</f>
        <v>4</v>
      </c>
      <c r="D41" s="46">
        <v>15</v>
      </c>
      <c r="E41" s="9" t="s">
        <v>206</v>
      </c>
      <c r="F41" s="9">
        <f t="array" ref="F41">VLOOKUP($C41&amp;$D41&amp;$L41,IF({1,0},Sheet1!$A$6:$A$47&amp;Sheet1!$C$6:$C$47&amp;Sheet1!$K$6:$K$47,Sheet1!E$6:E$47),2,0)</f>
        <v>18</v>
      </c>
      <c r="G41" s="9">
        <f t="array" ref="G41">VLOOKUP($C41&amp;$D41&amp;$L41,IF({1,0},Sheet1!$A$6:$A$47&amp;Sheet1!$C$6:$C$47&amp;Sheet1!$K$6:$K$47,Sheet1!F$6:F$47),2,0)</f>
        <v>1</v>
      </c>
      <c r="H41" s="9">
        <f t="array" ref="H41">VLOOKUP($C41&amp;$D41&amp;$L41,IF({1,0},Sheet1!$A$6:$A$47&amp;Sheet1!$C$6:$C$47&amp;Sheet1!$K$6:$K$47,Sheet1!G$6:G$47),2,0)</f>
        <v>0</v>
      </c>
      <c r="I41" s="9">
        <f t="array" ref="I41">VLOOKUP($C41&amp;$D41&amp;$L41,IF({1,0},Sheet1!$A$6:$A$47&amp;Sheet1!$C$6:$C$47&amp;Sheet1!$K$6:$K$47,Sheet1!H$6:H$47),2,0)</f>
        <v>0</v>
      </c>
      <c r="J41" s="9">
        <f t="array" ref="J41">VLOOKUP($C41&amp;$D41&amp;$L41,IF({1,0},Sheet1!$A$6:$A$47&amp;Sheet1!$C$6:$C$47&amp;Sheet1!$K$6:$K$47,Sheet1!I$6:I$47),2,0)</f>
        <v>0</v>
      </c>
      <c r="K41" s="9">
        <f t="array" ref="K41">VLOOKUP($C41&amp;$D41&amp;$L41,IF({1,0},Sheet1!$A$6:$A$47&amp;Sheet1!$C$6:$C$47&amp;Sheet1!$K$6:$K$47,Sheet1!J$6:J$47),2,0)</f>
        <v>0</v>
      </c>
      <c r="L41" s="9">
        <v>5</v>
      </c>
      <c r="M41" s="33" t="s">
        <v>413</v>
      </c>
      <c r="N41" s="9" t="s">
        <v>207</v>
      </c>
      <c r="O41" s="9">
        <f t="array" ref="O41">VLOOKUP($C41&amp;$D41&amp;$U41,IF({1,0},Sheet1!$A$6:$A$47&amp;Sheet1!$C$6:$C$47&amp;Sheet1!$T$6:$T$47,Sheet1!N$6:N$47),2,0)</f>
        <v>18</v>
      </c>
      <c r="P41" s="9">
        <f t="array" ref="P41">VLOOKUP($C41&amp;$D41&amp;$U41,IF({1,0},Sheet1!$A$6:$A$47&amp;Sheet1!$C$6:$C$47&amp;Sheet1!$T$6:$T$47,Sheet1!O$6:O$47),2,0)</f>
        <v>2</v>
      </c>
      <c r="Q41" s="9">
        <f t="array" ref="Q41">VLOOKUP($C41&amp;$D41&amp;$U41,IF({1,0},Sheet1!$A$6:$A$47&amp;Sheet1!$C$6:$C$47&amp;Sheet1!$T$6:$T$47,Sheet1!P$6:P$47),2,0)</f>
        <v>0</v>
      </c>
      <c r="R41" s="9">
        <f t="array" ref="R41">VLOOKUP($C41&amp;$D41&amp;$U41,IF({1,0},Sheet1!$A$6:$A$47&amp;Sheet1!$C$6:$C$47&amp;Sheet1!$T$6:$T$47,Sheet1!Q$6:Q$47),2,0)</f>
        <v>0</v>
      </c>
      <c r="S41" s="9">
        <f t="array" ref="S41">VLOOKUP($C41&amp;$D41&amp;$U41,IF({1,0},Sheet1!$A$6:$A$47&amp;Sheet1!$C$6:$C$47&amp;Sheet1!$T$6:$T$47,Sheet1!R$6:R$47),2,0)</f>
        <v>0</v>
      </c>
      <c r="T41" s="9">
        <f t="array" ref="T41">VLOOKUP($C41&amp;$D41&amp;$U41,IF({1,0},Sheet1!$A$6:$A$47&amp;Sheet1!$C$6:$C$47&amp;Sheet1!$T$6:$T$47,Sheet1!S$6:S$47),2,0)</f>
        <v>0</v>
      </c>
      <c r="U41" s="9">
        <v>10</v>
      </c>
      <c r="V41" s="33" t="s">
        <v>414</v>
      </c>
      <c r="W41" s="9" t="s">
        <v>28</v>
      </c>
      <c r="X41" s="9">
        <f t="array" ref="X41">VLOOKUP($C41&amp;$D41&amp;$AD41,IF({1,0},Sheet1!$A$6:$A$47&amp;Sheet1!$C$6:$C$47&amp;Sheet1!$AC$6:$AC$47,Sheet1!W$6:W$47),2,0)</f>
        <v>0</v>
      </c>
      <c r="Y41" s="9">
        <f t="array" ref="Y41">VLOOKUP($C41&amp;$D41&amp;$AD41,IF({1,0},Sheet1!$A$6:$A$47&amp;Sheet1!$C$6:$C$47&amp;Sheet1!$AC$6:$AC$47,Sheet1!X$6:X$47),2,0)</f>
        <v>0</v>
      </c>
      <c r="Z41" s="9">
        <f t="array" ref="Z41">VLOOKUP($C41&amp;$D41&amp;$AD41,IF({1,0},Sheet1!$A$6:$A$47&amp;Sheet1!$C$6:$C$47&amp;Sheet1!$AC$6:$AC$47,Sheet1!Y$6:Y$47),2,0)</f>
        <v>2</v>
      </c>
      <c r="AA41" s="9">
        <f t="array" ref="AA41">VLOOKUP($C41&amp;$D41&amp;$AD41,IF({1,0},Sheet1!$A$6:$A$47&amp;Sheet1!$C$6:$C$47&amp;Sheet1!$AC$6:$AC$47,Sheet1!Z$6:Z$47),2,0)</f>
        <v>700</v>
      </c>
      <c r="AB41" s="9">
        <f t="array" ref="AB41">VLOOKUP($C41&amp;$D41&amp;$AD41,IF({1,0},Sheet1!$A$6:$A$47&amp;Sheet1!$C$6:$C$47&amp;Sheet1!$AC$6:$AC$47,Sheet1!AA$6:AA$47),2,0)</f>
        <v>3</v>
      </c>
      <c r="AC41" s="9">
        <f t="array" ref="AC41">VLOOKUP($C41&amp;$D41&amp;$AD41,IF({1,0},Sheet1!$A$6:$A$47&amp;Sheet1!$C$6:$C$47&amp;Sheet1!$AC$6:$AC$47,Sheet1!AB$6:AB$47),2,0)</f>
        <v>500</v>
      </c>
      <c r="AD41" s="9">
        <v>15</v>
      </c>
      <c r="AE41" s="9" t="str">
        <f t="array" ref="AE41">VLOOKUP($C41&amp;$D41,IF({1,0},Sheet1!$A$6:$A$47&amp;Sheet1!$C$6:$C$47,Sheet1!AD$6:AD$47),2,0)</f>
        <v>攻击+700，防御+500 （3星）</v>
      </c>
      <c r="AF41" s="9" t="s">
        <v>209</v>
      </c>
      <c r="AG41" s="9">
        <f t="array" ref="AG41">VLOOKUP($C41&amp;$D41&amp;$AM41,IF({1,0},Sheet1!$A$6:$A$47&amp;Sheet1!$C$6:$C$47&amp;Sheet1!$AL$6:$AL$47,Sheet1!AF$6:AF$47),2,0)</f>
        <v>0</v>
      </c>
      <c r="AH41" s="9">
        <v>31001</v>
      </c>
      <c r="AI41" s="9">
        <f t="array" ref="AI41">VLOOKUP($C41&amp;$D41&amp;$AM41,IF({1,0},Sheet1!$A$6:$A$47&amp;Sheet1!$C$6:$C$47&amp;Sheet1!$AL$6:$AL$47,Sheet1!AH$6:AH$47),2,0)</f>
        <v>7</v>
      </c>
      <c r="AJ41" s="9">
        <f t="array" ref="AJ41">VLOOKUP($C41&amp;$D41&amp;$AM41,IF({1,0},Sheet1!$A$6:$A$47&amp;Sheet1!$C$6:$C$47&amp;Sheet1!$AL$6:$AL$47,Sheet1!AI$6:AI$47),2,0)</f>
        <v>35</v>
      </c>
      <c r="AK41" s="9">
        <f t="array" ref="AK41">VLOOKUP($C41&amp;$D41&amp;$AM41,IF({1,0},Sheet1!$A$6:$A$47&amp;Sheet1!$C$6:$C$47&amp;Sheet1!$AL$6:$AL$47,Sheet1!AJ$6:AJ$47),2,0)</f>
        <v>8</v>
      </c>
      <c r="AL41" s="9">
        <f t="array" ref="AL41">VLOOKUP($C41&amp;$D41&amp;$AM41,IF({1,0},Sheet1!$A$6:$A$47&amp;Sheet1!$C$6:$C$47&amp;Sheet1!$AL$6:$AL$47,Sheet1!AK$6:AK$47),2,0)</f>
        <v>25</v>
      </c>
      <c r="AM41" s="9">
        <v>20</v>
      </c>
      <c r="AN41" s="9" t="s">
        <v>446</v>
      </c>
      <c r="AO41" s="9" t="s">
        <v>73</v>
      </c>
      <c r="AP41" s="9">
        <f t="array" ref="AP41">VLOOKUP($C41&amp;$D41&amp;$AV41,IF({1,0},Sheet1!$A$6:$A$47&amp;Sheet1!$C$6:$C$47&amp;Sheet1!$AU$6:$AU$47,Sheet1!AO$6:AO$47),2,0)</f>
        <v>2</v>
      </c>
      <c r="AQ41" s="9">
        <f t="array" ref="AQ41">VLOOKUP($C41&amp;$D41&amp;$AV41,IF({1,0},Sheet1!$A$6:$A$47&amp;Sheet1!$C$6:$C$47&amp;Sheet1!$AU$6:$AU$47,Sheet1!AP$6:AP$47),2,0)</f>
        <v>2400</v>
      </c>
      <c r="AR41" s="9">
        <f t="array" ref="AR41">VLOOKUP($C41&amp;$D41&amp;$AV41,IF({1,0},Sheet1!$A$6:$A$47&amp;Sheet1!$C$6:$C$47&amp;Sheet1!$AU$6:$AU$47,Sheet1!AQ$6:AQ$47),2,0)</f>
        <v>3</v>
      </c>
      <c r="AS41" s="9">
        <f t="array" ref="AS41">VLOOKUP($C41&amp;$D41&amp;$AV41,IF({1,0},Sheet1!$A$6:$A$47&amp;Sheet1!$C$6:$C$47&amp;Sheet1!$AU$6:$AU$47,Sheet1!AR$6:AR$47),2,0)</f>
        <v>1200</v>
      </c>
      <c r="AT41" s="9">
        <f t="array" ref="AT41">VLOOKUP($C41&amp;$D41&amp;$AV41,IF({1,0},Sheet1!$A$6:$A$47&amp;Sheet1!$C$6:$C$47&amp;Sheet1!$AU$6:$AU$47,Sheet1!AS$6:AS$47),2,0)</f>
        <v>0</v>
      </c>
      <c r="AU41" s="9">
        <f t="array" ref="AU41">VLOOKUP($C41&amp;$D41&amp;$AV41,IF({1,0},Sheet1!$A$6:$A$47&amp;Sheet1!$C$6:$C$47&amp;Sheet1!$AU$6:$AU$47,Sheet1!AT$6:AT$47),2,0)</f>
        <v>0</v>
      </c>
      <c r="AV41" s="9">
        <v>25</v>
      </c>
      <c r="AW41" s="9" t="s">
        <v>447</v>
      </c>
      <c r="AX41" s="9" t="s">
        <v>74</v>
      </c>
      <c r="AY41" s="9">
        <f t="array" ref="AY41">VLOOKUP($C41&amp;$D41&amp;$BE41,IF({1,0},Sheet1!$A$6:$A$47&amp;Sheet1!$C$6:$C$47&amp;Sheet1!$BD$6:$BD$47,Sheet1!AX$6:AX$47),2,0)</f>
        <v>18</v>
      </c>
      <c r="AZ41" s="9">
        <f t="array" ref="AZ41">VLOOKUP($C41&amp;$D41&amp;$BE41,IF({1,0},Sheet1!$A$6:$A$47&amp;Sheet1!$C$6:$C$47&amp;Sheet1!$BD$6:$BD$47,Sheet1!AY$6:AY$47),2,0)</f>
        <v>4</v>
      </c>
      <c r="BA41" s="9">
        <f t="array" ref="BA41">VLOOKUP($C41&amp;$D41&amp;$BE41,IF({1,0},Sheet1!$A$6:$A$47&amp;Sheet1!$C$6:$C$47&amp;Sheet1!$BD$6:$BD$47,Sheet1!AZ$6:AZ$47),2,0)</f>
        <v>0</v>
      </c>
      <c r="BB41" s="9">
        <f t="array" ref="BB41">VLOOKUP($C41&amp;$D41&amp;$BE41,IF({1,0},Sheet1!$A$6:$A$47&amp;Sheet1!$C$6:$C$47&amp;Sheet1!$BD$6:$BD$47,Sheet1!BA$6:BA$47),2,0)</f>
        <v>0</v>
      </c>
      <c r="BC41" s="9">
        <f t="array" ref="BC41">VLOOKUP($C41&amp;$D41&amp;$BE41,IF({1,0},Sheet1!$A$6:$A$47&amp;Sheet1!$C$6:$C$47&amp;Sheet1!$BD$6:$BD$47,Sheet1!BB$6:BB$47),2,0)</f>
        <v>0</v>
      </c>
      <c r="BD41" s="9">
        <f t="array" ref="BD41">VLOOKUP($C41&amp;$D41&amp;$BE41,IF({1,0},Sheet1!$A$6:$A$47&amp;Sheet1!$C$6:$C$47&amp;Sheet1!$BD$6:$BD$47,Sheet1!BC$6:BC$47),2,0)</f>
        <v>0</v>
      </c>
      <c r="BE41" s="9">
        <v>30</v>
      </c>
      <c r="BF41" s="33" t="s">
        <v>418</v>
      </c>
      <c r="BG41" s="33" t="s">
        <v>75</v>
      </c>
      <c r="BH41" s="9">
        <f t="array" ref="BH41">VLOOKUP($C41&amp;$D41&amp;$BN41,IF({1,0},Sheet1!$A$6:$A$47&amp;Sheet1!$C$6:$C$47&amp;Sheet1!$BM$6:$BM$47,Sheet1!BG$6:BG$47),2,0)</f>
        <v>2</v>
      </c>
      <c r="BI41" s="9">
        <f t="array" ref="BI41">VLOOKUP($C41&amp;$D41&amp;$BN41,IF({1,0},Sheet1!$A$6:$A$47&amp;Sheet1!$C$6:$C$47&amp;Sheet1!$BM$6:$BM$47,Sheet1!BH$6:BH$47),2,0)</f>
        <v>4800</v>
      </c>
      <c r="BJ41" s="9">
        <f t="array" ref="BJ41">VLOOKUP($C41&amp;$D41&amp;$BN41,IF({1,0},Sheet1!$A$6:$A$47&amp;Sheet1!$C$6:$C$47&amp;Sheet1!$BM$6:$BM$47,Sheet1!BI$6:BI$47),2,0)</f>
        <v>3</v>
      </c>
      <c r="BK41" s="9">
        <f t="array" ref="BK41">VLOOKUP($C41&amp;$D41&amp;$BN41,IF({1,0},Sheet1!$A$6:$A$47&amp;Sheet1!$C$6:$C$47&amp;Sheet1!$BM$6:$BM$47,Sheet1!BJ$6:BJ$47),2,0)</f>
        <v>2400</v>
      </c>
      <c r="BL41" s="9">
        <f t="array" ref="BL41">VLOOKUP($C41&amp;$D41&amp;$BN41,IF({1,0},Sheet1!$A$6:$A$47&amp;Sheet1!$C$6:$C$47&amp;Sheet1!$BM$6:$BM$47,Sheet1!BK$6:BK$47),2,0)</f>
        <v>0</v>
      </c>
      <c r="BM41" s="9">
        <f t="array" ref="BM41">VLOOKUP($C41&amp;$D41&amp;$BN41,IF({1,0},Sheet1!$A$6:$A$47&amp;Sheet1!$C$6:$C$47&amp;Sheet1!$BM$6:$BM$47,Sheet1!BL$6:BL$47),2,0)</f>
        <v>0</v>
      </c>
      <c r="BN41" s="9">
        <v>35</v>
      </c>
      <c r="BO41" s="9" t="s">
        <v>448</v>
      </c>
      <c r="BP41" s="9" t="s">
        <v>212</v>
      </c>
      <c r="BQ41" s="9">
        <f t="array" ref="BQ41">VLOOKUP($C41&amp;$D41&amp;$BW41,IF({1,0},Sheet1!$A$6:$A$47&amp;Sheet1!$C$6:$C$47&amp;Sheet1!$BV$6:$BV$47,Sheet1!BP$6:BP$47),2,0)</f>
        <v>7</v>
      </c>
      <c r="BR41" s="9">
        <f t="array" ref="BR41">VLOOKUP($C41&amp;$D41&amp;$BW41,IF({1,0},Sheet1!$A$6:$A$47&amp;Sheet1!$C$6:$C$47&amp;Sheet1!$BV$6:$BV$47,Sheet1!BQ$6:BQ$47),2,0)</f>
        <v>50</v>
      </c>
      <c r="BS41" s="9">
        <f t="array" ref="BS41">VLOOKUP($C41&amp;$D41&amp;$BW41,IF({1,0},Sheet1!$A$6:$A$47&amp;Sheet1!$C$6:$C$47&amp;Sheet1!$BV$6:$BV$47,Sheet1!BR$6:BR$47),2,0)</f>
        <v>23</v>
      </c>
      <c r="BT41" s="9">
        <f t="array" ref="BT41">VLOOKUP($C41&amp;$D41&amp;$BW41,IF({1,0},Sheet1!$A$6:$A$47&amp;Sheet1!$C$6:$C$47&amp;Sheet1!$BV$6:$BV$47,Sheet1!BS$6:BS$47),2,0)</f>
        <v>20</v>
      </c>
      <c r="BU41" s="9">
        <f t="array" ref="BU41">VLOOKUP($C41&amp;$D41&amp;$BW41,IF({1,0},Sheet1!$A$6:$A$47&amp;Sheet1!$C$6:$C$47&amp;Sheet1!$BV$6:$BV$47,Sheet1!BT$6:BT$47),2,0)</f>
        <v>0</v>
      </c>
      <c r="BV41" s="9">
        <f t="array" ref="BV41">VLOOKUP($C41&amp;$D41&amp;$BW41,IF({1,0},Sheet1!$A$6:$A$47&amp;Sheet1!$C$6:$C$47&amp;Sheet1!$BV$6:$BV$47,Sheet1!BU$6:BU$47),2,0)</f>
        <v>0</v>
      </c>
      <c r="BW41" s="9">
        <v>40</v>
      </c>
      <c r="BX41" s="9" t="str">
        <f>"伤害加成+"&amp;BR41/10&amp;"%，最终免伤+"&amp;BT41/10&amp;"% （"&amp;BW41/5&amp;"星）"</f>
        <v>伤害加成+5%，最终免伤+2% （8星）</v>
      </c>
      <c r="BY41" s="9" t="s">
        <v>77</v>
      </c>
      <c r="BZ41" s="9">
        <f t="array" ref="BZ41">VLOOKUP($C41&amp;$D41&amp;$CF41,IF({1,0},Sheet1!$A$6:$A$47&amp;Sheet1!$C$6:$C$47&amp;Sheet1!$CE$6:$CE$47,Sheet1!BY$6:BY$47),2,0)</f>
        <v>2</v>
      </c>
      <c r="CA41" s="9">
        <f t="array" ref="CA41">VLOOKUP($C41&amp;$D41&amp;$CF41,IF({1,0},Sheet1!$A$6:$A$47&amp;Sheet1!$C$6:$C$47&amp;Sheet1!$CE$6:$CE$47,Sheet1!BZ$6:BZ$47),2,0)</f>
        <v>9600</v>
      </c>
      <c r="CB41" s="9">
        <f t="array" ref="CB41">VLOOKUP($C41&amp;$D41&amp;$CF41,IF({1,0},Sheet1!$A$6:$A$47&amp;Sheet1!$C$6:$C$47&amp;Sheet1!$CE$6:$CE$47,Sheet1!CA$6:CA$47),2,0)</f>
        <v>3</v>
      </c>
      <c r="CC41" s="9">
        <f t="array" ref="CC41">VLOOKUP($C41&amp;$D41&amp;$CF41,IF({1,0},Sheet1!$A$6:$A$47&amp;Sheet1!$C$6:$C$47&amp;Sheet1!$CE$6:$CE$47,Sheet1!CB$6:CB$47),2,0)</f>
        <v>4800</v>
      </c>
      <c r="CD41" s="9">
        <f t="array" ref="CD41">VLOOKUP($C41&amp;$D41&amp;$CF41,IF({1,0},Sheet1!$A$6:$A$47&amp;Sheet1!$C$6:$C$47&amp;Sheet1!$CE$6:$CE$47,Sheet1!CC$6:CC$47),2,0)</f>
        <v>0</v>
      </c>
      <c r="CE41" s="9">
        <f t="array" ref="CE41">VLOOKUP($C41&amp;$D41&amp;$CF41,IF({1,0},Sheet1!$A$6:$A$47&amp;Sheet1!$C$6:$C$47&amp;Sheet1!$CE$6:$CE$47,Sheet1!CD$6:CD$47),2,0)</f>
        <v>0</v>
      </c>
      <c r="CF41" s="9">
        <v>45</v>
      </c>
      <c r="CG41" s="9" t="str">
        <f>"攻击+"&amp;CA41&amp;"，防御+"&amp;CC41&amp;" （9星）"</f>
        <v>攻击+9600，防御+4800 （9星）</v>
      </c>
      <c r="CH41" s="9" t="s">
        <v>214</v>
      </c>
      <c r="CI41" s="9">
        <f t="array" ref="CI41">VLOOKUP($C41&amp;$D41&amp;$CO41,IF({1,0},Sheet1!$A$6:$A$47&amp;Sheet1!$C$6:$C$47&amp;Sheet1!$CN$6:$CN$47,Sheet1!CH$6:CH$47),2,0)</f>
        <v>22</v>
      </c>
      <c r="CJ41" s="9">
        <f t="array" ref="CJ41">VLOOKUP($C41&amp;$D41&amp;$CO41,IF({1,0},Sheet1!$A$6:$A$47&amp;Sheet1!$C$6:$C$47&amp;Sheet1!$CN$6:$CN$47,Sheet1!CI$6:CI$47),2,0)</f>
        <v>60</v>
      </c>
      <c r="CK41" s="9">
        <f t="array" ref="CK41">VLOOKUP($C41&amp;$D41&amp;$CO41,IF({1,0},Sheet1!$A$6:$A$47&amp;Sheet1!$C$6:$C$47&amp;Sheet1!$CN$6:$CN$47,Sheet1!CJ$6:CJ$47),2,0)</f>
        <v>23</v>
      </c>
      <c r="CL41" s="9">
        <f t="array" ref="CL41">VLOOKUP($C41&amp;$D41&amp;$CO41,IF({1,0},Sheet1!$A$6:$A$47&amp;Sheet1!$C$6:$C$47&amp;Sheet1!$CN$6:$CN$47,Sheet1!CK$6:CK$47),2,0)</f>
        <v>30</v>
      </c>
      <c r="CM41" s="9">
        <f t="array" ref="CM41">VLOOKUP($C41&amp;$D41&amp;$CO41,IF({1,0},Sheet1!$A$6:$A$47&amp;Sheet1!$C$6:$C$47&amp;Sheet1!$CN$6:$CN$47,Sheet1!CL$6:CL$47),2,0)</f>
        <v>0</v>
      </c>
      <c r="CN41" s="9">
        <f t="array" ref="CN41">VLOOKUP($C41&amp;$D41&amp;$CO41,IF({1,0},Sheet1!$A$6:$A$47&amp;Sheet1!$C$6:$C$47&amp;Sheet1!$CN$6:$CN$47,Sheet1!CM$6:CM$47),2,0)</f>
        <v>0</v>
      </c>
      <c r="CO41" s="9">
        <v>50</v>
      </c>
      <c r="CP41" s="9" t="str">
        <f>"最终增伤+"&amp;CJ41/10&amp;"%，最终免伤+"&amp;CL41/10&amp;"% （"&amp;CO41/5&amp;"星）"</f>
        <v>最终增伤+6%，最终免伤+3% （10星）</v>
      </c>
      <c r="CQ41"/>
      <c r="CR41"/>
    </row>
    <row r="42" spans="1:96" s="9" customFormat="1" ht="17.399999999999999" x14ac:dyDescent="0.25">
      <c r="A42" s="45">
        <v>31501</v>
      </c>
      <c r="B42" s="28" t="s">
        <v>341</v>
      </c>
      <c r="C42" s="28">
        <f>VLOOKUP(B42,Sheet4!$A$6:$B$171,2,0)</f>
        <v>3</v>
      </c>
      <c r="D42" s="46">
        <v>15</v>
      </c>
      <c r="E42" s="9" t="s">
        <v>206</v>
      </c>
      <c r="F42" s="9">
        <f t="array" ref="F42">VLOOKUP($C42&amp;$D42&amp;$L42,IF({1,0},Sheet1!$A$6:$A$47&amp;Sheet1!$C$6:$C$47&amp;Sheet1!$K$6:$K$47,Sheet1!E$6:E$47),2,0)</f>
        <v>18</v>
      </c>
      <c r="G42" s="9">
        <f t="array" ref="G42">VLOOKUP($C42&amp;$D42&amp;$L42,IF({1,0},Sheet1!$A$6:$A$47&amp;Sheet1!$C$6:$C$47&amp;Sheet1!$K$6:$K$47,Sheet1!F$6:F$47),2,0)</f>
        <v>1</v>
      </c>
      <c r="H42" s="9">
        <f t="array" ref="H42">VLOOKUP($C42&amp;$D42&amp;$L42,IF({1,0},Sheet1!$A$6:$A$47&amp;Sheet1!$C$6:$C$47&amp;Sheet1!$K$6:$K$47,Sheet1!G$6:G$47),2,0)</f>
        <v>0</v>
      </c>
      <c r="I42" s="9">
        <f t="array" ref="I42">VLOOKUP($C42&amp;$D42&amp;$L42,IF({1,0},Sheet1!$A$6:$A$47&amp;Sheet1!$C$6:$C$47&amp;Sheet1!$K$6:$K$47,Sheet1!H$6:H$47),2,0)</f>
        <v>0</v>
      </c>
      <c r="J42" s="9">
        <f t="array" ref="J42">VLOOKUP($C42&amp;$D42&amp;$L42,IF({1,0},Sheet1!$A$6:$A$47&amp;Sheet1!$C$6:$C$47&amp;Sheet1!$K$6:$K$47,Sheet1!I$6:I$47),2,0)</f>
        <v>0</v>
      </c>
      <c r="K42" s="9">
        <f t="array" ref="K42">VLOOKUP($C42&amp;$D42&amp;$L42,IF({1,0},Sheet1!$A$6:$A$47&amp;Sheet1!$C$6:$C$47&amp;Sheet1!$K$6:$K$47,Sheet1!J$6:J$47),2,0)</f>
        <v>0</v>
      </c>
      <c r="L42" s="9">
        <v>5</v>
      </c>
      <c r="M42" s="33" t="s">
        <v>413</v>
      </c>
      <c r="N42" s="9" t="s">
        <v>207</v>
      </c>
      <c r="O42" s="9">
        <f t="array" ref="O42">VLOOKUP($C42&amp;$D42&amp;$U42,IF({1,0},Sheet1!$A$6:$A$47&amp;Sheet1!$C$6:$C$47&amp;Sheet1!$T$6:$T$47,Sheet1!N$6:N$47),2,0)</f>
        <v>18</v>
      </c>
      <c r="P42" s="9">
        <f t="array" ref="P42">VLOOKUP($C42&amp;$D42&amp;$U42,IF({1,0},Sheet1!$A$6:$A$47&amp;Sheet1!$C$6:$C$47&amp;Sheet1!$T$6:$T$47,Sheet1!O$6:O$47),2,0)</f>
        <v>2</v>
      </c>
      <c r="Q42" s="9">
        <f t="array" ref="Q42">VLOOKUP($C42&amp;$D42&amp;$U42,IF({1,0},Sheet1!$A$6:$A$47&amp;Sheet1!$C$6:$C$47&amp;Sheet1!$T$6:$T$47,Sheet1!P$6:P$47),2,0)</f>
        <v>0</v>
      </c>
      <c r="R42" s="9">
        <f t="array" ref="R42">VLOOKUP($C42&amp;$D42&amp;$U42,IF({1,0},Sheet1!$A$6:$A$47&amp;Sheet1!$C$6:$C$47&amp;Sheet1!$T$6:$T$47,Sheet1!Q$6:Q$47),2,0)</f>
        <v>0</v>
      </c>
      <c r="S42" s="9">
        <f t="array" ref="S42">VLOOKUP($C42&amp;$D42&amp;$U42,IF({1,0},Sheet1!$A$6:$A$47&amp;Sheet1!$C$6:$C$47&amp;Sheet1!$T$6:$T$47,Sheet1!R$6:R$47),2,0)</f>
        <v>0</v>
      </c>
      <c r="T42" s="9">
        <f t="array" ref="T42">VLOOKUP($C42&amp;$D42&amp;$U42,IF({1,0},Sheet1!$A$6:$A$47&amp;Sheet1!$C$6:$C$47&amp;Sheet1!$T$6:$T$47,Sheet1!S$6:S$47),2,0)</f>
        <v>0</v>
      </c>
      <c r="U42" s="9">
        <v>10</v>
      </c>
      <c r="V42" s="33" t="s">
        <v>414</v>
      </c>
      <c r="W42" s="9" t="s">
        <v>28</v>
      </c>
      <c r="X42" s="9">
        <f t="array" ref="X42">VLOOKUP($C42&amp;$D42&amp;$AD42,IF({1,0},Sheet1!$A$6:$A$47&amp;Sheet1!$C$6:$C$47&amp;Sheet1!$AC$6:$AC$47,Sheet1!W$6:W$47),2,0)</f>
        <v>0</v>
      </c>
      <c r="Y42" s="9">
        <f t="array" ref="Y42">VLOOKUP($C42&amp;$D42&amp;$AD42,IF({1,0},Sheet1!$A$6:$A$47&amp;Sheet1!$C$6:$C$47&amp;Sheet1!$AC$6:$AC$47,Sheet1!X$6:X$47),2,0)</f>
        <v>0</v>
      </c>
      <c r="Z42" s="9">
        <f t="array" ref="Z42">VLOOKUP($C42&amp;$D42&amp;$AD42,IF({1,0},Sheet1!$A$6:$A$47&amp;Sheet1!$C$6:$C$47&amp;Sheet1!$AC$6:$AC$47,Sheet1!Y$6:Y$47),2,0)</f>
        <v>2</v>
      </c>
      <c r="AA42" s="9">
        <f t="array" ref="AA42">VLOOKUP($C42&amp;$D42&amp;$AD42,IF({1,0},Sheet1!$A$6:$A$47&amp;Sheet1!$C$6:$C$47&amp;Sheet1!$AC$6:$AC$47,Sheet1!Z$6:Z$47),2,0)</f>
        <v>900</v>
      </c>
      <c r="AB42" s="9">
        <f t="array" ref="AB42">VLOOKUP($C42&amp;$D42&amp;$AD42,IF({1,0},Sheet1!$A$6:$A$47&amp;Sheet1!$C$6:$C$47&amp;Sheet1!$AC$6:$AC$47,Sheet1!AA$6:AA$47),2,0)</f>
        <v>9</v>
      </c>
      <c r="AC42" s="9">
        <f t="array" ref="AC42">VLOOKUP($C42&amp;$D42&amp;$AD42,IF({1,0},Sheet1!$A$6:$A$47&amp;Sheet1!$C$6:$C$47&amp;Sheet1!$AC$6:$AC$47,Sheet1!AB$6:AB$47),2,0)</f>
        <v>45</v>
      </c>
      <c r="AD42" s="9">
        <v>15</v>
      </c>
      <c r="AE42" s="9" t="str">
        <f t="array" ref="AE42">VLOOKUP($C42&amp;$D42,IF({1,0},Sheet1!$A$6:$A$47&amp;Sheet1!$C$6:$C$47,Sheet1!AD$6:AD$47),2,0)</f>
        <v>攻击+900，命中+4.5% （3星）</v>
      </c>
      <c r="AF42" s="9" t="s">
        <v>209</v>
      </c>
      <c r="AG42" s="9">
        <f t="array" ref="AG42">VLOOKUP($C42&amp;$D42&amp;$AM42,IF({1,0},Sheet1!$A$6:$A$47&amp;Sheet1!$C$6:$C$47&amp;Sheet1!$AL$6:$AL$47,Sheet1!AF$6:AF$47),2,0)</f>
        <v>0</v>
      </c>
      <c r="AH42" s="9">
        <v>41007</v>
      </c>
      <c r="AI42" s="9">
        <f t="array" ref="AI42">VLOOKUP($C42&amp;$D42&amp;$AM42,IF({1,0},Sheet1!$A$6:$A$47&amp;Sheet1!$C$6:$C$47&amp;Sheet1!$AL$6:$AL$47,Sheet1!AH$6:AH$47),2,0)</f>
        <v>7</v>
      </c>
      <c r="AJ42" s="9">
        <f t="array" ref="AJ42">VLOOKUP($C42&amp;$D42&amp;$AM42,IF({1,0},Sheet1!$A$6:$A$47&amp;Sheet1!$C$6:$C$47&amp;Sheet1!$AL$6:$AL$47,Sheet1!AI$6:AI$47),2,0)</f>
        <v>70</v>
      </c>
      <c r="AK42" s="9">
        <f t="array" ref="AK42">VLOOKUP($C42&amp;$D42&amp;$AM42,IF({1,0},Sheet1!$A$6:$A$47&amp;Sheet1!$C$6:$C$47&amp;Sheet1!$AL$6:$AL$47,Sheet1!AJ$6:AJ$47),2,0)</f>
        <v>0</v>
      </c>
      <c r="AL42" s="9">
        <f t="array" ref="AL42">VLOOKUP($C42&amp;$D42&amp;$AM42,IF({1,0},Sheet1!$A$6:$A$47&amp;Sheet1!$C$6:$C$47&amp;Sheet1!$AL$6:$AL$47,Sheet1!AK$6:AK$47),2,0)</f>
        <v>0</v>
      </c>
      <c r="AM42" s="9">
        <v>20</v>
      </c>
      <c r="AN42" s="9" t="s">
        <v>449</v>
      </c>
      <c r="AO42" s="9" t="s">
        <v>73</v>
      </c>
      <c r="AP42" s="9">
        <f t="array" ref="AP42">VLOOKUP($C42&amp;$D42&amp;$AV42,IF({1,0},Sheet1!$A$6:$A$47&amp;Sheet1!$C$6:$C$47&amp;Sheet1!$AU$6:$AU$47,Sheet1!AO$6:AO$47),2,0)</f>
        <v>2</v>
      </c>
      <c r="AQ42" s="9">
        <f t="array" ref="AQ42">VLOOKUP($C42&amp;$D42&amp;$AV42,IF({1,0},Sheet1!$A$6:$A$47&amp;Sheet1!$C$6:$C$47&amp;Sheet1!$AU$6:$AU$47,Sheet1!AP$6:AP$47),2,0)</f>
        <v>5000</v>
      </c>
      <c r="AR42" s="9">
        <f t="array" ref="AR42">VLOOKUP($C42&amp;$D42&amp;$AV42,IF({1,0},Sheet1!$A$6:$A$47&amp;Sheet1!$C$6:$C$47&amp;Sheet1!$AU$6:$AU$47,Sheet1!AQ$6:AQ$47),2,0)</f>
        <v>0</v>
      </c>
      <c r="AS42" s="9">
        <f t="array" ref="AS42">VLOOKUP($C42&amp;$D42&amp;$AV42,IF({1,0},Sheet1!$A$6:$A$47&amp;Sheet1!$C$6:$C$47&amp;Sheet1!$AU$6:$AU$47,Sheet1!AR$6:AR$47),2,0)</f>
        <v>0</v>
      </c>
      <c r="AT42" s="9">
        <f t="array" ref="AT42">VLOOKUP($C42&amp;$D42&amp;$AV42,IF({1,0},Sheet1!$A$6:$A$47&amp;Sheet1!$C$6:$C$47&amp;Sheet1!$AU$6:$AU$47,Sheet1!AS$6:AS$47),2,0)</f>
        <v>0</v>
      </c>
      <c r="AU42" s="9">
        <f t="array" ref="AU42">VLOOKUP($C42&amp;$D42&amp;$AV42,IF({1,0},Sheet1!$A$6:$A$47&amp;Sheet1!$C$6:$C$47&amp;Sheet1!$AU$6:$AU$47,Sheet1!AT$6:AT$47),2,0)</f>
        <v>0</v>
      </c>
      <c r="AV42" s="9">
        <v>25</v>
      </c>
      <c r="AW42" s="9" t="s">
        <v>450</v>
      </c>
      <c r="AX42" s="9" t="s">
        <v>74</v>
      </c>
      <c r="AY42" s="9">
        <f t="array" ref="AY42">VLOOKUP($C42&amp;$D42&amp;$BE42,IF({1,0},Sheet1!$A$6:$A$47&amp;Sheet1!$C$6:$C$47&amp;Sheet1!$BD$6:$BD$47,Sheet1!AX$6:AX$47),2,0)</f>
        <v>18</v>
      </c>
      <c r="AZ42" s="9">
        <f t="array" ref="AZ42">VLOOKUP($C42&amp;$D42&amp;$BE42,IF({1,0},Sheet1!$A$6:$A$47&amp;Sheet1!$C$6:$C$47&amp;Sheet1!$BD$6:$BD$47,Sheet1!AY$6:AY$47),2,0)</f>
        <v>4</v>
      </c>
      <c r="BA42" s="9">
        <f t="array" ref="BA42">VLOOKUP($C42&amp;$D42&amp;$BE42,IF({1,0},Sheet1!$A$6:$A$47&amp;Sheet1!$C$6:$C$47&amp;Sheet1!$BD$6:$BD$47,Sheet1!AZ$6:AZ$47),2,0)</f>
        <v>0</v>
      </c>
      <c r="BB42" s="9">
        <f t="array" ref="BB42">VLOOKUP($C42&amp;$D42&amp;$BE42,IF({1,0},Sheet1!$A$6:$A$47&amp;Sheet1!$C$6:$C$47&amp;Sheet1!$BD$6:$BD$47,Sheet1!BA$6:BA$47),2,0)</f>
        <v>0</v>
      </c>
      <c r="BC42" s="9">
        <f t="array" ref="BC42">VLOOKUP($C42&amp;$D42&amp;$BE42,IF({1,0},Sheet1!$A$6:$A$47&amp;Sheet1!$C$6:$C$47&amp;Sheet1!$BD$6:$BD$47,Sheet1!BB$6:BB$47),2,0)</f>
        <v>0</v>
      </c>
      <c r="BD42" s="9">
        <f t="array" ref="BD42">VLOOKUP($C42&amp;$D42&amp;$BE42,IF({1,0},Sheet1!$A$6:$A$47&amp;Sheet1!$C$6:$C$47&amp;Sheet1!$BD$6:$BD$47,Sheet1!BC$6:BC$47),2,0)</f>
        <v>0</v>
      </c>
      <c r="BE42" s="9">
        <v>30</v>
      </c>
      <c r="BF42" s="33" t="s">
        <v>418</v>
      </c>
      <c r="BG42" s="33" t="s">
        <v>75</v>
      </c>
      <c r="BH42" s="9">
        <f t="array" ref="BH42">VLOOKUP($C42&amp;$D42&amp;$BN42,IF({1,0},Sheet1!$A$6:$A$47&amp;Sheet1!$C$6:$C$47&amp;Sheet1!$BM$6:$BM$47,Sheet1!BG$6:BG$47),2,0)</f>
        <v>2</v>
      </c>
      <c r="BI42" s="9">
        <f t="array" ref="BI42">VLOOKUP($C42&amp;$D42&amp;$BN42,IF({1,0},Sheet1!$A$6:$A$47&amp;Sheet1!$C$6:$C$47&amp;Sheet1!$BM$6:$BM$47,Sheet1!BH$6:BH$47),2,0)</f>
        <v>10000</v>
      </c>
      <c r="BJ42" s="9">
        <f t="array" ref="BJ42">VLOOKUP($C42&amp;$D42&amp;$BN42,IF({1,0},Sheet1!$A$6:$A$47&amp;Sheet1!$C$6:$C$47&amp;Sheet1!$BM$6:$BM$47,Sheet1!BI$6:BI$47),2,0)</f>
        <v>0</v>
      </c>
      <c r="BK42" s="9">
        <f t="array" ref="BK42">VLOOKUP($C42&amp;$D42&amp;$BN42,IF({1,0},Sheet1!$A$6:$A$47&amp;Sheet1!$C$6:$C$47&amp;Sheet1!$BM$6:$BM$47,Sheet1!BJ$6:BJ$47),2,0)</f>
        <v>0</v>
      </c>
      <c r="BL42" s="9">
        <f t="array" ref="BL42">VLOOKUP($C42&amp;$D42&amp;$BN42,IF({1,0},Sheet1!$A$6:$A$47&amp;Sheet1!$C$6:$C$47&amp;Sheet1!$BM$6:$BM$47,Sheet1!BK$6:BK$47),2,0)</f>
        <v>0</v>
      </c>
      <c r="BM42" s="9">
        <f t="array" ref="BM42">VLOOKUP($C42&amp;$D42&amp;$BN42,IF({1,0},Sheet1!$A$6:$A$47&amp;Sheet1!$C$6:$C$47&amp;Sheet1!$BM$6:$BM$47,Sheet1!BL$6:BL$47),2,0)</f>
        <v>0</v>
      </c>
      <c r="BN42" s="9">
        <v>35</v>
      </c>
      <c r="BO42" s="9" t="s">
        <v>451</v>
      </c>
      <c r="BP42" s="9" t="s">
        <v>212</v>
      </c>
      <c r="BQ42" s="9">
        <f t="array" ref="BQ42">VLOOKUP($C42&amp;$D42&amp;$BW42,IF({1,0},Sheet1!$A$6:$A$47&amp;Sheet1!$C$6:$C$47&amp;Sheet1!$BV$6:$BV$47,Sheet1!BP$6:BP$47),2,0)</f>
        <v>7</v>
      </c>
      <c r="BR42" s="9">
        <f t="array" ref="BR42">VLOOKUP($C42&amp;$D42&amp;$BW42,IF({1,0},Sheet1!$A$6:$A$47&amp;Sheet1!$C$6:$C$47&amp;Sheet1!$BV$6:$BV$47,Sheet1!BQ$6:BQ$47),2,0)</f>
        <v>100</v>
      </c>
      <c r="BS42" s="9">
        <f t="array" ref="BS42">VLOOKUP($C42&amp;$D42&amp;$BW42,IF({1,0},Sheet1!$A$6:$A$47&amp;Sheet1!$C$6:$C$47&amp;Sheet1!$BV$6:$BV$47,Sheet1!BR$6:BR$47),2,0)</f>
        <v>0</v>
      </c>
      <c r="BT42" s="9">
        <f t="array" ref="BT42">VLOOKUP($C42&amp;$D42&amp;$BW42,IF({1,0},Sheet1!$A$6:$A$47&amp;Sheet1!$C$6:$C$47&amp;Sheet1!$BV$6:$BV$47,Sheet1!BS$6:BS$47),2,0)</f>
        <v>0</v>
      </c>
      <c r="BU42" s="9">
        <f t="array" ref="BU42">VLOOKUP($C42&amp;$D42&amp;$BW42,IF({1,0},Sheet1!$A$6:$A$47&amp;Sheet1!$C$6:$C$47&amp;Sheet1!$BV$6:$BV$47,Sheet1!BT$6:BT$47),2,0)</f>
        <v>0</v>
      </c>
      <c r="BV42" s="9">
        <f t="array" ref="BV42">VLOOKUP($C42&amp;$D42&amp;$BW42,IF({1,0},Sheet1!$A$6:$A$47&amp;Sheet1!$C$6:$C$47&amp;Sheet1!$BV$6:$BV$47,Sheet1!BU$6:BU$47),2,0)</f>
        <v>0</v>
      </c>
      <c r="BW42" s="9">
        <v>40</v>
      </c>
      <c r="BX42" s="9" t="str">
        <f>"伤害加成+"&amp;BR42/10&amp;"% （"&amp;BW42/5&amp;"星）"</f>
        <v>伤害加成+10% （8星）</v>
      </c>
      <c r="BY42" s="9" t="s">
        <v>77</v>
      </c>
      <c r="BZ42" s="9">
        <f t="array" ref="BZ42">VLOOKUP($C42&amp;$D42&amp;$CF42,IF({1,0},Sheet1!$A$6:$A$47&amp;Sheet1!$C$6:$C$47&amp;Sheet1!$CE$6:$CE$47,Sheet1!BY$6:BY$47),2,0)</f>
        <v>2</v>
      </c>
      <c r="CA42" s="9">
        <f t="array" ref="CA42">VLOOKUP($C42&amp;$D42&amp;$CF42,IF({1,0},Sheet1!$A$6:$A$47&amp;Sheet1!$C$6:$C$47&amp;Sheet1!$CE$6:$CE$47,Sheet1!BZ$6:BZ$47),2,0)</f>
        <v>20000</v>
      </c>
      <c r="CB42" s="9">
        <f t="array" ref="CB42">VLOOKUP($C42&amp;$D42&amp;$CF42,IF({1,0},Sheet1!$A$6:$A$47&amp;Sheet1!$C$6:$C$47&amp;Sheet1!$CE$6:$CE$47,Sheet1!CA$6:CA$47),2,0)</f>
        <v>0</v>
      </c>
      <c r="CC42" s="9">
        <f t="array" ref="CC42">VLOOKUP($C42&amp;$D42&amp;$CF42,IF({1,0},Sheet1!$A$6:$A$47&amp;Sheet1!$C$6:$C$47&amp;Sheet1!$CE$6:$CE$47,Sheet1!CB$6:CB$47),2,0)</f>
        <v>0</v>
      </c>
      <c r="CD42" s="9">
        <f t="array" ref="CD42">VLOOKUP($C42&amp;$D42&amp;$CF42,IF({1,0},Sheet1!$A$6:$A$47&amp;Sheet1!$C$6:$C$47&amp;Sheet1!$CE$6:$CE$47,Sheet1!CC$6:CC$47),2,0)</f>
        <v>0</v>
      </c>
      <c r="CE42" s="9">
        <f t="array" ref="CE42">VLOOKUP($C42&amp;$D42&amp;$CF42,IF({1,0},Sheet1!$A$6:$A$47&amp;Sheet1!$C$6:$C$47&amp;Sheet1!$CE$6:$CE$47,Sheet1!CD$6:CD$47),2,0)</f>
        <v>0</v>
      </c>
      <c r="CF42" s="9">
        <v>45</v>
      </c>
      <c r="CG42" s="9" t="s">
        <v>452</v>
      </c>
      <c r="CH42" s="9" t="s">
        <v>214</v>
      </c>
      <c r="CI42" s="9">
        <f t="array" ref="CI42">VLOOKUP($C42&amp;$D42&amp;$CO42,IF({1,0},Sheet1!$A$6:$A$47&amp;Sheet1!$C$6:$C$47&amp;Sheet1!$CN$6:$CN$47,Sheet1!CH$6:CH$47),2,0)</f>
        <v>22</v>
      </c>
      <c r="CJ42" s="9">
        <f t="array" ref="CJ42">VLOOKUP($C42&amp;$D42&amp;$CO42,IF({1,0},Sheet1!$A$6:$A$47&amp;Sheet1!$C$6:$C$47&amp;Sheet1!$CN$6:$CN$47,Sheet1!CI$6:CI$47),2,0)</f>
        <v>120</v>
      </c>
      <c r="CK42" s="9">
        <f t="array" ref="CK42">VLOOKUP($C42&amp;$D42&amp;$CO42,IF({1,0},Sheet1!$A$6:$A$47&amp;Sheet1!$C$6:$C$47&amp;Sheet1!$CN$6:$CN$47,Sheet1!CJ$6:CJ$47),2,0)</f>
        <v>0</v>
      </c>
      <c r="CL42" s="9">
        <f t="array" ref="CL42">VLOOKUP($C42&amp;$D42&amp;$CO42,IF({1,0},Sheet1!$A$6:$A$47&amp;Sheet1!$C$6:$C$47&amp;Sheet1!$CN$6:$CN$47,Sheet1!CK$6:CK$47),2,0)</f>
        <v>0</v>
      </c>
      <c r="CM42" s="9">
        <f t="array" ref="CM42">VLOOKUP($C42&amp;$D42&amp;$CO42,IF({1,0},Sheet1!$A$6:$A$47&amp;Sheet1!$C$6:$C$47&amp;Sheet1!$CN$6:$CN$47,Sheet1!CL$6:CL$47),2,0)</f>
        <v>0</v>
      </c>
      <c r="CN42" s="9">
        <f t="array" ref="CN42">VLOOKUP($C42&amp;$D42&amp;$CO42,IF({1,0},Sheet1!$A$6:$A$47&amp;Sheet1!$C$6:$C$47&amp;Sheet1!$CN$6:$CN$47,Sheet1!CM$6:CM$47),2,0)</f>
        <v>0</v>
      </c>
      <c r="CO42" s="9">
        <v>50</v>
      </c>
      <c r="CP42" s="9" t="str">
        <f>"最终增伤+"&amp;CJ42/10&amp;"% （"&amp;CO42/5&amp;"星）"</f>
        <v>最终增伤+12% （10星）</v>
      </c>
      <c r="CQ42"/>
      <c r="CR42"/>
    </row>
    <row r="43" spans="1:96" s="9" customFormat="1" ht="17.399999999999999" x14ac:dyDescent="0.25">
      <c r="A43" s="45">
        <v>31502</v>
      </c>
      <c r="B43" s="28" t="s">
        <v>342</v>
      </c>
      <c r="C43" s="28">
        <f>VLOOKUP(B43,Sheet4!$A$6:$B$171,2,0)</f>
        <v>2</v>
      </c>
      <c r="D43" s="46">
        <v>15</v>
      </c>
      <c r="E43" s="9" t="s">
        <v>206</v>
      </c>
      <c r="F43" s="9">
        <f t="array" ref="F43">VLOOKUP($C43&amp;$D43&amp;$L43,IF({1,0},Sheet1!$A$6:$A$47&amp;Sheet1!$C$6:$C$47&amp;Sheet1!$K$6:$K$47,Sheet1!E$6:E$47),2,0)</f>
        <v>18</v>
      </c>
      <c r="G43" s="9">
        <f t="array" ref="G43">VLOOKUP($C43&amp;$D43&amp;$L43,IF({1,0},Sheet1!$A$6:$A$47&amp;Sheet1!$C$6:$C$47&amp;Sheet1!$K$6:$K$47,Sheet1!F$6:F$47),2,0)</f>
        <v>1</v>
      </c>
      <c r="H43" s="9">
        <f t="array" ref="H43">VLOOKUP($C43&amp;$D43&amp;$L43,IF({1,0},Sheet1!$A$6:$A$47&amp;Sheet1!$C$6:$C$47&amp;Sheet1!$K$6:$K$47,Sheet1!G$6:G$47),2,0)</f>
        <v>0</v>
      </c>
      <c r="I43" s="9">
        <f t="array" ref="I43">VLOOKUP($C43&amp;$D43&amp;$L43,IF({1,0},Sheet1!$A$6:$A$47&amp;Sheet1!$C$6:$C$47&amp;Sheet1!$K$6:$K$47,Sheet1!H$6:H$47),2,0)</f>
        <v>0</v>
      </c>
      <c r="J43" s="9">
        <f t="array" ref="J43">VLOOKUP($C43&amp;$D43&amp;$L43,IF({1,0},Sheet1!$A$6:$A$47&amp;Sheet1!$C$6:$C$47&amp;Sheet1!$K$6:$K$47,Sheet1!I$6:I$47),2,0)</f>
        <v>0</v>
      </c>
      <c r="K43" s="9">
        <f t="array" ref="K43">VLOOKUP($C43&amp;$D43&amp;$L43,IF({1,0},Sheet1!$A$6:$A$47&amp;Sheet1!$C$6:$C$47&amp;Sheet1!$K$6:$K$47,Sheet1!J$6:J$47),2,0)</f>
        <v>0</v>
      </c>
      <c r="L43" s="9">
        <v>5</v>
      </c>
      <c r="M43" s="33" t="s">
        <v>413</v>
      </c>
      <c r="N43" s="9" t="s">
        <v>207</v>
      </c>
      <c r="O43" s="9">
        <f t="array" ref="O43">VLOOKUP($C43&amp;$D43&amp;$U43,IF({1,0},Sheet1!$A$6:$A$47&amp;Sheet1!$C$6:$C$47&amp;Sheet1!$T$6:$T$47,Sheet1!N$6:N$47),2,0)</f>
        <v>18</v>
      </c>
      <c r="P43" s="9">
        <f t="array" ref="P43">VLOOKUP($C43&amp;$D43&amp;$U43,IF({1,0},Sheet1!$A$6:$A$47&amp;Sheet1!$C$6:$C$47&amp;Sheet1!$T$6:$T$47,Sheet1!O$6:O$47),2,0)</f>
        <v>2</v>
      </c>
      <c r="Q43" s="9">
        <f t="array" ref="Q43">VLOOKUP($C43&amp;$D43&amp;$U43,IF({1,0},Sheet1!$A$6:$A$47&amp;Sheet1!$C$6:$C$47&amp;Sheet1!$T$6:$T$47,Sheet1!P$6:P$47),2,0)</f>
        <v>0</v>
      </c>
      <c r="R43" s="9">
        <f t="array" ref="R43">VLOOKUP($C43&amp;$D43&amp;$U43,IF({1,0},Sheet1!$A$6:$A$47&amp;Sheet1!$C$6:$C$47&amp;Sheet1!$T$6:$T$47,Sheet1!Q$6:Q$47),2,0)</f>
        <v>0</v>
      </c>
      <c r="S43" s="9">
        <f t="array" ref="S43">VLOOKUP($C43&amp;$D43&amp;$U43,IF({1,0},Sheet1!$A$6:$A$47&amp;Sheet1!$C$6:$C$47&amp;Sheet1!$T$6:$T$47,Sheet1!R$6:R$47),2,0)</f>
        <v>0</v>
      </c>
      <c r="T43" s="9">
        <f t="array" ref="T43">VLOOKUP($C43&amp;$D43&amp;$U43,IF({1,0},Sheet1!$A$6:$A$47&amp;Sheet1!$C$6:$C$47&amp;Sheet1!$T$6:$T$47,Sheet1!S$6:S$47),2,0)</f>
        <v>0</v>
      </c>
      <c r="U43" s="9">
        <v>10</v>
      </c>
      <c r="V43" s="33" t="s">
        <v>414</v>
      </c>
      <c r="W43" s="9" t="s">
        <v>28</v>
      </c>
      <c r="X43" s="9">
        <f t="array" ref="X43">VLOOKUP($C43&amp;$D43&amp;$AD43,IF({1,0},Sheet1!$A$6:$A$47&amp;Sheet1!$C$6:$C$47&amp;Sheet1!$AC$6:$AC$47,Sheet1!W$6:W$47),2,0)</f>
        <v>0</v>
      </c>
      <c r="Y43" s="9">
        <f t="array" ref="Y43">VLOOKUP($C43&amp;$D43&amp;$AD43,IF({1,0},Sheet1!$A$6:$A$47&amp;Sheet1!$C$6:$C$47&amp;Sheet1!$AC$6:$AC$47,Sheet1!X$6:X$47),2,0)</f>
        <v>0</v>
      </c>
      <c r="Z43" s="9">
        <f t="array" ref="Z43">VLOOKUP($C43&amp;$D43&amp;$AD43,IF({1,0},Sheet1!$A$6:$A$47&amp;Sheet1!$C$6:$C$47&amp;Sheet1!$AC$6:$AC$47,Sheet1!Y$6:Y$47),2,0)</f>
        <v>3</v>
      </c>
      <c r="AA43" s="9">
        <f t="array" ref="AA43">VLOOKUP($C43&amp;$D43&amp;$AD43,IF({1,0},Sheet1!$A$6:$A$47&amp;Sheet1!$C$6:$C$47&amp;Sheet1!$AC$6:$AC$47,Sheet1!Z$6:Z$47),2,0)</f>
        <v>700</v>
      </c>
      <c r="AB43" s="9">
        <v>15</v>
      </c>
      <c r="AC43" s="9">
        <v>30</v>
      </c>
      <c r="AD43" s="9">
        <v>15</v>
      </c>
      <c r="AE43" s="9" t="s">
        <v>458</v>
      </c>
      <c r="AF43" s="9" t="s">
        <v>209</v>
      </c>
      <c r="AG43" s="9">
        <f t="array" ref="AG43">VLOOKUP($C43&amp;$D43&amp;$AM43,IF({1,0},Sheet1!$A$6:$A$47&amp;Sheet1!$C$6:$C$47&amp;Sheet1!$AL$6:$AL$47,Sheet1!AF$6:AF$47),2,0)</f>
        <v>901</v>
      </c>
      <c r="AH43" s="9">
        <v>31502201</v>
      </c>
      <c r="AI43" s="9">
        <f t="array" ref="AI43">VLOOKUP($C43&amp;$D43&amp;$AM43,IF({1,0},Sheet1!$A$6:$A$47&amp;Sheet1!$C$6:$C$47&amp;Sheet1!$AL$6:$AL$47,Sheet1!AH$6:AH$47),2,0)</f>
        <v>0</v>
      </c>
      <c r="AJ43" s="9">
        <f t="array" ref="AJ43">VLOOKUP($C43&amp;$D43&amp;$AM43,IF({1,0},Sheet1!$A$6:$A$47&amp;Sheet1!$C$6:$C$47&amp;Sheet1!$AL$6:$AL$47,Sheet1!AI$6:AI$47),2,0)</f>
        <v>0</v>
      </c>
      <c r="AK43" s="9">
        <f t="array" ref="AK43">VLOOKUP($C43&amp;$D43&amp;$AM43,IF({1,0},Sheet1!$A$6:$A$47&amp;Sheet1!$C$6:$C$47&amp;Sheet1!$AL$6:$AL$47,Sheet1!AJ$6:AJ$47),2,0)</f>
        <v>0</v>
      </c>
      <c r="AL43" s="9">
        <f t="array" ref="AL43">VLOOKUP($C43&amp;$D43&amp;$AM43,IF({1,0},Sheet1!$A$6:$A$47&amp;Sheet1!$C$6:$C$47&amp;Sheet1!$AL$6:$AL$47,Sheet1!AK$6:AK$47),2,0)</f>
        <v>0</v>
      </c>
      <c r="AM43" s="9">
        <v>20</v>
      </c>
      <c r="AN43" s="9" t="s">
        <v>422</v>
      </c>
      <c r="AO43" s="9" t="s">
        <v>73</v>
      </c>
      <c r="AP43" s="9">
        <f t="array" ref="AP43">VLOOKUP($C43&amp;$D43&amp;$AV43,IF({1,0},Sheet1!$A$6:$A$47&amp;Sheet1!$C$6:$C$47&amp;Sheet1!$AU$6:$AU$47,Sheet1!AO$6:AO$47),2,0)</f>
        <v>1</v>
      </c>
      <c r="AQ43" s="9">
        <f t="array" ref="AQ43">VLOOKUP($C43&amp;$D43&amp;$AV43,IF({1,0},Sheet1!$A$6:$A$47&amp;Sheet1!$C$6:$C$47&amp;Sheet1!$AU$6:$AU$47,Sheet1!AP$6:AP$47),2,0)</f>
        <v>24000</v>
      </c>
      <c r="AR43" s="9">
        <f t="array" ref="AR43">VLOOKUP($C43&amp;$D43&amp;$AV43,IF({1,0},Sheet1!$A$6:$A$47&amp;Sheet1!$C$6:$C$47&amp;Sheet1!$AU$6:$AU$47,Sheet1!AQ$6:AQ$47),2,0)</f>
        <v>3</v>
      </c>
      <c r="AS43" s="9">
        <f t="array" ref="AS43">VLOOKUP($C43&amp;$D43&amp;$AV43,IF({1,0},Sheet1!$A$6:$A$47&amp;Sheet1!$C$6:$C$47&amp;Sheet1!$AU$6:$AU$47,Sheet1!AR$6:AR$47),2,0)</f>
        <v>1200</v>
      </c>
      <c r="AT43" s="9">
        <f t="array" ref="AT43">VLOOKUP($C43&amp;$D43&amp;$AV43,IF({1,0},Sheet1!$A$6:$A$47&amp;Sheet1!$C$6:$C$47&amp;Sheet1!$AU$6:$AU$47,Sheet1!AS$6:AS$47),2,0)</f>
        <v>0</v>
      </c>
      <c r="AU43" s="9">
        <f t="array" ref="AU43">VLOOKUP($C43&amp;$D43&amp;$AV43,IF({1,0},Sheet1!$A$6:$A$47&amp;Sheet1!$C$6:$C$47&amp;Sheet1!$AU$6:$AU$47,Sheet1!AT$6:AT$47),2,0)</f>
        <v>0</v>
      </c>
      <c r="AV43" s="9">
        <v>25</v>
      </c>
      <c r="AW43" s="9" t="s">
        <v>454</v>
      </c>
      <c r="AX43" s="9" t="s">
        <v>74</v>
      </c>
      <c r="AY43" s="9">
        <f t="array" ref="AY43">VLOOKUP($C43&amp;$D43&amp;$BE43,IF({1,0},Sheet1!$A$6:$A$47&amp;Sheet1!$C$6:$C$47&amp;Sheet1!$BD$6:$BD$47,Sheet1!AX$6:AX$47),2,0)</f>
        <v>18</v>
      </c>
      <c r="AZ43" s="9">
        <f t="array" ref="AZ43">VLOOKUP($C43&amp;$D43&amp;$BE43,IF({1,0},Sheet1!$A$6:$A$47&amp;Sheet1!$C$6:$C$47&amp;Sheet1!$BD$6:$BD$47,Sheet1!AY$6:AY$47),2,0)</f>
        <v>4</v>
      </c>
      <c r="BA43" s="9">
        <f t="array" ref="BA43">VLOOKUP($C43&amp;$D43&amp;$BE43,IF({1,0},Sheet1!$A$6:$A$47&amp;Sheet1!$C$6:$C$47&amp;Sheet1!$BD$6:$BD$47,Sheet1!AZ$6:AZ$47),2,0)</f>
        <v>0</v>
      </c>
      <c r="BB43" s="9">
        <f t="array" ref="BB43">VLOOKUP($C43&amp;$D43&amp;$BE43,IF({1,0},Sheet1!$A$6:$A$47&amp;Sheet1!$C$6:$C$47&amp;Sheet1!$BD$6:$BD$47,Sheet1!BA$6:BA$47),2,0)</f>
        <v>0</v>
      </c>
      <c r="BC43" s="9">
        <f t="array" ref="BC43">VLOOKUP($C43&amp;$D43&amp;$BE43,IF({1,0},Sheet1!$A$6:$A$47&amp;Sheet1!$C$6:$C$47&amp;Sheet1!$BD$6:$BD$47,Sheet1!BB$6:BB$47),2,0)</f>
        <v>0</v>
      </c>
      <c r="BD43" s="9">
        <f t="array" ref="BD43">VLOOKUP($C43&amp;$D43&amp;$BE43,IF({1,0},Sheet1!$A$6:$A$47&amp;Sheet1!$C$6:$C$47&amp;Sheet1!$BD$6:$BD$47,Sheet1!BC$6:BC$47),2,0)</f>
        <v>0</v>
      </c>
      <c r="BE43" s="9">
        <v>30</v>
      </c>
      <c r="BF43" s="33" t="s">
        <v>418</v>
      </c>
      <c r="BG43" s="33" t="s">
        <v>75</v>
      </c>
      <c r="BH43" s="9">
        <f t="array" ref="BH43">VLOOKUP($C43&amp;$D43&amp;$BN43,IF({1,0},Sheet1!$A$6:$A$47&amp;Sheet1!$C$6:$C$47&amp;Sheet1!$BM$6:$BM$47,Sheet1!BG$6:BG$47),2,0)</f>
        <v>1</v>
      </c>
      <c r="BI43" s="9">
        <f t="array" ref="BI43">VLOOKUP($C43&amp;$D43&amp;$BN43,IF({1,0},Sheet1!$A$6:$A$47&amp;Sheet1!$C$6:$C$47&amp;Sheet1!$BM$6:$BM$47,Sheet1!BH$6:BH$47),2,0)</f>
        <v>48000</v>
      </c>
      <c r="BJ43" s="9">
        <f t="array" ref="BJ43">VLOOKUP($C43&amp;$D43&amp;$BN43,IF({1,0},Sheet1!$A$6:$A$47&amp;Sheet1!$C$6:$C$47&amp;Sheet1!$BM$6:$BM$47,Sheet1!BI$6:BI$47),2,0)</f>
        <v>3</v>
      </c>
      <c r="BK43" s="9">
        <f t="array" ref="BK43">VLOOKUP($C43&amp;$D43&amp;$BN43,IF({1,0},Sheet1!$A$6:$A$47&amp;Sheet1!$C$6:$C$47&amp;Sheet1!$BM$6:$BM$47,Sheet1!BJ$6:BJ$47),2,0)</f>
        <v>2400</v>
      </c>
      <c r="BL43" s="9">
        <f t="array" ref="BL43">VLOOKUP($C43&amp;$D43&amp;$BN43,IF({1,0},Sheet1!$A$6:$A$47&amp;Sheet1!$C$6:$C$47&amp;Sheet1!$BM$6:$BM$47,Sheet1!BK$6:BK$47),2,0)</f>
        <v>0</v>
      </c>
      <c r="BM43" s="9">
        <f t="array" ref="BM43">VLOOKUP($C43&amp;$D43&amp;$BN43,IF({1,0},Sheet1!$A$6:$A$47&amp;Sheet1!$C$6:$C$47&amp;Sheet1!$BM$6:$BM$47,Sheet1!BL$6:BL$47),2,0)</f>
        <v>0</v>
      </c>
      <c r="BN43" s="9">
        <v>35</v>
      </c>
      <c r="BO43" s="9" t="s">
        <v>455</v>
      </c>
      <c r="BP43" s="9" t="s">
        <v>212</v>
      </c>
      <c r="BQ43" s="9">
        <f t="array" ref="BQ43">VLOOKUP($C43&amp;$D43&amp;$BW43,IF({1,0},Sheet1!$A$6:$A$47&amp;Sheet1!$C$6:$C$47&amp;Sheet1!$BV$6:$BV$47,Sheet1!BP$6:BP$47),2,0)</f>
        <v>23</v>
      </c>
      <c r="BR43" s="9">
        <f t="array" ref="BR43">VLOOKUP($C43&amp;$D43&amp;$BW43,IF({1,0},Sheet1!$A$6:$A$47&amp;Sheet1!$C$6:$C$47&amp;Sheet1!$BV$6:$BV$47,Sheet1!BQ$6:BQ$47),2,0)</f>
        <v>40</v>
      </c>
      <c r="BS43" s="9">
        <f t="array" ref="BS43">VLOOKUP($C43&amp;$D43&amp;$BW43,IF({1,0},Sheet1!$A$6:$A$47&amp;Sheet1!$C$6:$C$47&amp;Sheet1!$BV$6:$BV$47,Sheet1!BR$6:BR$47),2,0)</f>
        <v>0</v>
      </c>
      <c r="BT43" s="9">
        <f t="array" ref="BT43">VLOOKUP($C43&amp;$D43&amp;$BW43,IF({1,0},Sheet1!$A$6:$A$47&amp;Sheet1!$C$6:$C$47&amp;Sheet1!$BV$6:$BV$47,Sheet1!BS$6:BS$47),2,0)</f>
        <v>0</v>
      </c>
      <c r="BU43" s="9">
        <f t="array" ref="BU43">VLOOKUP($C43&amp;$D43&amp;$BW43,IF({1,0},Sheet1!$A$6:$A$47&amp;Sheet1!$C$6:$C$47&amp;Sheet1!$BV$6:$BV$47,Sheet1!BT$6:BT$47),2,0)</f>
        <v>0</v>
      </c>
      <c r="BV43" s="9">
        <f t="array" ref="BV43">VLOOKUP($C43&amp;$D43&amp;$BW43,IF({1,0},Sheet1!$A$6:$A$47&amp;Sheet1!$C$6:$C$47&amp;Sheet1!$BV$6:$BV$47,Sheet1!BU$6:BU$47),2,0)</f>
        <v>0</v>
      </c>
      <c r="BW43" s="9">
        <v>40</v>
      </c>
      <c r="BX43" s="8" t="str">
        <f>"最终免伤+"&amp;BR43/10&amp;"% （"&amp;BW43/5&amp;"星）"</f>
        <v>最终免伤+4% （8星）</v>
      </c>
      <c r="BY43" s="9" t="s">
        <v>77</v>
      </c>
      <c r="BZ43" s="9">
        <f t="array" ref="BZ43">VLOOKUP($C43&amp;$D43&amp;$CF43,IF({1,0},Sheet1!$A$6:$A$47&amp;Sheet1!$C$6:$C$47&amp;Sheet1!$CE$6:$CE$47,Sheet1!BY$6:BY$47),2,0)</f>
        <v>1</v>
      </c>
      <c r="CA43" s="9">
        <f t="array" ref="CA43">VLOOKUP($C43&amp;$D43&amp;$CF43,IF({1,0},Sheet1!$A$6:$A$47&amp;Sheet1!$C$6:$C$47&amp;Sheet1!$CE$6:$CE$47,Sheet1!BZ$6:BZ$47),2,0)</f>
        <v>96000</v>
      </c>
      <c r="CB43" s="9">
        <f t="array" ref="CB43">VLOOKUP($C43&amp;$D43&amp;$CF43,IF({1,0},Sheet1!$A$6:$A$47&amp;Sheet1!$C$6:$C$47&amp;Sheet1!$CE$6:$CE$47,Sheet1!CA$6:CA$47),2,0)</f>
        <v>3</v>
      </c>
      <c r="CC43" s="9">
        <f t="array" ref="CC43">VLOOKUP($C43&amp;$D43&amp;$CF43,IF({1,0},Sheet1!$A$6:$A$47&amp;Sheet1!$C$6:$C$47&amp;Sheet1!$CE$6:$CE$47,Sheet1!CB$6:CB$47),2,0)</f>
        <v>4800</v>
      </c>
      <c r="CD43" s="9">
        <f t="array" ref="CD43">VLOOKUP($C43&amp;$D43&amp;$CF43,IF({1,0},Sheet1!$A$6:$A$47&amp;Sheet1!$C$6:$C$47&amp;Sheet1!$CE$6:$CE$47,Sheet1!CC$6:CC$47),2,0)</f>
        <v>0</v>
      </c>
      <c r="CE43" s="9">
        <f t="array" ref="CE43">VLOOKUP($C43&amp;$D43&amp;$CF43,IF({1,0},Sheet1!$A$6:$A$47&amp;Sheet1!$C$6:$C$47&amp;Sheet1!$CE$6:$CE$47,Sheet1!CD$6:CD$47),2,0)</f>
        <v>0</v>
      </c>
      <c r="CF43" s="9">
        <v>45</v>
      </c>
      <c r="CG43" s="9" t="str">
        <f>"生命+"&amp;CA43&amp;"，防御+"&amp;CC43&amp;" （9星）"</f>
        <v>生命+96000，防御+4800 （9星）</v>
      </c>
      <c r="CH43" s="9" t="s">
        <v>214</v>
      </c>
      <c r="CI43" s="9">
        <f t="array" ref="CI43">VLOOKUP($C43&amp;$D43&amp;$CO43,IF({1,0},Sheet1!$A$6:$A$47&amp;Sheet1!$C$6:$C$47&amp;Sheet1!$CN$6:$CN$47,Sheet1!CH$6:CH$47),2,0)</f>
        <v>23</v>
      </c>
      <c r="CJ43" s="9">
        <f t="array" ref="CJ43">VLOOKUP($C43&amp;$D43&amp;$CO43,IF({1,0},Sheet1!$A$6:$A$47&amp;Sheet1!$C$6:$C$47&amp;Sheet1!$CN$6:$CN$47,Sheet1!CI$6:CI$47),2,0)</f>
        <v>60</v>
      </c>
      <c r="CK43" s="9">
        <f t="array" ref="CK43">VLOOKUP($C43&amp;$D43&amp;$CO43,IF({1,0},Sheet1!$A$6:$A$47&amp;Sheet1!$C$6:$C$47&amp;Sheet1!$CN$6:$CN$47,Sheet1!CJ$6:CJ$47),2,0)</f>
        <v>0</v>
      </c>
      <c r="CL43" s="9">
        <f t="array" ref="CL43">VLOOKUP($C43&amp;$D43&amp;$CO43,IF({1,0},Sheet1!$A$6:$A$47&amp;Sheet1!$C$6:$C$47&amp;Sheet1!$CN$6:$CN$47,Sheet1!CK$6:CK$47),2,0)</f>
        <v>0</v>
      </c>
      <c r="CM43" s="9">
        <f t="array" ref="CM43">VLOOKUP($C43&amp;$D43&amp;$CO43,IF({1,0},Sheet1!$A$6:$A$47&amp;Sheet1!$C$6:$C$47&amp;Sheet1!$CN$6:$CN$47,Sheet1!CL$6:CL$47),2,0)</f>
        <v>0</v>
      </c>
      <c r="CN43" s="9">
        <f t="array" ref="CN43">VLOOKUP($C43&amp;$D43&amp;$CO43,IF({1,0},Sheet1!$A$6:$A$47&amp;Sheet1!$C$6:$C$47&amp;Sheet1!$CN$6:$CN$47,Sheet1!CM$6:CM$47),2,0)</f>
        <v>0</v>
      </c>
      <c r="CO43" s="9">
        <v>50</v>
      </c>
      <c r="CP43" s="8" t="str">
        <f>"最终免伤+"&amp;CJ43/10&amp;"% （"&amp;CO43/5&amp;"星）"</f>
        <v>最终免伤+6% （10星）</v>
      </c>
      <c r="CQ43"/>
      <c r="CR43"/>
    </row>
    <row r="44" spans="1:96" s="9" customFormat="1" ht="17.399999999999999" x14ac:dyDescent="0.25">
      <c r="A44" s="45">
        <v>31503</v>
      </c>
      <c r="B44" s="28" t="s">
        <v>343</v>
      </c>
      <c r="C44" s="28">
        <f>VLOOKUP(B44,Sheet4!$A$6:$B$171,2,0)</f>
        <v>3</v>
      </c>
      <c r="D44" s="46">
        <v>15</v>
      </c>
      <c r="E44" s="9" t="s">
        <v>206</v>
      </c>
      <c r="F44" s="9">
        <f t="array" ref="F44">VLOOKUP($C44&amp;$D44&amp;$L44,IF({1,0},Sheet1!$A$6:$A$47&amp;Sheet1!$C$6:$C$47&amp;Sheet1!$K$6:$K$47,Sheet1!E$6:E$47),2,0)</f>
        <v>18</v>
      </c>
      <c r="G44" s="9">
        <f t="array" ref="G44">VLOOKUP($C44&amp;$D44&amp;$L44,IF({1,0},Sheet1!$A$6:$A$47&amp;Sheet1!$C$6:$C$47&amp;Sheet1!$K$6:$K$47,Sheet1!F$6:F$47),2,0)</f>
        <v>1</v>
      </c>
      <c r="H44" s="9">
        <f t="array" ref="H44">VLOOKUP($C44&amp;$D44&amp;$L44,IF({1,0},Sheet1!$A$6:$A$47&amp;Sheet1!$C$6:$C$47&amp;Sheet1!$K$6:$K$47,Sheet1!G$6:G$47),2,0)</f>
        <v>0</v>
      </c>
      <c r="I44" s="9">
        <f t="array" ref="I44">VLOOKUP($C44&amp;$D44&amp;$L44,IF({1,0},Sheet1!$A$6:$A$47&amp;Sheet1!$C$6:$C$47&amp;Sheet1!$K$6:$K$47,Sheet1!H$6:H$47),2,0)</f>
        <v>0</v>
      </c>
      <c r="J44" s="9">
        <f t="array" ref="J44">VLOOKUP($C44&amp;$D44&amp;$L44,IF({1,0},Sheet1!$A$6:$A$47&amp;Sheet1!$C$6:$C$47&amp;Sheet1!$K$6:$K$47,Sheet1!I$6:I$47),2,0)</f>
        <v>0</v>
      </c>
      <c r="K44" s="9">
        <f t="array" ref="K44">VLOOKUP($C44&amp;$D44&amp;$L44,IF({1,0},Sheet1!$A$6:$A$47&amp;Sheet1!$C$6:$C$47&amp;Sheet1!$K$6:$K$47,Sheet1!J$6:J$47),2,0)</f>
        <v>0</v>
      </c>
      <c r="L44" s="9">
        <v>5</v>
      </c>
      <c r="M44" s="33" t="s">
        <v>413</v>
      </c>
      <c r="N44" s="9" t="s">
        <v>207</v>
      </c>
      <c r="O44" s="9">
        <f t="array" ref="O44">VLOOKUP($C44&amp;$D44&amp;$U44,IF({1,0},Sheet1!$A$6:$A$47&amp;Sheet1!$C$6:$C$47&amp;Sheet1!$T$6:$T$47,Sheet1!N$6:N$47),2,0)</f>
        <v>18</v>
      </c>
      <c r="P44" s="9">
        <f t="array" ref="P44">VLOOKUP($C44&amp;$D44&amp;$U44,IF({1,0},Sheet1!$A$6:$A$47&amp;Sheet1!$C$6:$C$47&amp;Sheet1!$T$6:$T$47,Sheet1!O$6:O$47),2,0)</f>
        <v>2</v>
      </c>
      <c r="Q44" s="9">
        <f t="array" ref="Q44">VLOOKUP($C44&amp;$D44&amp;$U44,IF({1,0},Sheet1!$A$6:$A$47&amp;Sheet1!$C$6:$C$47&amp;Sheet1!$T$6:$T$47,Sheet1!P$6:P$47),2,0)</f>
        <v>0</v>
      </c>
      <c r="R44" s="9">
        <f t="array" ref="R44">VLOOKUP($C44&amp;$D44&amp;$U44,IF({1,0},Sheet1!$A$6:$A$47&amp;Sheet1!$C$6:$C$47&amp;Sheet1!$T$6:$T$47,Sheet1!Q$6:Q$47),2,0)</f>
        <v>0</v>
      </c>
      <c r="S44" s="9">
        <f t="array" ref="S44">VLOOKUP($C44&amp;$D44&amp;$U44,IF({1,0},Sheet1!$A$6:$A$47&amp;Sheet1!$C$6:$C$47&amp;Sheet1!$T$6:$T$47,Sheet1!R$6:R$47),2,0)</f>
        <v>0</v>
      </c>
      <c r="T44" s="9">
        <f t="array" ref="T44">VLOOKUP($C44&amp;$D44&amp;$U44,IF({1,0},Sheet1!$A$6:$A$47&amp;Sheet1!$C$6:$C$47&amp;Sheet1!$T$6:$T$47,Sheet1!S$6:S$47),2,0)</f>
        <v>0</v>
      </c>
      <c r="U44" s="9">
        <v>10</v>
      </c>
      <c r="V44" s="33" t="s">
        <v>414</v>
      </c>
      <c r="W44" s="9" t="s">
        <v>28</v>
      </c>
      <c r="X44" s="9">
        <f t="array" ref="X44">VLOOKUP($C44&amp;$D44&amp;$AD44,IF({1,0},Sheet1!$A$6:$A$47&amp;Sheet1!$C$6:$C$47&amp;Sheet1!$AC$6:$AC$47,Sheet1!W$6:W$47),2,0)</f>
        <v>0</v>
      </c>
      <c r="Y44" s="9">
        <f t="array" ref="Y44">VLOOKUP($C44&amp;$D44&amp;$AD44,IF({1,0},Sheet1!$A$6:$A$47&amp;Sheet1!$C$6:$C$47&amp;Sheet1!$AC$6:$AC$47,Sheet1!X$6:X$47),2,0)</f>
        <v>0</v>
      </c>
      <c r="Z44" s="9">
        <f t="array" ref="Z44">VLOOKUP($C44&amp;$D44&amp;$AD44,IF({1,0},Sheet1!$A$6:$A$47&amp;Sheet1!$C$6:$C$47&amp;Sheet1!$AC$6:$AC$47,Sheet1!Y$6:Y$47),2,0)</f>
        <v>2</v>
      </c>
      <c r="AA44" s="9">
        <f t="array" ref="AA44">VLOOKUP($C44&amp;$D44&amp;$AD44,IF({1,0},Sheet1!$A$6:$A$47&amp;Sheet1!$C$6:$C$47&amp;Sheet1!$AC$6:$AC$47,Sheet1!Z$6:Z$47),2,0)</f>
        <v>900</v>
      </c>
      <c r="AB44" s="9">
        <f t="array" ref="AB44">VLOOKUP($C44&amp;$D44&amp;$AD44,IF({1,0},Sheet1!$A$6:$A$47&amp;Sheet1!$C$6:$C$47&amp;Sheet1!$AC$6:$AC$47,Sheet1!AA$6:AA$47),2,0)</f>
        <v>9</v>
      </c>
      <c r="AC44" s="9">
        <f t="array" ref="AC44">VLOOKUP($C44&amp;$D44&amp;$AD44,IF({1,0},Sheet1!$A$6:$A$47&amp;Sheet1!$C$6:$C$47&amp;Sheet1!$AC$6:$AC$47,Sheet1!AB$6:AB$47),2,0)</f>
        <v>45</v>
      </c>
      <c r="AD44" s="9">
        <v>15</v>
      </c>
      <c r="AE44" s="9" t="str">
        <f t="array" ref="AE44">VLOOKUP($C44&amp;$D44,IF({1,0},Sheet1!$A$6:$A$47&amp;Sheet1!$C$6:$C$47,Sheet1!AD$6:AD$47),2,0)</f>
        <v>攻击+900，命中+4.5% （3星）</v>
      </c>
      <c r="AF44" s="9" t="s">
        <v>209</v>
      </c>
      <c r="AG44" s="9">
        <f t="array" ref="AG44">VLOOKUP($C44&amp;$D44&amp;$AM44,IF({1,0},Sheet1!$A$6:$A$47&amp;Sheet1!$C$6:$C$47&amp;Sheet1!$AL$6:$AL$47,Sheet1!AF$6:AF$47),2,0)</f>
        <v>0</v>
      </c>
      <c r="AH44" s="9">
        <v>20803</v>
      </c>
      <c r="AI44" s="9">
        <f t="array" ref="AI44">VLOOKUP($C44&amp;$D44&amp;$AM44,IF({1,0},Sheet1!$A$6:$A$47&amp;Sheet1!$C$6:$C$47&amp;Sheet1!$AL$6:$AL$47,Sheet1!AH$6:AH$47),2,0)</f>
        <v>7</v>
      </c>
      <c r="AJ44" s="9">
        <f t="array" ref="AJ44">VLOOKUP($C44&amp;$D44&amp;$AM44,IF({1,0},Sheet1!$A$6:$A$47&amp;Sheet1!$C$6:$C$47&amp;Sheet1!$AL$6:$AL$47,Sheet1!AI$6:AI$47),2,0)</f>
        <v>70</v>
      </c>
      <c r="AK44" s="9">
        <f t="array" ref="AK44">VLOOKUP($C44&amp;$D44&amp;$AM44,IF({1,0},Sheet1!$A$6:$A$47&amp;Sheet1!$C$6:$C$47&amp;Sheet1!$AL$6:$AL$47,Sheet1!AJ$6:AJ$47),2,0)</f>
        <v>0</v>
      </c>
      <c r="AL44" s="9">
        <f t="array" ref="AL44">VLOOKUP($C44&amp;$D44&amp;$AM44,IF({1,0},Sheet1!$A$6:$A$47&amp;Sheet1!$C$6:$C$47&amp;Sheet1!$AL$6:$AL$47,Sheet1!AK$6:AK$47),2,0)</f>
        <v>0</v>
      </c>
      <c r="AM44" s="9">
        <v>20</v>
      </c>
      <c r="AN44" s="9" t="s">
        <v>449</v>
      </c>
      <c r="AO44" s="9" t="s">
        <v>73</v>
      </c>
      <c r="AP44" s="9">
        <f t="array" ref="AP44">VLOOKUP($C44&amp;$D44&amp;$AV44,IF({1,0},Sheet1!$A$6:$A$47&amp;Sheet1!$C$6:$C$47&amp;Sheet1!$AU$6:$AU$47,Sheet1!AO$6:AO$47),2,0)</f>
        <v>2</v>
      </c>
      <c r="AQ44" s="9">
        <f t="array" ref="AQ44">VLOOKUP($C44&amp;$D44&amp;$AV44,IF({1,0},Sheet1!$A$6:$A$47&amp;Sheet1!$C$6:$C$47&amp;Sheet1!$AU$6:$AU$47,Sheet1!AP$6:AP$47),2,0)</f>
        <v>5000</v>
      </c>
      <c r="AR44" s="9">
        <f t="array" ref="AR44">VLOOKUP($C44&amp;$D44&amp;$AV44,IF({1,0},Sheet1!$A$6:$A$47&amp;Sheet1!$C$6:$C$47&amp;Sheet1!$AU$6:$AU$47,Sheet1!AQ$6:AQ$47),2,0)</f>
        <v>0</v>
      </c>
      <c r="AS44" s="9">
        <f t="array" ref="AS44">VLOOKUP($C44&amp;$D44&amp;$AV44,IF({1,0},Sheet1!$A$6:$A$47&amp;Sheet1!$C$6:$C$47&amp;Sheet1!$AU$6:$AU$47,Sheet1!AR$6:AR$47),2,0)</f>
        <v>0</v>
      </c>
      <c r="AT44" s="9">
        <f t="array" ref="AT44">VLOOKUP($C44&amp;$D44&amp;$AV44,IF({1,0},Sheet1!$A$6:$A$47&amp;Sheet1!$C$6:$C$47&amp;Sheet1!$AU$6:$AU$47,Sheet1!AS$6:AS$47),2,0)</f>
        <v>0</v>
      </c>
      <c r="AU44" s="9">
        <f t="array" ref="AU44">VLOOKUP($C44&amp;$D44&amp;$AV44,IF({1,0},Sheet1!$A$6:$A$47&amp;Sheet1!$C$6:$C$47&amp;Sheet1!$AU$6:$AU$47,Sheet1!AT$6:AT$47),2,0)</f>
        <v>0</v>
      </c>
      <c r="AV44" s="9">
        <v>25</v>
      </c>
      <c r="AW44" s="9" t="s">
        <v>450</v>
      </c>
      <c r="AX44" s="9" t="s">
        <v>74</v>
      </c>
      <c r="AY44" s="9">
        <f t="array" ref="AY44">VLOOKUP($C44&amp;$D44&amp;$BE44,IF({1,0},Sheet1!$A$6:$A$47&amp;Sheet1!$C$6:$C$47&amp;Sheet1!$BD$6:$BD$47,Sheet1!AX$6:AX$47),2,0)</f>
        <v>18</v>
      </c>
      <c r="AZ44" s="9">
        <f t="array" ref="AZ44">VLOOKUP($C44&amp;$D44&amp;$BE44,IF({1,0},Sheet1!$A$6:$A$47&amp;Sheet1!$C$6:$C$47&amp;Sheet1!$BD$6:$BD$47,Sheet1!AY$6:AY$47),2,0)</f>
        <v>4</v>
      </c>
      <c r="BA44" s="9">
        <f t="array" ref="BA44">VLOOKUP($C44&amp;$D44&amp;$BE44,IF({1,0},Sheet1!$A$6:$A$47&amp;Sheet1!$C$6:$C$47&amp;Sheet1!$BD$6:$BD$47,Sheet1!AZ$6:AZ$47),2,0)</f>
        <v>0</v>
      </c>
      <c r="BB44" s="9">
        <f t="array" ref="BB44">VLOOKUP($C44&amp;$D44&amp;$BE44,IF({1,0},Sheet1!$A$6:$A$47&amp;Sheet1!$C$6:$C$47&amp;Sheet1!$BD$6:$BD$47,Sheet1!BA$6:BA$47),2,0)</f>
        <v>0</v>
      </c>
      <c r="BC44" s="9">
        <f t="array" ref="BC44">VLOOKUP($C44&amp;$D44&amp;$BE44,IF({1,0},Sheet1!$A$6:$A$47&amp;Sheet1!$C$6:$C$47&amp;Sheet1!$BD$6:$BD$47,Sheet1!BB$6:BB$47),2,0)</f>
        <v>0</v>
      </c>
      <c r="BD44" s="9">
        <f t="array" ref="BD44">VLOOKUP($C44&amp;$D44&amp;$BE44,IF({1,0},Sheet1!$A$6:$A$47&amp;Sheet1!$C$6:$C$47&amp;Sheet1!$BD$6:$BD$47,Sheet1!BC$6:BC$47),2,0)</f>
        <v>0</v>
      </c>
      <c r="BE44" s="9">
        <v>30</v>
      </c>
      <c r="BF44" s="33" t="s">
        <v>418</v>
      </c>
      <c r="BG44" s="33" t="s">
        <v>75</v>
      </c>
      <c r="BH44" s="9">
        <f t="array" ref="BH44">VLOOKUP($C44&amp;$D44&amp;$BN44,IF({1,0},Sheet1!$A$6:$A$47&amp;Sheet1!$C$6:$C$47&amp;Sheet1!$BM$6:$BM$47,Sheet1!BG$6:BG$47),2,0)</f>
        <v>2</v>
      </c>
      <c r="BI44" s="9">
        <f t="array" ref="BI44">VLOOKUP($C44&amp;$D44&amp;$BN44,IF({1,0},Sheet1!$A$6:$A$47&amp;Sheet1!$C$6:$C$47&amp;Sheet1!$BM$6:$BM$47,Sheet1!BH$6:BH$47),2,0)</f>
        <v>10000</v>
      </c>
      <c r="BJ44" s="9">
        <f t="array" ref="BJ44">VLOOKUP($C44&amp;$D44&amp;$BN44,IF({1,0},Sheet1!$A$6:$A$47&amp;Sheet1!$C$6:$C$47&amp;Sheet1!$BM$6:$BM$47,Sheet1!BI$6:BI$47),2,0)</f>
        <v>0</v>
      </c>
      <c r="BK44" s="9">
        <f t="array" ref="BK44">VLOOKUP($C44&amp;$D44&amp;$BN44,IF({1,0},Sheet1!$A$6:$A$47&amp;Sheet1!$C$6:$C$47&amp;Sheet1!$BM$6:$BM$47,Sheet1!BJ$6:BJ$47),2,0)</f>
        <v>0</v>
      </c>
      <c r="BL44" s="9">
        <f t="array" ref="BL44">VLOOKUP($C44&amp;$D44&amp;$BN44,IF({1,0},Sheet1!$A$6:$A$47&amp;Sheet1!$C$6:$C$47&amp;Sheet1!$BM$6:$BM$47,Sheet1!BK$6:BK$47),2,0)</f>
        <v>0</v>
      </c>
      <c r="BM44" s="9">
        <f t="array" ref="BM44">VLOOKUP($C44&amp;$D44&amp;$BN44,IF({1,0},Sheet1!$A$6:$A$47&amp;Sheet1!$C$6:$C$47&amp;Sheet1!$BM$6:$BM$47,Sheet1!BL$6:BL$47),2,0)</f>
        <v>0</v>
      </c>
      <c r="BN44" s="9">
        <v>35</v>
      </c>
      <c r="BO44" s="9" t="s">
        <v>451</v>
      </c>
      <c r="BP44" s="9" t="s">
        <v>212</v>
      </c>
      <c r="BQ44" s="9">
        <f t="array" ref="BQ44">VLOOKUP($C44&amp;$D44&amp;$BW44,IF({1,0},Sheet1!$A$6:$A$47&amp;Sheet1!$C$6:$C$47&amp;Sheet1!$BV$6:$BV$47,Sheet1!BP$6:BP$47),2,0)</f>
        <v>7</v>
      </c>
      <c r="BR44" s="9">
        <f t="array" ref="BR44">VLOOKUP($C44&amp;$D44&amp;$BW44,IF({1,0},Sheet1!$A$6:$A$47&amp;Sheet1!$C$6:$C$47&amp;Sheet1!$BV$6:$BV$47,Sheet1!BQ$6:BQ$47),2,0)</f>
        <v>100</v>
      </c>
      <c r="BS44" s="9">
        <f t="array" ref="BS44">VLOOKUP($C44&amp;$D44&amp;$BW44,IF({1,0},Sheet1!$A$6:$A$47&amp;Sheet1!$C$6:$C$47&amp;Sheet1!$BV$6:$BV$47,Sheet1!BR$6:BR$47),2,0)</f>
        <v>0</v>
      </c>
      <c r="BT44" s="9">
        <f t="array" ref="BT44">VLOOKUP($C44&amp;$D44&amp;$BW44,IF({1,0},Sheet1!$A$6:$A$47&amp;Sheet1!$C$6:$C$47&amp;Sheet1!$BV$6:$BV$47,Sheet1!BS$6:BS$47),2,0)</f>
        <v>0</v>
      </c>
      <c r="BU44" s="9">
        <f t="array" ref="BU44">VLOOKUP($C44&amp;$D44&amp;$BW44,IF({1,0},Sheet1!$A$6:$A$47&amp;Sheet1!$C$6:$C$47&amp;Sheet1!$BV$6:$BV$47,Sheet1!BT$6:BT$47),2,0)</f>
        <v>0</v>
      </c>
      <c r="BV44" s="9">
        <f t="array" ref="BV44">VLOOKUP($C44&amp;$D44&amp;$BW44,IF({1,0},Sheet1!$A$6:$A$47&amp;Sheet1!$C$6:$C$47&amp;Sheet1!$BV$6:$BV$47,Sheet1!BU$6:BU$47),2,0)</f>
        <v>0</v>
      </c>
      <c r="BW44" s="9">
        <v>40</v>
      </c>
      <c r="BX44" s="9" t="str">
        <f t="shared" ref="BX44:BX46" si="14">"伤害加成+"&amp;BR44/10&amp;"% （"&amp;BW44/5&amp;"星）"</f>
        <v>伤害加成+10% （8星）</v>
      </c>
      <c r="BY44" s="9" t="s">
        <v>77</v>
      </c>
      <c r="BZ44" s="9">
        <f t="array" ref="BZ44">VLOOKUP($C44&amp;$D44&amp;$CF44,IF({1,0},Sheet1!$A$6:$A$47&amp;Sheet1!$C$6:$C$47&amp;Sheet1!$CE$6:$CE$47,Sheet1!BY$6:BY$47),2,0)</f>
        <v>2</v>
      </c>
      <c r="CA44" s="9">
        <f t="array" ref="CA44">VLOOKUP($C44&amp;$D44&amp;$CF44,IF({1,0},Sheet1!$A$6:$A$47&amp;Sheet1!$C$6:$C$47&amp;Sheet1!$CE$6:$CE$47,Sheet1!BZ$6:BZ$47),2,0)</f>
        <v>20000</v>
      </c>
      <c r="CB44" s="9">
        <f t="array" ref="CB44">VLOOKUP($C44&amp;$D44&amp;$CF44,IF({1,0},Sheet1!$A$6:$A$47&amp;Sheet1!$C$6:$C$47&amp;Sheet1!$CE$6:$CE$47,Sheet1!CA$6:CA$47),2,0)</f>
        <v>0</v>
      </c>
      <c r="CC44" s="9">
        <f t="array" ref="CC44">VLOOKUP($C44&amp;$D44&amp;$CF44,IF({1,0},Sheet1!$A$6:$A$47&amp;Sheet1!$C$6:$C$47&amp;Sheet1!$CE$6:$CE$47,Sheet1!CB$6:CB$47),2,0)</f>
        <v>0</v>
      </c>
      <c r="CD44" s="9">
        <f t="array" ref="CD44">VLOOKUP($C44&amp;$D44&amp;$CF44,IF({1,0},Sheet1!$A$6:$A$47&amp;Sheet1!$C$6:$C$47&amp;Sheet1!$CE$6:$CE$47,Sheet1!CC$6:CC$47),2,0)</f>
        <v>0</v>
      </c>
      <c r="CE44" s="9">
        <f t="array" ref="CE44">VLOOKUP($C44&amp;$D44&amp;$CF44,IF({1,0},Sheet1!$A$6:$A$47&amp;Sheet1!$C$6:$C$47&amp;Sheet1!$CE$6:$CE$47,Sheet1!CD$6:CD$47),2,0)</f>
        <v>0</v>
      </c>
      <c r="CF44" s="9">
        <v>45</v>
      </c>
      <c r="CG44" s="9" t="s">
        <v>452</v>
      </c>
      <c r="CH44" s="9" t="s">
        <v>214</v>
      </c>
      <c r="CI44" s="9">
        <f t="array" ref="CI44">VLOOKUP($C44&amp;$D44&amp;$CO44,IF({1,0},Sheet1!$A$6:$A$47&amp;Sheet1!$C$6:$C$47&amp;Sheet1!$CN$6:$CN$47,Sheet1!CH$6:CH$47),2,0)</f>
        <v>22</v>
      </c>
      <c r="CJ44" s="9">
        <f t="array" ref="CJ44">VLOOKUP($C44&amp;$D44&amp;$CO44,IF({1,0},Sheet1!$A$6:$A$47&amp;Sheet1!$C$6:$C$47&amp;Sheet1!$CN$6:$CN$47,Sheet1!CI$6:CI$47),2,0)</f>
        <v>120</v>
      </c>
      <c r="CK44" s="9">
        <f t="array" ref="CK44">VLOOKUP($C44&amp;$D44&amp;$CO44,IF({1,0},Sheet1!$A$6:$A$47&amp;Sheet1!$C$6:$C$47&amp;Sheet1!$CN$6:$CN$47,Sheet1!CJ$6:CJ$47),2,0)</f>
        <v>0</v>
      </c>
      <c r="CL44" s="9">
        <f t="array" ref="CL44">VLOOKUP($C44&amp;$D44&amp;$CO44,IF({1,0},Sheet1!$A$6:$A$47&amp;Sheet1!$C$6:$C$47&amp;Sheet1!$CN$6:$CN$47,Sheet1!CK$6:CK$47),2,0)</f>
        <v>0</v>
      </c>
      <c r="CM44" s="9">
        <f t="array" ref="CM44">VLOOKUP($C44&amp;$D44&amp;$CO44,IF({1,0},Sheet1!$A$6:$A$47&amp;Sheet1!$C$6:$C$47&amp;Sheet1!$CN$6:$CN$47,Sheet1!CL$6:CL$47),2,0)</f>
        <v>0</v>
      </c>
      <c r="CN44" s="9">
        <f t="array" ref="CN44">VLOOKUP($C44&amp;$D44&amp;$CO44,IF({1,0},Sheet1!$A$6:$A$47&amp;Sheet1!$C$6:$C$47&amp;Sheet1!$CN$6:$CN$47,Sheet1!CM$6:CM$47),2,0)</f>
        <v>0</v>
      </c>
      <c r="CO44" s="9">
        <v>50</v>
      </c>
      <c r="CP44" s="9" t="str">
        <f t="shared" ref="CP44:CP46" si="15">"最终增伤+"&amp;CJ44/10&amp;"% （"&amp;CO44/5&amp;"星）"</f>
        <v>最终增伤+12% （10星）</v>
      </c>
      <c r="CQ44"/>
      <c r="CR44"/>
    </row>
    <row r="45" spans="1:96" s="9" customFormat="1" ht="17.399999999999999" x14ac:dyDescent="0.25">
      <c r="A45" s="45">
        <v>31504</v>
      </c>
      <c r="B45" s="28" t="s">
        <v>344</v>
      </c>
      <c r="C45" s="28">
        <f>VLOOKUP(B45,Sheet4!$A$6:$B$171,2,0)</f>
        <v>3</v>
      </c>
      <c r="D45" s="46">
        <v>15</v>
      </c>
      <c r="E45" s="9" t="s">
        <v>206</v>
      </c>
      <c r="F45" s="9">
        <f t="array" ref="F45">VLOOKUP($C45&amp;$D45&amp;$L45,IF({1,0},Sheet1!$A$6:$A$47&amp;Sheet1!$C$6:$C$47&amp;Sheet1!$K$6:$K$47,Sheet1!E$6:E$47),2,0)</f>
        <v>18</v>
      </c>
      <c r="G45" s="9">
        <f t="array" ref="G45">VLOOKUP($C45&amp;$D45&amp;$L45,IF({1,0},Sheet1!$A$6:$A$47&amp;Sheet1!$C$6:$C$47&amp;Sheet1!$K$6:$K$47,Sheet1!F$6:F$47),2,0)</f>
        <v>1</v>
      </c>
      <c r="H45" s="9">
        <f t="array" ref="H45">VLOOKUP($C45&amp;$D45&amp;$L45,IF({1,0},Sheet1!$A$6:$A$47&amp;Sheet1!$C$6:$C$47&amp;Sheet1!$K$6:$K$47,Sheet1!G$6:G$47),2,0)</f>
        <v>0</v>
      </c>
      <c r="I45" s="9">
        <f t="array" ref="I45">VLOOKUP($C45&amp;$D45&amp;$L45,IF({1,0},Sheet1!$A$6:$A$47&amp;Sheet1!$C$6:$C$47&amp;Sheet1!$K$6:$K$47,Sheet1!H$6:H$47),2,0)</f>
        <v>0</v>
      </c>
      <c r="J45" s="9">
        <f t="array" ref="J45">VLOOKUP($C45&amp;$D45&amp;$L45,IF({1,0},Sheet1!$A$6:$A$47&amp;Sheet1!$C$6:$C$47&amp;Sheet1!$K$6:$K$47,Sheet1!I$6:I$47),2,0)</f>
        <v>0</v>
      </c>
      <c r="K45" s="9">
        <f t="array" ref="K45">VLOOKUP($C45&amp;$D45&amp;$L45,IF({1,0},Sheet1!$A$6:$A$47&amp;Sheet1!$C$6:$C$47&amp;Sheet1!$K$6:$K$47,Sheet1!J$6:J$47),2,0)</f>
        <v>0</v>
      </c>
      <c r="L45" s="9">
        <v>5</v>
      </c>
      <c r="M45" s="33" t="s">
        <v>413</v>
      </c>
      <c r="N45" s="9" t="s">
        <v>207</v>
      </c>
      <c r="O45" s="9">
        <f t="array" ref="O45">VLOOKUP($C45&amp;$D45&amp;$U45,IF({1,0},Sheet1!$A$6:$A$47&amp;Sheet1!$C$6:$C$47&amp;Sheet1!$T$6:$T$47,Sheet1!N$6:N$47),2,0)</f>
        <v>18</v>
      </c>
      <c r="P45" s="9">
        <f t="array" ref="P45">VLOOKUP($C45&amp;$D45&amp;$U45,IF({1,0},Sheet1!$A$6:$A$47&amp;Sheet1!$C$6:$C$47&amp;Sheet1!$T$6:$T$47,Sheet1!O$6:O$47),2,0)</f>
        <v>2</v>
      </c>
      <c r="Q45" s="9">
        <f t="array" ref="Q45">VLOOKUP($C45&amp;$D45&amp;$U45,IF({1,0},Sheet1!$A$6:$A$47&amp;Sheet1!$C$6:$C$47&amp;Sheet1!$T$6:$T$47,Sheet1!P$6:P$47),2,0)</f>
        <v>0</v>
      </c>
      <c r="R45" s="9">
        <f t="array" ref="R45">VLOOKUP($C45&amp;$D45&amp;$U45,IF({1,0},Sheet1!$A$6:$A$47&amp;Sheet1!$C$6:$C$47&amp;Sheet1!$T$6:$T$47,Sheet1!Q$6:Q$47),2,0)</f>
        <v>0</v>
      </c>
      <c r="S45" s="9">
        <f t="array" ref="S45">VLOOKUP($C45&amp;$D45&amp;$U45,IF({1,0},Sheet1!$A$6:$A$47&amp;Sheet1!$C$6:$C$47&amp;Sheet1!$T$6:$T$47,Sheet1!R$6:R$47),2,0)</f>
        <v>0</v>
      </c>
      <c r="T45" s="9">
        <f t="array" ref="T45">VLOOKUP($C45&amp;$D45&amp;$U45,IF({1,0},Sheet1!$A$6:$A$47&amp;Sheet1!$C$6:$C$47&amp;Sheet1!$T$6:$T$47,Sheet1!S$6:S$47),2,0)</f>
        <v>0</v>
      </c>
      <c r="U45" s="9">
        <v>10</v>
      </c>
      <c r="V45" s="33" t="s">
        <v>414</v>
      </c>
      <c r="W45" s="9" t="s">
        <v>28</v>
      </c>
      <c r="X45" s="9">
        <f t="array" ref="X45">VLOOKUP($C45&amp;$D45&amp;$AD45,IF({1,0},Sheet1!$A$6:$A$47&amp;Sheet1!$C$6:$C$47&amp;Sheet1!$AC$6:$AC$47,Sheet1!W$6:W$47),2,0)</f>
        <v>0</v>
      </c>
      <c r="Y45" s="9">
        <f t="array" ref="Y45">VLOOKUP($C45&amp;$D45&amp;$AD45,IF({1,0},Sheet1!$A$6:$A$47&amp;Sheet1!$C$6:$C$47&amp;Sheet1!$AC$6:$AC$47,Sheet1!X$6:X$47),2,0)</f>
        <v>0</v>
      </c>
      <c r="Z45" s="9">
        <f t="array" ref="Z45">VLOOKUP($C45&amp;$D45&amp;$AD45,IF({1,0},Sheet1!$A$6:$A$47&amp;Sheet1!$C$6:$C$47&amp;Sheet1!$AC$6:$AC$47,Sheet1!Y$6:Y$47),2,0)</f>
        <v>2</v>
      </c>
      <c r="AA45" s="9">
        <f t="array" ref="AA45">VLOOKUP($C45&amp;$D45&amp;$AD45,IF({1,0},Sheet1!$A$6:$A$47&amp;Sheet1!$C$6:$C$47&amp;Sheet1!$AC$6:$AC$47,Sheet1!Z$6:Z$47),2,0)</f>
        <v>900</v>
      </c>
      <c r="AB45" s="9">
        <f t="array" ref="AB45">VLOOKUP($C45&amp;$D45&amp;$AD45,IF({1,0},Sheet1!$A$6:$A$47&amp;Sheet1!$C$6:$C$47&amp;Sheet1!$AC$6:$AC$47,Sheet1!AA$6:AA$47),2,0)</f>
        <v>9</v>
      </c>
      <c r="AC45" s="9">
        <f t="array" ref="AC45">VLOOKUP($C45&amp;$D45&amp;$AD45,IF({1,0},Sheet1!$A$6:$A$47&amp;Sheet1!$C$6:$C$47&amp;Sheet1!$AC$6:$AC$47,Sheet1!AB$6:AB$47),2,0)</f>
        <v>45</v>
      </c>
      <c r="AD45" s="9">
        <v>15</v>
      </c>
      <c r="AE45" s="9" t="str">
        <f t="array" ref="AE45">VLOOKUP($C45&amp;$D45,IF({1,0},Sheet1!$A$6:$A$47&amp;Sheet1!$C$6:$C$47,Sheet1!AD$6:AD$47),2,0)</f>
        <v>攻击+900，命中+4.5% （3星）</v>
      </c>
      <c r="AF45" s="9" t="s">
        <v>209</v>
      </c>
      <c r="AG45" s="9">
        <f t="array" ref="AG45">VLOOKUP($C45&amp;$D45&amp;$AM45,IF({1,0},Sheet1!$A$6:$A$47&amp;Sheet1!$C$6:$C$47&amp;Sheet1!$AL$6:$AL$47,Sheet1!AF$6:AF$47),2,0)</f>
        <v>0</v>
      </c>
      <c r="AH45" s="9">
        <v>30803</v>
      </c>
      <c r="AI45" s="9">
        <f t="array" ref="AI45">VLOOKUP($C45&amp;$D45&amp;$AM45,IF({1,0},Sheet1!$A$6:$A$47&amp;Sheet1!$C$6:$C$47&amp;Sheet1!$AL$6:$AL$47,Sheet1!AH$6:AH$47),2,0)</f>
        <v>7</v>
      </c>
      <c r="AJ45" s="9">
        <f t="array" ref="AJ45">VLOOKUP($C45&amp;$D45&amp;$AM45,IF({1,0},Sheet1!$A$6:$A$47&amp;Sheet1!$C$6:$C$47&amp;Sheet1!$AL$6:$AL$47,Sheet1!AI$6:AI$47),2,0)</f>
        <v>70</v>
      </c>
      <c r="AK45" s="9">
        <f t="array" ref="AK45">VLOOKUP($C45&amp;$D45&amp;$AM45,IF({1,0},Sheet1!$A$6:$A$47&amp;Sheet1!$C$6:$C$47&amp;Sheet1!$AL$6:$AL$47,Sheet1!AJ$6:AJ$47),2,0)</f>
        <v>0</v>
      </c>
      <c r="AL45" s="9">
        <f t="array" ref="AL45">VLOOKUP($C45&amp;$D45&amp;$AM45,IF({1,0},Sheet1!$A$6:$A$47&amp;Sheet1!$C$6:$C$47&amp;Sheet1!$AL$6:$AL$47,Sheet1!AK$6:AK$47),2,0)</f>
        <v>0</v>
      </c>
      <c r="AM45" s="9">
        <v>20</v>
      </c>
      <c r="AN45" s="9" t="s">
        <v>449</v>
      </c>
      <c r="AO45" s="9" t="s">
        <v>73</v>
      </c>
      <c r="AP45" s="9">
        <f t="array" ref="AP45">VLOOKUP($C45&amp;$D45&amp;$AV45,IF({1,0},Sheet1!$A$6:$A$47&amp;Sheet1!$C$6:$C$47&amp;Sheet1!$AU$6:$AU$47,Sheet1!AO$6:AO$47),2,0)</f>
        <v>2</v>
      </c>
      <c r="AQ45" s="9">
        <f t="array" ref="AQ45">VLOOKUP($C45&amp;$D45&amp;$AV45,IF({1,0},Sheet1!$A$6:$A$47&amp;Sheet1!$C$6:$C$47&amp;Sheet1!$AU$6:$AU$47,Sheet1!AP$6:AP$47),2,0)</f>
        <v>5000</v>
      </c>
      <c r="AR45" s="9">
        <f t="array" ref="AR45">VLOOKUP($C45&amp;$D45&amp;$AV45,IF({1,0},Sheet1!$A$6:$A$47&amp;Sheet1!$C$6:$C$47&amp;Sheet1!$AU$6:$AU$47,Sheet1!AQ$6:AQ$47),2,0)</f>
        <v>0</v>
      </c>
      <c r="AS45" s="9">
        <f t="array" ref="AS45">VLOOKUP($C45&amp;$D45&amp;$AV45,IF({1,0},Sheet1!$A$6:$A$47&amp;Sheet1!$C$6:$C$47&amp;Sheet1!$AU$6:$AU$47,Sheet1!AR$6:AR$47),2,0)</f>
        <v>0</v>
      </c>
      <c r="AT45" s="9">
        <f t="array" ref="AT45">VLOOKUP($C45&amp;$D45&amp;$AV45,IF({1,0},Sheet1!$A$6:$A$47&amp;Sheet1!$C$6:$C$47&amp;Sheet1!$AU$6:$AU$47,Sheet1!AS$6:AS$47),2,0)</f>
        <v>0</v>
      </c>
      <c r="AU45" s="9">
        <f t="array" ref="AU45">VLOOKUP($C45&amp;$D45&amp;$AV45,IF({1,0},Sheet1!$A$6:$A$47&amp;Sheet1!$C$6:$C$47&amp;Sheet1!$AU$6:$AU$47,Sheet1!AT$6:AT$47),2,0)</f>
        <v>0</v>
      </c>
      <c r="AV45" s="9">
        <v>25</v>
      </c>
      <c r="AW45" s="9" t="s">
        <v>450</v>
      </c>
      <c r="AX45" s="9" t="s">
        <v>74</v>
      </c>
      <c r="AY45" s="9">
        <f t="array" ref="AY45">VLOOKUP($C45&amp;$D45&amp;$BE45,IF({1,0},Sheet1!$A$6:$A$47&amp;Sheet1!$C$6:$C$47&amp;Sheet1!$BD$6:$BD$47,Sheet1!AX$6:AX$47),2,0)</f>
        <v>18</v>
      </c>
      <c r="AZ45" s="9">
        <f t="array" ref="AZ45">VLOOKUP($C45&amp;$D45&amp;$BE45,IF({1,0},Sheet1!$A$6:$A$47&amp;Sheet1!$C$6:$C$47&amp;Sheet1!$BD$6:$BD$47,Sheet1!AY$6:AY$47),2,0)</f>
        <v>4</v>
      </c>
      <c r="BA45" s="9">
        <f t="array" ref="BA45">VLOOKUP($C45&amp;$D45&amp;$BE45,IF({1,0},Sheet1!$A$6:$A$47&amp;Sheet1!$C$6:$C$47&amp;Sheet1!$BD$6:$BD$47,Sheet1!AZ$6:AZ$47),2,0)</f>
        <v>0</v>
      </c>
      <c r="BB45" s="9">
        <f t="array" ref="BB45">VLOOKUP($C45&amp;$D45&amp;$BE45,IF({1,0},Sheet1!$A$6:$A$47&amp;Sheet1!$C$6:$C$47&amp;Sheet1!$BD$6:$BD$47,Sheet1!BA$6:BA$47),2,0)</f>
        <v>0</v>
      </c>
      <c r="BC45" s="9">
        <f t="array" ref="BC45">VLOOKUP($C45&amp;$D45&amp;$BE45,IF({1,0},Sheet1!$A$6:$A$47&amp;Sheet1!$C$6:$C$47&amp;Sheet1!$BD$6:$BD$47,Sheet1!BB$6:BB$47),2,0)</f>
        <v>0</v>
      </c>
      <c r="BD45" s="9">
        <f t="array" ref="BD45">VLOOKUP($C45&amp;$D45&amp;$BE45,IF({1,0},Sheet1!$A$6:$A$47&amp;Sheet1!$C$6:$C$47&amp;Sheet1!$BD$6:$BD$47,Sheet1!BC$6:BC$47),2,0)</f>
        <v>0</v>
      </c>
      <c r="BE45" s="9">
        <v>30</v>
      </c>
      <c r="BF45" s="33" t="s">
        <v>418</v>
      </c>
      <c r="BG45" s="33" t="s">
        <v>75</v>
      </c>
      <c r="BH45" s="9">
        <f t="array" ref="BH45">VLOOKUP($C45&amp;$D45&amp;$BN45,IF({1,0},Sheet1!$A$6:$A$47&amp;Sheet1!$C$6:$C$47&amp;Sheet1!$BM$6:$BM$47,Sheet1!BG$6:BG$47),2,0)</f>
        <v>2</v>
      </c>
      <c r="BI45" s="9">
        <f t="array" ref="BI45">VLOOKUP($C45&amp;$D45&amp;$BN45,IF({1,0},Sheet1!$A$6:$A$47&amp;Sheet1!$C$6:$C$47&amp;Sheet1!$BM$6:$BM$47,Sheet1!BH$6:BH$47),2,0)</f>
        <v>10000</v>
      </c>
      <c r="BJ45" s="9">
        <f t="array" ref="BJ45">VLOOKUP($C45&amp;$D45&amp;$BN45,IF({1,0},Sheet1!$A$6:$A$47&amp;Sheet1!$C$6:$C$47&amp;Sheet1!$BM$6:$BM$47,Sheet1!BI$6:BI$47),2,0)</f>
        <v>0</v>
      </c>
      <c r="BK45" s="9">
        <f t="array" ref="BK45">VLOOKUP($C45&amp;$D45&amp;$BN45,IF({1,0},Sheet1!$A$6:$A$47&amp;Sheet1!$C$6:$C$47&amp;Sheet1!$BM$6:$BM$47,Sheet1!BJ$6:BJ$47),2,0)</f>
        <v>0</v>
      </c>
      <c r="BL45" s="9">
        <f t="array" ref="BL45">VLOOKUP($C45&amp;$D45&amp;$BN45,IF({1,0},Sheet1!$A$6:$A$47&amp;Sheet1!$C$6:$C$47&amp;Sheet1!$BM$6:$BM$47,Sheet1!BK$6:BK$47),2,0)</f>
        <v>0</v>
      </c>
      <c r="BM45" s="9">
        <f t="array" ref="BM45">VLOOKUP($C45&amp;$D45&amp;$BN45,IF({1,0},Sheet1!$A$6:$A$47&amp;Sheet1!$C$6:$C$47&amp;Sheet1!$BM$6:$BM$47,Sheet1!BL$6:BL$47),2,0)</f>
        <v>0</v>
      </c>
      <c r="BN45" s="9">
        <v>35</v>
      </c>
      <c r="BO45" s="9" t="s">
        <v>451</v>
      </c>
      <c r="BP45" s="9" t="s">
        <v>212</v>
      </c>
      <c r="BQ45" s="9">
        <f t="array" ref="BQ45">VLOOKUP($C45&amp;$D45&amp;$BW45,IF({1,0},Sheet1!$A$6:$A$47&amp;Sheet1!$C$6:$C$47&amp;Sheet1!$BV$6:$BV$47,Sheet1!BP$6:BP$47),2,0)</f>
        <v>7</v>
      </c>
      <c r="BR45" s="9">
        <f t="array" ref="BR45">VLOOKUP($C45&amp;$D45&amp;$BW45,IF({1,0},Sheet1!$A$6:$A$47&amp;Sheet1!$C$6:$C$47&amp;Sheet1!$BV$6:$BV$47,Sheet1!BQ$6:BQ$47),2,0)</f>
        <v>100</v>
      </c>
      <c r="BS45" s="9">
        <f t="array" ref="BS45">VLOOKUP($C45&amp;$D45&amp;$BW45,IF({1,0},Sheet1!$A$6:$A$47&amp;Sheet1!$C$6:$C$47&amp;Sheet1!$BV$6:$BV$47,Sheet1!BR$6:BR$47),2,0)</f>
        <v>0</v>
      </c>
      <c r="BT45" s="9">
        <f t="array" ref="BT45">VLOOKUP($C45&amp;$D45&amp;$BW45,IF({1,0},Sheet1!$A$6:$A$47&amp;Sheet1!$C$6:$C$47&amp;Sheet1!$BV$6:$BV$47,Sheet1!BS$6:BS$47),2,0)</f>
        <v>0</v>
      </c>
      <c r="BU45" s="9">
        <f t="array" ref="BU45">VLOOKUP($C45&amp;$D45&amp;$BW45,IF({1,0},Sheet1!$A$6:$A$47&amp;Sheet1!$C$6:$C$47&amp;Sheet1!$BV$6:$BV$47,Sheet1!BT$6:BT$47),2,0)</f>
        <v>0</v>
      </c>
      <c r="BV45" s="9">
        <f t="array" ref="BV45">VLOOKUP($C45&amp;$D45&amp;$BW45,IF({1,0},Sheet1!$A$6:$A$47&amp;Sheet1!$C$6:$C$47&amp;Sheet1!$BV$6:$BV$47,Sheet1!BU$6:BU$47),2,0)</f>
        <v>0</v>
      </c>
      <c r="BW45" s="9">
        <v>40</v>
      </c>
      <c r="BX45" s="9" t="str">
        <f t="shared" si="14"/>
        <v>伤害加成+10% （8星）</v>
      </c>
      <c r="BY45" s="9" t="s">
        <v>77</v>
      </c>
      <c r="BZ45" s="9">
        <f t="array" ref="BZ45">VLOOKUP($C45&amp;$D45&amp;$CF45,IF({1,0},Sheet1!$A$6:$A$47&amp;Sheet1!$C$6:$C$47&amp;Sheet1!$CE$6:$CE$47,Sheet1!BY$6:BY$47),2,0)</f>
        <v>2</v>
      </c>
      <c r="CA45" s="9">
        <f t="array" ref="CA45">VLOOKUP($C45&amp;$D45&amp;$CF45,IF({1,0},Sheet1!$A$6:$A$47&amp;Sheet1!$C$6:$C$47&amp;Sheet1!$CE$6:$CE$47,Sheet1!BZ$6:BZ$47),2,0)</f>
        <v>20000</v>
      </c>
      <c r="CB45" s="9">
        <f t="array" ref="CB45">VLOOKUP($C45&amp;$D45&amp;$CF45,IF({1,0},Sheet1!$A$6:$A$47&amp;Sheet1!$C$6:$C$47&amp;Sheet1!$CE$6:$CE$47,Sheet1!CA$6:CA$47),2,0)</f>
        <v>0</v>
      </c>
      <c r="CC45" s="9">
        <f t="array" ref="CC45">VLOOKUP($C45&amp;$D45&amp;$CF45,IF({1,0},Sheet1!$A$6:$A$47&amp;Sheet1!$C$6:$C$47&amp;Sheet1!$CE$6:$CE$47,Sheet1!CB$6:CB$47),2,0)</f>
        <v>0</v>
      </c>
      <c r="CD45" s="9">
        <f t="array" ref="CD45">VLOOKUP($C45&amp;$D45&amp;$CF45,IF({1,0},Sheet1!$A$6:$A$47&amp;Sheet1!$C$6:$C$47&amp;Sheet1!$CE$6:$CE$47,Sheet1!CC$6:CC$47),2,0)</f>
        <v>0</v>
      </c>
      <c r="CE45" s="9">
        <f t="array" ref="CE45">VLOOKUP($C45&amp;$D45&amp;$CF45,IF({1,0},Sheet1!$A$6:$A$47&amp;Sheet1!$C$6:$C$47&amp;Sheet1!$CE$6:$CE$47,Sheet1!CD$6:CD$47),2,0)</f>
        <v>0</v>
      </c>
      <c r="CF45" s="9">
        <v>45</v>
      </c>
      <c r="CG45" s="9" t="s">
        <v>452</v>
      </c>
      <c r="CH45" s="9" t="s">
        <v>214</v>
      </c>
      <c r="CI45" s="9">
        <f t="array" ref="CI45">VLOOKUP($C45&amp;$D45&amp;$CO45,IF({1,0},Sheet1!$A$6:$A$47&amp;Sheet1!$C$6:$C$47&amp;Sheet1!$CN$6:$CN$47,Sheet1!CH$6:CH$47),2,0)</f>
        <v>22</v>
      </c>
      <c r="CJ45" s="9">
        <f t="array" ref="CJ45">VLOOKUP($C45&amp;$D45&amp;$CO45,IF({1,0},Sheet1!$A$6:$A$47&amp;Sheet1!$C$6:$C$47&amp;Sheet1!$CN$6:$CN$47,Sheet1!CI$6:CI$47),2,0)</f>
        <v>120</v>
      </c>
      <c r="CK45" s="9">
        <f t="array" ref="CK45">VLOOKUP($C45&amp;$D45&amp;$CO45,IF({1,0},Sheet1!$A$6:$A$47&amp;Sheet1!$C$6:$C$47&amp;Sheet1!$CN$6:$CN$47,Sheet1!CJ$6:CJ$47),2,0)</f>
        <v>0</v>
      </c>
      <c r="CL45" s="9">
        <f t="array" ref="CL45">VLOOKUP($C45&amp;$D45&amp;$CO45,IF({1,0},Sheet1!$A$6:$A$47&amp;Sheet1!$C$6:$C$47&amp;Sheet1!$CN$6:$CN$47,Sheet1!CK$6:CK$47),2,0)</f>
        <v>0</v>
      </c>
      <c r="CM45" s="9">
        <f t="array" ref="CM45">VLOOKUP($C45&amp;$D45&amp;$CO45,IF({1,0},Sheet1!$A$6:$A$47&amp;Sheet1!$C$6:$C$47&amp;Sheet1!$CN$6:$CN$47,Sheet1!CL$6:CL$47),2,0)</f>
        <v>0</v>
      </c>
      <c r="CN45" s="9">
        <f t="array" ref="CN45">VLOOKUP($C45&amp;$D45&amp;$CO45,IF({1,0},Sheet1!$A$6:$A$47&amp;Sheet1!$C$6:$C$47&amp;Sheet1!$CN$6:$CN$47,Sheet1!CM$6:CM$47),2,0)</f>
        <v>0</v>
      </c>
      <c r="CO45" s="9">
        <v>50</v>
      </c>
      <c r="CP45" s="9" t="str">
        <f t="shared" si="15"/>
        <v>最终增伤+12% （10星）</v>
      </c>
      <c r="CQ45"/>
      <c r="CR45"/>
    </row>
    <row r="46" spans="1:96" s="9" customFormat="1" ht="17.399999999999999" x14ac:dyDescent="0.25">
      <c r="A46" s="45">
        <v>31505</v>
      </c>
      <c r="B46" s="28" t="s">
        <v>345</v>
      </c>
      <c r="C46" s="28">
        <f>VLOOKUP(B46,Sheet4!$A$6:$B$171,2,0)</f>
        <v>3</v>
      </c>
      <c r="D46" s="46">
        <v>15</v>
      </c>
      <c r="E46" s="9" t="s">
        <v>29</v>
      </c>
      <c r="F46" s="9">
        <f t="array" ref="F46">VLOOKUP($C46&amp;$D46&amp;$L46,IF({1,0},Sheet1!$A$6:$A$47&amp;Sheet1!$C$6:$C$47&amp;Sheet1!$K$6:$K$47,Sheet1!E$6:E$47),2,0)</f>
        <v>18</v>
      </c>
      <c r="G46" s="9">
        <f t="array" ref="G46">VLOOKUP($C46&amp;$D46&amp;$L46,IF({1,0},Sheet1!$A$6:$A$47&amp;Sheet1!$C$6:$C$47&amp;Sheet1!$K$6:$K$47,Sheet1!F$6:F$47),2,0)</f>
        <v>1</v>
      </c>
      <c r="H46" s="9">
        <f t="array" ref="H46">VLOOKUP($C46&amp;$D46&amp;$L46,IF({1,0},Sheet1!$A$6:$A$47&amp;Sheet1!$C$6:$C$47&amp;Sheet1!$K$6:$K$47,Sheet1!G$6:G$47),2,0)</f>
        <v>0</v>
      </c>
      <c r="I46" s="9">
        <f t="array" ref="I46">VLOOKUP($C46&amp;$D46&amp;$L46,IF({1,0},Sheet1!$A$6:$A$47&amp;Sheet1!$C$6:$C$47&amp;Sheet1!$K$6:$K$47,Sheet1!H$6:H$47),2,0)</f>
        <v>0</v>
      </c>
      <c r="J46" s="9">
        <f t="array" ref="J46">VLOOKUP($C46&amp;$D46&amp;$L46,IF({1,0},Sheet1!$A$6:$A$47&amp;Sheet1!$C$6:$C$47&amp;Sheet1!$K$6:$K$47,Sheet1!I$6:I$47),2,0)</f>
        <v>0</v>
      </c>
      <c r="K46" s="9">
        <f t="array" ref="K46">VLOOKUP($C46&amp;$D46&amp;$L46,IF({1,0},Sheet1!$A$6:$A$47&amp;Sheet1!$C$6:$C$47&amp;Sheet1!$K$6:$K$47,Sheet1!J$6:J$47),2,0)</f>
        <v>0</v>
      </c>
      <c r="L46" s="9">
        <v>5</v>
      </c>
      <c r="M46" s="33" t="s">
        <v>413</v>
      </c>
      <c r="N46" s="9" t="s">
        <v>27</v>
      </c>
      <c r="O46" s="9">
        <f t="array" ref="O46">VLOOKUP($C46&amp;$D46&amp;$U46,IF({1,0},Sheet1!$A$6:$A$47&amp;Sheet1!$C$6:$C$47&amp;Sheet1!$T$6:$T$47,Sheet1!N$6:N$47),2,0)</f>
        <v>18</v>
      </c>
      <c r="P46" s="9">
        <f t="array" ref="P46">VLOOKUP($C46&amp;$D46&amp;$U46,IF({1,0},Sheet1!$A$6:$A$47&amp;Sheet1!$C$6:$C$47&amp;Sheet1!$T$6:$T$47,Sheet1!O$6:O$47),2,0)</f>
        <v>2</v>
      </c>
      <c r="Q46" s="9">
        <f t="array" ref="Q46">VLOOKUP($C46&amp;$D46&amp;$U46,IF({1,0},Sheet1!$A$6:$A$47&amp;Sheet1!$C$6:$C$47&amp;Sheet1!$T$6:$T$47,Sheet1!P$6:P$47),2,0)</f>
        <v>0</v>
      </c>
      <c r="R46" s="9">
        <f t="array" ref="R46">VLOOKUP($C46&amp;$D46&amp;$U46,IF({1,0},Sheet1!$A$6:$A$47&amp;Sheet1!$C$6:$C$47&amp;Sheet1!$T$6:$T$47,Sheet1!Q$6:Q$47),2,0)</f>
        <v>0</v>
      </c>
      <c r="S46" s="9">
        <f t="array" ref="S46">VLOOKUP($C46&amp;$D46&amp;$U46,IF({1,0},Sheet1!$A$6:$A$47&amp;Sheet1!$C$6:$C$47&amp;Sheet1!$T$6:$T$47,Sheet1!R$6:R$47),2,0)</f>
        <v>0</v>
      </c>
      <c r="T46" s="9">
        <f t="array" ref="T46">VLOOKUP($C46&amp;$D46&amp;$U46,IF({1,0},Sheet1!$A$6:$A$47&amp;Sheet1!$C$6:$C$47&amp;Sheet1!$T$6:$T$47,Sheet1!S$6:S$47),2,0)</f>
        <v>0</v>
      </c>
      <c r="U46" s="9">
        <v>10</v>
      </c>
      <c r="V46" s="33" t="s">
        <v>414</v>
      </c>
      <c r="W46" s="9" t="s">
        <v>28</v>
      </c>
      <c r="X46" s="9">
        <f t="array" ref="X46">VLOOKUP($C46&amp;$D46&amp;$AD46,IF({1,0},Sheet1!$A$6:$A$47&amp;Sheet1!$C$6:$C$47&amp;Sheet1!$AC$6:$AC$47,Sheet1!W$6:W$47),2,0)</f>
        <v>0</v>
      </c>
      <c r="Y46" s="9">
        <f t="array" ref="Y46">VLOOKUP($C46&amp;$D46&amp;$AD46,IF({1,0},Sheet1!$A$6:$A$47&amp;Sheet1!$C$6:$C$47&amp;Sheet1!$AC$6:$AC$47,Sheet1!X$6:X$47),2,0)</f>
        <v>0</v>
      </c>
      <c r="Z46" s="9">
        <f t="array" ref="Z46">VLOOKUP($C46&amp;$D46&amp;$AD46,IF({1,0},Sheet1!$A$6:$A$47&amp;Sheet1!$C$6:$C$47&amp;Sheet1!$AC$6:$AC$47,Sheet1!Y$6:Y$47),2,0)</f>
        <v>2</v>
      </c>
      <c r="AA46" s="9">
        <f t="array" ref="AA46">VLOOKUP($C46&amp;$D46&amp;$AD46,IF({1,0},Sheet1!$A$6:$A$47&amp;Sheet1!$C$6:$C$47&amp;Sheet1!$AC$6:$AC$47,Sheet1!Z$6:Z$47),2,0)</f>
        <v>900</v>
      </c>
      <c r="AB46" s="9">
        <f t="array" ref="AB46">VLOOKUP($C46&amp;$D46&amp;$AD46,IF({1,0},Sheet1!$A$6:$A$47&amp;Sheet1!$C$6:$C$47&amp;Sheet1!$AC$6:$AC$47,Sheet1!AA$6:AA$47),2,0)</f>
        <v>9</v>
      </c>
      <c r="AC46" s="9">
        <f t="array" ref="AC46">VLOOKUP($C46&amp;$D46&amp;$AD46,IF({1,0},Sheet1!$A$6:$A$47&amp;Sheet1!$C$6:$C$47&amp;Sheet1!$AC$6:$AC$47,Sheet1!AB$6:AB$47),2,0)</f>
        <v>45</v>
      </c>
      <c r="AD46" s="9">
        <v>15</v>
      </c>
      <c r="AE46" s="9" t="str">
        <f t="array" ref="AE46">VLOOKUP($C46&amp;$D46,IF({1,0},Sheet1!$A$6:$A$47&amp;Sheet1!$C$6:$C$47,Sheet1!AD$6:AD$47),2,0)</f>
        <v>攻击+900，命中+4.5% （3星）</v>
      </c>
      <c r="AF46" s="9" t="s">
        <v>72</v>
      </c>
      <c r="AG46" s="9">
        <f t="array" ref="AG46">VLOOKUP($C46&amp;$D46&amp;$AM46,IF({1,0},Sheet1!$A$6:$A$47&amp;Sheet1!$C$6:$C$47&amp;Sheet1!$AL$6:$AL$47,Sheet1!AF$6:AF$47),2,0)</f>
        <v>0</v>
      </c>
      <c r="AH46" s="9">
        <v>40803</v>
      </c>
      <c r="AI46" s="9">
        <f t="array" ref="AI46">VLOOKUP($C46&amp;$D46&amp;$AM46,IF({1,0},Sheet1!$A$6:$A$47&amp;Sheet1!$C$6:$C$47&amp;Sheet1!$AL$6:$AL$47,Sheet1!AH$6:AH$47),2,0)</f>
        <v>7</v>
      </c>
      <c r="AJ46" s="9">
        <f t="array" ref="AJ46">VLOOKUP($C46&amp;$D46&amp;$AM46,IF({1,0},Sheet1!$A$6:$A$47&amp;Sheet1!$C$6:$C$47&amp;Sheet1!$AL$6:$AL$47,Sheet1!AI$6:AI$47),2,0)</f>
        <v>70</v>
      </c>
      <c r="AK46" s="9">
        <f t="array" ref="AK46">VLOOKUP($C46&amp;$D46&amp;$AM46,IF({1,0},Sheet1!$A$6:$A$47&amp;Sheet1!$C$6:$C$47&amp;Sheet1!$AL$6:$AL$47,Sheet1!AJ$6:AJ$47),2,0)</f>
        <v>0</v>
      </c>
      <c r="AL46" s="9">
        <f t="array" ref="AL46">VLOOKUP($C46&amp;$D46&amp;$AM46,IF({1,0},Sheet1!$A$6:$A$47&amp;Sheet1!$C$6:$C$47&amp;Sheet1!$AL$6:$AL$47,Sheet1!AK$6:AK$47),2,0)</f>
        <v>0</v>
      </c>
      <c r="AM46" s="9">
        <v>20</v>
      </c>
      <c r="AN46" s="9" t="s">
        <v>449</v>
      </c>
      <c r="AO46" s="9" t="s">
        <v>73</v>
      </c>
      <c r="AP46" s="9">
        <f t="array" ref="AP46">VLOOKUP($C46&amp;$D46&amp;$AV46,IF({1,0},Sheet1!$A$6:$A$47&amp;Sheet1!$C$6:$C$47&amp;Sheet1!$AU$6:$AU$47,Sheet1!AO$6:AO$47),2,0)</f>
        <v>2</v>
      </c>
      <c r="AQ46" s="9">
        <f t="array" ref="AQ46">VLOOKUP($C46&amp;$D46&amp;$AV46,IF({1,0},Sheet1!$A$6:$A$47&amp;Sheet1!$C$6:$C$47&amp;Sheet1!$AU$6:$AU$47,Sheet1!AP$6:AP$47),2,0)</f>
        <v>5000</v>
      </c>
      <c r="AR46" s="9">
        <f t="array" ref="AR46">VLOOKUP($C46&amp;$D46&amp;$AV46,IF({1,0},Sheet1!$A$6:$A$47&amp;Sheet1!$C$6:$C$47&amp;Sheet1!$AU$6:$AU$47,Sheet1!AQ$6:AQ$47),2,0)</f>
        <v>0</v>
      </c>
      <c r="AS46" s="9">
        <f t="array" ref="AS46">VLOOKUP($C46&amp;$D46&amp;$AV46,IF({1,0},Sheet1!$A$6:$A$47&amp;Sheet1!$C$6:$C$47&amp;Sheet1!$AU$6:$AU$47,Sheet1!AR$6:AR$47),2,0)</f>
        <v>0</v>
      </c>
      <c r="AT46" s="9">
        <f t="array" ref="AT46">VLOOKUP($C46&amp;$D46&amp;$AV46,IF({1,0},Sheet1!$A$6:$A$47&amp;Sheet1!$C$6:$C$47&amp;Sheet1!$AU$6:$AU$47,Sheet1!AS$6:AS$47),2,0)</f>
        <v>0</v>
      </c>
      <c r="AU46" s="9">
        <f t="array" ref="AU46">VLOOKUP($C46&amp;$D46&amp;$AV46,IF({1,0},Sheet1!$A$6:$A$47&amp;Sheet1!$C$6:$C$47&amp;Sheet1!$AU$6:$AU$47,Sheet1!AT$6:AT$47),2,0)</f>
        <v>0</v>
      </c>
      <c r="AV46" s="9">
        <v>25</v>
      </c>
      <c r="AW46" s="9" t="s">
        <v>450</v>
      </c>
      <c r="AX46" s="9" t="s">
        <v>74</v>
      </c>
      <c r="AY46" s="9">
        <f t="array" ref="AY46">VLOOKUP($C46&amp;$D46&amp;$BE46,IF({1,0},Sheet1!$A$6:$A$47&amp;Sheet1!$C$6:$C$47&amp;Sheet1!$BD$6:$BD$47,Sheet1!AX$6:AX$47),2,0)</f>
        <v>18</v>
      </c>
      <c r="AZ46" s="9">
        <f t="array" ref="AZ46">VLOOKUP($C46&amp;$D46&amp;$BE46,IF({1,0},Sheet1!$A$6:$A$47&amp;Sheet1!$C$6:$C$47&amp;Sheet1!$BD$6:$BD$47,Sheet1!AY$6:AY$47),2,0)</f>
        <v>4</v>
      </c>
      <c r="BA46" s="9">
        <v>901</v>
      </c>
      <c r="BB46" s="9">
        <v>31505201</v>
      </c>
      <c r="BC46" s="9">
        <f t="array" ref="BC46">VLOOKUP($C46&amp;$D46&amp;$BE46,IF({1,0},Sheet1!$A$6:$A$47&amp;Sheet1!$C$6:$C$47&amp;Sheet1!$BD$6:$BD$47,Sheet1!BB$6:BB$47),2,0)</f>
        <v>0</v>
      </c>
      <c r="BD46" s="9">
        <f t="array" ref="BD46">VLOOKUP($C46&amp;$D46&amp;$BE46,IF({1,0},Sheet1!$A$6:$A$47&amp;Sheet1!$C$6:$C$47&amp;Sheet1!$BD$6:$BD$47,Sheet1!BC$6:BC$47),2,0)</f>
        <v>0</v>
      </c>
      <c r="BE46" s="9">
        <v>30</v>
      </c>
      <c r="BF46" s="33" t="s">
        <v>456</v>
      </c>
      <c r="BG46" s="33" t="s">
        <v>75</v>
      </c>
      <c r="BH46" s="9">
        <f t="array" ref="BH46">VLOOKUP($C46&amp;$D46&amp;$BN46,IF({1,0},Sheet1!$A$6:$A$47&amp;Sheet1!$C$6:$C$47&amp;Sheet1!$BM$6:$BM$47,Sheet1!BG$6:BG$47),2,0)</f>
        <v>2</v>
      </c>
      <c r="BI46" s="9">
        <f t="array" ref="BI46">VLOOKUP($C46&amp;$D46&amp;$BN46,IF({1,0},Sheet1!$A$6:$A$47&amp;Sheet1!$C$6:$C$47&amp;Sheet1!$BM$6:$BM$47,Sheet1!BH$6:BH$47),2,0)</f>
        <v>10000</v>
      </c>
      <c r="BJ46" s="9">
        <f t="array" ref="BJ46">VLOOKUP($C46&amp;$D46&amp;$BN46,IF({1,0},Sheet1!$A$6:$A$47&amp;Sheet1!$C$6:$C$47&amp;Sheet1!$BM$6:$BM$47,Sheet1!BI$6:BI$47),2,0)</f>
        <v>0</v>
      </c>
      <c r="BK46" s="9">
        <f t="array" ref="BK46">VLOOKUP($C46&amp;$D46&amp;$BN46,IF({1,0},Sheet1!$A$6:$A$47&amp;Sheet1!$C$6:$C$47&amp;Sheet1!$BM$6:$BM$47,Sheet1!BJ$6:BJ$47),2,0)</f>
        <v>0</v>
      </c>
      <c r="BL46" s="9">
        <f t="array" ref="BL46">VLOOKUP($C46&amp;$D46&amp;$BN46,IF({1,0},Sheet1!$A$6:$A$47&amp;Sheet1!$C$6:$C$47&amp;Sheet1!$BM$6:$BM$47,Sheet1!BK$6:BK$47),2,0)</f>
        <v>0</v>
      </c>
      <c r="BM46" s="9">
        <f t="array" ref="BM46">VLOOKUP($C46&amp;$D46&amp;$BN46,IF({1,0},Sheet1!$A$6:$A$47&amp;Sheet1!$C$6:$C$47&amp;Sheet1!$BM$6:$BM$47,Sheet1!BL$6:BL$47),2,0)</f>
        <v>0</v>
      </c>
      <c r="BN46" s="9">
        <v>35</v>
      </c>
      <c r="BO46" s="9" t="s">
        <v>451</v>
      </c>
      <c r="BP46" s="9" t="s">
        <v>76</v>
      </c>
      <c r="BQ46" s="9">
        <f t="array" ref="BQ46">VLOOKUP($C46&amp;$D46&amp;$BW46,IF({1,0},Sheet1!$A$6:$A$47&amp;Sheet1!$C$6:$C$47&amp;Sheet1!$BV$6:$BV$47,Sheet1!BP$6:BP$47),2,0)</f>
        <v>7</v>
      </c>
      <c r="BR46" s="9">
        <f t="array" ref="BR46">VLOOKUP($C46&amp;$D46&amp;$BW46,IF({1,0},Sheet1!$A$6:$A$47&amp;Sheet1!$C$6:$C$47&amp;Sheet1!$BV$6:$BV$47,Sheet1!BQ$6:BQ$47),2,0)</f>
        <v>100</v>
      </c>
      <c r="BS46" s="9">
        <f t="array" ref="BS46">VLOOKUP($C46&amp;$D46&amp;$BW46,IF({1,0},Sheet1!$A$6:$A$47&amp;Sheet1!$C$6:$C$47&amp;Sheet1!$BV$6:$BV$47,Sheet1!BR$6:BR$47),2,0)</f>
        <v>0</v>
      </c>
      <c r="BT46" s="9">
        <f t="array" ref="BT46">VLOOKUP($C46&amp;$D46&amp;$BW46,IF({1,0},Sheet1!$A$6:$A$47&amp;Sheet1!$C$6:$C$47&amp;Sheet1!$BV$6:$BV$47,Sheet1!BS$6:BS$47),2,0)</f>
        <v>0</v>
      </c>
      <c r="BU46" s="9">
        <f t="array" ref="BU46">VLOOKUP($C46&amp;$D46&amp;$BW46,IF({1,0},Sheet1!$A$6:$A$47&amp;Sheet1!$C$6:$C$47&amp;Sheet1!$BV$6:$BV$47,Sheet1!BT$6:BT$47),2,0)</f>
        <v>0</v>
      </c>
      <c r="BV46" s="9">
        <f t="array" ref="BV46">VLOOKUP($C46&amp;$D46&amp;$BW46,IF({1,0},Sheet1!$A$6:$A$47&amp;Sheet1!$C$6:$C$47&amp;Sheet1!$BV$6:$BV$47,Sheet1!BU$6:BU$47),2,0)</f>
        <v>0</v>
      </c>
      <c r="BW46" s="9">
        <v>40</v>
      </c>
      <c r="BX46" s="9" t="str">
        <f t="shared" si="14"/>
        <v>伤害加成+10% （8星）</v>
      </c>
      <c r="BY46" s="9" t="s">
        <v>77</v>
      </c>
      <c r="BZ46" s="9">
        <f t="array" ref="BZ46">VLOOKUP($C46&amp;$D46&amp;$CF46,IF({1,0},Sheet1!$A$6:$A$47&amp;Sheet1!$C$6:$C$47&amp;Sheet1!$CE$6:$CE$47,Sheet1!BY$6:BY$47),2,0)</f>
        <v>2</v>
      </c>
      <c r="CA46" s="9">
        <f t="array" ref="CA46">VLOOKUP($C46&amp;$D46&amp;$CF46,IF({1,0},Sheet1!$A$6:$A$47&amp;Sheet1!$C$6:$C$47&amp;Sheet1!$CE$6:$CE$47,Sheet1!BZ$6:BZ$47),2,0)</f>
        <v>20000</v>
      </c>
      <c r="CB46" s="9">
        <f t="array" ref="CB46">VLOOKUP($C46&amp;$D46&amp;$CF46,IF({1,0},Sheet1!$A$6:$A$47&amp;Sheet1!$C$6:$C$47&amp;Sheet1!$CE$6:$CE$47,Sheet1!CA$6:CA$47),2,0)</f>
        <v>0</v>
      </c>
      <c r="CC46" s="9">
        <f t="array" ref="CC46">VLOOKUP($C46&amp;$D46&amp;$CF46,IF({1,0},Sheet1!$A$6:$A$47&amp;Sheet1!$C$6:$C$47&amp;Sheet1!$CE$6:$CE$47,Sheet1!CB$6:CB$47),2,0)</f>
        <v>0</v>
      </c>
      <c r="CD46" s="9">
        <f t="array" ref="CD46">VLOOKUP($C46&amp;$D46&amp;$CF46,IF({1,0},Sheet1!$A$6:$A$47&amp;Sheet1!$C$6:$C$47&amp;Sheet1!$CE$6:$CE$47,Sheet1!CC$6:CC$47),2,0)</f>
        <v>0</v>
      </c>
      <c r="CE46" s="9">
        <f t="array" ref="CE46">VLOOKUP($C46&amp;$D46&amp;$CF46,IF({1,0},Sheet1!$A$6:$A$47&amp;Sheet1!$C$6:$C$47&amp;Sheet1!$CE$6:$CE$47,Sheet1!CD$6:CD$47),2,0)</f>
        <v>0</v>
      </c>
      <c r="CF46" s="9">
        <v>45</v>
      </c>
      <c r="CG46" s="9" t="s">
        <v>452</v>
      </c>
      <c r="CH46" s="9" t="s">
        <v>78</v>
      </c>
      <c r="CI46" s="9">
        <f t="array" ref="CI46">VLOOKUP($C46&amp;$D46&amp;$CO46,IF({1,0},Sheet1!$A$6:$A$47&amp;Sheet1!$C$6:$C$47&amp;Sheet1!$CN$6:$CN$47,Sheet1!CH$6:CH$47),2,0)</f>
        <v>22</v>
      </c>
      <c r="CJ46" s="9">
        <f t="array" ref="CJ46">VLOOKUP($C46&amp;$D46&amp;$CO46,IF({1,0},Sheet1!$A$6:$A$47&amp;Sheet1!$C$6:$C$47&amp;Sheet1!$CN$6:$CN$47,Sheet1!CI$6:CI$47),2,0)</f>
        <v>120</v>
      </c>
      <c r="CK46" s="9">
        <f t="array" ref="CK46">VLOOKUP($C46&amp;$D46&amp;$CO46,IF({1,0},Sheet1!$A$6:$A$47&amp;Sheet1!$C$6:$C$47&amp;Sheet1!$CN$6:$CN$47,Sheet1!CJ$6:CJ$47),2,0)</f>
        <v>0</v>
      </c>
      <c r="CL46" s="9">
        <f t="array" ref="CL46">VLOOKUP($C46&amp;$D46&amp;$CO46,IF({1,0},Sheet1!$A$6:$A$47&amp;Sheet1!$C$6:$C$47&amp;Sheet1!$CN$6:$CN$47,Sheet1!CK$6:CK$47),2,0)</f>
        <v>0</v>
      </c>
      <c r="CM46" s="9">
        <f t="array" ref="CM46">VLOOKUP($C46&amp;$D46&amp;$CO46,IF({1,0},Sheet1!$A$6:$A$47&amp;Sheet1!$C$6:$C$47&amp;Sheet1!$CN$6:$CN$47,Sheet1!CL$6:CL$47),2,0)</f>
        <v>0</v>
      </c>
      <c r="CN46" s="9">
        <f t="array" ref="CN46">VLOOKUP($C46&amp;$D46&amp;$CO46,IF({1,0},Sheet1!$A$6:$A$47&amp;Sheet1!$C$6:$C$47&amp;Sheet1!$CN$6:$CN$47,Sheet1!CM$6:CM$47),2,0)</f>
        <v>0</v>
      </c>
      <c r="CO46" s="9">
        <v>50</v>
      </c>
      <c r="CP46" s="9" t="str">
        <f t="shared" si="15"/>
        <v>最终增伤+12% （10星）</v>
      </c>
      <c r="CQ46"/>
      <c r="CR46"/>
    </row>
    <row r="47" spans="1:96" s="9" customFormat="1" ht="17.399999999999999" x14ac:dyDescent="0.25">
      <c r="A47" s="45">
        <v>31506</v>
      </c>
      <c r="B47" s="28" t="s">
        <v>346</v>
      </c>
      <c r="C47" s="28">
        <f>VLOOKUP(B47,Sheet4!$A$6:$B$171,2,0)</f>
        <v>4</v>
      </c>
      <c r="D47" s="46">
        <v>15</v>
      </c>
      <c r="E47" s="9" t="s">
        <v>29</v>
      </c>
      <c r="F47" s="9">
        <f t="array" ref="F47">VLOOKUP($C47&amp;$D47&amp;$L47,IF({1,0},Sheet1!$A$6:$A$47&amp;Sheet1!$C$6:$C$47&amp;Sheet1!$K$6:$K$47,Sheet1!E$6:E$47),2,0)</f>
        <v>18</v>
      </c>
      <c r="G47" s="9">
        <f t="array" ref="G47">VLOOKUP($C47&amp;$D47&amp;$L47,IF({1,0},Sheet1!$A$6:$A$47&amp;Sheet1!$C$6:$C$47&amp;Sheet1!$K$6:$K$47,Sheet1!F$6:F$47),2,0)</f>
        <v>1</v>
      </c>
      <c r="H47" s="9">
        <f t="array" ref="H47">VLOOKUP($C47&amp;$D47&amp;$L47,IF({1,0},Sheet1!$A$6:$A$47&amp;Sheet1!$C$6:$C$47&amp;Sheet1!$K$6:$K$47,Sheet1!G$6:G$47),2,0)</f>
        <v>0</v>
      </c>
      <c r="I47" s="9">
        <f t="array" ref="I47">VLOOKUP($C47&amp;$D47&amp;$L47,IF({1,0},Sheet1!$A$6:$A$47&amp;Sheet1!$C$6:$C$47&amp;Sheet1!$K$6:$K$47,Sheet1!H$6:H$47),2,0)</f>
        <v>0</v>
      </c>
      <c r="J47" s="9">
        <f t="array" ref="J47">VLOOKUP($C47&amp;$D47&amp;$L47,IF({1,0},Sheet1!$A$6:$A$47&amp;Sheet1!$C$6:$C$47&amp;Sheet1!$K$6:$K$47,Sheet1!I$6:I$47),2,0)</f>
        <v>0</v>
      </c>
      <c r="K47" s="9">
        <f t="array" ref="K47">VLOOKUP($C47&amp;$D47&amp;$L47,IF({1,0},Sheet1!$A$6:$A$47&amp;Sheet1!$C$6:$C$47&amp;Sheet1!$K$6:$K$47,Sheet1!J$6:J$47),2,0)</f>
        <v>0</v>
      </c>
      <c r="L47" s="9">
        <v>5</v>
      </c>
      <c r="M47" s="33" t="s">
        <v>413</v>
      </c>
      <c r="N47" s="9" t="s">
        <v>27</v>
      </c>
      <c r="O47" s="9">
        <f t="array" ref="O47">VLOOKUP($C47&amp;$D47&amp;$U47,IF({1,0},Sheet1!$A$6:$A$47&amp;Sheet1!$C$6:$C$47&amp;Sheet1!$T$6:$T$47,Sheet1!N$6:N$47),2,0)</f>
        <v>18</v>
      </c>
      <c r="P47" s="9">
        <f t="array" ref="P47">VLOOKUP($C47&amp;$D47&amp;$U47,IF({1,0},Sheet1!$A$6:$A$47&amp;Sheet1!$C$6:$C$47&amp;Sheet1!$T$6:$T$47,Sheet1!O$6:O$47),2,0)</f>
        <v>2</v>
      </c>
      <c r="Q47" s="9">
        <f t="array" ref="Q47">VLOOKUP($C47&amp;$D47&amp;$U47,IF({1,0},Sheet1!$A$6:$A$47&amp;Sheet1!$C$6:$C$47&amp;Sheet1!$T$6:$T$47,Sheet1!P$6:P$47),2,0)</f>
        <v>0</v>
      </c>
      <c r="R47" s="9">
        <f t="array" ref="R47">VLOOKUP($C47&amp;$D47&amp;$U47,IF({1,0},Sheet1!$A$6:$A$47&amp;Sheet1!$C$6:$C$47&amp;Sheet1!$T$6:$T$47,Sheet1!Q$6:Q$47),2,0)</f>
        <v>0</v>
      </c>
      <c r="S47" s="9">
        <f t="array" ref="S47">VLOOKUP($C47&amp;$D47&amp;$U47,IF({1,0},Sheet1!$A$6:$A$47&amp;Sheet1!$C$6:$C$47&amp;Sheet1!$T$6:$T$47,Sheet1!R$6:R$47),2,0)</f>
        <v>0</v>
      </c>
      <c r="T47" s="9">
        <f t="array" ref="T47">VLOOKUP($C47&amp;$D47&amp;$U47,IF({1,0},Sheet1!$A$6:$A$47&amp;Sheet1!$C$6:$C$47&amp;Sheet1!$T$6:$T$47,Sheet1!S$6:S$47),2,0)</f>
        <v>0</v>
      </c>
      <c r="U47" s="9">
        <v>10</v>
      </c>
      <c r="V47" s="33" t="s">
        <v>414</v>
      </c>
      <c r="W47" s="9" t="s">
        <v>28</v>
      </c>
      <c r="X47" s="9">
        <f t="array" ref="X47">VLOOKUP($C47&amp;$D47&amp;$AD47,IF({1,0},Sheet1!$A$6:$A$47&amp;Sheet1!$C$6:$C$47&amp;Sheet1!$AC$6:$AC$47,Sheet1!W$6:W$47),2,0)</f>
        <v>0</v>
      </c>
      <c r="Y47" s="9">
        <f t="array" ref="Y47">VLOOKUP($C47&amp;$D47&amp;$AD47,IF({1,0},Sheet1!$A$6:$A$47&amp;Sheet1!$C$6:$C$47&amp;Sheet1!$AC$6:$AC$47,Sheet1!X$6:X$47),2,0)</f>
        <v>0</v>
      </c>
      <c r="Z47" s="9">
        <f t="array" ref="Z47">VLOOKUP($C47&amp;$D47&amp;$AD47,IF({1,0},Sheet1!$A$6:$A$47&amp;Sheet1!$C$6:$C$47&amp;Sheet1!$AC$6:$AC$47,Sheet1!Y$6:Y$47),2,0)</f>
        <v>2</v>
      </c>
      <c r="AA47" s="9">
        <f t="array" ref="AA47">VLOOKUP($C47&amp;$D47&amp;$AD47,IF({1,0},Sheet1!$A$6:$A$47&amp;Sheet1!$C$6:$C$47&amp;Sheet1!$AC$6:$AC$47,Sheet1!Z$6:Z$47),2,0)</f>
        <v>700</v>
      </c>
      <c r="AB47" s="9">
        <f t="array" ref="AB47">VLOOKUP($C47&amp;$D47&amp;$AD47,IF({1,0},Sheet1!$A$6:$A$47&amp;Sheet1!$C$6:$C$47&amp;Sheet1!$AC$6:$AC$47,Sheet1!AA$6:AA$47),2,0)</f>
        <v>3</v>
      </c>
      <c r="AC47" s="9">
        <f t="array" ref="AC47">VLOOKUP($C47&amp;$D47&amp;$AD47,IF({1,0},Sheet1!$A$6:$A$47&amp;Sheet1!$C$6:$C$47&amp;Sheet1!$AC$6:$AC$47,Sheet1!AB$6:AB$47),2,0)</f>
        <v>500</v>
      </c>
      <c r="AD47" s="9">
        <v>15</v>
      </c>
      <c r="AE47" s="9" t="str">
        <f t="array" ref="AE47">VLOOKUP($C47&amp;$D47,IF({1,0},Sheet1!$A$6:$A$47&amp;Sheet1!$C$6:$C$47,Sheet1!AD$6:AD$47),2,0)</f>
        <v>攻击+700，防御+500 （3星）</v>
      </c>
      <c r="AF47" s="9" t="s">
        <v>72</v>
      </c>
      <c r="AG47" s="9">
        <f t="array" ref="AG47">VLOOKUP($C47&amp;$D47&amp;$AM47,IF({1,0},Sheet1!$A$6:$A$47&amp;Sheet1!$C$6:$C$47&amp;Sheet1!$AL$6:$AL$47,Sheet1!AF$6:AF$47),2,0)</f>
        <v>0</v>
      </c>
      <c r="AH47" s="9">
        <v>10508</v>
      </c>
      <c r="AI47" s="9">
        <f t="array" ref="AI47">VLOOKUP($C47&amp;$D47&amp;$AM47,IF({1,0},Sheet1!$A$6:$A$47&amp;Sheet1!$C$6:$C$47&amp;Sheet1!$AL$6:$AL$47,Sheet1!AH$6:AH$47),2,0)</f>
        <v>7</v>
      </c>
      <c r="AJ47" s="9">
        <f t="array" ref="AJ47">VLOOKUP($C47&amp;$D47&amp;$AM47,IF({1,0},Sheet1!$A$6:$A$47&amp;Sheet1!$C$6:$C$47&amp;Sheet1!$AL$6:$AL$47,Sheet1!AI$6:AI$47),2,0)</f>
        <v>35</v>
      </c>
      <c r="AK47" s="9">
        <f t="array" ref="AK47">VLOOKUP($C47&amp;$D47&amp;$AM47,IF({1,0},Sheet1!$A$6:$A$47&amp;Sheet1!$C$6:$C$47&amp;Sheet1!$AL$6:$AL$47,Sheet1!AJ$6:AJ$47),2,0)</f>
        <v>8</v>
      </c>
      <c r="AL47" s="9">
        <f t="array" ref="AL47">VLOOKUP($C47&amp;$D47&amp;$AM47,IF({1,0},Sheet1!$A$6:$A$47&amp;Sheet1!$C$6:$C$47&amp;Sheet1!$AL$6:$AL$47,Sheet1!AK$6:AK$47),2,0)</f>
        <v>25</v>
      </c>
      <c r="AM47" s="9">
        <v>20</v>
      </c>
      <c r="AN47" s="9" t="s">
        <v>446</v>
      </c>
      <c r="AO47" s="9" t="s">
        <v>73</v>
      </c>
      <c r="AP47" s="9">
        <f t="array" ref="AP47">VLOOKUP($C47&amp;$D47&amp;$AV47,IF({1,0},Sheet1!$A$6:$A$47&amp;Sheet1!$C$6:$C$47&amp;Sheet1!$AU$6:$AU$47,Sheet1!AO$6:AO$47),2,0)</f>
        <v>2</v>
      </c>
      <c r="AQ47" s="9">
        <f t="array" ref="AQ47">VLOOKUP($C47&amp;$D47&amp;$AV47,IF({1,0},Sheet1!$A$6:$A$47&amp;Sheet1!$C$6:$C$47&amp;Sheet1!$AU$6:$AU$47,Sheet1!AP$6:AP$47),2,0)</f>
        <v>2400</v>
      </c>
      <c r="AR47" s="9">
        <f t="array" ref="AR47">VLOOKUP($C47&amp;$D47&amp;$AV47,IF({1,0},Sheet1!$A$6:$A$47&amp;Sheet1!$C$6:$C$47&amp;Sheet1!$AU$6:$AU$47,Sheet1!AQ$6:AQ$47),2,0)</f>
        <v>3</v>
      </c>
      <c r="AS47" s="9">
        <f t="array" ref="AS47">VLOOKUP($C47&amp;$D47&amp;$AV47,IF({1,0},Sheet1!$A$6:$A$47&amp;Sheet1!$C$6:$C$47&amp;Sheet1!$AU$6:$AU$47,Sheet1!AR$6:AR$47),2,0)</f>
        <v>1200</v>
      </c>
      <c r="AT47" s="9">
        <f t="array" ref="AT47">VLOOKUP($C47&amp;$D47&amp;$AV47,IF({1,0},Sheet1!$A$6:$A$47&amp;Sheet1!$C$6:$C$47&amp;Sheet1!$AU$6:$AU$47,Sheet1!AS$6:AS$47),2,0)</f>
        <v>0</v>
      </c>
      <c r="AU47" s="9">
        <f t="array" ref="AU47">VLOOKUP($C47&amp;$D47&amp;$AV47,IF({1,0},Sheet1!$A$6:$A$47&amp;Sheet1!$C$6:$C$47&amp;Sheet1!$AU$6:$AU$47,Sheet1!AT$6:AT$47),2,0)</f>
        <v>0</v>
      </c>
      <c r="AV47" s="9">
        <v>25</v>
      </c>
      <c r="AW47" s="9" t="s">
        <v>447</v>
      </c>
      <c r="AX47" s="9" t="s">
        <v>74</v>
      </c>
      <c r="AY47" s="9">
        <f t="array" ref="AY47">VLOOKUP($C47&amp;$D47&amp;$BE47,IF({1,0},Sheet1!$A$6:$A$47&amp;Sheet1!$C$6:$C$47&amp;Sheet1!$BD$6:$BD$47,Sheet1!AX$6:AX$47),2,0)</f>
        <v>18</v>
      </c>
      <c r="AZ47" s="9">
        <f t="array" ref="AZ47">VLOOKUP($C47&amp;$D47&amp;$BE47,IF({1,0},Sheet1!$A$6:$A$47&amp;Sheet1!$C$6:$C$47&amp;Sheet1!$BD$6:$BD$47,Sheet1!AY$6:AY$47),2,0)</f>
        <v>4</v>
      </c>
      <c r="BA47" s="9">
        <f t="array" ref="BA47">VLOOKUP($C47&amp;$D47&amp;$BE47,IF({1,0},Sheet1!$A$6:$A$47&amp;Sheet1!$C$6:$C$47&amp;Sheet1!$BD$6:$BD$47,Sheet1!AZ$6:AZ$47),2,0)</f>
        <v>0</v>
      </c>
      <c r="BB47" s="9">
        <f t="array" ref="BB47">VLOOKUP($C47&amp;$D47&amp;$BE47,IF({1,0},Sheet1!$A$6:$A$47&amp;Sheet1!$C$6:$C$47&amp;Sheet1!$BD$6:$BD$47,Sheet1!BA$6:BA$47),2,0)</f>
        <v>0</v>
      </c>
      <c r="BC47" s="9">
        <f t="array" ref="BC47">VLOOKUP($C47&amp;$D47&amp;$BE47,IF({1,0},Sheet1!$A$6:$A$47&amp;Sheet1!$C$6:$C$47&amp;Sheet1!$BD$6:$BD$47,Sheet1!BB$6:BB$47),2,0)</f>
        <v>0</v>
      </c>
      <c r="BD47" s="9">
        <f t="array" ref="BD47">VLOOKUP($C47&amp;$D47&amp;$BE47,IF({1,0},Sheet1!$A$6:$A$47&amp;Sheet1!$C$6:$C$47&amp;Sheet1!$BD$6:$BD$47,Sheet1!BC$6:BC$47),2,0)</f>
        <v>0</v>
      </c>
      <c r="BE47" s="9">
        <v>30</v>
      </c>
      <c r="BF47" s="33" t="s">
        <v>418</v>
      </c>
      <c r="BG47" s="33" t="s">
        <v>75</v>
      </c>
      <c r="BH47" s="9">
        <f t="array" ref="BH47">VLOOKUP($C47&amp;$D47&amp;$BN47,IF({1,0},Sheet1!$A$6:$A$47&amp;Sheet1!$C$6:$C$47&amp;Sheet1!$BM$6:$BM$47,Sheet1!BG$6:BG$47),2,0)</f>
        <v>2</v>
      </c>
      <c r="BI47" s="9">
        <f t="array" ref="BI47">VLOOKUP($C47&amp;$D47&amp;$BN47,IF({1,0},Sheet1!$A$6:$A$47&amp;Sheet1!$C$6:$C$47&amp;Sheet1!$BM$6:$BM$47,Sheet1!BH$6:BH$47),2,0)</f>
        <v>4800</v>
      </c>
      <c r="BJ47" s="9">
        <f t="array" ref="BJ47">VLOOKUP($C47&amp;$D47&amp;$BN47,IF({1,0},Sheet1!$A$6:$A$47&amp;Sheet1!$C$6:$C$47&amp;Sheet1!$BM$6:$BM$47,Sheet1!BI$6:BI$47),2,0)</f>
        <v>3</v>
      </c>
      <c r="BK47" s="9">
        <f t="array" ref="BK47">VLOOKUP($C47&amp;$D47&amp;$BN47,IF({1,0},Sheet1!$A$6:$A$47&amp;Sheet1!$C$6:$C$47&amp;Sheet1!$BM$6:$BM$47,Sheet1!BJ$6:BJ$47),2,0)</f>
        <v>2400</v>
      </c>
      <c r="BL47" s="9">
        <f t="array" ref="BL47">VLOOKUP($C47&amp;$D47&amp;$BN47,IF({1,0},Sheet1!$A$6:$A$47&amp;Sheet1!$C$6:$C$47&amp;Sheet1!$BM$6:$BM$47,Sheet1!BK$6:BK$47),2,0)</f>
        <v>0</v>
      </c>
      <c r="BM47" s="9">
        <f t="array" ref="BM47">VLOOKUP($C47&amp;$D47&amp;$BN47,IF({1,0},Sheet1!$A$6:$A$47&amp;Sheet1!$C$6:$C$47&amp;Sheet1!$BM$6:$BM$47,Sheet1!BL$6:BL$47),2,0)</f>
        <v>0</v>
      </c>
      <c r="BN47" s="9">
        <v>35</v>
      </c>
      <c r="BO47" s="9" t="s">
        <v>448</v>
      </c>
      <c r="BP47" s="9" t="s">
        <v>76</v>
      </c>
      <c r="BQ47" s="9">
        <f t="array" ref="BQ47">VLOOKUP($C47&amp;$D47&amp;$BW47,IF({1,0},Sheet1!$A$6:$A$47&amp;Sheet1!$C$6:$C$47&amp;Sheet1!$BV$6:$BV$47,Sheet1!BP$6:BP$47),2,0)</f>
        <v>7</v>
      </c>
      <c r="BR47" s="9">
        <f t="array" ref="BR47">VLOOKUP($C47&amp;$D47&amp;$BW47,IF({1,0},Sheet1!$A$6:$A$47&amp;Sheet1!$C$6:$C$47&amp;Sheet1!$BV$6:$BV$47,Sheet1!BQ$6:BQ$47),2,0)</f>
        <v>50</v>
      </c>
      <c r="BS47" s="9">
        <f t="array" ref="BS47">VLOOKUP($C47&amp;$D47&amp;$BW47,IF({1,0},Sheet1!$A$6:$A$47&amp;Sheet1!$C$6:$C$47&amp;Sheet1!$BV$6:$BV$47,Sheet1!BR$6:BR$47),2,0)</f>
        <v>23</v>
      </c>
      <c r="BT47" s="9">
        <f t="array" ref="BT47">VLOOKUP($C47&amp;$D47&amp;$BW47,IF({1,0},Sheet1!$A$6:$A$47&amp;Sheet1!$C$6:$C$47&amp;Sheet1!$BV$6:$BV$47,Sheet1!BS$6:BS$47),2,0)</f>
        <v>20</v>
      </c>
      <c r="BU47" s="9">
        <f t="array" ref="BU47">VLOOKUP($C47&amp;$D47&amp;$BW47,IF({1,0},Sheet1!$A$6:$A$47&amp;Sheet1!$C$6:$C$47&amp;Sheet1!$BV$6:$BV$47,Sheet1!BT$6:BT$47),2,0)</f>
        <v>0</v>
      </c>
      <c r="BV47" s="9">
        <f t="array" ref="BV47">VLOOKUP($C47&amp;$D47&amp;$BW47,IF({1,0},Sheet1!$A$6:$A$47&amp;Sheet1!$C$6:$C$47&amp;Sheet1!$BV$6:$BV$47,Sheet1!BU$6:BU$47),2,0)</f>
        <v>0</v>
      </c>
      <c r="BW47" s="9">
        <v>40</v>
      </c>
      <c r="BX47" s="9" t="str">
        <f>"伤害加成+"&amp;BR47/10&amp;"%，最终免伤+"&amp;BT47/10&amp;"% （"&amp;BW47/5&amp;"星）"</f>
        <v>伤害加成+5%，最终免伤+2% （8星）</v>
      </c>
      <c r="BY47" s="9" t="s">
        <v>77</v>
      </c>
      <c r="BZ47" s="9">
        <f t="array" ref="BZ47">VLOOKUP($C47&amp;$D47&amp;$CF47,IF({1,0},Sheet1!$A$6:$A$47&amp;Sheet1!$C$6:$C$47&amp;Sheet1!$CE$6:$CE$47,Sheet1!BY$6:BY$47),2,0)</f>
        <v>2</v>
      </c>
      <c r="CA47" s="9">
        <f t="array" ref="CA47">VLOOKUP($C47&amp;$D47&amp;$CF47,IF({1,0},Sheet1!$A$6:$A$47&amp;Sheet1!$C$6:$C$47&amp;Sheet1!$CE$6:$CE$47,Sheet1!BZ$6:BZ$47),2,0)</f>
        <v>9600</v>
      </c>
      <c r="CB47" s="9">
        <f t="array" ref="CB47">VLOOKUP($C47&amp;$D47&amp;$CF47,IF({1,0},Sheet1!$A$6:$A$47&amp;Sheet1!$C$6:$C$47&amp;Sheet1!$CE$6:$CE$47,Sheet1!CA$6:CA$47),2,0)</f>
        <v>3</v>
      </c>
      <c r="CC47" s="9">
        <f t="array" ref="CC47">VLOOKUP($C47&amp;$D47&amp;$CF47,IF({1,0},Sheet1!$A$6:$A$47&amp;Sheet1!$C$6:$C$47&amp;Sheet1!$CE$6:$CE$47,Sheet1!CB$6:CB$47),2,0)</f>
        <v>4800</v>
      </c>
      <c r="CD47" s="9">
        <f t="array" ref="CD47">VLOOKUP($C47&amp;$D47&amp;$CF47,IF({1,0},Sheet1!$A$6:$A$47&amp;Sheet1!$C$6:$C$47&amp;Sheet1!$CE$6:$CE$47,Sheet1!CC$6:CC$47),2,0)</f>
        <v>0</v>
      </c>
      <c r="CE47" s="9">
        <f t="array" ref="CE47">VLOOKUP($C47&amp;$D47&amp;$CF47,IF({1,0},Sheet1!$A$6:$A$47&amp;Sheet1!$C$6:$C$47&amp;Sheet1!$CE$6:$CE$47,Sheet1!CD$6:CD$47),2,0)</f>
        <v>0</v>
      </c>
      <c r="CF47" s="9">
        <v>45</v>
      </c>
      <c r="CG47" s="9" t="str">
        <f>"攻击+"&amp;CA47&amp;"，防御+"&amp;CC47&amp;" （9星）"</f>
        <v>攻击+9600，防御+4800 （9星）</v>
      </c>
      <c r="CH47" s="9" t="s">
        <v>78</v>
      </c>
      <c r="CI47" s="9">
        <f t="array" ref="CI47">VLOOKUP($C47&amp;$D47&amp;$CO47,IF({1,0},Sheet1!$A$6:$A$47&amp;Sheet1!$C$6:$C$47&amp;Sheet1!$CN$6:$CN$47,Sheet1!CH$6:CH$47),2,0)</f>
        <v>22</v>
      </c>
      <c r="CJ47" s="9">
        <f t="array" ref="CJ47">VLOOKUP($C47&amp;$D47&amp;$CO47,IF({1,0},Sheet1!$A$6:$A$47&amp;Sheet1!$C$6:$C$47&amp;Sheet1!$CN$6:$CN$47,Sheet1!CI$6:CI$47),2,0)</f>
        <v>60</v>
      </c>
      <c r="CK47" s="9">
        <f t="array" ref="CK47">VLOOKUP($C47&amp;$D47&amp;$CO47,IF({1,0},Sheet1!$A$6:$A$47&amp;Sheet1!$C$6:$C$47&amp;Sheet1!$CN$6:$CN$47,Sheet1!CJ$6:CJ$47),2,0)</f>
        <v>23</v>
      </c>
      <c r="CL47" s="9">
        <f t="array" ref="CL47">VLOOKUP($C47&amp;$D47&amp;$CO47,IF({1,0},Sheet1!$A$6:$A$47&amp;Sheet1!$C$6:$C$47&amp;Sheet1!$CN$6:$CN$47,Sheet1!CK$6:CK$47),2,0)</f>
        <v>30</v>
      </c>
      <c r="CM47" s="9">
        <f t="array" ref="CM47">VLOOKUP($C47&amp;$D47&amp;$CO47,IF({1,0},Sheet1!$A$6:$A$47&amp;Sheet1!$C$6:$C$47&amp;Sheet1!$CN$6:$CN$47,Sheet1!CL$6:CL$47),2,0)</f>
        <v>0</v>
      </c>
      <c r="CN47" s="9">
        <f t="array" ref="CN47">VLOOKUP($C47&amp;$D47&amp;$CO47,IF({1,0},Sheet1!$A$6:$A$47&amp;Sheet1!$C$6:$C$47&amp;Sheet1!$CN$6:$CN$47,Sheet1!CM$6:CM$47),2,0)</f>
        <v>0</v>
      </c>
      <c r="CO47" s="9">
        <v>50</v>
      </c>
      <c r="CP47" s="9" t="str">
        <f>"最终增伤+"&amp;CJ47/10&amp;"%，最终免伤+"&amp;CL47/10&amp;"% （"&amp;CO47/5&amp;"星）"</f>
        <v>最终增伤+6%，最终免伤+3% （10星）</v>
      </c>
      <c r="CQ47"/>
      <c r="CR47"/>
    </row>
    <row r="48" spans="1:96" s="9" customFormat="1" ht="17.399999999999999" x14ac:dyDescent="0.25">
      <c r="A48" s="45">
        <v>31507</v>
      </c>
      <c r="B48" s="28" t="s">
        <v>347</v>
      </c>
      <c r="C48" s="28">
        <f>VLOOKUP(B48,Sheet4!$A$6:$B$171,2,0)</f>
        <v>4</v>
      </c>
      <c r="D48" s="46">
        <v>15</v>
      </c>
      <c r="E48" s="9" t="s">
        <v>29</v>
      </c>
      <c r="F48" s="9">
        <f t="array" ref="F48">VLOOKUP($C48&amp;$D48&amp;$L48,IF({1,0},Sheet1!$A$6:$A$47&amp;Sheet1!$C$6:$C$47&amp;Sheet1!$K$6:$K$47,Sheet1!E$6:E$47),2,0)</f>
        <v>18</v>
      </c>
      <c r="G48" s="9">
        <f t="array" ref="G48">VLOOKUP($C48&amp;$D48&amp;$L48,IF({1,0},Sheet1!$A$6:$A$47&amp;Sheet1!$C$6:$C$47&amp;Sheet1!$K$6:$K$47,Sheet1!F$6:F$47),2,0)</f>
        <v>1</v>
      </c>
      <c r="H48" s="9">
        <f t="array" ref="H48">VLOOKUP($C48&amp;$D48&amp;$L48,IF({1,0},Sheet1!$A$6:$A$47&amp;Sheet1!$C$6:$C$47&amp;Sheet1!$K$6:$K$47,Sheet1!G$6:G$47),2,0)</f>
        <v>0</v>
      </c>
      <c r="I48" s="9">
        <f t="array" ref="I48">VLOOKUP($C48&amp;$D48&amp;$L48,IF({1,0},Sheet1!$A$6:$A$47&amp;Sheet1!$C$6:$C$47&amp;Sheet1!$K$6:$K$47,Sheet1!H$6:H$47),2,0)</f>
        <v>0</v>
      </c>
      <c r="J48" s="9">
        <f t="array" ref="J48">VLOOKUP($C48&amp;$D48&amp;$L48,IF({1,0},Sheet1!$A$6:$A$47&amp;Sheet1!$C$6:$C$47&amp;Sheet1!$K$6:$K$47,Sheet1!I$6:I$47),2,0)</f>
        <v>0</v>
      </c>
      <c r="K48" s="9">
        <f t="array" ref="K48">VLOOKUP($C48&amp;$D48&amp;$L48,IF({1,0},Sheet1!$A$6:$A$47&amp;Sheet1!$C$6:$C$47&amp;Sheet1!$K$6:$K$47,Sheet1!J$6:J$47),2,0)</f>
        <v>0</v>
      </c>
      <c r="L48" s="9">
        <v>5</v>
      </c>
      <c r="M48" s="33" t="s">
        <v>413</v>
      </c>
      <c r="N48" s="9" t="s">
        <v>27</v>
      </c>
      <c r="O48" s="9">
        <f t="array" ref="O48">VLOOKUP($C48&amp;$D48&amp;$U48,IF({1,0},Sheet1!$A$6:$A$47&amp;Sheet1!$C$6:$C$47&amp;Sheet1!$T$6:$T$47,Sheet1!N$6:N$47),2,0)</f>
        <v>18</v>
      </c>
      <c r="P48" s="9">
        <f t="array" ref="P48">VLOOKUP($C48&amp;$D48&amp;$U48,IF({1,0},Sheet1!$A$6:$A$47&amp;Sheet1!$C$6:$C$47&amp;Sheet1!$T$6:$T$47,Sheet1!O$6:O$47),2,0)</f>
        <v>2</v>
      </c>
      <c r="Q48" s="9">
        <f t="array" ref="Q48">VLOOKUP($C48&amp;$D48&amp;$U48,IF({1,0},Sheet1!$A$6:$A$47&amp;Sheet1!$C$6:$C$47&amp;Sheet1!$T$6:$T$47,Sheet1!P$6:P$47),2,0)</f>
        <v>0</v>
      </c>
      <c r="R48" s="9">
        <f t="array" ref="R48">VLOOKUP($C48&amp;$D48&amp;$U48,IF({1,0},Sheet1!$A$6:$A$47&amp;Sheet1!$C$6:$C$47&amp;Sheet1!$T$6:$T$47,Sheet1!Q$6:Q$47),2,0)</f>
        <v>0</v>
      </c>
      <c r="S48" s="9">
        <f t="array" ref="S48">VLOOKUP($C48&amp;$D48&amp;$U48,IF({1,0},Sheet1!$A$6:$A$47&amp;Sheet1!$C$6:$C$47&amp;Sheet1!$T$6:$T$47,Sheet1!R$6:R$47),2,0)</f>
        <v>0</v>
      </c>
      <c r="T48" s="9">
        <f t="array" ref="T48">VLOOKUP($C48&amp;$D48&amp;$U48,IF({1,0},Sheet1!$A$6:$A$47&amp;Sheet1!$C$6:$C$47&amp;Sheet1!$T$6:$T$47,Sheet1!S$6:S$47),2,0)</f>
        <v>0</v>
      </c>
      <c r="U48" s="9">
        <v>10</v>
      </c>
      <c r="V48" s="33" t="s">
        <v>414</v>
      </c>
      <c r="W48" s="9" t="s">
        <v>28</v>
      </c>
      <c r="X48" s="9">
        <f t="array" ref="X48">VLOOKUP($C48&amp;$D48&amp;$AD48,IF({1,0},Sheet1!$A$6:$A$47&amp;Sheet1!$C$6:$C$47&amp;Sheet1!$AC$6:$AC$47,Sheet1!W$6:W$47),2,0)</f>
        <v>0</v>
      </c>
      <c r="Y48" s="9">
        <f t="array" ref="Y48">VLOOKUP($C48&amp;$D48&amp;$AD48,IF({1,0},Sheet1!$A$6:$A$47&amp;Sheet1!$C$6:$C$47&amp;Sheet1!$AC$6:$AC$47,Sheet1!X$6:X$47),2,0)</f>
        <v>0</v>
      </c>
      <c r="Z48" s="9">
        <f t="array" ref="Z48">VLOOKUP($C48&amp;$D48&amp;$AD48,IF({1,0},Sheet1!$A$6:$A$47&amp;Sheet1!$C$6:$C$47&amp;Sheet1!$AC$6:$AC$47,Sheet1!Y$6:Y$47),2,0)</f>
        <v>2</v>
      </c>
      <c r="AA48" s="9">
        <f t="array" ref="AA48">VLOOKUP($C48&amp;$D48&amp;$AD48,IF({1,0},Sheet1!$A$6:$A$47&amp;Sheet1!$C$6:$C$47&amp;Sheet1!$AC$6:$AC$47,Sheet1!Z$6:Z$47),2,0)</f>
        <v>700</v>
      </c>
      <c r="AB48" s="9">
        <f t="array" ref="AB48">VLOOKUP($C48&amp;$D48&amp;$AD48,IF({1,0},Sheet1!$A$6:$A$47&amp;Sheet1!$C$6:$C$47&amp;Sheet1!$AC$6:$AC$47,Sheet1!AA$6:AA$47),2,0)</f>
        <v>3</v>
      </c>
      <c r="AC48" s="9">
        <f t="array" ref="AC48">VLOOKUP($C48&amp;$D48&amp;$AD48,IF({1,0},Sheet1!$A$6:$A$47&amp;Sheet1!$C$6:$C$47&amp;Sheet1!$AC$6:$AC$47,Sheet1!AB$6:AB$47),2,0)</f>
        <v>500</v>
      </c>
      <c r="AD48" s="9">
        <v>15</v>
      </c>
      <c r="AE48" s="9" t="str">
        <f t="array" ref="AE48">VLOOKUP($C48&amp;$D48,IF({1,0},Sheet1!$A$6:$A$47&amp;Sheet1!$C$6:$C$47,Sheet1!AD$6:AD$47),2,0)</f>
        <v>攻击+700，防御+500 （3星）</v>
      </c>
      <c r="AF48" s="9" t="s">
        <v>72</v>
      </c>
      <c r="AG48" s="9">
        <f t="array" ref="AG48">VLOOKUP($C48&amp;$D48&amp;$AM48,IF({1,0},Sheet1!$A$6:$A$47&amp;Sheet1!$C$6:$C$47&amp;Sheet1!$AL$6:$AL$47,Sheet1!AF$6:AF$47),2,0)</f>
        <v>0</v>
      </c>
      <c r="AH48" s="9">
        <v>20507</v>
      </c>
      <c r="AI48" s="9">
        <f t="array" ref="AI48">VLOOKUP($C48&amp;$D48&amp;$AM48,IF({1,0},Sheet1!$A$6:$A$47&amp;Sheet1!$C$6:$C$47&amp;Sheet1!$AL$6:$AL$47,Sheet1!AH$6:AH$47),2,0)</f>
        <v>7</v>
      </c>
      <c r="AJ48" s="9">
        <f t="array" ref="AJ48">VLOOKUP($C48&amp;$D48&amp;$AM48,IF({1,0},Sheet1!$A$6:$A$47&amp;Sheet1!$C$6:$C$47&amp;Sheet1!$AL$6:$AL$47,Sheet1!AI$6:AI$47),2,0)</f>
        <v>35</v>
      </c>
      <c r="AK48" s="9">
        <f t="array" ref="AK48">VLOOKUP($C48&amp;$D48&amp;$AM48,IF({1,0},Sheet1!$A$6:$A$47&amp;Sheet1!$C$6:$C$47&amp;Sheet1!$AL$6:$AL$47,Sheet1!AJ$6:AJ$47),2,0)</f>
        <v>8</v>
      </c>
      <c r="AL48" s="9">
        <f t="array" ref="AL48">VLOOKUP($C48&amp;$D48&amp;$AM48,IF({1,0},Sheet1!$A$6:$A$47&amp;Sheet1!$C$6:$C$47&amp;Sheet1!$AL$6:$AL$47,Sheet1!AK$6:AK$47),2,0)</f>
        <v>25</v>
      </c>
      <c r="AM48" s="9">
        <v>20</v>
      </c>
      <c r="AN48" s="9" t="s">
        <v>446</v>
      </c>
      <c r="AO48" s="9" t="s">
        <v>73</v>
      </c>
      <c r="AP48" s="9">
        <f t="array" ref="AP48">VLOOKUP($C48&amp;$D48&amp;$AV48,IF({1,0},Sheet1!$A$6:$A$47&amp;Sheet1!$C$6:$C$47&amp;Sheet1!$AU$6:$AU$47,Sheet1!AO$6:AO$47),2,0)</f>
        <v>2</v>
      </c>
      <c r="AQ48" s="9">
        <f t="array" ref="AQ48">VLOOKUP($C48&amp;$D48&amp;$AV48,IF({1,0},Sheet1!$A$6:$A$47&amp;Sheet1!$C$6:$C$47&amp;Sheet1!$AU$6:$AU$47,Sheet1!AP$6:AP$47),2,0)</f>
        <v>2400</v>
      </c>
      <c r="AR48" s="9">
        <f t="array" ref="AR48">VLOOKUP($C48&amp;$D48&amp;$AV48,IF({1,0},Sheet1!$A$6:$A$47&amp;Sheet1!$C$6:$C$47&amp;Sheet1!$AU$6:$AU$47,Sheet1!AQ$6:AQ$47),2,0)</f>
        <v>3</v>
      </c>
      <c r="AS48" s="9">
        <f t="array" ref="AS48">VLOOKUP($C48&amp;$D48&amp;$AV48,IF({1,0},Sheet1!$A$6:$A$47&amp;Sheet1!$C$6:$C$47&amp;Sheet1!$AU$6:$AU$47,Sheet1!AR$6:AR$47),2,0)</f>
        <v>1200</v>
      </c>
      <c r="AT48" s="9">
        <f t="array" ref="AT48">VLOOKUP($C48&amp;$D48&amp;$AV48,IF({1,0},Sheet1!$A$6:$A$47&amp;Sheet1!$C$6:$C$47&amp;Sheet1!$AU$6:$AU$47,Sheet1!AS$6:AS$47),2,0)</f>
        <v>0</v>
      </c>
      <c r="AU48" s="9">
        <f t="array" ref="AU48">VLOOKUP($C48&amp;$D48&amp;$AV48,IF({1,0},Sheet1!$A$6:$A$47&amp;Sheet1!$C$6:$C$47&amp;Sheet1!$AU$6:$AU$47,Sheet1!AT$6:AT$47),2,0)</f>
        <v>0</v>
      </c>
      <c r="AV48" s="9">
        <v>25</v>
      </c>
      <c r="AW48" s="9" t="s">
        <v>447</v>
      </c>
      <c r="AX48" s="9" t="s">
        <v>74</v>
      </c>
      <c r="AY48" s="9">
        <f t="array" ref="AY48">VLOOKUP($C48&amp;$D48&amp;$BE48,IF({1,0},Sheet1!$A$6:$A$47&amp;Sheet1!$C$6:$C$47&amp;Sheet1!$BD$6:$BD$47,Sheet1!AX$6:AX$47),2,0)</f>
        <v>18</v>
      </c>
      <c r="AZ48" s="9">
        <f t="array" ref="AZ48">VLOOKUP($C48&amp;$D48&amp;$BE48,IF({1,0},Sheet1!$A$6:$A$47&amp;Sheet1!$C$6:$C$47&amp;Sheet1!$BD$6:$BD$47,Sheet1!AY$6:AY$47),2,0)</f>
        <v>4</v>
      </c>
      <c r="BA48" s="9">
        <f t="array" ref="BA48">VLOOKUP($C48&amp;$D48&amp;$BE48,IF({1,0},Sheet1!$A$6:$A$47&amp;Sheet1!$C$6:$C$47&amp;Sheet1!$BD$6:$BD$47,Sheet1!AZ$6:AZ$47),2,0)</f>
        <v>0</v>
      </c>
      <c r="BB48" s="9">
        <f t="array" ref="BB48">VLOOKUP($C48&amp;$D48&amp;$BE48,IF({1,0},Sheet1!$A$6:$A$47&amp;Sheet1!$C$6:$C$47&amp;Sheet1!$BD$6:$BD$47,Sheet1!BA$6:BA$47),2,0)</f>
        <v>0</v>
      </c>
      <c r="BC48" s="9">
        <f t="array" ref="BC48">VLOOKUP($C48&amp;$D48&amp;$BE48,IF({1,0},Sheet1!$A$6:$A$47&amp;Sheet1!$C$6:$C$47&amp;Sheet1!$BD$6:$BD$47,Sheet1!BB$6:BB$47),2,0)</f>
        <v>0</v>
      </c>
      <c r="BD48" s="9">
        <f t="array" ref="BD48">VLOOKUP($C48&amp;$D48&amp;$BE48,IF({1,0},Sheet1!$A$6:$A$47&amp;Sheet1!$C$6:$C$47&amp;Sheet1!$BD$6:$BD$47,Sheet1!BC$6:BC$47),2,0)</f>
        <v>0</v>
      </c>
      <c r="BE48" s="9">
        <v>30</v>
      </c>
      <c r="BF48" s="33" t="s">
        <v>418</v>
      </c>
      <c r="BG48" s="33" t="s">
        <v>75</v>
      </c>
      <c r="BH48" s="9">
        <f t="array" ref="BH48">VLOOKUP($C48&amp;$D48&amp;$BN48,IF({1,0},Sheet1!$A$6:$A$47&amp;Sheet1!$C$6:$C$47&amp;Sheet1!$BM$6:$BM$47,Sheet1!BG$6:BG$47),2,0)</f>
        <v>2</v>
      </c>
      <c r="BI48" s="9">
        <f t="array" ref="BI48">VLOOKUP($C48&amp;$D48&amp;$BN48,IF({1,0},Sheet1!$A$6:$A$47&amp;Sheet1!$C$6:$C$47&amp;Sheet1!$BM$6:$BM$47,Sheet1!BH$6:BH$47),2,0)</f>
        <v>4800</v>
      </c>
      <c r="BJ48" s="9">
        <f t="array" ref="BJ48">VLOOKUP($C48&amp;$D48&amp;$BN48,IF({1,0},Sheet1!$A$6:$A$47&amp;Sheet1!$C$6:$C$47&amp;Sheet1!$BM$6:$BM$47,Sheet1!BI$6:BI$47),2,0)</f>
        <v>3</v>
      </c>
      <c r="BK48" s="9">
        <f t="array" ref="BK48">VLOOKUP($C48&amp;$D48&amp;$BN48,IF({1,0},Sheet1!$A$6:$A$47&amp;Sheet1!$C$6:$C$47&amp;Sheet1!$BM$6:$BM$47,Sheet1!BJ$6:BJ$47),2,0)</f>
        <v>2400</v>
      </c>
      <c r="BL48" s="9">
        <f t="array" ref="BL48">VLOOKUP($C48&amp;$D48&amp;$BN48,IF({1,0},Sheet1!$A$6:$A$47&amp;Sheet1!$C$6:$C$47&amp;Sheet1!$BM$6:$BM$47,Sheet1!BK$6:BK$47),2,0)</f>
        <v>0</v>
      </c>
      <c r="BM48" s="9">
        <f t="array" ref="BM48">VLOOKUP($C48&amp;$D48&amp;$BN48,IF({1,0},Sheet1!$A$6:$A$47&amp;Sheet1!$C$6:$C$47&amp;Sheet1!$BM$6:$BM$47,Sheet1!BL$6:BL$47),2,0)</f>
        <v>0</v>
      </c>
      <c r="BN48" s="9">
        <v>35</v>
      </c>
      <c r="BO48" s="9" t="s">
        <v>448</v>
      </c>
      <c r="BP48" s="9" t="s">
        <v>76</v>
      </c>
      <c r="BQ48" s="9">
        <f t="array" ref="BQ48">VLOOKUP($C48&amp;$D48&amp;$BW48,IF({1,0},Sheet1!$A$6:$A$47&amp;Sheet1!$C$6:$C$47&amp;Sheet1!$BV$6:$BV$47,Sheet1!BP$6:BP$47),2,0)</f>
        <v>7</v>
      </c>
      <c r="BR48" s="9">
        <f t="array" ref="BR48">VLOOKUP($C48&amp;$D48&amp;$BW48,IF({1,0},Sheet1!$A$6:$A$47&amp;Sheet1!$C$6:$C$47&amp;Sheet1!$BV$6:$BV$47,Sheet1!BQ$6:BQ$47),2,0)</f>
        <v>50</v>
      </c>
      <c r="BS48" s="9">
        <f t="array" ref="BS48">VLOOKUP($C48&amp;$D48&amp;$BW48,IF({1,0},Sheet1!$A$6:$A$47&amp;Sheet1!$C$6:$C$47&amp;Sheet1!$BV$6:$BV$47,Sheet1!BR$6:BR$47),2,0)</f>
        <v>23</v>
      </c>
      <c r="BT48" s="9">
        <f t="array" ref="BT48">VLOOKUP($C48&amp;$D48&amp;$BW48,IF({1,0},Sheet1!$A$6:$A$47&amp;Sheet1!$C$6:$C$47&amp;Sheet1!$BV$6:$BV$47,Sheet1!BS$6:BS$47),2,0)</f>
        <v>20</v>
      </c>
      <c r="BU48" s="9">
        <f t="array" ref="BU48">VLOOKUP($C48&amp;$D48&amp;$BW48,IF({1,0},Sheet1!$A$6:$A$47&amp;Sheet1!$C$6:$C$47&amp;Sheet1!$BV$6:$BV$47,Sheet1!BT$6:BT$47),2,0)</f>
        <v>0</v>
      </c>
      <c r="BV48" s="9">
        <f t="array" ref="BV48">VLOOKUP($C48&amp;$D48&amp;$BW48,IF({1,0},Sheet1!$A$6:$A$47&amp;Sheet1!$C$6:$C$47&amp;Sheet1!$BV$6:$BV$47,Sheet1!BU$6:BU$47),2,0)</f>
        <v>0</v>
      </c>
      <c r="BW48" s="9">
        <v>40</v>
      </c>
      <c r="BX48" s="9" t="str">
        <f>"伤害加成+"&amp;BR48/10&amp;"%，最终免伤+"&amp;BT48/10&amp;"% （"&amp;BW48/5&amp;"星）"</f>
        <v>伤害加成+5%，最终免伤+2% （8星）</v>
      </c>
      <c r="BY48" s="9" t="s">
        <v>77</v>
      </c>
      <c r="BZ48" s="9">
        <f t="array" ref="BZ48">VLOOKUP($C48&amp;$D48&amp;$CF48,IF({1,0},Sheet1!$A$6:$A$47&amp;Sheet1!$C$6:$C$47&amp;Sheet1!$CE$6:$CE$47,Sheet1!BY$6:BY$47),2,0)</f>
        <v>2</v>
      </c>
      <c r="CA48" s="9">
        <f t="array" ref="CA48">VLOOKUP($C48&amp;$D48&amp;$CF48,IF({1,0},Sheet1!$A$6:$A$47&amp;Sheet1!$C$6:$C$47&amp;Sheet1!$CE$6:$CE$47,Sheet1!BZ$6:BZ$47),2,0)</f>
        <v>9600</v>
      </c>
      <c r="CB48" s="9">
        <f t="array" ref="CB48">VLOOKUP($C48&amp;$D48&amp;$CF48,IF({1,0},Sheet1!$A$6:$A$47&amp;Sheet1!$C$6:$C$47&amp;Sheet1!$CE$6:$CE$47,Sheet1!CA$6:CA$47),2,0)</f>
        <v>3</v>
      </c>
      <c r="CC48" s="9">
        <f t="array" ref="CC48">VLOOKUP($C48&amp;$D48&amp;$CF48,IF({1,0},Sheet1!$A$6:$A$47&amp;Sheet1!$C$6:$C$47&amp;Sheet1!$CE$6:$CE$47,Sheet1!CB$6:CB$47),2,0)</f>
        <v>4800</v>
      </c>
      <c r="CD48" s="9">
        <f t="array" ref="CD48">VLOOKUP($C48&amp;$D48&amp;$CF48,IF({1,0},Sheet1!$A$6:$A$47&amp;Sheet1!$C$6:$C$47&amp;Sheet1!$CE$6:$CE$47,Sheet1!CC$6:CC$47),2,0)</f>
        <v>0</v>
      </c>
      <c r="CE48" s="9">
        <f t="array" ref="CE48">VLOOKUP($C48&amp;$D48&amp;$CF48,IF({1,0},Sheet1!$A$6:$A$47&amp;Sheet1!$C$6:$C$47&amp;Sheet1!$CE$6:$CE$47,Sheet1!CD$6:CD$47),2,0)</f>
        <v>0</v>
      </c>
      <c r="CF48" s="9">
        <v>45</v>
      </c>
      <c r="CG48" s="9" t="str">
        <f>"攻击+"&amp;CA48&amp;"，防御+"&amp;CC48&amp;" （9星）"</f>
        <v>攻击+9600，防御+4800 （9星）</v>
      </c>
      <c r="CH48" s="9" t="s">
        <v>78</v>
      </c>
      <c r="CI48" s="9">
        <f t="array" ref="CI48">VLOOKUP($C48&amp;$D48&amp;$CO48,IF({1,0},Sheet1!$A$6:$A$47&amp;Sheet1!$C$6:$C$47&amp;Sheet1!$CN$6:$CN$47,Sheet1!CH$6:CH$47),2,0)</f>
        <v>22</v>
      </c>
      <c r="CJ48" s="9">
        <f t="array" ref="CJ48">VLOOKUP($C48&amp;$D48&amp;$CO48,IF({1,0},Sheet1!$A$6:$A$47&amp;Sheet1!$C$6:$C$47&amp;Sheet1!$CN$6:$CN$47,Sheet1!CI$6:CI$47),2,0)</f>
        <v>60</v>
      </c>
      <c r="CK48" s="9">
        <f t="array" ref="CK48">VLOOKUP($C48&amp;$D48&amp;$CO48,IF({1,0},Sheet1!$A$6:$A$47&amp;Sheet1!$C$6:$C$47&amp;Sheet1!$CN$6:$CN$47,Sheet1!CJ$6:CJ$47),2,0)</f>
        <v>23</v>
      </c>
      <c r="CL48" s="9">
        <f t="array" ref="CL48">VLOOKUP($C48&amp;$D48&amp;$CO48,IF({1,0},Sheet1!$A$6:$A$47&amp;Sheet1!$C$6:$C$47&amp;Sheet1!$CN$6:$CN$47,Sheet1!CK$6:CK$47),2,0)</f>
        <v>30</v>
      </c>
      <c r="CM48" s="9">
        <f t="array" ref="CM48">VLOOKUP($C48&amp;$D48&amp;$CO48,IF({1,0},Sheet1!$A$6:$A$47&amp;Sheet1!$C$6:$C$47&amp;Sheet1!$CN$6:$CN$47,Sheet1!CL$6:CL$47),2,0)</f>
        <v>0</v>
      </c>
      <c r="CN48" s="9">
        <f t="array" ref="CN48">VLOOKUP($C48&amp;$D48&amp;$CO48,IF({1,0},Sheet1!$A$6:$A$47&amp;Sheet1!$C$6:$C$47&amp;Sheet1!$CN$6:$CN$47,Sheet1!CM$6:CM$47),2,0)</f>
        <v>0</v>
      </c>
      <c r="CO48" s="9">
        <v>50</v>
      </c>
      <c r="CP48" s="9" t="str">
        <f>"最终增伤+"&amp;CJ48/10&amp;"%，最终免伤+"&amp;CL48/10&amp;"% （"&amp;CO48/5&amp;"星）"</f>
        <v>最终增伤+6%，最终免伤+3% （10星）</v>
      </c>
      <c r="CQ48"/>
      <c r="CR48"/>
    </row>
    <row r="49" spans="1:96" s="9" customFormat="1" ht="17.399999999999999" x14ac:dyDescent="0.25">
      <c r="A49" s="45">
        <v>31508</v>
      </c>
      <c r="B49" s="28" t="s">
        <v>348</v>
      </c>
      <c r="C49" s="28">
        <f>VLOOKUP(B49,Sheet4!$A$6:$B$171,2,0)</f>
        <v>3</v>
      </c>
      <c r="D49" s="46">
        <v>15</v>
      </c>
      <c r="E49" s="9" t="s">
        <v>29</v>
      </c>
      <c r="F49" s="9">
        <f t="array" ref="F49">VLOOKUP($C49&amp;$D49&amp;$L49,IF({1,0},Sheet1!$A$6:$A$47&amp;Sheet1!$C$6:$C$47&amp;Sheet1!$K$6:$K$47,Sheet1!E$6:E$47),2,0)</f>
        <v>18</v>
      </c>
      <c r="G49" s="9">
        <f t="array" ref="G49">VLOOKUP($C49&amp;$D49&amp;$L49,IF({1,0},Sheet1!$A$6:$A$47&amp;Sheet1!$C$6:$C$47&amp;Sheet1!$K$6:$K$47,Sheet1!F$6:F$47),2,0)</f>
        <v>1</v>
      </c>
      <c r="H49" s="9">
        <f t="array" ref="H49">VLOOKUP($C49&amp;$D49&amp;$L49,IF({1,0},Sheet1!$A$6:$A$47&amp;Sheet1!$C$6:$C$47&amp;Sheet1!$K$6:$K$47,Sheet1!G$6:G$47),2,0)</f>
        <v>0</v>
      </c>
      <c r="I49" s="9">
        <f t="array" ref="I49">VLOOKUP($C49&amp;$D49&amp;$L49,IF({1,0},Sheet1!$A$6:$A$47&amp;Sheet1!$C$6:$C$47&amp;Sheet1!$K$6:$K$47,Sheet1!H$6:H$47),2,0)</f>
        <v>0</v>
      </c>
      <c r="J49" s="9">
        <f t="array" ref="J49">VLOOKUP($C49&amp;$D49&amp;$L49,IF({1,0},Sheet1!$A$6:$A$47&amp;Sheet1!$C$6:$C$47&amp;Sheet1!$K$6:$K$47,Sheet1!I$6:I$47),2,0)</f>
        <v>0</v>
      </c>
      <c r="K49" s="9">
        <f t="array" ref="K49">VLOOKUP($C49&amp;$D49&amp;$L49,IF({1,0},Sheet1!$A$6:$A$47&amp;Sheet1!$C$6:$C$47&amp;Sheet1!$K$6:$K$47,Sheet1!J$6:J$47),2,0)</f>
        <v>0</v>
      </c>
      <c r="L49" s="9">
        <v>5</v>
      </c>
      <c r="M49" s="33" t="s">
        <v>413</v>
      </c>
      <c r="N49" s="9" t="s">
        <v>27</v>
      </c>
      <c r="O49" s="9">
        <f t="array" ref="O49">VLOOKUP($C49&amp;$D49&amp;$U49,IF({1,0},Sheet1!$A$6:$A$47&amp;Sheet1!$C$6:$C$47&amp;Sheet1!$T$6:$T$47,Sheet1!N$6:N$47),2,0)</f>
        <v>18</v>
      </c>
      <c r="P49" s="9">
        <f t="array" ref="P49">VLOOKUP($C49&amp;$D49&amp;$U49,IF({1,0},Sheet1!$A$6:$A$47&amp;Sheet1!$C$6:$C$47&amp;Sheet1!$T$6:$T$47,Sheet1!O$6:O$47),2,0)</f>
        <v>2</v>
      </c>
      <c r="Q49" s="9">
        <f t="array" ref="Q49">VLOOKUP($C49&amp;$D49&amp;$U49,IF({1,0},Sheet1!$A$6:$A$47&amp;Sheet1!$C$6:$C$47&amp;Sheet1!$T$6:$T$47,Sheet1!P$6:P$47),2,0)</f>
        <v>0</v>
      </c>
      <c r="R49" s="9">
        <f t="array" ref="R49">VLOOKUP($C49&amp;$D49&amp;$U49,IF({1,0},Sheet1!$A$6:$A$47&amp;Sheet1!$C$6:$C$47&amp;Sheet1!$T$6:$T$47,Sheet1!Q$6:Q$47),2,0)</f>
        <v>0</v>
      </c>
      <c r="S49" s="9">
        <f t="array" ref="S49">VLOOKUP($C49&amp;$D49&amp;$U49,IF({1,0},Sheet1!$A$6:$A$47&amp;Sheet1!$C$6:$C$47&amp;Sheet1!$T$6:$T$47,Sheet1!R$6:R$47),2,0)</f>
        <v>0</v>
      </c>
      <c r="T49" s="9">
        <f t="array" ref="T49">VLOOKUP($C49&amp;$D49&amp;$U49,IF({1,0},Sheet1!$A$6:$A$47&amp;Sheet1!$C$6:$C$47&amp;Sheet1!$T$6:$T$47,Sheet1!S$6:S$47),2,0)</f>
        <v>0</v>
      </c>
      <c r="U49" s="9">
        <v>10</v>
      </c>
      <c r="V49" s="33" t="s">
        <v>414</v>
      </c>
      <c r="W49" s="9" t="s">
        <v>28</v>
      </c>
      <c r="X49" s="9">
        <f t="array" ref="X49">VLOOKUP($C49&amp;$D49&amp;$AD49,IF({1,0},Sheet1!$A$6:$A$47&amp;Sheet1!$C$6:$C$47&amp;Sheet1!$AC$6:$AC$47,Sheet1!W$6:W$47),2,0)</f>
        <v>0</v>
      </c>
      <c r="Y49" s="9">
        <f t="array" ref="Y49">VLOOKUP($C49&amp;$D49&amp;$AD49,IF({1,0},Sheet1!$A$6:$A$47&amp;Sheet1!$C$6:$C$47&amp;Sheet1!$AC$6:$AC$47,Sheet1!X$6:X$47),2,0)</f>
        <v>0</v>
      </c>
      <c r="Z49" s="9">
        <f t="array" ref="Z49">VLOOKUP($C49&amp;$D49&amp;$AD49,IF({1,0},Sheet1!$A$6:$A$47&amp;Sheet1!$C$6:$C$47&amp;Sheet1!$AC$6:$AC$47,Sheet1!Y$6:Y$47),2,0)</f>
        <v>2</v>
      </c>
      <c r="AA49" s="9">
        <f t="array" ref="AA49">VLOOKUP($C49&amp;$D49&amp;$AD49,IF({1,0},Sheet1!$A$6:$A$47&amp;Sheet1!$C$6:$C$47&amp;Sheet1!$AC$6:$AC$47,Sheet1!Z$6:Z$47),2,0)</f>
        <v>900</v>
      </c>
      <c r="AB49" s="9">
        <f t="array" ref="AB49">VLOOKUP($C49&amp;$D49&amp;$AD49,IF({1,0},Sheet1!$A$6:$A$47&amp;Sheet1!$C$6:$C$47&amp;Sheet1!$AC$6:$AC$47,Sheet1!AA$6:AA$47),2,0)</f>
        <v>9</v>
      </c>
      <c r="AC49" s="9">
        <f t="array" ref="AC49">VLOOKUP($C49&amp;$D49&amp;$AD49,IF({1,0},Sheet1!$A$6:$A$47&amp;Sheet1!$C$6:$C$47&amp;Sheet1!$AC$6:$AC$47,Sheet1!AB$6:AB$47),2,0)</f>
        <v>45</v>
      </c>
      <c r="AD49" s="9">
        <v>15</v>
      </c>
      <c r="AE49" s="9" t="str">
        <f t="array" ref="AE49">VLOOKUP($C49&amp;$D49,IF({1,0},Sheet1!$A$6:$A$47&amp;Sheet1!$C$6:$C$47,Sheet1!AD$6:AD$47),2,0)</f>
        <v>攻击+900，命中+4.5% （3星）</v>
      </c>
      <c r="AF49" s="9" t="s">
        <v>72</v>
      </c>
      <c r="AG49" s="9">
        <f t="array" ref="AG49">VLOOKUP($C49&amp;$D49&amp;$AM49,IF({1,0},Sheet1!$A$6:$A$47&amp;Sheet1!$C$6:$C$47&amp;Sheet1!$AL$6:$AL$47,Sheet1!AF$6:AF$47),2,0)</f>
        <v>0</v>
      </c>
      <c r="AH49" s="9">
        <v>30503</v>
      </c>
      <c r="AI49" s="9">
        <f t="array" ref="AI49">VLOOKUP($C49&amp;$D49&amp;$AM49,IF({1,0},Sheet1!$A$6:$A$47&amp;Sheet1!$C$6:$C$47&amp;Sheet1!$AL$6:$AL$47,Sheet1!AH$6:AH$47),2,0)</f>
        <v>7</v>
      </c>
      <c r="AJ49" s="9">
        <f t="array" ref="AJ49">VLOOKUP($C49&amp;$D49&amp;$AM49,IF({1,0},Sheet1!$A$6:$A$47&amp;Sheet1!$C$6:$C$47&amp;Sheet1!$AL$6:$AL$47,Sheet1!AI$6:AI$47),2,0)</f>
        <v>70</v>
      </c>
      <c r="AK49" s="9">
        <f t="array" ref="AK49">VLOOKUP($C49&amp;$D49&amp;$AM49,IF({1,0},Sheet1!$A$6:$A$47&amp;Sheet1!$C$6:$C$47&amp;Sheet1!$AL$6:$AL$47,Sheet1!AJ$6:AJ$47),2,0)</f>
        <v>0</v>
      </c>
      <c r="AL49" s="9">
        <f t="array" ref="AL49">VLOOKUP($C49&amp;$D49&amp;$AM49,IF({1,0},Sheet1!$A$6:$A$47&amp;Sheet1!$C$6:$C$47&amp;Sheet1!$AL$6:$AL$47,Sheet1!AK$6:AK$47),2,0)</f>
        <v>0</v>
      </c>
      <c r="AM49" s="9">
        <v>20</v>
      </c>
      <c r="AN49" s="9" t="s">
        <v>449</v>
      </c>
      <c r="AO49" s="9" t="s">
        <v>73</v>
      </c>
      <c r="AP49" s="9">
        <f t="array" ref="AP49">VLOOKUP($C49&amp;$D49&amp;$AV49,IF({1,0},Sheet1!$A$6:$A$47&amp;Sheet1!$C$6:$C$47&amp;Sheet1!$AU$6:$AU$47,Sheet1!AO$6:AO$47),2,0)</f>
        <v>2</v>
      </c>
      <c r="AQ49" s="9">
        <f t="array" ref="AQ49">VLOOKUP($C49&amp;$D49&amp;$AV49,IF({1,0},Sheet1!$A$6:$A$47&amp;Sheet1!$C$6:$C$47&amp;Sheet1!$AU$6:$AU$47,Sheet1!AP$6:AP$47),2,0)</f>
        <v>5000</v>
      </c>
      <c r="AR49" s="9">
        <f t="array" ref="AR49">VLOOKUP($C49&amp;$D49&amp;$AV49,IF({1,0},Sheet1!$A$6:$A$47&amp;Sheet1!$C$6:$C$47&amp;Sheet1!$AU$6:$AU$47,Sheet1!AQ$6:AQ$47),2,0)</f>
        <v>0</v>
      </c>
      <c r="AS49" s="9">
        <f t="array" ref="AS49">VLOOKUP($C49&amp;$D49&amp;$AV49,IF({1,0},Sheet1!$A$6:$A$47&amp;Sheet1!$C$6:$C$47&amp;Sheet1!$AU$6:$AU$47,Sheet1!AR$6:AR$47),2,0)</f>
        <v>0</v>
      </c>
      <c r="AT49" s="9">
        <f t="array" ref="AT49">VLOOKUP($C49&amp;$D49&amp;$AV49,IF({1,0},Sheet1!$A$6:$A$47&amp;Sheet1!$C$6:$C$47&amp;Sheet1!$AU$6:$AU$47,Sheet1!AS$6:AS$47),2,0)</f>
        <v>0</v>
      </c>
      <c r="AU49" s="9">
        <f t="array" ref="AU49">VLOOKUP($C49&amp;$D49&amp;$AV49,IF({1,0},Sheet1!$A$6:$A$47&amp;Sheet1!$C$6:$C$47&amp;Sheet1!$AU$6:$AU$47,Sheet1!AT$6:AT$47),2,0)</f>
        <v>0</v>
      </c>
      <c r="AV49" s="9">
        <v>25</v>
      </c>
      <c r="AW49" s="9" t="s">
        <v>450</v>
      </c>
      <c r="AX49" s="9" t="s">
        <v>74</v>
      </c>
      <c r="AY49" s="9">
        <f t="array" ref="AY49">VLOOKUP($C49&amp;$D49&amp;$BE49,IF({1,0},Sheet1!$A$6:$A$47&amp;Sheet1!$C$6:$C$47&amp;Sheet1!$BD$6:$BD$47,Sheet1!AX$6:AX$47),2,0)</f>
        <v>18</v>
      </c>
      <c r="AZ49" s="9">
        <f t="array" ref="AZ49">VLOOKUP($C49&amp;$D49&amp;$BE49,IF({1,0},Sheet1!$A$6:$A$47&amp;Sheet1!$C$6:$C$47&amp;Sheet1!$BD$6:$BD$47,Sheet1!AY$6:AY$47),2,0)</f>
        <v>4</v>
      </c>
      <c r="BA49" s="9">
        <f t="array" ref="BA49">VLOOKUP($C49&amp;$D49&amp;$BE49,IF({1,0},Sheet1!$A$6:$A$47&amp;Sheet1!$C$6:$C$47&amp;Sheet1!$BD$6:$BD$47,Sheet1!AZ$6:AZ$47),2,0)</f>
        <v>0</v>
      </c>
      <c r="BB49" s="9">
        <f t="array" ref="BB49">VLOOKUP($C49&amp;$D49&amp;$BE49,IF({1,0},Sheet1!$A$6:$A$47&amp;Sheet1!$C$6:$C$47&amp;Sheet1!$BD$6:$BD$47,Sheet1!BA$6:BA$47),2,0)</f>
        <v>0</v>
      </c>
      <c r="BC49" s="9">
        <f t="array" ref="BC49">VLOOKUP($C49&amp;$D49&amp;$BE49,IF({1,0},Sheet1!$A$6:$A$47&amp;Sheet1!$C$6:$C$47&amp;Sheet1!$BD$6:$BD$47,Sheet1!BB$6:BB$47),2,0)</f>
        <v>0</v>
      </c>
      <c r="BD49" s="9">
        <f t="array" ref="BD49">VLOOKUP($C49&amp;$D49&amp;$BE49,IF({1,0},Sheet1!$A$6:$A$47&amp;Sheet1!$C$6:$C$47&amp;Sheet1!$BD$6:$BD$47,Sheet1!BC$6:BC$47),2,0)</f>
        <v>0</v>
      </c>
      <c r="BE49" s="9">
        <v>30</v>
      </c>
      <c r="BF49" s="33" t="s">
        <v>418</v>
      </c>
      <c r="BG49" s="33" t="s">
        <v>75</v>
      </c>
      <c r="BH49" s="9">
        <f t="array" ref="BH49">VLOOKUP($C49&amp;$D49&amp;$BN49,IF({1,0},Sheet1!$A$6:$A$47&amp;Sheet1!$C$6:$C$47&amp;Sheet1!$BM$6:$BM$47,Sheet1!BG$6:BG$47),2,0)</f>
        <v>2</v>
      </c>
      <c r="BI49" s="9">
        <f t="array" ref="BI49">VLOOKUP($C49&amp;$D49&amp;$BN49,IF({1,0},Sheet1!$A$6:$A$47&amp;Sheet1!$C$6:$C$47&amp;Sheet1!$BM$6:$BM$47,Sheet1!BH$6:BH$47),2,0)</f>
        <v>10000</v>
      </c>
      <c r="BJ49" s="9">
        <f t="array" ref="BJ49">VLOOKUP($C49&amp;$D49&amp;$BN49,IF({1,0},Sheet1!$A$6:$A$47&amp;Sheet1!$C$6:$C$47&amp;Sheet1!$BM$6:$BM$47,Sheet1!BI$6:BI$47),2,0)</f>
        <v>0</v>
      </c>
      <c r="BK49" s="9">
        <f t="array" ref="BK49">VLOOKUP($C49&amp;$D49&amp;$BN49,IF({1,0},Sheet1!$A$6:$A$47&amp;Sheet1!$C$6:$C$47&amp;Sheet1!$BM$6:$BM$47,Sheet1!BJ$6:BJ$47),2,0)</f>
        <v>0</v>
      </c>
      <c r="BL49" s="9">
        <f t="array" ref="BL49">VLOOKUP($C49&amp;$D49&amp;$BN49,IF({1,0},Sheet1!$A$6:$A$47&amp;Sheet1!$C$6:$C$47&amp;Sheet1!$BM$6:$BM$47,Sheet1!BK$6:BK$47),2,0)</f>
        <v>0</v>
      </c>
      <c r="BM49" s="9">
        <f t="array" ref="BM49">VLOOKUP($C49&amp;$D49&amp;$BN49,IF({1,0},Sheet1!$A$6:$A$47&amp;Sheet1!$C$6:$C$47&amp;Sheet1!$BM$6:$BM$47,Sheet1!BL$6:BL$47),2,0)</f>
        <v>0</v>
      </c>
      <c r="BN49" s="9">
        <v>35</v>
      </c>
      <c r="BO49" s="9" t="s">
        <v>451</v>
      </c>
      <c r="BP49" s="9" t="s">
        <v>76</v>
      </c>
      <c r="BQ49" s="9">
        <f t="array" ref="BQ49">VLOOKUP($C49&amp;$D49&amp;$BW49,IF({1,0},Sheet1!$A$6:$A$47&amp;Sheet1!$C$6:$C$47&amp;Sheet1!$BV$6:$BV$47,Sheet1!BP$6:BP$47),2,0)</f>
        <v>7</v>
      </c>
      <c r="BR49" s="9">
        <f t="array" ref="BR49">VLOOKUP($C49&amp;$D49&amp;$BW49,IF({1,0},Sheet1!$A$6:$A$47&amp;Sheet1!$C$6:$C$47&amp;Sheet1!$BV$6:$BV$47,Sheet1!BQ$6:BQ$47),2,0)</f>
        <v>100</v>
      </c>
      <c r="BS49" s="9">
        <f t="array" ref="BS49">VLOOKUP($C49&amp;$D49&amp;$BW49,IF({1,0},Sheet1!$A$6:$A$47&amp;Sheet1!$C$6:$C$47&amp;Sheet1!$BV$6:$BV$47,Sheet1!BR$6:BR$47),2,0)</f>
        <v>0</v>
      </c>
      <c r="BT49" s="9">
        <f t="array" ref="BT49">VLOOKUP($C49&amp;$D49&amp;$BW49,IF({1,0},Sheet1!$A$6:$A$47&amp;Sheet1!$C$6:$C$47&amp;Sheet1!$BV$6:$BV$47,Sheet1!BS$6:BS$47),2,0)</f>
        <v>0</v>
      </c>
      <c r="BU49" s="9">
        <f t="array" ref="BU49">VLOOKUP($C49&amp;$D49&amp;$BW49,IF({1,0},Sheet1!$A$6:$A$47&amp;Sheet1!$C$6:$C$47&amp;Sheet1!$BV$6:$BV$47,Sheet1!BT$6:BT$47),2,0)</f>
        <v>0</v>
      </c>
      <c r="BV49" s="9">
        <f t="array" ref="BV49">VLOOKUP($C49&amp;$D49&amp;$BW49,IF({1,0},Sheet1!$A$6:$A$47&amp;Sheet1!$C$6:$C$47&amp;Sheet1!$BV$6:$BV$47,Sheet1!BU$6:BU$47),2,0)</f>
        <v>0</v>
      </c>
      <c r="BW49" s="9">
        <v>40</v>
      </c>
      <c r="BX49" s="9" t="str">
        <f t="shared" ref="BX49:BX51" si="16">"伤害加成+"&amp;BR49/10&amp;"% （"&amp;BW49/5&amp;"星）"</f>
        <v>伤害加成+10% （8星）</v>
      </c>
      <c r="BY49" s="9" t="s">
        <v>77</v>
      </c>
      <c r="BZ49" s="9">
        <f t="array" ref="BZ49">VLOOKUP($C49&amp;$D49&amp;$CF49,IF({1,0},Sheet1!$A$6:$A$47&amp;Sheet1!$C$6:$C$47&amp;Sheet1!$CE$6:$CE$47,Sheet1!BY$6:BY$47),2,0)</f>
        <v>2</v>
      </c>
      <c r="CA49" s="9">
        <f t="array" ref="CA49">VLOOKUP($C49&amp;$D49&amp;$CF49,IF({1,0},Sheet1!$A$6:$A$47&amp;Sheet1!$C$6:$C$47&amp;Sheet1!$CE$6:$CE$47,Sheet1!BZ$6:BZ$47),2,0)</f>
        <v>20000</v>
      </c>
      <c r="CB49" s="9">
        <f t="array" ref="CB49">VLOOKUP($C49&amp;$D49&amp;$CF49,IF({1,0},Sheet1!$A$6:$A$47&amp;Sheet1!$C$6:$C$47&amp;Sheet1!$CE$6:$CE$47,Sheet1!CA$6:CA$47),2,0)</f>
        <v>0</v>
      </c>
      <c r="CC49" s="9">
        <f t="array" ref="CC49">VLOOKUP($C49&amp;$D49&amp;$CF49,IF({1,0},Sheet1!$A$6:$A$47&amp;Sheet1!$C$6:$C$47&amp;Sheet1!$CE$6:$CE$47,Sheet1!CB$6:CB$47),2,0)</f>
        <v>0</v>
      </c>
      <c r="CD49" s="9">
        <f t="array" ref="CD49">VLOOKUP($C49&amp;$D49&amp;$CF49,IF({1,0},Sheet1!$A$6:$A$47&amp;Sheet1!$C$6:$C$47&amp;Sheet1!$CE$6:$CE$47,Sheet1!CC$6:CC$47),2,0)</f>
        <v>0</v>
      </c>
      <c r="CE49" s="9">
        <f t="array" ref="CE49">VLOOKUP($C49&amp;$D49&amp;$CF49,IF({1,0},Sheet1!$A$6:$A$47&amp;Sheet1!$C$6:$C$47&amp;Sheet1!$CE$6:$CE$47,Sheet1!CD$6:CD$47),2,0)</f>
        <v>0</v>
      </c>
      <c r="CF49" s="9">
        <v>45</v>
      </c>
      <c r="CG49" s="9" t="s">
        <v>452</v>
      </c>
      <c r="CH49" s="9" t="s">
        <v>78</v>
      </c>
      <c r="CI49" s="9">
        <f t="array" ref="CI49">VLOOKUP($C49&amp;$D49&amp;$CO49,IF({1,0},Sheet1!$A$6:$A$47&amp;Sheet1!$C$6:$C$47&amp;Sheet1!$CN$6:$CN$47,Sheet1!CH$6:CH$47),2,0)</f>
        <v>22</v>
      </c>
      <c r="CJ49" s="9">
        <f t="array" ref="CJ49">VLOOKUP($C49&amp;$D49&amp;$CO49,IF({1,0},Sheet1!$A$6:$A$47&amp;Sheet1!$C$6:$C$47&amp;Sheet1!$CN$6:$CN$47,Sheet1!CI$6:CI$47),2,0)</f>
        <v>120</v>
      </c>
      <c r="CK49" s="9">
        <f t="array" ref="CK49">VLOOKUP($C49&amp;$D49&amp;$CO49,IF({1,0},Sheet1!$A$6:$A$47&amp;Sheet1!$C$6:$C$47&amp;Sheet1!$CN$6:$CN$47,Sheet1!CJ$6:CJ$47),2,0)</f>
        <v>0</v>
      </c>
      <c r="CL49" s="9">
        <f t="array" ref="CL49">VLOOKUP($C49&amp;$D49&amp;$CO49,IF({1,0},Sheet1!$A$6:$A$47&amp;Sheet1!$C$6:$C$47&amp;Sheet1!$CN$6:$CN$47,Sheet1!CK$6:CK$47),2,0)</f>
        <v>0</v>
      </c>
      <c r="CM49" s="9">
        <f t="array" ref="CM49">VLOOKUP($C49&amp;$D49&amp;$CO49,IF({1,0},Sheet1!$A$6:$A$47&amp;Sheet1!$C$6:$C$47&amp;Sheet1!$CN$6:$CN$47,Sheet1!CL$6:CL$47),2,0)</f>
        <v>0</v>
      </c>
      <c r="CN49" s="9">
        <f t="array" ref="CN49">VLOOKUP($C49&amp;$D49&amp;$CO49,IF({1,0},Sheet1!$A$6:$A$47&amp;Sheet1!$C$6:$C$47&amp;Sheet1!$CN$6:$CN$47,Sheet1!CM$6:CM$47),2,0)</f>
        <v>0</v>
      </c>
      <c r="CO49" s="9">
        <v>50</v>
      </c>
      <c r="CP49" s="9" t="str">
        <f t="shared" ref="CP49:CP51" si="17">"最终增伤+"&amp;CJ49/10&amp;"% （"&amp;CO49/5&amp;"星）"</f>
        <v>最终增伤+12% （10星）</v>
      </c>
      <c r="CQ49"/>
      <c r="CR49"/>
    </row>
    <row r="50" spans="1:96" s="9" customFormat="1" ht="17.399999999999999" x14ac:dyDescent="0.25">
      <c r="A50" s="45">
        <v>41501</v>
      </c>
      <c r="B50" s="28" t="s">
        <v>349</v>
      </c>
      <c r="C50" s="28">
        <f>VLOOKUP(B50,Sheet4!$A$6:$B$171,2,0)</f>
        <v>3</v>
      </c>
      <c r="D50" s="46">
        <v>15</v>
      </c>
      <c r="E50" s="9" t="s">
        <v>29</v>
      </c>
      <c r="F50" s="9">
        <f t="array" ref="F50">VLOOKUP($C50&amp;$D50&amp;$L50,IF({1,0},Sheet1!$A$6:$A$47&amp;Sheet1!$C$6:$C$47&amp;Sheet1!$K$6:$K$47,Sheet1!E$6:E$47),2,0)</f>
        <v>18</v>
      </c>
      <c r="G50" s="9">
        <f t="array" ref="G50">VLOOKUP($C50&amp;$D50&amp;$L50,IF({1,0},Sheet1!$A$6:$A$47&amp;Sheet1!$C$6:$C$47&amp;Sheet1!$K$6:$K$47,Sheet1!F$6:F$47),2,0)</f>
        <v>1</v>
      </c>
      <c r="H50" s="9">
        <f t="array" ref="H50">VLOOKUP($C50&amp;$D50&amp;$L50,IF({1,0},Sheet1!$A$6:$A$47&amp;Sheet1!$C$6:$C$47&amp;Sheet1!$K$6:$K$47,Sheet1!G$6:G$47),2,0)</f>
        <v>0</v>
      </c>
      <c r="I50" s="9">
        <f t="array" ref="I50">VLOOKUP($C50&amp;$D50&amp;$L50,IF({1,0},Sheet1!$A$6:$A$47&amp;Sheet1!$C$6:$C$47&amp;Sheet1!$K$6:$K$47,Sheet1!H$6:H$47),2,0)</f>
        <v>0</v>
      </c>
      <c r="J50" s="9">
        <f t="array" ref="J50">VLOOKUP($C50&amp;$D50&amp;$L50,IF({1,0},Sheet1!$A$6:$A$47&amp;Sheet1!$C$6:$C$47&amp;Sheet1!$K$6:$K$47,Sheet1!I$6:I$47),2,0)</f>
        <v>0</v>
      </c>
      <c r="K50" s="9">
        <f t="array" ref="K50">VLOOKUP($C50&amp;$D50&amp;$L50,IF({1,0},Sheet1!$A$6:$A$47&amp;Sheet1!$C$6:$C$47&amp;Sheet1!$K$6:$K$47,Sheet1!J$6:J$47),2,0)</f>
        <v>0</v>
      </c>
      <c r="L50" s="9">
        <v>5</v>
      </c>
      <c r="M50" s="33" t="s">
        <v>413</v>
      </c>
      <c r="N50" s="9" t="s">
        <v>27</v>
      </c>
      <c r="O50" s="9">
        <f t="array" ref="O50">VLOOKUP($C50&amp;$D50&amp;$U50,IF({1,0},Sheet1!$A$6:$A$47&amp;Sheet1!$C$6:$C$47&amp;Sheet1!$T$6:$T$47,Sheet1!N$6:N$47),2,0)</f>
        <v>18</v>
      </c>
      <c r="P50" s="9">
        <f t="array" ref="P50">VLOOKUP($C50&amp;$D50&amp;$U50,IF({1,0},Sheet1!$A$6:$A$47&amp;Sheet1!$C$6:$C$47&amp;Sheet1!$T$6:$T$47,Sheet1!O$6:O$47),2,0)</f>
        <v>2</v>
      </c>
      <c r="Q50" s="9">
        <f t="array" ref="Q50">VLOOKUP($C50&amp;$D50&amp;$U50,IF({1,0},Sheet1!$A$6:$A$47&amp;Sheet1!$C$6:$C$47&amp;Sheet1!$T$6:$T$47,Sheet1!P$6:P$47),2,0)</f>
        <v>0</v>
      </c>
      <c r="R50" s="9">
        <f t="array" ref="R50">VLOOKUP($C50&amp;$D50&amp;$U50,IF({1,0},Sheet1!$A$6:$A$47&amp;Sheet1!$C$6:$C$47&amp;Sheet1!$T$6:$T$47,Sheet1!Q$6:Q$47),2,0)</f>
        <v>0</v>
      </c>
      <c r="S50" s="9">
        <f t="array" ref="S50">VLOOKUP($C50&amp;$D50&amp;$U50,IF({1,0},Sheet1!$A$6:$A$47&amp;Sheet1!$C$6:$C$47&amp;Sheet1!$T$6:$T$47,Sheet1!R$6:R$47),2,0)</f>
        <v>0</v>
      </c>
      <c r="T50" s="9">
        <f t="array" ref="T50">VLOOKUP($C50&amp;$D50&amp;$U50,IF({1,0},Sheet1!$A$6:$A$47&amp;Sheet1!$C$6:$C$47&amp;Sheet1!$T$6:$T$47,Sheet1!S$6:S$47),2,0)</f>
        <v>0</v>
      </c>
      <c r="U50" s="9">
        <v>10</v>
      </c>
      <c r="V50" s="33" t="s">
        <v>414</v>
      </c>
      <c r="W50" s="9" t="s">
        <v>28</v>
      </c>
      <c r="X50" s="9">
        <f t="array" ref="X50">VLOOKUP($C50&amp;$D50&amp;$AD50,IF({1,0},Sheet1!$A$6:$A$47&amp;Sheet1!$C$6:$C$47&amp;Sheet1!$AC$6:$AC$47,Sheet1!W$6:W$47),2,0)</f>
        <v>0</v>
      </c>
      <c r="Y50" s="9">
        <f t="array" ref="Y50">VLOOKUP($C50&amp;$D50&amp;$AD50,IF({1,0},Sheet1!$A$6:$A$47&amp;Sheet1!$C$6:$C$47&amp;Sheet1!$AC$6:$AC$47,Sheet1!X$6:X$47),2,0)</f>
        <v>0</v>
      </c>
      <c r="Z50" s="9">
        <f t="array" ref="Z50">VLOOKUP($C50&amp;$D50&amp;$AD50,IF({1,0},Sheet1!$A$6:$A$47&amp;Sheet1!$C$6:$C$47&amp;Sheet1!$AC$6:$AC$47,Sheet1!Y$6:Y$47),2,0)</f>
        <v>2</v>
      </c>
      <c r="AA50" s="9">
        <f t="array" ref="AA50">VLOOKUP($C50&amp;$D50&amp;$AD50,IF({1,0},Sheet1!$A$6:$A$47&amp;Sheet1!$C$6:$C$47&amp;Sheet1!$AC$6:$AC$47,Sheet1!Z$6:Z$47),2,0)</f>
        <v>900</v>
      </c>
      <c r="AB50" s="9">
        <f t="array" ref="AB50">VLOOKUP($C50&amp;$D50&amp;$AD50,IF({1,0},Sheet1!$A$6:$A$47&amp;Sheet1!$C$6:$C$47&amp;Sheet1!$AC$6:$AC$47,Sheet1!AA$6:AA$47),2,0)</f>
        <v>9</v>
      </c>
      <c r="AC50" s="9">
        <f t="array" ref="AC50">VLOOKUP($C50&amp;$D50&amp;$AD50,IF({1,0},Sheet1!$A$6:$A$47&amp;Sheet1!$C$6:$C$47&amp;Sheet1!$AC$6:$AC$47,Sheet1!AB$6:AB$47),2,0)</f>
        <v>45</v>
      </c>
      <c r="AD50" s="9">
        <v>15</v>
      </c>
      <c r="AE50" s="9" t="str">
        <f t="array" ref="AE50">VLOOKUP($C50&amp;$D50,IF({1,0},Sheet1!$A$6:$A$47&amp;Sheet1!$C$6:$C$47,Sheet1!AD$6:AD$47),2,0)</f>
        <v>攻击+900，命中+4.5% （3星）</v>
      </c>
      <c r="AF50" s="9" t="s">
        <v>72</v>
      </c>
      <c r="AG50" s="9">
        <f t="array" ref="AG50">VLOOKUP($C50&amp;$D50&amp;$AM50,IF({1,0},Sheet1!$A$6:$A$47&amp;Sheet1!$C$6:$C$47&amp;Sheet1!$AL$6:$AL$47,Sheet1!AF$6:AF$47),2,0)</f>
        <v>0</v>
      </c>
      <c r="AH50" s="9">
        <v>40503</v>
      </c>
      <c r="AI50" s="9">
        <f t="array" ref="AI50">VLOOKUP($C50&amp;$D50&amp;$AM50,IF({1,0},Sheet1!$A$6:$A$47&amp;Sheet1!$C$6:$C$47&amp;Sheet1!$AL$6:$AL$47,Sheet1!AH$6:AH$47),2,0)</f>
        <v>7</v>
      </c>
      <c r="AJ50" s="9">
        <f t="array" ref="AJ50">VLOOKUP($C50&amp;$D50&amp;$AM50,IF({1,0},Sheet1!$A$6:$A$47&amp;Sheet1!$C$6:$C$47&amp;Sheet1!$AL$6:$AL$47,Sheet1!AI$6:AI$47),2,0)</f>
        <v>70</v>
      </c>
      <c r="AK50" s="9">
        <f t="array" ref="AK50">VLOOKUP($C50&amp;$D50&amp;$AM50,IF({1,0},Sheet1!$A$6:$A$47&amp;Sheet1!$C$6:$C$47&amp;Sheet1!$AL$6:$AL$47,Sheet1!AJ$6:AJ$47),2,0)</f>
        <v>0</v>
      </c>
      <c r="AL50" s="9">
        <f t="array" ref="AL50">VLOOKUP($C50&amp;$D50&amp;$AM50,IF({1,0},Sheet1!$A$6:$A$47&amp;Sheet1!$C$6:$C$47&amp;Sheet1!$AL$6:$AL$47,Sheet1!AK$6:AK$47),2,0)</f>
        <v>0</v>
      </c>
      <c r="AM50" s="9">
        <v>20</v>
      </c>
      <c r="AN50" s="9" t="s">
        <v>449</v>
      </c>
      <c r="AO50" s="9" t="s">
        <v>73</v>
      </c>
      <c r="AP50" s="9">
        <f t="array" ref="AP50">VLOOKUP($C50&amp;$D50&amp;$AV50,IF({1,0},Sheet1!$A$6:$A$47&amp;Sheet1!$C$6:$C$47&amp;Sheet1!$AU$6:$AU$47,Sheet1!AO$6:AO$47),2,0)</f>
        <v>2</v>
      </c>
      <c r="AQ50" s="9">
        <f t="array" ref="AQ50">VLOOKUP($C50&amp;$D50&amp;$AV50,IF({1,0},Sheet1!$A$6:$A$47&amp;Sheet1!$C$6:$C$47&amp;Sheet1!$AU$6:$AU$47,Sheet1!AP$6:AP$47),2,0)</f>
        <v>5000</v>
      </c>
      <c r="AR50" s="9">
        <f t="array" ref="AR50">VLOOKUP($C50&amp;$D50&amp;$AV50,IF({1,0},Sheet1!$A$6:$A$47&amp;Sheet1!$C$6:$C$47&amp;Sheet1!$AU$6:$AU$47,Sheet1!AQ$6:AQ$47),2,0)</f>
        <v>0</v>
      </c>
      <c r="AS50" s="9">
        <f t="array" ref="AS50">VLOOKUP($C50&amp;$D50&amp;$AV50,IF({1,0},Sheet1!$A$6:$A$47&amp;Sheet1!$C$6:$C$47&amp;Sheet1!$AU$6:$AU$47,Sheet1!AR$6:AR$47),2,0)</f>
        <v>0</v>
      </c>
      <c r="AT50" s="9">
        <f t="array" ref="AT50">VLOOKUP($C50&amp;$D50&amp;$AV50,IF({1,0},Sheet1!$A$6:$A$47&amp;Sheet1!$C$6:$C$47&amp;Sheet1!$AU$6:$AU$47,Sheet1!AS$6:AS$47),2,0)</f>
        <v>0</v>
      </c>
      <c r="AU50" s="9">
        <f t="array" ref="AU50">VLOOKUP($C50&amp;$D50&amp;$AV50,IF({1,0},Sheet1!$A$6:$A$47&amp;Sheet1!$C$6:$C$47&amp;Sheet1!$AU$6:$AU$47,Sheet1!AT$6:AT$47),2,0)</f>
        <v>0</v>
      </c>
      <c r="AV50" s="9">
        <v>25</v>
      </c>
      <c r="AW50" s="9" t="s">
        <v>450</v>
      </c>
      <c r="AX50" s="9" t="s">
        <v>74</v>
      </c>
      <c r="AY50" s="9">
        <f t="array" ref="AY50">VLOOKUP($C50&amp;$D50&amp;$BE50,IF({1,0},Sheet1!$A$6:$A$47&amp;Sheet1!$C$6:$C$47&amp;Sheet1!$BD$6:$BD$47,Sheet1!AX$6:AX$47),2,0)</f>
        <v>18</v>
      </c>
      <c r="AZ50" s="9">
        <f t="array" ref="AZ50">VLOOKUP($C50&amp;$D50&amp;$BE50,IF({1,0},Sheet1!$A$6:$A$47&amp;Sheet1!$C$6:$C$47&amp;Sheet1!$BD$6:$BD$47,Sheet1!AY$6:AY$47),2,0)</f>
        <v>4</v>
      </c>
      <c r="BA50" s="9">
        <f t="array" ref="BA50">VLOOKUP($C50&amp;$D50&amp;$BE50,IF({1,0},Sheet1!$A$6:$A$47&amp;Sheet1!$C$6:$C$47&amp;Sheet1!$BD$6:$BD$47,Sheet1!AZ$6:AZ$47),2,0)</f>
        <v>0</v>
      </c>
      <c r="BB50" s="9">
        <f t="array" ref="BB50">VLOOKUP($C50&amp;$D50&amp;$BE50,IF({1,0},Sheet1!$A$6:$A$47&amp;Sheet1!$C$6:$C$47&amp;Sheet1!$BD$6:$BD$47,Sheet1!BA$6:BA$47),2,0)</f>
        <v>0</v>
      </c>
      <c r="BC50" s="9">
        <f t="array" ref="BC50">VLOOKUP($C50&amp;$D50&amp;$BE50,IF({1,0},Sheet1!$A$6:$A$47&amp;Sheet1!$C$6:$C$47&amp;Sheet1!$BD$6:$BD$47,Sheet1!BB$6:BB$47),2,0)</f>
        <v>0</v>
      </c>
      <c r="BD50" s="9">
        <f t="array" ref="BD50">VLOOKUP($C50&amp;$D50&amp;$BE50,IF({1,0},Sheet1!$A$6:$A$47&amp;Sheet1!$C$6:$C$47&amp;Sheet1!$BD$6:$BD$47,Sheet1!BC$6:BC$47),2,0)</f>
        <v>0</v>
      </c>
      <c r="BE50" s="9">
        <v>30</v>
      </c>
      <c r="BF50" s="33" t="s">
        <v>418</v>
      </c>
      <c r="BG50" s="33" t="s">
        <v>75</v>
      </c>
      <c r="BH50" s="9">
        <f t="array" ref="BH50">VLOOKUP($C50&amp;$D50&amp;$BN50,IF({1,0},Sheet1!$A$6:$A$47&amp;Sheet1!$C$6:$C$47&amp;Sheet1!$BM$6:$BM$47,Sheet1!BG$6:BG$47),2,0)</f>
        <v>2</v>
      </c>
      <c r="BI50" s="9">
        <f t="array" ref="BI50">VLOOKUP($C50&amp;$D50&amp;$BN50,IF({1,0},Sheet1!$A$6:$A$47&amp;Sheet1!$C$6:$C$47&amp;Sheet1!$BM$6:$BM$47,Sheet1!BH$6:BH$47),2,0)</f>
        <v>10000</v>
      </c>
      <c r="BJ50" s="9">
        <f t="array" ref="BJ50">VLOOKUP($C50&amp;$D50&amp;$BN50,IF({1,0},Sheet1!$A$6:$A$47&amp;Sheet1!$C$6:$C$47&amp;Sheet1!$BM$6:$BM$47,Sheet1!BI$6:BI$47),2,0)</f>
        <v>0</v>
      </c>
      <c r="BK50" s="9">
        <f t="array" ref="BK50">VLOOKUP($C50&amp;$D50&amp;$BN50,IF({1,0},Sheet1!$A$6:$A$47&amp;Sheet1!$C$6:$C$47&amp;Sheet1!$BM$6:$BM$47,Sheet1!BJ$6:BJ$47),2,0)</f>
        <v>0</v>
      </c>
      <c r="BL50" s="9">
        <f t="array" ref="BL50">VLOOKUP($C50&amp;$D50&amp;$BN50,IF({1,0},Sheet1!$A$6:$A$47&amp;Sheet1!$C$6:$C$47&amp;Sheet1!$BM$6:$BM$47,Sheet1!BK$6:BK$47),2,0)</f>
        <v>0</v>
      </c>
      <c r="BM50" s="9">
        <f t="array" ref="BM50">VLOOKUP($C50&amp;$D50&amp;$BN50,IF({1,0},Sheet1!$A$6:$A$47&amp;Sheet1!$C$6:$C$47&amp;Sheet1!$BM$6:$BM$47,Sheet1!BL$6:BL$47),2,0)</f>
        <v>0</v>
      </c>
      <c r="BN50" s="9">
        <v>35</v>
      </c>
      <c r="BO50" s="9" t="s">
        <v>451</v>
      </c>
      <c r="BP50" s="9" t="s">
        <v>76</v>
      </c>
      <c r="BQ50" s="9">
        <f t="array" ref="BQ50">VLOOKUP($C50&amp;$D50&amp;$BW50,IF({1,0},Sheet1!$A$6:$A$47&amp;Sheet1!$C$6:$C$47&amp;Sheet1!$BV$6:$BV$47,Sheet1!BP$6:BP$47),2,0)</f>
        <v>7</v>
      </c>
      <c r="BR50" s="9">
        <f t="array" ref="BR50">VLOOKUP($C50&amp;$D50&amp;$BW50,IF({1,0},Sheet1!$A$6:$A$47&amp;Sheet1!$C$6:$C$47&amp;Sheet1!$BV$6:$BV$47,Sheet1!BQ$6:BQ$47),2,0)</f>
        <v>100</v>
      </c>
      <c r="BS50" s="9">
        <f t="array" ref="BS50">VLOOKUP($C50&amp;$D50&amp;$BW50,IF({1,0},Sheet1!$A$6:$A$47&amp;Sheet1!$C$6:$C$47&amp;Sheet1!$BV$6:$BV$47,Sheet1!BR$6:BR$47),2,0)</f>
        <v>0</v>
      </c>
      <c r="BT50" s="9">
        <f t="array" ref="BT50">VLOOKUP($C50&amp;$D50&amp;$BW50,IF({1,0},Sheet1!$A$6:$A$47&amp;Sheet1!$C$6:$C$47&amp;Sheet1!$BV$6:$BV$47,Sheet1!BS$6:BS$47),2,0)</f>
        <v>0</v>
      </c>
      <c r="BU50" s="9">
        <f t="array" ref="BU50">VLOOKUP($C50&amp;$D50&amp;$BW50,IF({1,0},Sheet1!$A$6:$A$47&amp;Sheet1!$C$6:$C$47&amp;Sheet1!$BV$6:$BV$47,Sheet1!BT$6:BT$47),2,0)</f>
        <v>0</v>
      </c>
      <c r="BV50" s="9">
        <f t="array" ref="BV50">VLOOKUP($C50&amp;$D50&amp;$BW50,IF({1,0},Sheet1!$A$6:$A$47&amp;Sheet1!$C$6:$C$47&amp;Sheet1!$BV$6:$BV$47,Sheet1!BU$6:BU$47),2,0)</f>
        <v>0</v>
      </c>
      <c r="BW50" s="9">
        <v>40</v>
      </c>
      <c r="BX50" s="9" t="str">
        <f t="shared" si="16"/>
        <v>伤害加成+10% （8星）</v>
      </c>
      <c r="BY50" s="9" t="s">
        <v>77</v>
      </c>
      <c r="BZ50" s="9">
        <f t="array" ref="BZ50">VLOOKUP($C50&amp;$D50&amp;$CF50,IF({1,0},Sheet1!$A$6:$A$47&amp;Sheet1!$C$6:$C$47&amp;Sheet1!$CE$6:$CE$47,Sheet1!BY$6:BY$47),2,0)</f>
        <v>2</v>
      </c>
      <c r="CA50" s="9">
        <f t="array" ref="CA50">VLOOKUP($C50&amp;$D50&amp;$CF50,IF({1,0},Sheet1!$A$6:$A$47&amp;Sheet1!$C$6:$C$47&amp;Sheet1!$CE$6:$CE$47,Sheet1!BZ$6:BZ$47),2,0)</f>
        <v>20000</v>
      </c>
      <c r="CB50" s="9">
        <f t="array" ref="CB50">VLOOKUP($C50&amp;$D50&amp;$CF50,IF({1,0},Sheet1!$A$6:$A$47&amp;Sheet1!$C$6:$C$47&amp;Sheet1!$CE$6:$CE$47,Sheet1!CA$6:CA$47),2,0)</f>
        <v>0</v>
      </c>
      <c r="CC50" s="9">
        <f t="array" ref="CC50">VLOOKUP($C50&amp;$D50&amp;$CF50,IF({1,0},Sheet1!$A$6:$A$47&amp;Sheet1!$C$6:$C$47&amp;Sheet1!$CE$6:$CE$47,Sheet1!CB$6:CB$47),2,0)</f>
        <v>0</v>
      </c>
      <c r="CD50" s="9">
        <f t="array" ref="CD50">VLOOKUP($C50&amp;$D50&amp;$CF50,IF({1,0},Sheet1!$A$6:$A$47&amp;Sheet1!$C$6:$C$47&amp;Sheet1!$CE$6:$CE$47,Sheet1!CC$6:CC$47),2,0)</f>
        <v>0</v>
      </c>
      <c r="CE50" s="9">
        <f t="array" ref="CE50">VLOOKUP($C50&amp;$D50&amp;$CF50,IF({1,0},Sheet1!$A$6:$A$47&amp;Sheet1!$C$6:$C$47&amp;Sheet1!$CE$6:$CE$47,Sheet1!CD$6:CD$47),2,0)</f>
        <v>0</v>
      </c>
      <c r="CF50" s="9">
        <v>45</v>
      </c>
      <c r="CG50" s="9" t="s">
        <v>452</v>
      </c>
      <c r="CH50" s="9" t="s">
        <v>78</v>
      </c>
      <c r="CI50" s="9">
        <f t="array" ref="CI50">VLOOKUP($C50&amp;$D50&amp;$CO50,IF({1,0},Sheet1!$A$6:$A$47&amp;Sheet1!$C$6:$C$47&amp;Sheet1!$CN$6:$CN$47,Sheet1!CH$6:CH$47),2,0)</f>
        <v>22</v>
      </c>
      <c r="CJ50" s="9">
        <f t="array" ref="CJ50">VLOOKUP($C50&amp;$D50&amp;$CO50,IF({1,0},Sheet1!$A$6:$A$47&amp;Sheet1!$C$6:$C$47&amp;Sheet1!$CN$6:$CN$47,Sheet1!CI$6:CI$47),2,0)</f>
        <v>120</v>
      </c>
      <c r="CK50" s="9">
        <f t="array" ref="CK50">VLOOKUP($C50&amp;$D50&amp;$CO50,IF({1,0},Sheet1!$A$6:$A$47&amp;Sheet1!$C$6:$C$47&amp;Sheet1!$CN$6:$CN$47,Sheet1!CJ$6:CJ$47),2,0)</f>
        <v>0</v>
      </c>
      <c r="CL50" s="9">
        <f t="array" ref="CL50">VLOOKUP($C50&amp;$D50&amp;$CO50,IF({1,0},Sheet1!$A$6:$A$47&amp;Sheet1!$C$6:$C$47&amp;Sheet1!$CN$6:$CN$47,Sheet1!CK$6:CK$47),2,0)</f>
        <v>0</v>
      </c>
      <c r="CM50" s="9">
        <f t="array" ref="CM50">VLOOKUP($C50&amp;$D50&amp;$CO50,IF({1,0},Sheet1!$A$6:$A$47&amp;Sheet1!$C$6:$C$47&amp;Sheet1!$CN$6:$CN$47,Sheet1!CL$6:CL$47),2,0)</f>
        <v>0</v>
      </c>
      <c r="CN50" s="9">
        <f t="array" ref="CN50">VLOOKUP($C50&amp;$D50&amp;$CO50,IF({1,0},Sheet1!$A$6:$A$47&amp;Sheet1!$C$6:$C$47&amp;Sheet1!$CN$6:$CN$47,Sheet1!CM$6:CM$47),2,0)</f>
        <v>0</v>
      </c>
      <c r="CO50" s="9">
        <v>50</v>
      </c>
      <c r="CP50" s="9" t="str">
        <f t="shared" si="17"/>
        <v>最终增伤+12% （10星）</v>
      </c>
      <c r="CQ50"/>
      <c r="CR50"/>
    </row>
    <row r="51" spans="1:96" s="9" customFormat="1" ht="17.399999999999999" x14ac:dyDescent="0.25">
      <c r="A51" s="45">
        <v>41502</v>
      </c>
      <c r="B51" s="28" t="s">
        <v>350</v>
      </c>
      <c r="C51" s="28">
        <f>VLOOKUP(B51,Sheet4!$A$6:$B$171,2,0)</f>
        <v>3</v>
      </c>
      <c r="D51" s="46">
        <v>15</v>
      </c>
      <c r="E51" s="9" t="s">
        <v>29</v>
      </c>
      <c r="F51" s="9">
        <f t="array" ref="F51">VLOOKUP($C51&amp;$D51&amp;$L51,IF({1,0},Sheet1!$A$6:$A$47&amp;Sheet1!$C$6:$C$47&amp;Sheet1!$K$6:$K$47,Sheet1!E$6:E$47),2,0)</f>
        <v>18</v>
      </c>
      <c r="G51" s="9">
        <f t="array" ref="G51">VLOOKUP($C51&amp;$D51&amp;$L51,IF({1,0},Sheet1!$A$6:$A$47&amp;Sheet1!$C$6:$C$47&amp;Sheet1!$K$6:$K$47,Sheet1!F$6:F$47),2,0)</f>
        <v>1</v>
      </c>
      <c r="H51" s="9">
        <f t="array" ref="H51">VLOOKUP($C51&amp;$D51&amp;$L51,IF({1,0},Sheet1!$A$6:$A$47&amp;Sheet1!$C$6:$C$47&amp;Sheet1!$K$6:$K$47,Sheet1!G$6:G$47),2,0)</f>
        <v>0</v>
      </c>
      <c r="I51" s="9">
        <f t="array" ref="I51">VLOOKUP($C51&amp;$D51&amp;$L51,IF({1,0},Sheet1!$A$6:$A$47&amp;Sheet1!$C$6:$C$47&amp;Sheet1!$K$6:$K$47,Sheet1!H$6:H$47),2,0)</f>
        <v>0</v>
      </c>
      <c r="J51" s="9">
        <f t="array" ref="J51">VLOOKUP($C51&amp;$D51&amp;$L51,IF({1,0},Sheet1!$A$6:$A$47&amp;Sheet1!$C$6:$C$47&amp;Sheet1!$K$6:$K$47,Sheet1!I$6:I$47),2,0)</f>
        <v>0</v>
      </c>
      <c r="K51" s="9">
        <f t="array" ref="K51">VLOOKUP($C51&amp;$D51&amp;$L51,IF({1,0},Sheet1!$A$6:$A$47&amp;Sheet1!$C$6:$C$47&amp;Sheet1!$K$6:$K$47,Sheet1!J$6:J$47),2,0)</f>
        <v>0</v>
      </c>
      <c r="L51" s="9">
        <v>5</v>
      </c>
      <c r="M51" s="33" t="s">
        <v>413</v>
      </c>
      <c r="N51" s="9" t="s">
        <v>27</v>
      </c>
      <c r="O51" s="9">
        <f t="array" ref="O51">VLOOKUP($C51&amp;$D51&amp;$U51,IF({1,0},Sheet1!$A$6:$A$47&amp;Sheet1!$C$6:$C$47&amp;Sheet1!$T$6:$T$47,Sheet1!N$6:N$47),2,0)</f>
        <v>18</v>
      </c>
      <c r="P51" s="9">
        <f t="array" ref="P51">VLOOKUP($C51&amp;$D51&amp;$U51,IF({1,0},Sheet1!$A$6:$A$47&amp;Sheet1!$C$6:$C$47&amp;Sheet1!$T$6:$T$47,Sheet1!O$6:O$47),2,0)</f>
        <v>2</v>
      </c>
      <c r="Q51" s="9">
        <f t="array" ref="Q51">VLOOKUP($C51&amp;$D51&amp;$U51,IF({1,0},Sheet1!$A$6:$A$47&amp;Sheet1!$C$6:$C$47&amp;Sheet1!$T$6:$T$47,Sheet1!P$6:P$47),2,0)</f>
        <v>0</v>
      </c>
      <c r="R51" s="9">
        <f t="array" ref="R51">VLOOKUP($C51&amp;$D51&amp;$U51,IF({1,0},Sheet1!$A$6:$A$47&amp;Sheet1!$C$6:$C$47&amp;Sheet1!$T$6:$T$47,Sheet1!Q$6:Q$47),2,0)</f>
        <v>0</v>
      </c>
      <c r="S51" s="9">
        <f t="array" ref="S51">VLOOKUP($C51&amp;$D51&amp;$U51,IF({1,0},Sheet1!$A$6:$A$47&amp;Sheet1!$C$6:$C$47&amp;Sheet1!$T$6:$T$47,Sheet1!R$6:R$47),2,0)</f>
        <v>0</v>
      </c>
      <c r="T51" s="9">
        <f t="array" ref="T51">VLOOKUP($C51&amp;$D51&amp;$U51,IF({1,0},Sheet1!$A$6:$A$47&amp;Sheet1!$C$6:$C$47&amp;Sheet1!$T$6:$T$47,Sheet1!S$6:S$47),2,0)</f>
        <v>0</v>
      </c>
      <c r="U51" s="9">
        <v>10</v>
      </c>
      <c r="V51" s="33" t="s">
        <v>414</v>
      </c>
      <c r="W51" s="9" t="s">
        <v>28</v>
      </c>
      <c r="X51" s="9">
        <f t="array" ref="X51">VLOOKUP($C51&amp;$D51&amp;$AD51,IF({1,0},Sheet1!$A$6:$A$47&amp;Sheet1!$C$6:$C$47&amp;Sheet1!$AC$6:$AC$47,Sheet1!W$6:W$47),2,0)</f>
        <v>0</v>
      </c>
      <c r="Y51" s="9">
        <f t="array" ref="Y51">VLOOKUP($C51&amp;$D51&amp;$AD51,IF({1,0},Sheet1!$A$6:$A$47&amp;Sheet1!$C$6:$C$47&amp;Sheet1!$AC$6:$AC$47,Sheet1!X$6:X$47),2,0)</f>
        <v>0</v>
      </c>
      <c r="Z51" s="9">
        <f t="array" ref="Z51">VLOOKUP($C51&amp;$D51&amp;$AD51,IF({1,0},Sheet1!$A$6:$A$47&amp;Sheet1!$C$6:$C$47&amp;Sheet1!$AC$6:$AC$47,Sheet1!Y$6:Y$47),2,0)</f>
        <v>2</v>
      </c>
      <c r="AA51" s="9">
        <f t="array" ref="AA51">VLOOKUP($C51&amp;$D51&amp;$AD51,IF({1,0},Sheet1!$A$6:$A$47&amp;Sheet1!$C$6:$C$47&amp;Sheet1!$AC$6:$AC$47,Sheet1!Z$6:Z$47),2,0)</f>
        <v>900</v>
      </c>
      <c r="AB51" s="9">
        <f t="array" ref="AB51">VLOOKUP($C51&amp;$D51&amp;$AD51,IF({1,0},Sheet1!$A$6:$A$47&amp;Sheet1!$C$6:$C$47&amp;Sheet1!$AC$6:$AC$47,Sheet1!AA$6:AA$47),2,0)</f>
        <v>9</v>
      </c>
      <c r="AC51" s="9">
        <f t="array" ref="AC51">VLOOKUP($C51&amp;$D51&amp;$AD51,IF({1,0},Sheet1!$A$6:$A$47&amp;Sheet1!$C$6:$C$47&amp;Sheet1!$AC$6:$AC$47,Sheet1!AB$6:AB$47),2,0)</f>
        <v>45</v>
      </c>
      <c r="AD51" s="9">
        <v>15</v>
      </c>
      <c r="AE51" s="9" t="str">
        <f t="array" ref="AE51">VLOOKUP($C51&amp;$D51,IF({1,0},Sheet1!$A$6:$A$47&amp;Sheet1!$C$6:$C$47,Sheet1!AD$6:AD$47),2,0)</f>
        <v>攻击+900，命中+4.5% （3星）</v>
      </c>
      <c r="AF51" s="9" t="s">
        <v>72</v>
      </c>
      <c r="AG51" s="9">
        <f t="array" ref="AG51">VLOOKUP($C51&amp;$D51&amp;$AM51,IF({1,0},Sheet1!$A$6:$A$47&amp;Sheet1!$C$6:$C$47&amp;Sheet1!$AL$6:$AL$47,Sheet1!AF$6:AF$47),2,0)</f>
        <v>0</v>
      </c>
      <c r="AH51" s="9">
        <f t="array" ref="AH51">VLOOKUP($C51&amp;$D51&amp;$AM51,IF({1,0},Sheet1!$A$6:$A$47&amp;Sheet1!$C$6:$C$47&amp;Sheet1!$AL$6:$AL$47,Sheet1!AG$6:AG$47),2,0)</f>
        <v>0</v>
      </c>
      <c r="AI51" s="9">
        <f t="array" ref="AI51">VLOOKUP($C51&amp;$D51&amp;$AM51,IF({1,0},Sheet1!$A$6:$A$47&amp;Sheet1!$C$6:$C$47&amp;Sheet1!$AL$6:$AL$47,Sheet1!AH$6:AH$47),2,0)</f>
        <v>7</v>
      </c>
      <c r="AJ51" s="9">
        <f t="array" ref="AJ51">VLOOKUP($C51&amp;$D51&amp;$AM51,IF({1,0},Sheet1!$A$6:$A$47&amp;Sheet1!$C$6:$C$47&amp;Sheet1!$AL$6:$AL$47,Sheet1!AI$6:AI$47),2,0)</f>
        <v>70</v>
      </c>
      <c r="AK51" s="9">
        <f t="array" ref="AK51">VLOOKUP($C51&amp;$D51&amp;$AM51,IF({1,0},Sheet1!$A$6:$A$47&amp;Sheet1!$C$6:$C$47&amp;Sheet1!$AL$6:$AL$47,Sheet1!AJ$6:AJ$47),2,0)</f>
        <v>0</v>
      </c>
      <c r="AL51" s="9">
        <f t="array" ref="AL51">VLOOKUP($C51&amp;$D51&amp;$AM51,IF({1,0},Sheet1!$A$6:$A$47&amp;Sheet1!$C$6:$C$47&amp;Sheet1!$AL$6:$AL$47,Sheet1!AK$6:AK$47),2,0)</f>
        <v>0</v>
      </c>
      <c r="AM51" s="9">
        <v>20</v>
      </c>
      <c r="AN51" s="9" t="s">
        <v>449</v>
      </c>
      <c r="AO51" s="9" t="s">
        <v>73</v>
      </c>
      <c r="AP51" s="9">
        <f t="array" ref="AP51">VLOOKUP($C51&amp;$D51&amp;$AV51,IF({1,0},Sheet1!$A$6:$A$47&amp;Sheet1!$C$6:$C$47&amp;Sheet1!$AU$6:$AU$47,Sheet1!AO$6:AO$47),2,0)</f>
        <v>2</v>
      </c>
      <c r="AQ51" s="9">
        <f t="array" ref="AQ51">VLOOKUP($C51&amp;$D51&amp;$AV51,IF({1,0},Sheet1!$A$6:$A$47&amp;Sheet1!$C$6:$C$47&amp;Sheet1!$AU$6:$AU$47,Sheet1!AP$6:AP$47),2,0)</f>
        <v>5000</v>
      </c>
      <c r="AR51" s="9">
        <f t="array" ref="AR51">VLOOKUP($C51&amp;$D51&amp;$AV51,IF({1,0},Sheet1!$A$6:$A$47&amp;Sheet1!$C$6:$C$47&amp;Sheet1!$AU$6:$AU$47,Sheet1!AQ$6:AQ$47),2,0)</f>
        <v>0</v>
      </c>
      <c r="AS51" s="9">
        <f t="array" ref="AS51">VLOOKUP($C51&amp;$D51&amp;$AV51,IF({1,0},Sheet1!$A$6:$A$47&amp;Sheet1!$C$6:$C$47&amp;Sheet1!$AU$6:$AU$47,Sheet1!AR$6:AR$47),2,0)</f>
        <v>0</v>
      </c>
      <c r="AT51" s="9">
        <f t="array" ref="AT51">VLOOKUP($C51&amp;$D51&amp;$AV51,IF({1,0},Sheet1!$A$6:$A$47&amp;Sheet1!$C$6:$C$47&amp;Sheet1!$AU$6:$AU$47,Sheet1!AS$6:AS$47),2,0)</f>
        <v>0</v>
      </c>
      <c r="AU51" s="9">
        <f t="array" ref="AU51">VLOOKUP($C51&amp;$D51&amp;$AV51,IF({1,0},Sheet1!$A$6:$A$47&amp;Sheet1!$C$6:$C$47&amp;Sheet1!$AU$6:$AU$47,Sheet1!AT$6:AT$47),2,0)</f>
        <v>0</v>
      </c>
      <c r="AV51" s="9">
        <v>25</v>
      </c>
      <c r="AW51" s="9" t="s">
        <v>450</v>
      </c>
      <c r="AX51" s="9" t="s">
        <v>74</v>
      </c>
      <c r="AY51" s="9">
        <f t="array" ref="AY51">VLOOKUP($C51&amp;$D51&amp;$BE51,IF({1,0},Sheet1!$A$6:$A$47&amp;Sheet1!$C$6:$C$47&amp;Sheet1!$BD$6:$BD$47,Sheet1!AX$6:AX$47),2,0)</f>
        <v>18</v>
      </c>
      <c r="AZ51" s="9">
        <f t="array" ref="AZ51">VLOOKUP($C51&amp;$D51&amp;$BE51,IF({1,0},Sheet1!$A$6:$A$47&amp;Sheet1!$C$6:$C$47&amp;Sheet1!$BD$6:$BD$47,Sheet1!AY$6:AY$47),2,0)</f>
        <v>4</v>
      </c>
      <c r="BA51" s="9">
        <f t="array" ref="BA51">VLOOKUP($C51&amp;$D51&amp;$BE51,IF({1,0},Sheet1!$A$6:$A$47&amp;Sheet1!$C$6:$C$47&amp;Sheet1!$BD$6:$BD$47,Sheet1!AZ$6:AZ$47),2,0)</f>
        <v>0</v>
      </c>
      <c r="BB51" s="9">
        <f t="array" ref="BB51">VLOOKUP($C51&amp;$D51&amp;$BE51,IF({1,0},Sheet1!$A$6:$A$47&amp;Sheet1!$C$6:$C$47&amp;Sheet1!$BD$6:$BD$47,Sheet1!BA$6:BA$47),2,0)</f>
        <v>0</v>
      </c>
      <c r="BC51" s="9">
        <f t="array" ref="BC51">VLOOKUP($C51&amp;$D51&amp;$BE51,IF({1,0},Sheet1!$A$6:$A$47&amp;Sheet1!$C$6:$C$47&amp;Sheet1!$BD$6:$BD$47,Sheet1!BB$6:BB$47),2,0)</f>
        <v>0</v>
      </c>
      <c r="BD51" s="9">
        <f t="array" ref="BD51">VLOOKUP($C51&amp;$D51&amp;$BE51,IF({1,0},Sheet1!$A$6:$A$47&amp;Sheet1!$C$6:$C$47&amp;Sheet1!$BD$6:$BD$47,Sheet1!BC$6:BC$47),2,0)</f>
        <v>0</v>
      </c>
      <c r="BE51" s="9">
        <v>30</v>
      </c>
      <c r="BF51" s="33" t="s">
        <v>418</v>
      </c>
      <c r="BG51" s="33" t="s">
        <v>75</v>
      </c>
      <c r="BH51" s="9">
        <f t="array" ref="BH51">VLOOKUP($C51&amp;$D51&amp;$BN51,IF({1,0},Sheet1!$A$6:$A$47&amp;Sheet1!$C$6:$C$47&amp;Sheet1!$BM$6:$BM$47,Sheet1!BG$6:BG$47),2,0)</f>
        <v>2</v>
      </c>
      <c r="BI51" s="9">
        <f t="array" ref="BI51">VLOOKUP($C51&amp;$D51&amp;$BN51,IF({1,0},Sheet1!$A$6:$A$47&amp;Sheet1!$C$6:$C$47&amp;Sheet1!$BM$6:$BM$47,Sheet1!BH$6:BH$47),2,0)</f>
        <v>10000</v>
      </c>
      <c r="BJ51" s="9">
        <f t="array" ref="BJ51">VLOOKUP($C51&amp;$D51&amp;$BN51,IF({1,0},Sheet1!$A$6:$A$47&amp;Sheet1!$C$6:$C$47&amp;Sheet1!$BM$6:$BM$47,Sheet1!BI$6:BI$47),2,0)</f>
        <v>0</v>
      </c>
      <c r="BK51" s="9">
        <f t="array" ref="BK51">VLOOKUP($C51&amp;$D51&amp;$BN51,IF({1,0},Sheet1!$A$6:$A$47&amp;Sheet1!$C$6:$C$47&amp;Sheet1!$BM$6:$BM$47,Sheet1!BJ$6:BJ$47),2,0)</f>
        <v>0</v>
      </c>
      <c r="BL51" s="9">
        <f t="array" ref="BL51">VLOOKUP($C51&amp;$D51&amp;$BN51,IF({1,0},Sheet1!$A$6:$A$47&amp;Sheet1!$C$6:$C$47&amp;Sheet1!$BM$6:$BM$47,Sheet1!BK$6:BK$47),2,0)</f>
        <v>0</v>
      </c>
      <c r="BM51" s="9">
        <f t="array" ref="BM51">VLOOKUP($C51&amp;$D51&amp;$BN51,IF({1,0},Sheet1!$A$6:$A$47&amp;Sheet1!$C$6:$C$47&amp;Sheet1!$BM$6:$BM$47,Sheet1!BL$6:BL$47),2,0)</f>
        <v>0</v>
      </c>
      <c r="BN51" s="9">
        <v>35</v>
      </c>
      <c r="BO51" s="9" t="s">
        <v>451</v>
      </c>
      <c r="BP51" s="9" t="s">
        <v>76</v>
      </c>
      <c r="BQ51" s="9">
        <f t="array" ref="BQ51">VLOOKUP($C51&amp;$D51&amp;$BW51,IF({1,0},Sheet1!$A$6:$A$47&amp;Sheet1!$C$6:$C$47&amp;Sheet1!$BV$6:$BV$47,Sheet1!BP$6:BP$47),2,0)</f>
        <v>7</v>
      </c>
      <c r="BR51" s="9">
        <f t="array" ref="BR51">VLOOKUP($C51&amp;$D51&amp;$BW51,IF({1,0},Sheet1!$A$6:$A$47&amp;Sheet1!$C$6:$C$47&amp;Sheet1!$BV$6:$BV$47,Sheet1!BQ$6:BQ$47),2,0)</f>
        <v>100</v>
      </c>
      <c r="BS51" s="9">
        <f t="array" ref="BS51">VLOOKUP($C51&amp;$D51&amp;$BW51,IF({1,0},Sheet1!$A$6:$A$47&amp;Sheet1!$C$6:$C$47&amp;Sheet1!$BV$6:$BV$47,Sheet1!BR$6:BR$47),2,0)</f>
        <v>0</v>
      </c>
      <c r="BT51" s="9">
        <f t="array" ref="BT51">VLOOKUP($C51&amp;$D51&amp;$BW51,IF({1,0},Sheet1!$A$6:$A$47&amp;Sheet1!$C$6:$C$47&amp;Sheet1!$BV$6:$BV$47,Sheet1!BS$6:BS$47),2,0)</f>
        <v>0</v>
      </c>
      <c r="BU51" s="9">
        <f t="array" ref="BU51">VLOOKUP($C51&amp;$D51&amp;$BW51,IF({1,0},Sheet1!$A$6:$A$47&amp;Sheet1!$C$6:$C$47&amp;Sheet1!$BV$6:$BV$47,Sheet1!BT$6:BT$47),2,0)</f>
        <v>0</v>
      </c>
      <c r="BV51" s="9">
        <f t="array" ref="BV51">VLOOKUP($C51&amp;$D51&amp;$BW51,IF({1,0},Sheet1!$A$6:$A$47&amp;Sheet1!$C$6:$C$47&amp;Sheet1!$BV$6:$BV$47,Sheet1!BU$6:BU$47),2,0)</f>
        <v>0</v>
      </c>
      <c r="BW51" s="9">
        <v>40</v>
      </c>
      <c r="BX51" s="9" t="str">
        <f t="shared" si="16"/>
        <v>伤害加成+10% （8星）</v>
      </c>
      <c r="BY51" s="9" t="s">
        <v>77</v>
      </c>
      <c r="BZ51" s="9">
        <f t="array" ref="BZ51">VLOOKUP($C51&amp;$D51&amp;$CF51,IF({1,0},Sheet1!$A$6:$A$47&amp;Sheet1!$C$6:$C$47&amp;Sheet1!$CE$6:$CE$47,Sheet1!BY$6:BY$47),2,0)</f>
        <v>2</v>
      </c>
      <c r="CA51" s="9">
        <f t="array" ref="CA51">VLOOKUP($C51&amp;$D51&amp;$CF51,IF({1,0},Sheet1!$A$6:$A$47&amp;Sheet1!$C$6:$C$47&amp;Sheet1!$CE$6:$CE$47,Sheet1!BZ$6:BZ$47),2,0)</f>
        <v>20000</v>
      </c>
      <c r="CB51" s="9">
        <f t="array" ref="CB51">VLOOKUP($C51&amp;$D51&amp;$CF51,IF({1,0},Sheet1!$A$6:$A$47&amp;Sheet1!$C$6:$C$47&amp;Sheet1!$CE$6:$CE$47,Sheet1!CA$6:CA$47),2,0)</f>
        <v>0</v>
      </c>
      <c r="CC51" s="9">
        <f t="array" ref="CC51">VLOOKUP($C51&amp;$D51&amp;$CF51,IF({1,0},Sheet1!$A$6:$A$47&amp;Sheet1!$C$6:$C$47&amp;Sheet1!$CE$6:$CE$47,Sheet1!CB$6:CB$47),2,0)</f>
        <v>0</v>
      </c>
      <c r="CD51" s="9">
        <f t="array" ref="CD51">VLOOKUP($C51&amp;$D51&amp;$CF51,IF({1,0},Sheet1!$A$6:$A$47&amp;Sheet1!$C$6:$C$47&amp;Sheet1!$CE$6:$CE$47,Sheet1!CC$6:CC$47),2,0)</f>
        <v>0</v>
      </c>
      <c r="CE51" s="9">
        <f t="array" ref="CE51">VLOOKUP($C51&amp;$D51&amp;$CF51,IF({1,0},Sheet1!$A$6:$A$47&amp;Sheet1!$C$6:$C$47&amp;Sheet1!$CE$6:$CE$47,Sheet1!CD$6:CD$47),2,0)</f>
        <v>0</v>
      </c>
      <c r="CF51" s="9">
        <v>45</v>
      </c>
      <c r="CG51" s="9" t="s">
        <v>452</v>
      </c>
      <c r="CH51" s="9" t="s">
        <v>78</v>
      </c>
      <c r="CI51" s="9">
        <f t="array" ref="CI51">VLOOKUP($C51&amp;$D51&amp;$CO51,IF({1,0},Sheet1!$A$6:$A$47&amp;Sheet1!$C$6:$C$47&amp;Sheet1!$CN$6:$CN$47,Sheet1!CH$6:CH$47),2,0)</f>
        <v>22</v>
      </c>
      <c r="CJ51" s="9">
        <f t="array" ref="CJ51">VLOOKUP($C51&amp;$D51&amp;$CO51,IF({1,0},Sheet1!$A$6:$A$47&amp;Sheet1!$C$6:$C$47&amp;Sheet1!$CN$6:$CN$47,Sheet1!CI$6:CI$47),2,0)</f>
        <v>120</v>
      </c>
      <c r="CK51" s="9">
        <f t="array" ref="CK51">VLOOKUP($C51&amp;$D51&amp;$CO51,IF({1,0},Sheet1!$A$6:$A$47&amp;Sheet1!$C$6:$C$47&amp;Sheet1!$CN$6:$CN$47,Sheet1!CJ$6:CJ$47),2,0)</f>
        <v>0</v>
      </c>
      <c r="CL51" s="9">
        <f t="array" ref="CL51">VLOOKUP($C51&amp;$D51&amp;$CO51,IF({1,0},Sheet1!$A$6:$A$47&amp;Sheet1!$C$6:$C$47&amp;Sheet1!$CN$6:$CN$47,Sheet1!CK$6:CK$47),2,0)</f>
        <v>0</v>
      </c>
      <c r="CM51" s="9">
        <f t="array" ref="CM51">VLOOKUP($C51&amp;$D51&amp;$CO51,IF({1,0},Sheet1!$A$6:$A$47&amp;Sheet1!$C$6:$C$47&amp;Sheet1!$CN$6:$CN$47,Sheet1!CL$6:CL$47),2,0)</f>
        <v>0</v>
      </c>
      <c r="CN51" s="9">
        <f t="array" ref="CN51">VLOOKUP($C51&amp;$D51&amp;$CO51,IF({1,0},Sheet1!$A$6:$A$47&amp;Sheet1!$C$6:$C$47&amp;Sheet1!$CN$6:$CN$47,Sheet1!CM$6:CM$47),2,0)</f>
        <v>0</v>
      </c>
      <c r="CO51" s="9">
        <v>50</v>
      </c>
      <c r="CP51" s="9" t="str">
        <f t="shared" si="17"/>
        <v>最终增伤+12% （10星）</v>
      </c>
      <c r="CQ51"/>
      <c r="CR51"/>
    </row>
    <row r="52" spans="1:96" s="9" customFormat="1" ht="17.399999999999999" x14ac:dyDescent="0.25">
      <c r="A52" s="45">
        <v>41503</v>
      </c>
      <c r="B52" s="28" t="s">
        <v>351</v>
      </c>
      <c r="C52" s="28">
        <f>VLOOKUP(B52,Sheet4!$A$6:$B$171,2,0)</f>
        <v>4</v>
      </c>
      <c r="D52" s="46">
        <v>15</v>
      </c>
      <c r="E52" s="8" t="s">
        <v>29</v>
      </c>
      <c r="F52" s="9">
        <f t="array" ref="F52">VLOOKUP($C52&amp;$D52&amp;$L52,IF({1,0},Sheet1!$A$6:$A$47&amp;Sheet1!$C$6:$C$47&amp;Sheet1!$K$6:$K$47,Sheet1!E$6:E$47),2,0)</f>
        <v>18</v>
      </c>
      <c r="G52" s="9">
        <f t="array" ref="G52">VLOOKUP($C52&amp;$D52&amp;$L52,IF({1,0},Sheet1!$A$6:$A$47&amp;Sheet1!$C$6:$C$47&amp;Sheet1!$K$6:$K$47,Sheet1!F$6:F$47),2,0)</f>
        <v>1</v>
      </c>
      <c r="H52" s="9">
        <f t="array" ref="H52">VLOOKUP($C52&amp;$D52&amp;$L52,IF({1,0},Sheet1!$A$6:$A$47&amp;Sheet1!$C$6:$C$47&amp;Sheet1!$K$6:$K$47,Sheet1!G$6:G$47),2,0)</f>
        <v>0</v>
      </c>
      <c r="I52" s="9">
        <f t="array" ref="I52">VLOOKUP($C52&amp;$D52&amp;$L52,IF({1,0},Sheet1!$A$6:$A$47&amp;Sheet1!$C$6:$C$47&amp;Sheet1!$K$6:$K$47,Sheet1!H$6:H$47),2,0)</f>
        <v>0</v>
      </c>
      <c r="J52" s="9">
        <f t="array" ref="J52">VLOOKUP($C52&amp;$D52&amp;$L52,IF({1,0},Sheet1!$A$6:$A$47&amp;Sheet1!$C$6:$C$47&amp;Sheet1!$K$6:$K$47,Sheet1!I$6:I$47),2,0)</f>
        <v>0</v>
      </c>
      <c r="K52" s="9">
        <f t="array" ref="K52">VLOOKUP($C52&amp;$D52&amp;$L52,IF({1,0},Sheet1!$A$6:$A$47&amp;Sheet1!$C$6:$C$47&amp;Sheet1!$K$6:$K$47,Sheet1!J$6:J$47),2,0)</f>
        <v>0</v>
      </c>
      <c r="L52" s="8">
        <v>5</v>
      </c>
      <c r="M52" s="33" t="s">
        <v>413</v>
      </c>
      <c r="N52" s="8" t="s">
        <v>27</v>
      </c>
      <c r="O52" s="9">
        <f t="array" ref="O52">VLOOKUP($C52&amp;$D52&amp;$U52,IF({1,0},Sheet1!$A$6:$A$47&amp;Sheet1!$C$6:$C$47&amp;Sheet1!$T$6:$T$47,Sheet1!N$6:N$47),2,0)</f>
        <v>18</v>
      </c>
      <c r="P52" s="9">
        <f t="array" ref="P52">VLOOKUP($C52&amp;$D52&amp;$U52,IF({1,0},Sheet1!$A$6:$A$47&amp;Sheet1!$C$6:$C$47&amp;Sheet1!$T$6:$T$47,Sheet1!O$6:O$47),2,0)</f>
        <v>2</v>
      </c>
      <c r="Q52" s="9">
        <f t="array" ref="Q52">VLOOKUP($C52&amp;$D52&amp;$U52,IF({1,0},Sheet1!$A$6:$A$47&amp;Sheet1!$C$6:$C$47&amp;Sheet1!$T$6:$T$47,Sheet1!P$6:P$47),2,0)</f>
        <v>0</v>
      </c>
      <c r="R52" s="9">
        <f t="array" ref="R52">VLOOKUP($C52&amp;$D52&amp;$U52,IF({1,0},Sheet1!$A$6:$A$47&amp;Sheet1!$C$6:$C$47&amp;Sheet1!$T$6:$T$47,Sheet1!Q$6:Q$47),2,0)</f>
        <v>0</v>
      </c>
      <c r="S52" s="9">
        <f t="array" ref="S52">VLOOKUP($C52&amp;$D52&amp;$U52,IF({1,0},Sheet1!$A$6:$A$47&amp;Sheet1!$C$6:$C$47&amp;Sheet1!$T$6:$T$47,Sheet1!R$6:R$47),2,0)</f>
        <v>0</v>
      </c>
      <c r="T52" s="9">
        <f t="array" ref="T52">VLOOKUP($C52&amp;$D52&amp;$U52,IF({1,0},Sheet1!$A$6:$A$47&amp;Sheet1!$C$6:$C$47&amp;Sheet1!$T$6:$T$47,Sheet1!S$6:S$47),2,0)</f>
        <v>0</v>
      </c>
      <c r="U52" s="8">
        <v>10</v>
      </c>
      <c r="V52" s="33" t="s">
        <v>414</v>
      </c>
      <c r="W52" s="8" t="s">
        <v>28</v>
      </c>
      <c r="X52" s="9">
        <f t="array" ref="X52">VLOOKUP($C52&amp;$D52&amp;$AD52,IF({1,0},Sheet1!$A$6:$A$47&amp;Sheet1!$C$6:$C$47&amp;Sheet1!$AC$6:$AC$47,Sheet1!W$6:W$47),2,0)</f>
        <v>0</v>
      </c>
      <c r="Y52" s="9">
        <f t="array" ref="Y52">VLOOKUP($C52&amp;$D52&amp;$AD52,IF({1,0},Sheet1!$A$6:$A$47&amp;Sheet1!$C$6:$C$47&amp;Sheet1!$AC$6:$AC$47,Sheet1!X$6:X$47),2,0)</f>
        <v>0</v>
      </c>
      <c r="Z52" s="9">
        <f t="array" ref="Z52">VLOOKUP($C52&amp;$D52&amp;$AD52,IF({1,0},Sheet1!$A$6:$A$47&amp;Sheet1!$C$6:$C$47&amp;Sheet1!$AC$6:$AC$47,Sheet1!Y$6:Y$47),2,0)</f>
        <v>2</v>
      </c>
      <c r="AA52" s="9">
        <f t="array" ref="AA52">VLOOKUP($C52&amp;$D52&amp;$AD52,IF({1,0},Sheet1!$A$6:$A$47&amp;Sheet1!$C$6:$C$47&amp;Sheet1!$AC$6:$AC$47,Sheet1!Z$6:Z$47),2,0)</f>
        <v>700</v>
      </c>
      <c r="AB52" s="9">
        <f t="array" ref="AB52">VLOOKUP($C52&amp;$D52&amp;$AD52,IF({1,0},Sheet1!$A$6:$A$47&amp;Sheet1!$C$6:$C$47&amp;Sheet1!$AC$6:$AC$47,Sheet1!AA$6:AA$47),2,0)</f>
        <v>3</v>
      </c>
      <c r="AC52" s="9">
        <f t="array" ref="AC52">VLOOKUP($C52&amp;$D52&amp;$AD52,IF({1,0},Sheet1!$A$6:$A$47&amp;Sheet1!$C$6:$C$47&amp;Sheet1!$AC$6:$AC$47,Sheet1!AB$6:AB$47),2,0)</f>
        <v>500</v>
      </c>
      <c r="AD52" s="8">
        <v>15</v>
      </c>
      <c r="AE52" s="9" t="str">
        <f t="array" ref="AE52">VLOOKUP($C52&amp;$D52,IF({1,0},Sheet1!$A$6:$A$47&amp;Sheet1!$C$6:$C$47,Sheet1!AD$6:AD$47),2,0)</f>
        <v>攻击+700，防御+500 （3星）</v>
      </c>
      <c r="AF52" s="8" t="s">
        <v>72</v>
      </c>
      <c r="AG52" s="9">
        <f t="array" ref="AG52">VLOOKUP($C52&amp;$D52&amp;$AM52,IF({1,0},Sheet1!$A$6:$A$47&amp;Sheet1!$C$6:$C$47&amp;Sheet1!$AL$6:$AL$47,Sheet1!AF$6:AF$47),2,0)</f>
        <v>0</v>
      </c>
      <c r="AH52" s="9">
        <f t="array" ref="AH52">VLOOKUP($C52&amp;$D52&amp;$AM52,IF({1,0},Sheet1!$A$6:$A$47&amp;Sheet1!$C$6:$C$47&amp;Sheet1!$AL$6:$AL$47,Sheet1!AG$6:AG$47),2,0)</f>
        <v>0</v>
      </c>
      <c r="AI52" s="9">
        <f t="array" ref="AI52">VLOOKUP($C52&amp;$D52&amp;$AM52,IF({1,0},Sheet1!$A$6:$A$47&amp;Sheet1!$C$6:$C$47&amp;Sheet1!$AL$6:$AL$47,Sheet1!AH$6:AH$47),2,0)</f>
        <v>7</v>
      </c>
      <c r="AJ52" s="9">
        <f t="array" ref="AJ52">VLOOKUP($C52&amp;$D52&amp;$AM52,IF({1,0},Sheet1!$A$6:$A$47&amp;Sheet1!$C$6:$C$47&amp;Sheet1!$AL$6:$AL$47,Sheet1!AI$6:AI$47),2,0)</f>
        <v>35</v>
      </c>
      <c r="AK52" s="9">
        <f t="array" ref="AK52">VLOOKUP($C52&amp;$D52&amp;$AM52,IF({1,0},Sheet1!$A$6:$A$47&amp;Sheet1!$C$6:$C$47&amp;Sheet1!$AL$6:$AL$47,Sheet1!AJ$6:AJ$47),2,0)</f>
        <v>8</v>
      </c>
      <c r="AL52" s="9">
        <f t="array" ref="AL52">VLOOKUP($C52&amp;$D52&amp;$AM52,IF({1,0},Sheet1!$A$6:$A$47&amp;Sheet1!$C$6:$C$47&amp;Sheet1!$AL$6:$AL$47,Sheet1!AK$6:AK$47),2,0)</f>
        <v>25</v>
      </c>
      <c r="AM52" s="8">
        <v>20</v>
      </c>
      <c r="AN52" s="9" t="s">
        <v>446</v>
      </c>
      <c r="AO52" s="8" t="s">
        <v>73</v>
      </c>
      <c r="AP52" s="9">
        <f t="array" ref="AP52">VLOOKUP($C52&amp;$D52&amp;$AV52,IF({1,0},Sheet1!$A$6:$A$47&amp;Sheet1!$C$6:$C$47&amp;Sheet1!$AU$6:$AU$47,Sheet1!AO$6:AO$47),2,0)</f>
        <v>2</v>
      </c>
      <c r="AQ52" s="9">
        <f t="array" ref="AQ52">VLOOKUP($C52&amp;$D52&amp;$AV52,IF({1,0},Sheet1!$A$6:$A$47&amp;Sheet1!$C$6:$C$47&amp;Sheet1!$AU$6:$AU$47,Sheet1!AP$6:AP$47),2,0)</f>
        <v>2400</v>
      </c>
      <c r="AR52" s="9">
        <f t="array" ref="AR52">VLOOKUP($C52&amp;$D52&amp;$AV52,IF({1,0},Sheet1!$A$6:$A$47&amp;Sheet1!$C$6:$C$47&amp;Sheet1!$AU$6:$AU$47,Sheet1!AQ$6:AQ$47),2,0)</f>
        <v>3</v>
      </c>
      <c r="AS52" s="9">
        <f t="array" ref="AS52">VLOOKUP($C52&amp;$D52&amp;$AV52,IF({1,0},Sheet1!$A$6:$A$47&amp;Sheet1!$C$6:$C$47&amp;Sheet1!$AU$6:$AU$47,Sheet1!AR$6:AR$47),2,0)</f>
        <v>1200</v>
      </c>
      <c r="AT52" s="9">
        <f t="array" ref="AT52">VLOOKUP($C52&amp;$D52&amp;$AV52,IF({1,0},Sheet1!$A$6:$A$47&amp;Sheet1!$C$6:$C$47&amp;Sheet1!$AU$6:$AU$47,Sheet1!AS$6:AS$47),2,0)</f>
        <v>0</v>
      </c>
      <c r="AU52" s="9">
        <f t="array" ref="AU52">VLOOKUP($C52&amp;$D52&amp;$AV52,IF({1,0},Sheet1!$A$6:$A$47&amp;Sheet1!$C$6:$C$47&amp;Sheet1!$AU$6:$AU$47,Sheet1!AT$6:AT$47),2,0)</f>
        <v>0</v>
      </c>
      <c r="AV52" s="8">
        <v>25</v>
      </c>
      <c r="AW52" s="9" t="s">
        <v>447</v>
      </c>
      <c r="AX52" s="8" t="s">
        <v>74</v>
      </c>
      <c r="AY52" s="9">
        <f t="array" ref="AY52">VLOOKUP($C52&amp;$D52&amp;$BE52,IF({1,0},Sheet1!$A$6:$A$47&amp;Sheet1!$C$6:$C$47&amp;Sheet1!$BD$6:$BD$47,Sheet1!AX$6:AX$47),2,0)</f>
        <v>18</v>
      </c>
      <c r="AZ52" s="9">
        <f t="array" ref="AZ52">VLOOKUP($C52&amp;$D52&amp;$BE52,IF({1,0},Sheet1!$A$6:$A$47&amp;Sheet1!$C$6:$C$47&amp;Sheet1!$BD$6:$BD$47,Sheet1!AY$6:AY$47),2,0)</f>
        <v>4</v>
      </c>
      <c r="BA52" s="9">
        <f t="array" ref="BA52">VLOOKUP($C52&amp;$D52&amp;$BE52,IF({1,0},Sheet1!$A$6:$A$47&amp;Sheet1!$C$6:$C$47&amp;Sheet1!$BD$6:$BD$47,Sheet1!AZ$6:AZ$47),2,0)</f>
        <v>0</v>
      </c>
      <c r="BB52" s="9">
        <f t="array" ref="BB52">VLOOKUP($C52&amp;$D52&amp;$BE52,IF({1,0},Sheet1!$A$6:$A$47&amp;Sheet1!$C$6:$C$47&amp;Sheet1!$BD$6:$BD$47,Sheet1!BA$6:BA$47),2,0)</f>
        <v>0</v>
      </c>
      <c r="BC52" s="9">
        <f t="array" ref="BC52">VLOOKUP($C52&amp;$D52&amp;$BE52,IF({1,0},Sheet1!$A$6:$A$47&amp;Sheet1!$C$6:$C$47&amp;Sheet1!$BD$6:$BD$47,Sheet1!BB$6:BB$47),2,0)</f>
        <v>0</v>
      </c>
      <c r="BD52" s="9">
        <f t="array" ref="BD52">VLOOKUP($C52&amp;$D52&amp;$BE52,IF({1,0},Sheet1!$A$6:$A$47&amp;Sheet1!$C$6:$C$47&amp;Sheet1!$BD$6:$BD$47,Sheet1!BC$6:BC$47),2,0)</f>
        <v>0</v>
      </c>
      <c r="BE52" s="8">
        <v>30</v>
      </c>
      <c r="BF52" s="33" t="s">
        <v>418</v>
      </c>
      <c r="BG52" s="33" t="s">
        <v>75</v>
      </c>
      <c r="BH52" s="9">
        <f t="array" ref="BH52">VLOOKUP($C52&amp;$D52&amp;$BN52,IF({1,0},Sheet1!$A$6:$A$47&amp;Sheet1!$C$6:$C$47&amp;Sheet1!$BM$6:$BM$47,Sheet1!BG$6:BG$47),2,0)</f>
        <v>2</v>
      </c>
      <c r="BI52" s="9">
        <f t="array" ref="BI52">VLOOKUP($C52&amp;$D52&amp;$BN52,IF({1,0},Sheet1!$A$6:$A$47&amp;Sheet1!$C$6:$C$47&amp;Sheet1!$BM$6:$BM$47,Sheet1!BH$6:BH$47),2,0)</f>
        <v>4800</v>
      </c>
      <c r="BJ52" s="9">
        <f t="array" ref="BJ52">VLOOKUP($C52&amp;$D52&amp;$BN52,IF({1,0},Sheet1!$A$6:$A$47&amp;Sheet1!$C$6:$C$47&amp;Sheet1!$BM$6:$BM$47,Sheet1!BI$6:BI$47),2,0)</f>
        <v>3</v>
      </c>
      <c r="BK52" s="9">
        <f t="array" ref="BK52">VLOOKUP($C52&amp;$D52&amp;$BN52,IF({1,0},Sheet1!$A$6:$A$47&amp;Sheet1!$C$6:$C$47&amp;Sheet1!$BM$6:$BM$47,Sheet1!BJ$6:BJ$47),2,0)</f>
        <v>2400</v>
      </c>
      <c r="BL52" s="9">
        <f t="array" ref="BL52">VLOOKUP($C52&amp;$D52&amp;$BN52,IF({1,0},Sheet1!$A$6:$A$47&amp;Sheet1!$C$6:$C$47&amp;Sheet1!$BM$6:$BM$47,Sheet1!BK$6:BK$47),2,0)</f>
        <v>0</v>
      </c>
      <c r="BM52" s="9">
        <f t="array" ref="BM52">VLOOKUP($C52&amp;$D52&amp;$BN52,IF({1,0},Sheet1!$A$6:$A$47&amp;Sheet1!$C$6:$C$47&amp;Sheet1!$BM$6:$BM$47,Sheet1!BL$6:BL$47),2,0)</f>
        <v>0</v>
      </c>
      <c r="BN52" s="8">
        <v>35</v>
      </c>
      <c r="BO52" s="9" t="s">
        <v>448</v>
      </c>
      <c r="BP52" s="8" t="s">
        <v>76</v>
      </c>
      <c r="BQ52" s="9">
        <f t="array" ref="BQ52">VLOOKUP($C52&amp;$D52&amp;$BW52,IF({1,0},Sheet1!$A$6:$A$47&amp;Sheet1!$C$6:$C$47&amp;Sheet1!$BV$6:$BV$47,Sheet1!BP$6:BP$47),2,0)</f>
        <v>7</v>
      </c>
      <c r="BR52" s="9">
        <f t="array" ref="BR52">VLOOKUP($C52&amp;$D52&amp;$BW52,IF({1,0},Sheet1!$A$6:$A$47&amp;Sheet1!$C$6:$C$47&amp;Sheet1!$BV$6:$BV$47,Sheet1!BQ$6:BQ$47),2,0)</f>
        <v>50</v>
      </c>
      <c r="BS52" s="9">
        <f t="array" ref="BS52">VLOOKUP($C52&amp;$D52&amp;$BW52,IF({1,0},Sheet1!$A$6:$A$47&amp;Sheet1!$C$6:$C$47&amp;Sheet1!$BV$6:$BV$47,Sheet1!BR$6:BR$47),2,0)</f>
        <v>23</v>
      </c>
      <c r="BT52" s="9">
        <f t="array" ref="BT52">VLOOKUP($C52&amp;$D52&amp;$BW52,IF({1,0},Sheet1!$A$6:$A$47&amp;Sheet1!$C$6:$C$47&amp;Sheet1!$BV$6:$BV$47,Sheet1!BS$6:BS$47),2,0)</f>
        <v>20</v>
      </c>
      <c r="BU52" s="9">
        <f t="array" ref="BU52">VLOOKUP($C52&amp;$D52&amp;$BW52,IF({1,0},Sheet1!$A$6:$A$47&amp;Sheet1!$C$6:$C$47&amp;Sheet1!$BV$6:$BV$47,Sheet1!BT$6:BT$47),2,0)</f>
        <v>0</v>
      </c>
      <c r="BV52" s="9">
        <f t="array" ref="BV52">VLOOKUP($C52&amp;$D52&amp;$BW52,IF({1,0},Sheet1!$A$6:$A$47&amp;Sheet1!$C$6:$C$47&amp;Sheet1!$BV$6:$BV$47,Sheet1!BU$6:BU$47),2,0)</f>
        <v>0</v>
      </c>
      <c r="BW52" s="8">
        <v>40</v>
      </c>
      <c r="BX52" s="9" t="str">
        <f>"伤害加成+"&amp;BR52/10&amp;"%，最终免伤+"&amp;BT52/10&amp;"% （"&amp;BW52/5&amp;"星）"</f>
        <v>伤害加成+5%，最终免伤+2% （8星）</v>
      </c>
      <c r="BY52" s="8" t="s">
        <v>77</v>
      </c>
      <c r="BZ52" s="9">
        <f t="array" ref="BZ52">VLOOKUP($C52&amp;$D52&amp;$CF52,IF({1,0},Sheet1!$A$6:$A$47&amp;Sheet1!$C$6:$C$47&amp;Sheet1!$CE$6:$CE$47,Sheet1!BY$6:BY$47),2,0)</f>
        <v>2</v>
      </c>
      <c r="CA52" s="9">
        <f t="array" ref="CA52">VLOOKUP($C52&amp;$D52&amp;$CF52,IF({1,0},Sheet1!$A$6:$A$47&amp;Sheet1!$C$6:$C$47&amp;Sheet1!$CE$6:$CE$47,Sheet1!BZ$6:BZ$47),2,0)</f>
        <v>9600</v>
      </c>
      <c r="CB52" s="9">
        <f t="array" ref="CB52">VLOOKUP($C52&amp;$D52&amp;$CF52,IF({1,0},Sheet1!$A$6:$A$47&amp;Sheet1!$C$6:$C$47&amp;Sheet1!$CE$6:$CE$47,Sheet1!CA$6:CA$47),2,0)</f>
        <v>3</v>
      </c>
      <c r="CC52" s="9">
        <f t="array" ref="CC52">VLOOKUP($C52&amp;$D52&amp;$CF52,IF({1,0},Sheet1!$A$6:$A$47&amp;Sheet1!$C$6:$C$47&amp;Sheet1!$CE$6:$CE$47,Sheet1!CB$6:CB$47),2,0)</f>
        <v>4800</v>
      </c>
      <c r="CD52" s="9">
        <f t="array" ref="CD52">VLOOKUP($C52&amp;$D52&amp;$CF52,IF({1,0},Sheet1!$A$6:$A$47&amp;Sheet1!$C$6:$C$47&amp;Sheet1!$CE$6:$CE$47,Sheet1!CC$6:CC$47),2,0)</f>
        <v>0</v>
      </c>
      <c r="CE52" s="9">
        <f t="array" ref="CE52">VLOOKUP($C52&amp;$D52&amp;$CF52,IF({1,0},Sheet1!$A$6:$A$47&amp;Sheet1!$C$6:$C$47&amp;Sheet1!$CE$6:$CE$47,Sheet1!CD$6:CD$47),2,0)</f>
        <v>0</v>
      </c>
      <c r="CF52" s="8">
        <v>45</v>
      </c>
      <c r="CG52" s="9" t="str">
        <f>"攻击+"&amp;CA52&amp;"，防御+"&amp;CC52&amp;" （9星）"</f>
        <v>攻击+9600，防御+4800 （9星）</v>
      </c>
      <c r="CH52" s="8" t="s">
        <v>78</v>
      </c>
      <c r="CI52" s="9">
        <f t="array" ref="CI52">VLOOKUP($C52&amp;$D52&amp;$CO52,IF({1,0},Sheet1!$A$6:$A$47&amp;Sheet1!$C$6:$C$47&amp;Sheet1!$CN$6:$CN$47,Sheet1!CH$6:CH$47),2,0)</f>
        <v>22</v>
      </c>
      <c r="CJ52" s="9">
        <f t="array" ref="CJ52">VLOOKUP($C52&amp;$D52&amp;$CO52,IF({1,0},Sheet1!$A$6:$A$47&amp;Sheet1!$C$6:$C$47&amp;Sheet1!$CN$6:$CN$47,Sheet1!CI$6:CI$47),2,0)</f>
        <v>60</v>
      </c>
      <c r="CK52" s="9">
        <f t="array" ref="CK52">VLOOKUP($C52&amp;$D52&amp;$CO52,IF({1,0},Sheet1!$A$6:$A$47&amp;Sheet1!$C$6:$C$47&amp;Sheet1!$CN$6:$CN$47,Sheet1!CJ$6:CJ$47),2,0)</f>
        <v>23</v>
      </c>
      <c r="CL52" s="9">
        <f t="array" ref="CL52">VLOOKUP($C52&amp;$D52&amp;$CO52,IF({1,0},Sheet1!$A$6:$A$47&amp;Sheet1!$C$6:$C$47&amp;Sheet1!$CN$6:$CN$47,Sheet1!CK$6:CK$47),2,0)</f>
        <v>30</v>
      </c>
      <c r="CM52" s="9">
        <f t="array" ref="CM52">VLOOKUP($C52&amp;$D52&amp;$CO52,IF({1,0},Sheet1!$A$6:$A$47&amp;Sheet1!$C$6:$C$47&amp;Sheet1!$CN$6:$CN$47,Sheet1!CL$6:CL$47),2,0)</f>
        <v>0</v>
      </c>
      <c r="CN52" s="9">
        <f t="array" ref="CN52">VLOOKUP($C52&amp;$D52&amp;$CO52,IF({1,0},Sheet1!$A$6:$A$47&amp;Sheet1!$C$6:$C$47&amp;Sheet1!$CN$6:$CN$47,Sheet1!CM$6:CM$47),2,0)</f>
        <v>0</v>
      </c>
      <c r="CO52" s="8">
        <v>50</v>
      </c>
      <c r="CP52" s="9" t="str">
        <f>"最终增伤+"&amp;CJ52/10&amp;"%，最终免伤+"&amp;CL52/10&amp;"% （"&amp;CO52/5&amp;"星）"</f>
        <v>最终增伤+6%，最终免伤+3% （10星）</v>
      </c>
      <c r="CQ52"/>
      <c r="CR52"/>
    </row>
    <row r="53" spans="1:96" s="9" customFormat="1" ht="17.399999999999999" x14ac:dyDescent="0.25">
      <c r="A53" s="45">
        <v>41504</v>
      </c>
      <c r="B53" s="28" t="s">
        <v>352</v>
      </c>
      <c r="C53" s="28">
        <f>VLOOKUP(B53,Sheet4!$A$6:$B$171,2,0)</f>
        <v>3</v>
      </c>
      <c r="D53" s="46">
        <v>15</v>
      </c>
      <c r="E53" s="8" t="s">
        <v>29</v>
      </c>
      <c r="F53" s="9">
        <f t="array" ref="F53">VLOOKUP($C53&amp;$D53&amp;$L53,IF({1,0},Sheet1!$A$6:$A$47&amp;Sheet1!$C$6:$C$47&amp;Sheet1!$K$6:$K$47,Sheet1!E$6:E$47),2,0)</f>
        <v>18</v>
      </c>
      <c r="G53" s="9">
        <f t="array" ref="G53">VLOOKUP($C53&amp;$D53&amp;$L53,IF({1,0},Sheet1!$A$6:$A$47&amp;Sheet1!$C$6:$C$47&amp;Sheet1!$K$6:$K$47,Sheet1!F$6:F$47),2,0)</f>
        <v>1</v>
      </c>
      <c r="H53" s="9">
        <f t="array" ref="H53">VLOOKUP($C53&amp;$D53&amp;$L53,IF({1,0},Sheet1!$A$6:$A$47&amp;Sheet1!$C$6:$C$47&amp;Sheet1!$K$6:$K$47,Sheet1!G$6:G$47),2,0)</f>
        <v>0</v>
      </c>
      <c r="I53" s="9">
        <f t="array" ref="I53">VLOOKUP($C53&amp;$D53&amp;$L53,IF({1,0},Sheet1!$A$6:$A$47&amp;Sheet1!$C$6:$C$47&amp;Sheet1!$K$6:$K$47,Sheet1!H$6:H$47),2,0)</f>
        <v>0</v>
      </c>
      <c r="J53" s="9">
        <f t="array" ref="J53">VLOOKUP($C53&amp;$D53&amp;$L53,IF({1,0},Sheet1!$A$6:$A$47&amp;Sheet1!$C$6:$C$47&amp;Sheet1!$K$6:$K$47,Sheet1!I$6:I$47),2,0)</f>
        <v>0</v>
      </c>
      <c r="K53" s="9">
        <f t="array" ref="K53">VLOOKUP($C53&amp;$D53&amp;$L53,IF({1,0},Sheet1!$A$6:$A$47&amp;Sheet1!$C$6:$C$47&amp;Sheet1!$K$6:$K$47,Sheet1!J$6:J$47),2,0)</f>
        <v>0</v>
      </c>
      <c r="L53" s="8">
        <v>5</v>
      </c>
      <c r="M53" s="33" t="s">
        <v>413</v>
      </c>
      <c r="N53" s="8" t="s">
        <v>27</v>
      </c>
      <c r="O53" s="9">
        <f t="array" ref="O53">VLOOKUP($C53&amp;$D53&amp;$U53,IF({1,0},Sheet1!$A$6:$A$47&amp;Sheet1!$C$6:$C$47&amp;Sheet1!$T$6:$T$47,Sheet1!N$6:N$47),2,0)</f>
        <v>18</v>
      </c>
      <c r="P53" s="9">
        <f t="array" ref="P53">VLOOKUP($C53&amp;$D53&amp;$U53,IF({1,0},Sheet1!$A$6:$A$47&amp;Sheet1!$C$6:$C$47&amp;Sheet1!$T$6:$T$47,Sheet1!O$6:O$47),2,0)</f>
        <v>2</v>
      </c>
      <c r="Q53" s="9">
        <f t="array" ref="Q53">VLOOKUP($C53&amp;$D53&amp;$U53,IF({1,0},Sheet1!$A$6:$A$47&amp;Sheet1!$C$6:$C$47&amp;Sheet1!$T$6:$T$47,Sheet1!P$6:P$47),2,0)</f>
        <v>0</v>
      </c>
      <c r="R53" s="9">
        <f t="array" ref="R53">VLOOKUP($C53&amp;$D53&amp;$U53,IF({1,0},Sheet1!$A$6:$A$47&amp;Sheet1!$C$6:$C$47&amp;Sheet1!$T$6:$T$47,Sheet1!Q$6:Q$47),2,0)</f>
        <v>0</v>
      </c>
      <c r="S53" s="9">
        <f t="array" ref="S53">VLOOKUP($C53&amp;$D53&amp;$U53,IF({1,0},Sheet1!$A$6:$A$47&amp;Sheet1!$C$6:$C$47&amp;Sheet1!$T$6:$T$47,Sheet1!R$6:R$47),2,0)</f>
        <v>0</v>
      </c>
      <c r="T53" s="9">
        <f t="array" ref="T53">VLOOKUP($C53&amp;$D53&amp;$U53,IF({1,0},Sheet1!$A$6:$A$47&amp;Sheet1!$C$6:$C$47&amp;Sheet1!$T$6:$T$47,Sheet1!S$6:S$47),2,0)</f>
        <v>0</v>
      </c>
      <c r="U53" s="8">
        <v>10</v>
      </c>
      <c r="V53" s="33" t="s">
        <v>414</v>
      </c>
      <c r="W53" s="8" t="s">
        <v>28</v>
      </c>
      <c r="X53" s="9">
        <f t="array" ref="X53">VLOOKUP($C53&amp;$D53&amp;$AD53,IF({1,0},Sheet1!$A$6:$A$47&amp;Sheet1!$C$6:$C$47&amp;Sheet1!$AC$6:$AC$47,Sheet1!W$6:W$47),2,0)</f>
        <v>0</v>
      </c>
      <c r="Y53" s="9">
        <f t="array" ref="Y53">VLOOKUP($C53&amp;$D53&amp;$AD53,IF({1,0},Sheet1!$A$6:$A$47&amp;Sheet1!$C$6:$C$47&amp;Sheet1!$AC$6:$AC$47,Sheet1!X$6:X$47),2,0)</f>
        <v>0</v>
      </c>
      <c r="Z53" s="9">
        <f t="array" ref="Z53">VLOOKUP($C53&amp;$D53&amp;$AD53,IF({1,0},Sheet1!$A$6:$A$47&amp;Sheet1!$C$6:$C$47&amp;Sheet1!$AC$6:$AC$47,Sheet1!Y$6:Y$47),2,0)</f>
        <v>2</v>
      </c>
      <c r="AA53" s="9">
        <f t="array" ref="AA53">VLOOKUP($C53&amp;$D53&amp;$AD53,IF({1,0},Sheet1!$A$6:$A$47&amp;Sheet1!$C$6:$C$47&amp;Sheet1!$AC$6:$AC$47,Sheet1!Z$6:Z$47),2,0)</f>
        <v>900</v>
      </c>
      <c r="AB53" s="9">
        <f t="array" ref="AB53">VLOOKUP($C53&amp;$D53&amp;$AD53,IF({1,0},Sheet1!$A$6:$A$47&amp;Sheet1!$C$6:$C$47&amp;Sheet1!$AC$6:$AC$47,Sheet1!AA$6:AA$47),2,0)</f>
        <v>9</v>
      </c>
      <c r="AC53" s="9">
        <f t="array" ref="AC53">VLOOKUP($C53&amp;$D53&amp;$AD53,IF({1,0},Sheet1!$A$6:$A$47&amp;Sheet1!$C$6:$C$47&amp;Sheet1!$AC$6:$AC$47,Sheet1!AB$6:AB$47),2,0)</f>
        <v>45</v>
      </c>
      <c r="AD53" s="8">
        <v>15</v>
      </c>
      <c r="AE53" s="9" t="str">
        <f t="array" ref="AE53">VLOOKUP($C53&amp;$D53,IF({1,0},Sheet1!$A$6:$A$47&amp;Sheet1!$C$6:$C$47,Sheet1!AD$6:AD$47),2,0)</f>
        <v>攻击+900，命中+4.5% （3星）</v>
      </c>
      <c r="AF53" s="8" t="s">
        <v>72</v>
      </c>
      <c r="AG53" s="9">
        <f t="array" ref="AG53">VLOOKUP($C53&amp;$D53&amp;$AM53,IF({1,0},Sheet1!$A$6:$A$47&amp;Sheet1!$C$6:$C$47&amp;Sheet1!$AL$6:$AL$47,Sheet1!AF$6:AF$47),2,0)</f>
        <v>0</v>
      </c>
      <c r="AH53" s="9">
        <f t="array" ref="AH53">VLOOKUP($C53&amp;$D53&amp;$AM53,IF({1,0},Sheet1!$A$6:$A$47&amp;Sheet1!$C$6:$C$47&amp;Sheet1!$AL$6:$AL$47,Sheet1!AG$6:AG$47),2,0)</f>
        <v>0</v>
      </c>
      <c r="AI53" s="9">
        <f t="array" ref="AI53">VLOOKUP($C53&amp;$D53&amp;$AM53,IF({1,0},Sheet1!$A$6:$A$47&amp;Sheet1!$C$6:$C$47&amp;Sheet1!$AL$6:$AL$47,Sheet1!AH$6:AH$47),2,0)</f>
        <v>7</v>
      </c>
      <c r="AJ53" s="9">
        <f t="array" ref="AJ53">VLOOKUP($C53&amp;$D53&amp;$AM53,IF({1,0},Sheet1!$A$6:$A$47&amp;Sheet1!$C$6:$C$47&amp;Sheet1!$AL$6:$AL$47,Sheet1!AI$6:AI$47),2,0)</f>
        <v>70</v>
      </c>
      <c r="AK53" s="9">
        <f t="array" ref="AK53">VLOOKUP($C53&amp;$D53&amp;$AM53,IF({1,0},Sheet1!$A$6:$A$47&amp;Sheet1!$C$6:$C$47&amp;Sheet1!$AL$6:$AL$47,Sheet1!AJ$6:AJ$47),2,0)</f>
        <v>0</v>
      </c>
      <c r="AL53" s="9">
        <f t="array" ref="AL53">VLOOKUP($C53&amp;$D53&amp;$AM53,IF({1,0},Sheet1!$A$6:$A$47&amp;Sheet1!$C$6:$C$47&amp;Sheet1!$AL$6:$AL$47,Sheet1!AK$6:AK$47),2,0)</f>
        <v>0</v>
      </c>
      <c r="AM53" s="8">
        <v>20</v>
      </c>
      <c r="AN53" s="9" t="s">
        <v>449</v>
      </c>
      <c r="AO53" s="8" t="s">
        <v>73</v>
      </c>
      <c r="AP53" s="9">
        <f t="array" ref="AP53">VLOOKUP($C53&amp;$D53&amp;$AV53,IF({1,0},Sheet1!$A$6:$A$47&amp;Sheet1!$C$6:$C$47&amp;Sheet1!$AU$6:$AU$47,Sheet1!AO$6:AO$47),2,0)</f>
        <v>2</v>
      </c>
      <c r="AQ53" s="9">
        <f t="array" ref="AQ53">VLOOKUP($C53&amp;$D53&amp;$AV53,IF({1,0},Sheet1!$A$6:$A$47&amp;Sheet1!$C$6:$C$47&amp;Sheet1!$AU$6:$AU$47,Sheet1!AP$6:AP$47),2,0)</f>
        <v>5000</v>
      </c>
      <c r="AR53" s="9">
        <f t="array" ref="AR53">VLOOKUP($C53&amp;$D53&amp;$AV53,IF({1,0},Sheet1!$A$6:$A$47&amp;Sheet1!$C$6:$C$47&amp;Sheet1!$AU$6:$AU$47,Sheet1!AQ$6:AQ$47),2,0)</f>
        <v>0</v>
      </c>
      <c r="AS53" s="9">
        <f t="array" ref="AS53">VLOOKUP($C53&amp;$D53&amp;$AV53,IF({1,0},Sheet1!$A$6:$A$47&amp;Sheet1!$C$6:$C$47&amp;Sheet1!$AU$6:$AU$47,Sheet1!AR$6:AR$47),2,0)</f>
        <v>0</v>
      </c>
      <c r="AT53" s="9">
        <f t="array" ref="AT53">VLOOKUP($C53&amp;$D53&amp;$AV53,IF({1,0},Sheet1!$A$6:$A$47&amp;Sheet1!$C$6:$C$47&amp;Sheet1!$AU$6:$AU$47,Sheet1!AS$6:AS$47),2,0)</f>
        <v>0</v>
      </c>
      <c r="AU53" s="9">
        <f t="array" ref="AU53">VLOOKUP($C53&amp;$D53&amp;$AV53,IF({1,0},Sheet1!$A$6:$A$47&amp;Sheet1!$C$6:$C$47&amp;Sheet1!$AU$6:$AU$47,Sheet1!AT$6:AT$47),2,0)</f>
        <v>0</v>
      </c>
      <c r="AV53" s="8">
        <v>25</v>
      </c>
      <c r="AW53" s="9" t="s">
        <v>450</v>
      </c>
      <c r="AX53" s="8" t="s">
        <v>74</v>
      </c>
      <c r="AY53" s="9">
        <f t="array" ref="AY53">VLOOKUP($C53&amp;$D53&amp;$BE53,IF({1,0},Sheet1!$A$6:$A$47&amp;Sheet1!$C$6:$C$47&amp;Sheet1!$BD$6:$BD$47,Sheet1!AX$6:AX$47),2,0)</f>
        <v>18</v>
      </c>
      <c r="AZ53" s="9">
        <f t="array" ref="AZ53">VLOOKUP($C53&amp;$D53&amp;$BE53,IF({1,0},Sheet1!$A$6:$A$47&amp;Sheet1!$C$6:$C$47&amp;Sheet1!$BD$6:$BD$47,Sheet1!AY$6:AY$47),2,0)</f>
        <v>4</v>
      </c>
      <c r="BA53" s="9">
        <f t="array" ref="BA53">VLOOKUP($C53&amp;$D53&amp;$BE53,IF({1,0},Sheet1!$A$6:$A$47&amp;Sheet1!$C$6:$C$47&amp;Sheet1!$BD$6:$BD$47,Sheet1!AZ$6:AZ$47),2,0)</f>
        <v>0</v>
      </c>
      <c r="BB53" s="9">
        <f t="array" ref="BB53">VLOOKUP($C53&amp;$D53&amp;$BE53,IF({1,0},Sheet1!$A$6:$A$47&amp;Sheet1!$C$6:$C$47&amp;Sheet1!$BD$6:$BD$47,Sheet1!BA$6:BA$47),2,0)</f>
        <v>0</v>
      </c>
      <c r="BC53" s="9">
        <f t="array" ref="BC53">VLOOKUP($C53&amp;$D53&amp;$BE53,IF({1,0},Sheet1!$A$6:$A$47&amp;Sheet1!$C$6:$C$47&amp;Sheet1!$BD$6:$BD$47,Sheet1!BB$6:BB$47),2,0)</f>
        <v>0</v>
      </c>
      <c r="BD53" s="9">
        <f t="array" ref="BD53">VLOOKUP($C53&amp;$D53&amp;$BE53,IF({1,0},Sheet1!$A$6:$A$47&amp;Sheet1!$C$6:$C$47&amp;Sheet1!$BD$6:$BD$47,Sheet1!BC$6:BC$47),2,0)</f>
        <v>0</v>
      </c>
      <c r="BE53" s="8">
        <v>30</v>
      </c>
      <c r="BF53" s="33" t="s">
        <v>418</v>
      </c>
      <c r="BG53" s="33" t="s">
        <v>75</v>
      </c>
      <c r="BH53" s="9">
        <f t="array" ref="BH53">VLOOKUP($C53&amp;$D53&amp;$BN53,IF({1,0},Sheet1!$A$6:$A$47&amp;Sheet1!$C$6:$C$47&amp;Sheet1!$BM$6:$BM$47,Sheet1!BG$6:BG$47),2,0)</f>
        <v>2</v>
      </c>
      <c r="BI53" s="9">
        <f t="array" ref="BI53">VLOOKUP($C53&amp;$D53&amp;$BN53,IF({1,0},Sheet1!$A$6:$A$47&amp;Sheet1!$C$6:$C$47&amp;Sheet1!$BM$6:$BM$47,Sheet1!BH$6:BH$47),2,0)</f>
        <v>10000</v>
      </c>
      <c r="BJ53" s="9">
        <f t="array" ref="BJ53">VLOOKUP($C53&amp;$D53&amp;$BN53,IF({1,0},Sheet1!$A$6:$A$47&amp;Sheet1!$C$6:$C$47&amp;Sheet1!$BM$6:$BM$47,Sheet1!BI$6:BI$47),2,0)</f>
        <v>0</v>
      </c>
      <c r="BK53" s="9">
        <f t="array" ref="BK53">VLOOKUP($C53&amp;$D53&amp;$BN53,IF({1,0},Sheet1!$A$6:$A$47&amp;Sheet1!$C$6:$C$47&amp;Sheet1!$BM$6:$BM$47,Sheet1!BJ$6:BJ$47),2,0)</f>
        <v>0</v>
      </c>
      <c r="BL53" s="9">
        <f t="array" ref="BL53">VLOOKUP($C53&amp;$D53&amp;$BN53,IF({1,0},Sheet1!$A$6:$A$47&amp;Sheet1!$C$6:$C$47&amp;Sheet1!$BM$6:$BM$47,Sheet1!BK$6:BK$47),2,0)</f>
        <v>0</v>
      </c>
      <c r="BM53" s="9">
        <f t="array" ref="BM53">VLOOKUP($C53&amp;$D53&amp;$BN53,IF({1,0},Sheet1!$A$6:$A$47&amp;Sheet1!$C$6:$C$47&amp;Sheet1!$BM$6:$BM$47,Sheet1!BL$6:BL$47),2,0)</f>
        <v>0</v>
      </c>
      <c r="BN53" s="8">
        <v>35</v>
      </c>
      <c r="BO53" s="9" t="s">
        <v>451</v>
      </c>
      <c r="BP53" s="8" t="s">
        <v>76</v>
      </c>
      <c r="BQ53" s="9">
        <f t="array" ref="BQ53">VLOOKUP($C53&amp;$D53&amp;$BW53,IF({1,0},Sheet1!$A$6:$A$47&amp;Sheet1!$C$6:$C$47&amp;Sheet1!$BV$6:$BV$47,Sheet1!BP$6:BP$47),2,0)</f>
        <v>7</v>
      </c>
      <c r="BR53" s="9">
        <f t="array" ref="BR53">VLOOKUP($C53&amp;$D53&amp;$BW53,IF({1,0},Sheet1!$A$6:$A$47&amp;Sheet1!$C$6:$C$47&amp;Sheet1!$BV$6:$BV$47,Sheet1!BQ$6:BQ$47),2,0)</f>
        <v>100</v>
      </c>
      <c r="BS53" s="9">
        <f t="array" ref="BS53">VLOOKUP($C53&amp;$D53&amp;$BW53,IF({1,0},Sheet1!$A$6:$A$47&amp;Sheet1!$C$6:$C$47&amp;Sheet1!$BV$6:$BV$47,Sheet1!BR$6:BR$47),2,0)</f>
        <v>0</v>
      </c>
      <c r="BT53" s="9">
        <f t="array" ref="BT53">VLOOKUP($C53&amp;$D53&amp;$BW53,IF({1,0},Sheet1!$A$6:$A$47&amp;Sheet1!$C$6:$C$47&amp;Sheet1!$BV$6:$BV$47,Sheet1!BS$6:BS$47),2,0)</f>
        <v>0</v>
      </c>
      <c r="BU53" s="9">
        <f t="array" ref="BU53">VLOOKUP($C53&amp;$D53&amp;$BW53,IF({1,0},Sheet1!$A$6:$A$47&amp;Sheet1!$C$6:$C$47&amp;Sheet1!$BV$6:$BV$47,Sheet1!BT$6:BT$47),2,0)</f>
        <v>0</v>
      </c>
      <c r="BV53" s="9">
        <f t="array" ref="BV53">VLOOKUP($C53&amp;$D53&amp;$BW53,IF({1,0},Sheet1!$A$6:$A$47&amp;Sheet1!$C$6:$C$47&amp;Sheet1!$BV$6:$BV$47,Sheet1!BU$6:BU$47),2,0)</f>
        <v>0</v>
      </c>
      <c r="BW53" s="8">
        <v>40</v>
      </c>
      <c r="BX53" s="9" t="str">
        <f>"伤害加成+"&amp;BR53/10&amp;"% （"&amp;BW53/5&amp;"星）"</f>
        <v>伤害加成+10% （8星）</v>
      </c>
      <c r="BY53" s="8" t="s">
        <v>77</v>
      </c>
      <c r="BZ53" s="9">
        <f t="array" ref="BZ53">VLOOKUP($C53&amp;$D53&amp;$CF53,IF({1,0},Sheet1!$A$6:$A$47&amp;Sheet1!$C$6:$C$47&amp;Sheet1!$CE$6:$CE$47,Sheet1!BY$6:BY$47),2,0)</f>
        <v>2</v>
      </c>
      <c r="CA53" s="9">
        <f t="array" ref="CA53">VLOOKUP($C53&amp;$D53&amp;$CF53,IF({1,0},Sheet1!$A$6:$A$47&amp;Sheet1!$C$6:$C$47&amp;Sheet1!$CE$6:$CE$47,Sheet1!BZ$6:BZ$47),2,0)</f>
        <v>20000</v>
      </c>
      <c r="CB53" s="9">
        <f t="array" ref="CB53">VLOOKUP($C53&amp;$D53&amp;$CF53,IF({1,0},Sheet1!$A$6:$A$47&amp;Sheet1!$C$6:$C$47&amp;Sheet1!$CE$6:$CE$47,Sheet1!CA$6:CA$47),2,0)</f>
        <v>0</v>
      </c>
      <c r="CC53" s="9">
        <f t="array" ref="CC53">VLOOKUP($C53&amp;$D53&amp;$CF53,IF({1,0},Sheet1!$A$6:$A$47&amp;Sheet1!$C$6:$C$47&amp;Sheet1!$CE$6:$CE$47,Sheet1!CB$6:CB$47),2,0)</f>
        <v>0</v>
      </c>
      <c r="CD53" s="9">
        <f t="array" ref="CD53">VLOOKUP($C53&amp;$D53&amp;$CF53,IF({1,0},Sheet1!$A$6:$A$47&amp;Sheet1!$C$6:$C$47&amp;Sheet1!$CE$6:$CE$47,Sheet1!CC$6:CC$47),2,0)</f>
        <v>0</v>
      </c>
      <c r="CE53" s="9">
        <f t="array" ref="CE53">VLOOKUP($C53&amp;$D53&amp;$CF53,IF({1,0},Sheet1!$A$6:$A$47&amp;Sheet1!$C$6:$C$47&amp;Sheet1!$CE$6:$CE$47,Sheet1!CD$6:CD$47),2,0)</f>
        <v>0</v>
      </c>
      <c r="CF53" s="8">
        <v>45</v>
      </c>
      <c r="CG53" s="9" t="s">
        <v>452</v>
      </c>
      <c r="CH53" s="8" t="s">
        <v>78</v>
      </c>
      <c r="CI53" s="9">
        <f t="array" ref="CI53">VLOOKUP($C53&amp;$D53&amp;$CO53,IF({1,0},Sheet1!$A$6:$A$47&amp;Sheet1!$C$6:$C$47&amp;Sheet1!$CN$6:$CN$47,Sheet1!CH$6:CH$47),2,0)</f>
        <v>22</v>
      </c>
      <c r="CJ53" s="9">
        <f t="array" ref="CJ53">VLOOKUP($C53&amp;$D53&amp;$CO53,IF({1,0},Sheet1!$A$6:$A$47&amp;Sheet1!$C$6:$C$47&amp;Sheet1!$CN$6:$CN$47,Sheet1!CI$6:CI$47),2,0)</f>
        <v>120</v>
      </c>
      <c r="CK53" s="9">
        <f t="array" ref="CK53">VLOOKUP($C53&amp;$D53&amp;$CO53,IF({1,0},Sheet1!$A$6:$A$47&amp;Sheet1!$C$6:$C$47&amp;Sheet1!$CN$6:$CN$47,Sheet1!CJ$6:CJ$47),2,0)</f>
        <v>0</v>
      </c>
      <c r="CL53" s="9">
        <f t="array" ref="CL53">VLOOKUP($C53&amp;$D53&amp;$CO53,IF({1,0},Sheet1!$A$6:$A$47&amp;Sheet1!$C$6:$C$47&amp;Sheet1!$CN$6:$CN$47,Sheet1!CK$6:CK$47),2,0)</f>
        <v>0</v>
      </c>
      <c r="CM53" s="9">
        <f t="array" ref="CM53">VLOOKUP($C53&amp;$D53&amp;$CO53,IF({1,0},Sheet1!$A$6:$A$47&amp;Sheet1!$C$6:$C$47&amp;Sheet1!$CN$6:$CN$47,Sheet1!CL$6:CL$47),2,0)</f>
        <v>0</v>
      </c>
      <c r="CN53" s="9">
        <f t="array" ref="CN53">VLOOKUP($C53&amp;$D53&amp;$CO53,IF({1,0},Sheet1!$A$6:$A$47&amp;Sheet1!$C$6:$C$47&amp;Sheet1!$CN$6:$CN$47,Sheet1!CM$6:CM$47),2,0)</f>
        <v>0</v>
      </c>
      <c r="CO53" s="8">
        <v>50</v>
      </c>
      <c r="CP53" s="9" t="str">
        <f>"最终增伤+"&amp;CJ53/10&amp;"% （"&amp;CO53/5&amp;"星）"</f>
        <v>最终增伤+12% （10星）</v>
      </c>
      <c r="CQ53"/>
      <c r="CR53"/>
    </row>
    <row r="54" spans="1:96" s="9" customFormat="1" ht="17.399999999999999" x14ac:dyDescent="0.25">
      <c r="A54" s="45">
        <v>41505</v>
      </c>
      <c r="B54" s="28" t="s">
        <v>353</v>
      </c>
      <c r="C54" s="28">
        <f>VLOOKUP(B54,Sheet4!$A$6:$B$171,2,0)</f>
        <v>4</v>
      </c>
      <c r="D54" s="46">
        <v>15</v>
      </c>
      <c r="E54" s="8" t="s">
        <v>29</v>
      </c>
      <c r="F54" s="9">
        <f t="array" ref="F54">VLOOKUP($C54&amp;$D54&amp;$L54,IF({1,0},Sheet1!$A$6:$A$47&amp;Sheet1!$C$6:$C$47&amp;Sheet1!$K$6:$K$47,Sheet1!E$6:E$47),2,0)</f>
        <v>18</v>
      </c>
      <c r="G54" s="9">
        <f t="array" ref="G54">VLOOKUP($C54&amp;$D54&amp;$L54,IF({1,0},Sheet1!$A$6:$A$47&amp;Sheet1!$C$6:$C$47&amp;Sheet1!$K$6:$K$47,Sheet1!F$6:F$47),2,0)</f>
        <v>1</v>
      </c>
      <c r="H54" s="9">
        <f t="array" ref="H54">VLOOKUP($C54&amp;$D54&amp;$L54,IF({1,0},Sheet1!$A$6:$A$47&amp;Sheet1!$C$6:$C$47&amp;Sheet1!$K$6:$K$47,Sheet1!G$6:G$47),2,0)</f>
        <v>0</v>
      </c>
      <c r="I54" s="9">
        <f t="array" ref="I54">VLOOKUP($C54&amp;$D54&amp;$L54,IF({1,0},Sheet1!$A$6:$A$47&amp;Sheet1!$C$6:$C$47&amp;Sheet1!$K$6:$K$47,Sheet1!H$6:H$47),2,0)</f>
        <v>0</v>
      </c>
      <c r="J54" s="9">
        <f t="array" ref="J54">VLOOKUP($C54&amp;$D54&amp;$L54,IF({1,0},Sheet1!$A$6:$A$47&amp;Sheet1!$C$6:$C$47&amp;Sheet1!$K$6:$K$47,Sheet1!I$6:I$47),2,0)</f>
        <v>0</v>
      </c>
      <c r="K54" s="9">
        <f t="array" ref="K54">VLOOKUP($C54&amp;$D54&amp;$L54,IF({1,0},Sheet1!$A$6:$A$47&amp;Sheet1!$C$6:$C$47&amp;Sheet1!$K$6:$K$47,Sheet1!J$6:J$47),2,0)</f>
        <v>0</v>
      </c>
      <c r="L54" s="8">
        <v>5</v>
      </c>
      <c r="M54" s="33" t="s">
        <v>413</v>
      </c>
      <c r="N54" s="8" t="s">
        <v>27</v>
      </c>
      <c r="O54" s="9">
        <f t="array" ref="O54">VLOOKUP($C54&amp;$D54&amp;$U54,IF({1,0},Sheet1!$A$6:$A$47&amp;Sheet1!$C$6:$C$47&amp;Sheet1!$T$6:$T$47,Sheet1!N$6:N$47),2,0)</f>
        <v>18</v>
      </c>
      <c r="P54" s="9">
        <f t="array" ref="P54">VLOOKUP($C54&amp;$D54&amp;$U54,IF({1,0},Sheet1!$A$6:$A$47&amp;Sheet1!$C$6:$C$47&amp;Sheet1!$T$6:$T$47,Sheet1!O$6:O$47),2,0)</f>
        <v>2</v>
      </c>
      <c r="Q54" s="9">
        <f t="array" ref="Q54">VLOOKUP($C54&amp;$D54&amp;$U54,IF({1,0},Sheet1!$A$6:$A$47&amp;Sheet1!$C$6:$C$47&amp;Sheet1!$T$6:$T$47,Sheet1!P$6:P$47),2,0)</f>
        <v>0</v>
      </c>
      <c r="R54" s="9">
        <f t="array" ref="R54">VLOOKUP($C54&amp;$D54&amp;$U54,IF({1,0},Sheet1!$A$6:$A$47&amp;Sheet1!$C$6:$C$47&amp;Sheet1!$T$6:$T$47,Sheet1!Q$6:Q$47),2,0)</f>
        <v>0</v>
      </c>
      <c r="S54" s="9">
        <f t="array" ref="S54">VLOOKUP($C54&amp;$D54&amp;$U54,IF({1,0},Sheet1!$A$6:$A$47&amp;Sheet1!$C$6:$C$47&amp;Sheet1!$T$6:$T$47,Sheet1!R$6:R$47),2,0)</f>
        <v>0</v>
      </c>
      <c r="T54" s="9">
        <f t="array" ref="T54">VLOOKUP($C54&amp;$D54&amp;$U54,IF({1,0},Sheet1!$A$6:$A$47&amp;Sheet1!$C$6:$C$47&amp;Sheet1!$T$6:$T$47,Sheet1!S$6:S$47),2,0)</f>
        <v>0</v>
      </c>
      <c r="U54" s="8">
        <v>10</v>
      </c>
      <c r="V54" s="33" t="s">
        <v>414</v>
      </c>
      <c r="W54" s="8" t="s">
        <v>28</v>
      </c>
      <c r="X54" s="9">
        <f t="array" ref="X54">VLOOKUP($C54&amp;$D54&amp;$AD54,IF({1,0},Sheet1!$A$6:$A$47&amp;Sheet1!$C$6:$C$47&amp;Sheet1!$AC$6:$AC$47,Sheet1!W$6:W$47),2,0)</f>
        <v>0</v>
      </c>
      <c r="Y54" s="9">
        <f t="array" ref="Y54">VLOOKUP($C54&amp;$D54&amp;$AD54,IF({1,0},Sheet1!$A$6:$A$47&amp;Sheet1!$C$6:$C$47&amp;Sheet1!$AC$6:$AC$47,Sheet1!X$6:X$47),2,0)</f>
        <v>0</v>
      </c>
      <c r="Z54" s="9">
        <f t="array" ref="Z54">VLOOKUP($C54&amp;$D54&amp;$AD54,IF({1,0},Sheet1!$A$6:$A$47&amp;Sheet1!$C$6:$C$47&amp;Sheet1!$AC$6:$AC$47,Sheet1!Y$6:Y$47),2,0)</f>
        <v>2</v>
      </c>
      <c r="AA54" s="9">
        <f t="array" ref="AA54">VLOOKUP($C54&amp;$D54&amp;$AD54,IF({1,0},Sheet1!$A$6:$A$47&amp;Sheet1!$C$6:$C$47&amp;Sheet1!$AC$6:$AC$47,Sheet1!Z$6:Z$47),2,0)</f>
        <v>700</v>
      </c>
      <c r="AB54" s="9">
        <f t="array" ref="AB54">VLOOKUP($C54&amp;$D54&amp;$AD54,IF({1,0},Sheet1!$A$6:$A$47&amp;Sheet1!$C$6:$C$47&amp;Sheet1!$AC$6:$AC$47,Sheet1!AA$6:AA$47),2,0)</f>
        <v>3</v>
      </c>
      <c r="AC54" s="9">
        <f t="array" ref="AC54">VLOOKUP($C54&amp;$D54&amp;$AD54,IF({1,0},Sheet1!$A$6:$A$47&amp;Sheet1!$C$6:$C$47&amp;Sheet1!$AC$6:$AC$47,Sheet1!AB$6:AB$47),2,0)</f>
        <v>500</v>
      </c>
      <c r="AD54" s="8">
        <v>15</v>
      </c>
      <c r="AE54" s="9" t="str">
        <f t="array" ref="AE54">VLOOKUP($C54&amp;$D54,IF({1,0},Sheet1!$A$6:$A$47&amp;Sheet1!$C$6:$C$47,Sheet1!AD$6:AD$47),2,0)</f>
        <v>攻击+700，防御+500 （3星）</v>
      </c>
      <c r="AF54" s="8" t="s">
        <v>72</v>
      </c>
      <c r="AG54" s="9">
        <f t="array" ref="AG54">VLOOKUP($C54&amp;$D54&amp;$AM54,IF({1,0},Sheet1!$A$6:$A$47&amp;Sheet1!$C$6:$C$47&amp;Sheet1!$AL$6:$AL$47,Sheet1!AF$6:AF$47),2,0)</f>
        <v>0</v>
      </c>
      <c r="AH54" s="9">
        <f t="array" ref="AH54">VLOOKUP($C54&amp;$D54&amp;$AM54,IF({1,0},Sheet1!$A$6:$A$47&amp;Sheet1!$C$6:$C$47&amp;Sheet1!$AL$6:$AL$47,Sheet1!AG$6:AG$47),2,0)</f>
        <v>0</v>
      </c>
      <c r="AI54" s="9">
        <f t="array" ref="AI54">VLOOKUP($C54&amp;$D54&amp;$AM54,IF({1,0},Sheet1!$A$6:$A$47&amp;Sheet1!$C$6:$C$47&amp;Sheet1!$AL$6:$AL$47,Sheet1!AH$6:AH$47),2,0)</f>
        <v>7</v>
      </c>
      <c r="AJ54" s="9">
        <f t="array" ref="AJ54">VLOOKUP($C54&amp;$D54&amp;$AM54,IF({1,0},Sheet1!$A$6:$A$47&amp;Sheet1!$C$6:$C$47&amp;Sheet1!$AL$6:$AL$47,Sheet1!AI$6:AI$47),2,0)</f>
        <v>35</v>
      </c>
      <c r="AK54" s="9">
        <f t="array" ref="AK54">VLOOKUP($C54&amp;$D54&amp;$AM54,IF({1,0},Sheet1!$A$6:$A$47&amp;Sheet1!$C$6:$C$47&amp;Sheet1!$AL$6:$AL$47,Sheet1!AJ$6:AJ$47),2,0)</f>
        <v>8</v>
      </c>
      <c r="AL54" s="9">
        <f t="array" ref="AL54">VLOOKUP($C54&amp;$D54&amp;$AM54,IF({1,0},Sheet1!$A$6:$A$47&amp;Sheet1!$C$6:$C$47&amp;Sheet1!$AL$6:$AL$47,Sheet1!AK$6:AK$47),2,0)</f>
        <v>25</v>
      </c>
      <c r="AM54" s="8">
        <v>20</v>
      </c>
      <c r="AN54" s="9" t="s">
        <v>446</v>
      </c>
      <c r="AO54" s="8" t="s">
        <v>73</v>
      </c>
      <c r="AP54" s="9">
        <f t="array" ref="AP54">VLOOKUP($C54&amp;$D54&amp;$AV54,IF({1,0},Sheet1!$A$6:$A$47&amp;Sheet1!$C$6:$C$47&amp;Sheet1!$AU$6:$AU$47,Sheet1!AO$6:AO$47),2,0)</f>
        <v>2</v>
      </c>
      <c r="AQ54" s="9">
        <f t="array" ref="AQ54">VLOOKUP($C54&amp;$D54&amp;$AV54,IF({1,0},Sheet1!$A$6:$A$47&amp;Sheet1!$C$6:$C$47&amp;Sheet1!$AU$6:$AU$47,Sheet1!AP$6:AP$47),2,0)</f>
        <v>2400</v>
      </c>
      <c r="AR54" s="9">
        <f t="array" ref="AR54">VLOOKUP($C54&amp;$D54&amp;$AV54,IF({1,0},Sheet1!$A$6:$A$47&amp;Sheet1!$C$6:$C$47&amp;Sheet1!$AU$6:$AU$47,Sheet1!AQ$6:AQ$47),2,0)</f>
        <v>3</v>
      </c>
      <c r="AS54" s="9">
        <f t="array" ref="AS54">VLOOKUP($C54&amp;$D54&amp;$AV54,IF({1,0},Sheet1!$A$6:$A$47&amp;Sheet1!$C$6:$C$47&amp;Sheet1!$AU$6:$AU$47,Sheet1!AR$6:AR$47),2,0)</f>
        <v>1200</v>
      </c>
      <c r="AT54" s="9">
        <f t="array" ref="AT54">VLOOKUP($C54&amp;$D54&amp;$AV54,IF({1,0},Sheet1!$A$6:$A$47&amp;Sheet1!$C$6:$C$47&amp;Sheet1!$AU$6:$AU$47,Sheet1!AS$6:AS$47),2,0)</f>
        <v>0</v>
      </c>
      <c r="AU54" s="9">
        <f t="array" ref="AU54">VLOOKUP($C54&amp;$D54&amp;$AV54,IF({1,0},Sheet1!$A$6:$A$47&amp;Sheet1!$C$6:$C$47&amp;Sheet1!$AU$6:$AU$47,Sheet1!AT$6:AT$47),2,0)</f>
        <v>0</v>
      </c>
      <c r="AV54" s="8">
        <v>25</v>
      </c>
      <c r="AW54" s="9" t="s">
        <v>447</v>
      </c>
      <c r="AX54" s="8" t="s">
        <v>74</v>
      </c>
      <c r="AY54" s="9">
        <v>900</v>
      </c>
      <c r="AZ54" s="9">
        <v>41505101</v>
      </c>
      <c r="BA54" s="9">
        <v>901</v>
      </c>
      <c r="BB54" s="9">
        <v>41505201</v>
      </c>
      <c r="BC54" s="9">
        <v>902</v>
      </c>
      <c r="BD54" s="9">
        <v>41505311</v>
      </c>
      <c r="BE54" s="8">
        <v>30</v>
      </c>
      <c r="BF54" s="33" t="s">
        <v>459</v>
      </c>
      <c r="BG54" s="33" t="s">
        <v>75</v>
      </c>
      <c r="BH54" s="9">
        <f t="array" ref="BH54">VLOOKUP($C54&amp;$D54&amp;$BN54,IF({1,0},Sheet1!$A$6:$A$47&amp;Sheet1!$C$6:$C$47&amp;Sheet1!$BM$6:$BM$47,Sheet1!BG$6:BG$47),2,0)</f>
        <v>2</v>
      </c>
      <c r="BI54" s="9">
        <f t="array" ref="BI54">VLOOKUP($C54&amp;$D54&amp;$BN54,IF({1,0},Sheet1!$A$6:$A$47&amp;Sheet1!$C$6:$C$47&amp;Sheet1!$BM$6:$BM$47,Sheet1!BH$6:BH$47),2,0)</f>
        <v>4800</v>
      </c>
      <c r="BJ54" s="9">
        <f t="array" ref="BJ54">VLOOKUP($C54&amp;$D54&amp;$BN54,IF({1,0},Sheet1!$A$6:$A$47&amp;Sheet1!$C$6:$C$47&amp;Sheet1!$BM$6:$BM$47,Sheet1!BI$6:BI$47),2,0)</f>
        <v>3</v>
      </c>
      <c r="BK54" s="9">
        <f t="array" ref="BK54">VLOOKUP($C54&amp;$D54&amp;$BN54,IF({1,0},Sheet1!$A$6:$A$47&amp;Sheet1!$C$6:$C$47&amp;Sheet1!$BM$6:$BM$47,Sheet1!BJ$6:BJ$47),2,0)</f>
        <v>2400</v>
      </c>
      <c r="BL54" s="9">
        <f t="array" ref="BL54">VLOOKUP($C54&amp;$D54&amp;$BN54,IF({1,0},Sheet1!$A$6:$A$47&amp;Sheet1!$C$6:$C$47&amp;Sheet1!$BM$6:$BM$47,Sheet1!BK$6:BK$47),2,0)</f>
        <v>0</v>
      </c>
      <c r="BM54" s="9">
        <f t="array" ref="BM54">VLOOKUP($C54&amp;$D54&amp;$BN54,IF({1,0},Sheet1!$A$6:$A$47&amp;Sheet1!$C$6:$C$47&amp;Sheet1!$BM$6:$BM$47,Sheet1!BL$6:BL$47),2,0)</f>
        <v>0</v>
      </c>
      <c r="BN54" s="8">
        <v>35</v>
      </c>
      <c r="BO54" s="9" t="s">
        <v>448</v>
      </c>
      <c r="BP54" s="8" t="s">
        <v>76</v>
      </c>
      <c r="BQ54" s="9">
        <f t="array" ref="BQ54">VLOOKUP($C54&amp;$D54&amp;$BW54,IF({1,0},Sheet1!$A$6:$A$47&amp;Sheet1!$C$6:$C$47&amp;Sheet1!$BV$6:$BV$47,Sheet1!BP$6:BP$47),2,0)</f>
        <v>7</v>
      </c>
      <c r="BR54" s="9">
        <f t="array" ref="BR54">VLOOKUP($C54&amp;$D54&amp;$BW54,IF({1,0},Sheet1!$A$6:$A$47&amp;Sheet1!$C$6:$C$47&amp;Sheet1!$BV$6:$BV$47,Sheet1!BQ$6:BQ$47),2,0)</f>
        <v>50</v>
      </c>
      <c r="BS54" s="9">
        <f t="array" ref="BS54">VLOOKUP($C54&amp;$D54&amp;$BW54,IF({1,0},Sheet1!$A$6:$A$47&amp;Sheet1!$C$6:$C$47&amp;Sheet1!$BV$6:$BV$47,Sheet1!BR$6:BR$47),2,0)</f>
        <v>23</v>
      </c>
      <c r="BT54" s="9">
        <f t="array" ref="BT54">VLOOKUP($C54&amp;$D54&amp;$BW54,IF({1,0},Sheet1!$A$6:$A$47&amp;Sheet1!$C$6:$C$47&amp;Sheet1!$BV$6:$BV$47,Sheet1!BS$6:BS$47),2,0)</f>
        <v>20</v>
      </c>
      <c r="BU54" s="9">
        <f t="array" ref="BU54">VLOOKUP($C54&amp;$D54&amp;$BW54,IF({1,0},Sheet1!$A$6:$A$47&amp;Sheet1!$C$6:$C$47&amp;Sheet1!$BV$6:$BV$47,Sheet1!BT$6:BT$47),2,0)</f>
        <v>0</v>
      </c>
      <c r="BV54" s="9">
        <f t="array" ref="BV54">VLOOKUP($C54&amp;$D54&amp;$BW54,IF({1,0},Sheet1!$A$6:$A$47&amp;Sheet1!$C$6:$C$47&amp;Sheet1!$BV$6:$BV$47,Sheet1!BU$6:BU$47),2,0)</f>
        <v>0</v>
      </c>
      <c r="BW54" s="8">
        <v>40</v>
      </c>
      <c r="BX54" s="9" t="str">
        <f>"伤害加成+"&amp;BR54/10&amp;"%，最终免伤+"&amp;BT54/10&amp;"% （"&amp;BW54/5&amp;"星）"</f>
        <v>伤害加成+5%，最终免伤+2% （8星）</v>
      </c>
      <c r="BY54" s="8" t="s">
        <v>77</v>
      </c>
      <c r="BZ54" s="9">
        <f t="array" ref="BZ54">VLOOKUP($C54&amp;$D54&amp;$CF54,IF({1,0},Sheet1!$A$6:$A$47&amp;Sheet1!$C$6:$C$47&amp;Sheet1!$CE$6:$CE$47,Sheet1!BY$6:BY$47),2,0)</f>
        <v>2</v>
      </c>
      <c r="CA54" s="9">
        <f t="array" ref="CA54">VLOOKUP($C54&amp;$D54&amp;$CF54,IF({1,0},Sheet1!$A$6:$A$47&amp;Sheet1!$C$6:$C$47&amp;Sheet1!$CE$6:$CE$47,Sheet1!BZ$6:BZ$47),2,0)</f>
        <v>9600</v>
      </c>
      <c r="CB54" s="9">
        <f t="array" ref="CB54">VLOOKUP($C54&amp;$D54&amp;$CF54,IF({1,0},Sheet1!$A$6:$A$47&amp;Sheet1!$C$6:$C$47&amp;Sheet1!$CE$6:$CE$47,Sheet1!CA$6:CA$47),2,0)</f>
        <v>3</v>
      </c>
      <c r="CC54" s="9">
        <f t="array" ref="CC54">VLOOKUP($C54&amp;$D54&amp;$CF54,IF({1,0},Sheet1!$A$6:$A$47&amp;Sheet1!$C$6:$C$47&amp;Sheet1!$CE$6:$CE$47,Sheet1!CB$6:CB$47),2,0)</f>
        <v>4800</v>
      </c>
      <c r="CD54" s="9">
        <f t="array" ref="CD54">VLOOKUP($C54&amp;$D54&amp;$CF54,IF({1,0},Sheet1!$A$6:$A$47&amp;Sheet1!$C$6:$C$47&amp;Sheet1!$CE$6:$CE$47,Sheet1!CC$6:CC$47),2,0)</f>
        <v>0</v>
      </c>
      <c r="CE54" s="9">
        <f t="array" ref="CE54">VLOOKUP($C54&amp;$D54&amp;$CF54,IF({1,0},Sheet1!$A$6:$A$47&amp;Sheet1!$C$6:$C$47&amp;Sheet1!$CE$6:$CE$47,Sheet1!CD$6:CD$47),2,0)</f>
        <v>0</v>
      </c>
      <c r="CF54" s="8">
        <v>45</v>
      </c>
      <c r="CG54" s="9" t="str">
        <f>"攻击+"&amp;CA54&amp;"，防御+"&amp;CC54&amp;" （9星）"</f>
        <v>攻击+9600，防御+4800 （9星）</v>
      </c>
      <c r="CH54" s="8" t="s">
        <v>78</v>
      </c>
      <c r="CI54" s="9">
        <f t="array" ref="CI54">VLOOKUP($C54&amp;$D54&amp;$CO54,IF({1,0},Sheet1!$A$6:$A$47&amp;Sheet1!$C$6:$C$47&amp;Sheet1!$CN$6:$CN$47,Sheet1!CH$6:CH$47),2,0)</f>
        <v>22</v>
      </c>
      <c r="CJ54" s="9">
        <f t="array" ref="CJ54">VLOOKUP($C54&amp;$D54&amp;$CO54,IF({1,0},Sheet1!$A$6:$A$47&amp;Sheet1!$C$6:$C$47&amp;Sheet1!$CN$6:$CN$47,Sheet1!CI$6:CI$47),2,0)</f>
        <v>60</v>
      </c>
      <c r="CK54" s="9">
        <f t="array" ref="CK54">VLOOKUP($C54&amp;$D54&amp;$CO54,IF({1,0},Sheet1!$A$6:$A$47&amp;Sheet1!$C$6:$C$47&amp;Sheet1!$CN$6:$CN$47,Sheet1!CJ$6:CJ$47),2,0)</f>
        <v>23</v>
      </c>
      <c r="CL54" s="9">
        <f t="array" ref="CL54">VLOOKUP($C54&amp;$D54&amp;$CO54,IF({1,0},Sheet1!$A$6:$A$47&amp;Sheet1!$C$6:$C$47&amp;Sheet1!$CN$6:$CN$47,Sheet1!CK$6:CK$47),2,0)</f>
        <v>30</v>
      </c>
      <c r="CM54" s="9">
        <f t="array" ref="CM54">VLOOKUP($C54&amp;$D54&amp;$CO54,IF({1,0},Sheet1!$A$6:$A$47&amp;Sheet1!$C$6:$C$47&amp;Sheet1!$CN$6:$CN$47,Sheet1!CL$6:CL$47),2,0)</f>
        <v>0</v>
      </c>
      <c r="CN54" s="9">
        <f t="array" ref="CN54">VLOOKUP($C54&amp;$D54&amp;$CO54,IF({1,0},Sheet1!$A$6:$A$47&amp;Sheet1!$C$6:$C$47&amp;Sheet1!$CN$6:$CN$47,Sheet1!CM$6:CM$47),2,0)</f>
        <v>0</v>
      </c>
      <c r="CO54" s="8">
        <v>50</v>
      </c>
      <c r="CP54" s="9" t="str">
        <f>"最终增伤+"&amp;CJ54/10&amp;"%，最终免伤+"&amp;CL54/10&amp;"% （"&amp;CO54/5&amp;"星）"</f>
        <v>最终增伤+6%，最终免伤+3% （10星）</v>
      </c>
      <c r="CQ54"/>
      <c r="CR54"/>
    </row>
    <row r="55" spans="1:96" s="9" customFormat="1" ht="17.399999999999999" x14ac:dyDescent="0.25">
      <c r="A55" s="45">
        <v>41506</v>
      </c>
      <c r="B55" s="28" t="s">
        <v>354</v>
      </c>
      <c r="C55" s="28">
        <f>VLOOKUP(B55,Sheet4!$A$6:$B$171,2,0)</f>
        <v>2</v>
      </c>
      <c r="D55" s="46">
        <v>15</v>
      </c>
      <c r="E55" s="8" t="s">
        <v>29</v>
      </c>
      <c r="F55" s="9">
        <f t="array" ref="F55">VLOOKUP($C55&amp;$D55&amp;$L55,IF({1,0},Sheet1!$A$6:$A$47&amp;Sheet1!$C$6:$C$47&amp;Sheet1!$K$6:$K$47,Sheet1!E$6:E$47),2,0)</f>
        <v>18</v>
      </c>
      <c r="G55" s="9">
        <f t="array" ref="G55">VLOOKUP($C55&amp;$D55&amp;$L55,IF({1,0},Sheet1!$A$6:$A$47&amp;Sheet1!$C$6:$C$47&amp;Sheet1!$K$6:$K$47,Sheet1!F$6:F$47),2,0)</f>
        <v>1</v>
      </c>
      <c r="H55" s="9">
        <f t="array" ref="H55">VLOOKUP($C55&amp;$D55&amp;$L55,IF({1,0},Sheet1!$A$6:$A$47&amp;Sheet1!$C$6:$C$47&amp;Sheet1!$K$6:$K$47,Sheet1!G$6:G$47),2,0)</f>
        <v>0</v>
      </c>
      <c r="I55" s="9">
        <f t="array" ref="I55">VLOOKUP($C55&amp;$D55&amp;$L55,IF({1,0},Sheet1!$A$6:$A$47&amp;Sheet1!$C$6:$C$47&amp;Sheet1!$K$6:$K$47,Sheet1!H$6:H$47),2,0)</f>
        <v>0</v>
      </c>
      <c r="J55" s="9">
        <f t="array" ref="J55">VLOOKUP($C55&amp;$D55&amp;$L55,IF({1,0},Sheet1!$A$6:$A$47&amp;Sheet1!$C$6:$C$47&amp;Sheet1!$K$6:$K$47,Sheet1!I$6:I$47),2,0)</f>
        <v>0</v>
      </c>
      <c r="K55" s="9">
        <f t="array" ref="K55">VLOOKUP($C55&amp;$D55&amp;$L55,IF({1,0},Sheet1!$A$6:$A$47&amp;Sheet1!$C$6:$C$47&amp;Sheet1!$K$6:$K$47,Sheet1!J$6:J$47),2,0)</f>
        <v>0</v>
      </c>
      <c r="L55" s="8">
        <v>5</v>
      </c>
      <c r="M55" s="33" t="s">
        <v>413</v>
      </c>
      <c r="N55" s="8" t="s">
        <v>27</v>
      </c>
      <c r="O55" s="9">
        <f t="array" ref="O55">VLOOKUP($C55&amp;$D55&amp;$U55,IF({1,0},Sheet1!$A$6:$A$47&amp;Sheet1!$C$6:$C$47&amp;Sheet1!$T$6:$T$47,Sheet1!N$6:N$47),2,0)</f>
        <v>18</v>
      </c>
      <c r="P55" s="9">
        <f t="array" ref="P55">VLOOKUP($C55&amp;$D55&amp;$U55,IF({1,0},Sheet1!$A$6:$A$47&amp;Sheet1!$C$6:$C$47&amp;Sheet1!$T$6:$T$47,Sheet1!O$6:O$47),2,0)</f>
        <v>2</v>
      </c>
      <c r="Q55" s="9">
        <f t="array" ref="Q55">VLOOKUP($C55&amp;$D55&amp;$U55,IF({1,0},Sheet1!$A$6:$A$47&amp;Sheet1!$C$6:$C$47&amp;Sheet1!$T$6:$T$47,Sheet1!P$6:P$47),2,0)</f>
        <v>0</v>
      </c>
      <c r="R55" s="9">
        <f t="array" ref="R55">VLOOKUP($C55&amp;$D55&amp;$U55,IF({1,0},Sheet1!$A$6:$A$47&amp;Sheet1!$C$6:$C$47&amp;Sheet1!$T$6:$T$47,Sheet1!Q$6:Q$47),2,0)</f>
        <v>0</v>
      </c>
      <c r="S55" s="9">
        <f t="array" ref="S55">VLOOKUP($C55&amp;$D55&amp;$U55,IF({1,0},Sheet1!$A$6:$A$47&amp;Sheet1!$C$6:$C$47&amp;Sheet1!$T$6:$T$47,Sheet1!R$6:R$47),2,0)</f>
        <v>0</v>
      </c>
      <c r="T55" s="9">
        <f t="array" ref="T55">VLOOKUP($C55&amp;$D55&amp;$U55,IF({1,0},Sheet1!$A$6:$A$47&amp;Sheet1!$C$6:$C$47&amp;Sheet1!$T$6:$T$47,Sheet1!S$6:S$47),2,0)</f>
        <v>0</v>
      </c>
      <c r="U55" s="8">
        <v>10</v>
      </c>
      <c r="V55" s="33" t="s">
        <v>414</v>
      </c>
      <c r="W55" s="8" t="s">
        <v>28</v>
      </c>
      <c r="X55" s="9">
        <f t="array" ref="X55">VLOOKUP($C55&amp;$D55&amp;$AD55,IF({1,0},Sheet1!$A$6:$A$47&amp;Sheet1!$C$6:$C$47&amp;Sheet1!$AC$6:$AC$47,Sheet1!W$6:W$47),2,0)</f>
        <v>0</v>
      </c>
      <c r="Y55" s="9">
        <f t="array" ref="Y55">VLOOKUP($C55&amp;$D55&amp;$AD55,IF({1,0},Sheet1!$A$6:$A$47&amp;Sheet1!$C$6:$C$47&amp;Sheet1!$AC$6:$AC$47,Sheet1!X$6:X$47),2,0)</f>
        <v>0</v>
      </c>
      <c r="Z55" s="9">
        <f t="array" ref="Z55">VLOOKUP($C55&amp;$D55&amp;$AD55,IF({1,0},Sheet1!$A$6:$A$47&amp;Sheet1!$C$6:$C$47&amp;Sheet1!$AC$6:$AC$47,Sheet1!Y$6:Y$47),2,0)</f>
        <v>3</v>
      </c>
      <c r="AA55" s="9">
        <f t="array" ref="AA55">VLOOKUP($C55&amp;$D55&amp;$AD55,IF({1,0},Sheet1!$A$6:$A$47&amp;Sheet1!$C$6:$C$47&amp;Sheet1!$AC$6:$AC$47,Sheet1!Z$6:Z$47),2,0)</f>
        <v>700</v>
      </c>
      <c r="AB55" s="9">
        <f t="array" ref="AB55">VLOOKUP($C55&amp;$D55&amp;$AD55,IF({1,0},Sheet1!$A$6:$A$47&amp;Sheet1!$C$6:$C$47&amp;Sheet1!$AC$6:$AC$47,Sheet1!AA$6:AA$47),2,0)</f>
        <v>10</v>
      </c>
      <c r="AC55" s="9">
        <f t="array" ref="AC55">VLOOKUP($C55&amp;$D55&amp;$AD55,IF({1,0},Sheet1!$A$6:$A$47&amp;Sheet1!$C$6:$C$47&amp;Sheet1!$AC$6:$AC$47,Sheet1!AB$6:AB$47),2,0)</f>
        <v>55</v>
      </c>
      <c r="AD55" s="8">
        <v>15</v>
      </c>
      <c r="AE55" s="9" t="str">
        <f t="array" ref="AE55">VLOOKUP($C55&amp;$D55,IF({1,0},Sheet1!$A$6:$A$47&amp;Sheet1!$C$6:$C$47,Sheet1!AD$6:AD$47),2,0)</f>
        <v>防御+700，闪避+5.5% （3星）</v>
      </c>
      <c r="AF55" s="8" t="s">
        <v>72</v>
      </c>
      <c r="AG55" s="9">
        <f t="array" ref="AG55">VLOOKUP($C55&amp;$D55&amp;$AM55,IF({1,0},Sheet1!$A$6:$A$47&amp;Sheet1!$C$6:$C$47&amp;Sheet1!$AL$6:$AL$47,Sheet1!AF$6:AF$47),2,0)</f>
        <v>901</v>
      </c>
      <c r="AH55" s="9">
        <v>41506201</v>
      </c>
      <c r="AI55" s="9">
        <f t="array" ref="AI55">VLOOKUP($C55&amp;$D55&amp;$AM55,IF({1,0},Sheet1!$A$6:$A$47&amp;Sheet1!$C$6:$C$47&amp;Sheet1!$AL$6:$AL$47,Sheet1!AH$6:AH$47),2,0)</f>
        <v>0</v>
      </c>
      <c r="AJ55" s="9">
        <f t="array" ref="AJ55">VLOOKUP($C55&amp;$D55&amp;$AM55,IF({1,0},Sheet1!$A$6:$A$47&amp;Sheet1!$C$6:$C$47&amp;Sheet1!$AL$6:$AL$47,Sheet1!AI$6:AI$47),2,0)</f>
        <v>0</v>
      </c>
      <c r="AK55" s="9">
        <f t="array" ref="AK55">VLOOKUP($C55&amp;$D55&amp;$AM55,IF({1,0},Sheet1!$A$6:$A$47&amp;Sheet1!$C$6:$C$47&amp;Sheet1!$AL$6:$AL$47,Sheet1!AJ$6:AJ$47),2,0)</f>
        <v>0</v>
      </c>
      <c r="AL55" s="9">
        <f t="array" ref="AL55">VLOOKUP($C55&amp;$D55&amp;$AM55,IF({1,0},Sheet1!$A$6:$A$47&amp;Sheet1!$C$6:$C$47&amp;Sheet1!$AL$6:$AL$47,Sheet1!AK$6:AK$47),2,0)</f>
        <v>0</v>
      </c>
      <c r="AM55" s="8">
        <v>20</v>
      </c>
      <c r="AN55" s="9" t="s">
        <v>422</v>
      </c>
      <c r="AO55" s="8" t="s">
        <v>73</v>
      </c>
      <c r="AP55" s="9">
        <f t="array" ref="AP55">VLOOKUP($C55&amp;$D55&amp;$AV55,IF({1,0},Sheet1!$A$6:$A$47&amp;Sheet1!$C$6:$C$47&amp;Sheet1!$AU$6:$AU$47,Sheet1!AO$6:AO$47),2,0)</f>
        <v>1</v>
      </c>
      <c r="AQ55" s="9">
        <f t="array" ref="AQ55">VLOOKUP($C55&amp;$D55&amp;$AV55,IF({1,0},Sheet1!$A$6:$A$47&amp;Sheet1!$C$6:$C$47&amp;Sheet1!$AU$6:$AU$47,Sheet1!AP$6:AP$47),2,0)</f>
        <v>24000</v>
      </c>
      <c r="AR55" s="9">
        <f t="array" ref="AR55">VLOOKUP($C55&amp;$D55&amp;$AV55,IF({1,0},Sheet1!$A$6:$A$47&amp;Sheet1!$C$6:$C$47&amp;Sheet1!$AU$6:$AU$47,Sheet1!AQ$6:AQ$47),2,0)</f>
        <v>3</v>
      </c>
      <c r="AS55" s="9">
        <f t="array" ref="AS55">VLOOKUP($C55&amp;$D55&amp;$AV55,IF({1,0},Sheet1!$A$6:$A$47&amp;Sheet1!$C$6:$C$47&amp;Sheet1!$AU$6:$AU$47,Sheet1!AR$6:AR$47),2,0)</f>
        <v>1200</v>
      </c>
      <c r="AT55" s="9">
        <f t="array" ref="AT55">VLOOKUP($C55&amp;$D55&amp;$AV55,IF({1,0},Sheet1!$A$6:$A$47&amp;Sheet1!$C$6:$C$47&amp;Sheet1!$AU$6:$AU$47,Sheet1!AS$6:AS$47),2,0)</f>
        <v>0</v>
      </c>
      <c r="AU55" s="9">
        <f t="array" ref="AU55">VLOOKUP($C55&amp;$D55&amp;$AV55,IF({1,0},Sheet1!$A$6:$A$47&amp;Sheet1!$C$6:$C$47&amp;Sheet1!$AU$6:$AU$47,Sheet1!AT$6:AT$47),2,0)</f>
        <v>0</v>
      </c>
      <c r="AV55" s="8">
        <v>25</v>
      </c>
      <c r="AW55" s="9" t="s">
        <v>454</v>
      </c>
      <c r="AX55" s="8" t="s">
        <v>74</v>
      </c>
      <c r="AY55" s="9">
        <f t="array" ref="AY55">VLOOKUP($C55&amp;$D55&amp;$BE55,IF({1,0},Sheet1!$A$6:$A$47&amp;Sheet1!$C$6:$C$47&amp;Sheet1!$BD$6:$BD$47,Sheet1!AX$6:AX$47),2,0)</f>
        <v>18</v>
      </c>
      <c r="AZ55" s="9">
        <f t="array" ref="AZ55">VLOOKUP($C55&amp;$D55&amp;$BE55,IF({1,0},Sheet1!$A$6:$A$47&amp;Sheet1!$C$6:$C$47&amp;Sheet1!$BD$6:$BD$47,Sheet1!AY$6:AY$47),2,0)</f>
        <v>4</v>
      </c>
      <c r="BA55" s="9">
        <f t="array" ref="BA55">VLOOKUP($C55&amp;$D55&amp;$BE55,IF({1,0},Sheet1!$A$6:$A$47&amp;Sheet1!$C$6:$C$47&amp;Sheet1!$BD$6:$BD$47,Sheet1!AZ$6:AZ$47),2,0)</f>
        <v>0</v>
      </c>
      <c r="BB55" s="9">
        <f t="array" ref="BB55">VLOOKUP($C55&amp;$D55&amp;$BE55,IF({1,0},Sheet1!$A$6:$A$47&amp;Sheet1!$C$6:$C$47&amp;Sheet1!$BD$6:$BD$47,Sheet1!BA$6:BA$47),2,0)</f>
        <v>0</v>
      </c>
      <c r="BC55" s="9">
        <f t="array" ref="BC55">VLOOKUP($C55&amp;$D55&amp;$BE55,IF({1,0},Sheet1!$A$6:$A$47&amp;Sheet1!$C$6:$C$47&amp;Sheet1!$BD$6:$BD$47,Sheet1!BB$6:BB$47),2,0)</f>
        <v>0</v>
      </c>
      <c r="BD55" s="9">
        <f t="array" ref="BD55">VLOOKUP($C55&amp;$D55&amp;$BE55,IF({1,0},Sheet1!$A$6:$A$47&amp;Sheet1!$C$6:$C$47&amp;Sheet1!$BD$6:$BD$47,Sheet1!BC$6:BC$47),2,0)</f>
        <v>0</v>
      </c>
      <c r="BE55" s="8">
        <v>30</v>
      </c>
      <c r="BF55" s="33" t="s">
        <v>418</v>
      </c>
      <c r="BG55" s="33" t="s">
        <v>75</v>
      </c>
      <c r="BH55" s="9">
        <f t="array" ref="BH55">VLOOKUP($C55&amp;$D55&amp;$BN55,IF({1,0},Sheet1!$A$6:$A$47&amp;Sheet1!$C$6:$C$47&amp;Sheet1!$BM$6:$BM$47,Sheet1!BG$6:BG$47),2,0)</f>
        <v>1</v>
      </c>
      <c r="BI55" s="9">
        <f t="array" ref="BI55">VLOOKUP($C55&amp;$D55&amp;$BN55,IF({1,0},Sheet1!$A$6:$A$47&amp;Sheet1!$C$6:$C$47&amp;Sheet1!$BM$6:$BM$47,Sheet1!BH$6:BH$47),2,0)</f>
        <v>48000</v>
      </c>
      <c r="BJ55" s="9">
        <f t="array" ref="BJ55">VLOOKUP($C55&amp;$D55&amp;$BN55,IF({1,0},Sheet1!$A$6:$A$47&amp;Sheet1!$C$6:$C$47&amp;Sheet1!$BM$6:$BM$47,Sheet1!BI$6:BI$47),2,0)</f>
        <v>3</v>
      </c>
      <c r="BK55" s="9">
        <f t="array" ref="BK55">VLOOKUP($C55&amp;$D55&amp;$BN55,IF({1,0},Sheet1!$A$6:$A$47&amp;Sheet1!$C$6:$C$47&amp;Sheet1!$BM$6:$BM$47,Sheet1!BJ$6:BJ$47),2,0)</f>
        <v>2400</v>
      </c>
      <c r="BL55" s="9">
        <f t="array" ref="BL55">VLOOKUP($C55&amp;$D55&amp;$BN55,IF({1,0},Sheet1!$A$6:$A$47&amp;Sheet1!$C$6:$C$47&amp;Sheet1!$BM$6:$BM$47,Sheet1!BK$6:BK$47),2,0)</f>
        <v>0</v>
      </c>
      <c r="BM55" s="9">
        <f t="array" ref="BM55">VLOOKUP($C55&amp;$D55&amp;$BN55,IF({1,0},Sheet1!$A$6:$A$47&amp;Sheet1!$C$6:$C$47&amp;Sheet1!$BM$6:$BM$47,Sheet1!BL$6:BL$47),2,0)</f>
        <v>0</v>
      </c>
      <c r="BN55" s="8">
        <v>35</v>
      </c>
      <c r="BO55" s="9" t="s">
        <v>455</v>
      </c>
      <c r="BP55" s="8" t="s">
        <v>76</v>
      </c>
      <c r="BQ55" s="9">
        <f t="array" ref="BQ55">VLOOKUP($C55&amp;$D55&amp;$BW55,IF({1,0},Sheet1!$A$6:$A$47&amp;Sheet1!$C$6:$C$47&amp;Sheet1!$BV$6:$BV$47,Sheet1!BP$6:BP$47),2,0)</f>
        <v>23</v>
      </c>
      <c r="BR55" s="9">
        <f t="array" ref="BR55">VLOOKUP($C55&amp;$D55&amp;$BW55,IF({1,0},Sheet1!$A$6:$A$47&amp;Sheet1!$C$6:$C$47&amp;Sheet1!$BV$6:$BV$47,Sheet1!BQ$6:BQ$47),2,0)</f>
        <v>40</v>
      </c>
      <c r="BS55" s="9">
        <f t="array" ref="BS55">VLOOKUP($C55&amp;$D55&amp;$BW55,IF({1,0},Sheet1!$A$6:$A$47&amp;Sheet1!$C$6:$C$47&amp;Sheet1!$BV$6:$BV$47,Sheet1!BR$6:BR$47),2,0)</f>
        <v>0</v>
      </c>
      <c r="BT55" s="9">
        <f t="array" ref="BT55">VLOOKUP($C55&amp;$D55&amp;$BW55,IF({1,0},Sheet1!$A$6:$A$47&amp;Sheet1!$C$6:$C$47&amp;Sheet1!$BV$6:$BV$47,Sheet1!BS$6:BS$47),2,0)</f>
        <v>0</v>
      </c>
      <c r="BU55" s="9">
        <f t="array" ref="BU55">VLOOKUP($C55&amp;$D55&amp;$BW55,IF({1,0},Sheet1!$A$6:$A$47&amp;Sheet1!$C$6:$C$47&amp;Sheet1!$BV$6:$BV$47,Sheet1!BT$6:BT$47),2,0)</f>
        <v>0</v>
      </c>
      <c r="BV55" s="9">
        <f t="array" ref="BV55">VLOOKUP($C55&amp;$D55&amp;$BW55,IF({1,0},Sheet1!$A$6:$A$47&amp;Sheet1!$C$6:$C$47&amp;Sheet1!$BV$6:$BV$47,Sheet1!BU$6:BU$47),2,0)</f>
        <v>0</v>
      </c>
      <c r="BW55" s="8">
        <v>40</v>
      </c>
      <c r="BX55" s="8" t="str">
        <f>"最终免伤+"&amp;BR55/10&amp;"% （"&amp;BW55/5&amp;"星）"</f>
        <v>最终免伤+4% （8星）</v>
      </c>
      <c r="BY55" s="8" t="s">
        <v>77</v>
      </c>
      <c r="BZ55" s="9">
        <f t="array" ref="BZ55">VLOOKUP($C55&amp;$D55&amp;$CF55,IF({1,0},Sheet1!$A$6:$A$47&amp;Sheet1!$C$6:$C$47&amp;Sheet1!$CE$6:$CE$47,Sheet1!BY$6:BY$47),2,0)</f>
        <v>1</v>
      </c>
      <c r="CA55" s="9">
        <f t="array" ref="CA55">VLOOKUP($C55&amp;$D55&amp;$CF55,IF({1,0},Sheet1!$A$6:$A$47&amp;Sheet1!$C$6:$C$47&amp;Sheet1!$CE$6:$CE$47,Sheet1!BZ$6:BZ$47),2,0)</f>
        <v>96000</v>
      </c>
      <c r="CB55" s="9">
        <f t="array" ref="CB55">VLOOKUP($C55&amp;$D55&amp;$CF55,IF({1,0},Sheet1!$A$6:$A$47&amp;Sheet1!$C$6:$C$47&amp;Sheet1!$CE$6:$CE$47,Sheet1!CA$6:CA$47),2,0)</f>
        <v>3</v>
      </c>
      <c r="CC55" s="9">
        <f t="array" ref="CC55">VLOOKUP($C55&amp;$D55&amp;$CF55,IF({1,0},Sheet1!$A$6:$A$47&amp;Sheet1!$C$6:$C$47&amp;Sheet1!$CE$6:$CE$47,Sheet1!CB$6:CB$47),2,0)</f>
        <v>4800</v>
      </c>
      <c r="CD55" s="9">
        <f t="array" ref="CD55">VLOOKUP($C55&amp;$D55&amp;$CF55,IF({1,0},Sheet1!$A$6:$A$47&amp;Sheet1!$C$6:$C$47&amp;Sheet1!$CE$6:$CE$47,Sheet1!CC$6:CC$47),2,0)</f>
        <v>0</v>
      </c>
      <c r="CE55" s="9">
        <f t="array" ref="CE55">VLOOKUP($C55&amp;$D55&amp;$CF55,IF({1,0},Sheet1!$A$6:$A$47&amp;Sheet1!$C$6:$C$47&amp;Sheet1!$CE$6:$CE$47,Sheet1!CD$6:CD$47),2,0)</f>
        <v>0</v>
      </c>
      <c r="CF55" s="8">
        <v>45</v>
      </c>
      <c r="CG55" s="9" t="str">
        <f>"生命+"&amp;CA55&amp;"，防御+"&amp;CC55&amp;" （9星）"</f>
        <v>生命+96000，防御+4800 （9星）</v>
      </c>
      <c r="CH55" s="8" t="s">
        <v>78</v>
      </c>
      <c r="CI55" s="9">
        <f t="array" ref="CI55">VLOOKUP($C55&amp;$D55&amp;$CO55,IF({1,0},Sheet1!$A$6:$A$47&amp;Sheet1!$C$6:$C$47&amp;Sheet1!$CN$6:$CN$47,Sheet1!CH$6:CH$47),2,0)</f>
        <v>23</v>
      </c>
      <c r="CJ55" s="9">
        <f t="array" ref="CJ55">VLOOKUP($C55&amp;$D55&amp;$CO55,IF({1,0},Sheet1!$A$6:$A$47&amp;Sheet1!$C$6:$C$47&amp;Sheet1!$CN$6:$CN$47,Sheet1!CI$6:CI$47),2,0)</f>
        <v>60</v>
      </c>
      <c r="CK55" s="9">
        <f t="array" ref="CK55">VLOOKUP($C55&amp;$D55&amp;$CO55,IF({1,0},Sheet1!$A$6:$A$47&amp;Sheet1!$C$6:$C$47&amp;Sheet1!$CN$6:$CN$47,Sheet1!CJ$6:CJ$47),2,0)</f>
        <v>0</v>
      </c>
      <c r="CL55" s="9">
        <f t="array" ref="CL55">VLOOKUP($C55&amp;$D55&amp;$CO55,IF({1,0},Sheet1!$A$6:$A$47&amp;Sheet1!$C$6:$C$47&amp;Sheet1!$CN$6:$CN$47,Sheet1!CK$6:CK$47),2,0)</f>
        <v>0</v>
      </c>
      <c r="CM55" s="9">
        <f t="array" ref="CM55">VLOOKUP($C55&amp;$D55&amp;$CO55,IF({1,0},Sheet1!$A$6:$A$47&amp;Sheet1!$C$6:$C$47&amp;Sheet1!$CN$6:$CN$47,Sheet1!CL$6:CL$47),2,0)</f>
        <v>0</v>
      </c>
      <c r="CN55" s="9">
        <f t="array" ref="CN55">VLOOKUP($C55&amp;$D55&amp;$CO55,IF({1,0},Sheet1!$A$6:$A$47&amp;Sheet1!$C$6:$C$47&amp;Sheet1!$CN$6:$CN$47,Sheet1!CM$6:CM$47),2,0)</f>
        <v>0</v>
      </c>
      <c r="CO55" s="8">
        <v>50</v>
      </c>
      <c r="CP55" s="8" t="str">
        <f>"最终免伤+"&amp;CJ55/10&amp;"% （"&amp;CO55/5&amp;"星）"</f>
        <v>最终免伤+6% （10星）</v>
      </c>
      <c r="CQ55"/>
      <c r="CR55"/>
    </row>
    <row r="56" spans="1:96" ht="17.399999999999999" x14ac:dyDescent="0.25">
      <c r="A56" s="45">
        <v>41507</v>
      </c>
      <c r="B56" s="28" t="s">
        <v>355</v>
      </c>
      <c r="C56" s="28">
        <f>VLOOKUP(B56,Sheet4!$A$6:$B$171,2,0)</f>
        <v>3</v>
      </c>
      <c r="D56" s="46">
        <v>15</v>
      </c>
      <c r="E56" s="8" t="s">
        <v>29</v>
      </c>
      <c r="F56" s="9">
        <f t="array" ref="F56">VLOOKUP($C56&amp;$D56&amp;$L56,IF({1,0},Sheet1!$A$6:$A$47&amp;Sheet1!$C$6:$C$47&amp;Sheet1!$K$6:$K$47,Sheet1!E$6:E$47),2,0)</f>
        <v>18</v>
      </c>
      <c r="G56" s="9">
        <f t="array" ref="G56">VLOOKUP($C56&amp;$D56&amp;$L56,IF({1,0},Sheet1!$A$6:$A$47&amp;Sheet1!$C$6:$C$47&amp;Sheet1!$K$6:$K$47,Sheet1!F$6:F$47),2,0)</f>
        <v>1</v>
      </c>
      <c r="H56" s="9">
        <f t="array" ref="H56">VLOOKUP($C56&amp;$D56&amp;$L56,IF({1,0},Sheet1!$A$6:$A$47&amp;Sheet1!$C$6:$C$47&amp;Sheet1!$K$6:$K$47,Sheet1!G$6:G$47),2,0)</f>
        <v>0</v>
      </c>
      <c r="I56" s="9">
        <f t="array" ref="I56">VLOOKUP($C56&amp;$D56&amp;$L56,IF({1,0},Sheet1!$A$6:$A$47&amp;Sheet1!$C$6:$C$47&amp;Sheet1!$K$6:$K$47,Sheet1!H$6:H$47),2,0)</f>
        <v>0</v>
      </c>
      <c r="J56" s="9">
        <f t="array" ref="J56">VLOOKUP($C56&amp;$D56&amp;$L56,IF({1,0},Sheet1!$A$6:$A$47&amp;Sheet1!$C$6:$C$47&amp;Sheet1!$K$6:$K$47,Sheet1!I$6:I$47),2,0)</f>
        <v>0</v>
      </c>
      <c r="K56" s="9">
        <f t="array" ref="K56">VLOOKUP($C56&amp;$D56&amp;$L56,IF({1,0},Sheet1!$A$6:$A$47&amp;Sheet1!$C$6:$C$47&amp;Sheet1!$K$6:$K$47,Sheet1!J$6:J$47),2,0)</f>
        <v>0</v>
      </c>
      <c r="L56" s="8">
        <v>5</v>
      </c>
      <c r="M56" s="33" t="s">
        <v>413</v>
      </c>
      <c r="N56" s="8" t="s">
        <v>27</v>
      </c>
      <c r="O56" s="9">
        <f t="array" ref="O56">VLOOKUP($C56&amp;$D56&amp;$U56,IF({1,0},Sheet1!$A$6:$A$47&amp;Sheet1!$C$6:$C$47&amp;Sheet1!$T$6:$T$47,Sheet1!N$6:N$47),2,0)</f>
        <v>18</v>
      </c>
      <c r="P56" s="9">
        <f t="array" ref="P56">VLOOKUP($C56&amp;$D56&amp;$U56,IF({1,0},Sheet1!$A$6:$A$47&amp;Sheet1!$C$6:$C$47&amp;Sheet1!$T$6:$T$47,Sheet1!O$6:O$47),2,0)</f>
        <v>2</v>
      </c>
      <c r="Q56" s="9">
        <f t="array" ref="Q56">VLOOKUP($C56&amp;$D56&amp;$U56,IF({1,0},Sheet1!$A$6:$A$47&amp;Sheet1!$C$6:$C$47&amp;Sheet1!$T$6:$T$47,Sheet1!P$6:P$47),2,0)</f>
        <v>0</v>
      </c>
      <c r="R56" s="9">
        <f t="array" ref="R56">VLOOKUP($C56&amp;$D56&amp;$U56,IF({1,0},Sheet1!$A$6:$A$47&amp;Sheet1!$C$6:$C$47&amp;Sheet1!$T$6:$T$47,Sheet1!Q$6:Q$47),2,0)</f>
        <v>0</v>
      </c>
      <c r="S56" s="9">
        <f t="array" ref="S56">VLOOKUP($C56&amp;$D56&amp;$U56,IF({1,0},Sheet1!$A$6:$A$47&amp;Sheet1!$C$6:$C$47&amp;Sheet1!$T$6:$T$47,Sheet1!R$6:R$47),2,0)</f>
        <v>0</v>
      </c>
      <c r="T56" s="9">
        <f t="array" ref="T56">VLOOKUP($C56&amp;$D56&amp;$U56,IF({1,0},Sheet1!$A$6:$A$47&amp;Sheet1!$C$6:$C$47&amp;Sheet1!$T$6:$T$47,Sheet1!S$6:S$47),2,0)</f>
        <v>0</v>
      </c>
      <c r="U56" s="8">
        <v>10</v>
      </c>
      <c r="V56" s="33" t="s">
        <v>414</v>
      </c>
      <c r="W56" s="8" t="s">
        <v>28</v>
      </c>
      <c r="X56" s="9">
        <f t="array" ref="X56">VLOOKUP($C56&amp;$D56&amp;$AD56,IF({1,0},Sheet1!$A$6:$A$47&amp;Sheet1!$C$6:$C$47&amp;Sheet1!$AC$6:$AC$47,Sheet1!W$6:W$47),2,0)</f>
        <v>0</v>
      </c>
      <c r="Y56" s="9">
        <f t="array" ref="Y56">VLOOKUP($C56&amp;$D56&amp;$AD56,IF({1,0},Sheet1!$A$6:$A$47&amp;Sheet1!$C$6:$C$47&amp;Sheet1!$AC$6:$AC$47,Sheet1!X$6:X$47),2,0)</f>
        <v>0</v>
      </c>
      <c r="Z56" s="9">
        <f t="array" ref="Z56">VLOOKUP($C56&amp;$D56&amp;$AD56,IF({1,0},Sheet1!$A$6:$A$47&amp;Sheet1!$C$6:$C$47&amp;Sheet1!$AC$6:$AC$47,Sheet1!Y$6:Y$47),2,0)</f>
        <v>2</v>
      </c>
      <c r="AA56" s="9">
        <f t="array" ref="AA56">VLOOKUP($C56&amp;$D56&amp;$AD56,IF({1,0},Sheet1!$A$6:$A$47&amp;Sheet1!$C$6:$C$47&amp;Sheet1!$AC$6:$AC$47,Sheet1!Z$6:Z$47),2,0)</f>
        <v>900</v>
      </c>
      <c r="AB56" s="9">
        <f t="array" ref="AB56">VLOOKUP($C56&amp;$D56&amp;$AD56,IF({1,0},Sheet1!$A$6:$A$47&amp;Sheet1!$C$6:$C$47&amp;Sheet1!$AC$6:$AC$47,Sheet1!AA$6:AA$47),2,0)</f>
        <v>9</v>
      </c>
      <c r="AC56" s="9">
        <f t="array" ref="AC56">VLOOKUP($C56&amp;$D56&amp;$AD56,IF({1,0},Sheet1!$A$6:$A$47&amp;Sheet1!$C$6:$C$47&amp;Sheet1!$AC$6:$AC$47,Sheet1!AB$6:AB$47),2,0)</f>
        <v>45</v>
      </c>
      <c r="AD56" s="8">
        <v>15</v>
      </c>
      <c r="AE56" s="9" t="str">
        <f t="array" ref="AE56">VLOOKUP($C56&amp;$D56,IF({1,0},Sheet1!$A$6:$A$47&amp;Sheet1!$C$6:$C$47,Sheet1!AD$6:AD$47),2,0)</f>
        <v>攻击+900，命中+4.5% （3星）</v>
      </c>
      <c r="AF56" s="8" t="s">
        <v>72</v>
      </c>
      <c r="AG56" s="9">
        <f t="array" ref="AG56">VLOOKUP($C56&amp;$D56&amp;$AM56,IF({1,0},Sheet1!$A$6:$A$47&amp;Sheet1!$C$6:$C$47&amp;Sheet1!$AL$6:$AL$47,Sheet1!AF$6:AF$47),2,0)</f>
        <v>0</v>
      </c>
      <c r="AH56" s="9">
        <f t="array" ref="AH56">VLOOKUP($C56&amp;$D56&amp;$AM56,IF({1,0},Sheet1!$A$6:$A$47&amp;Sheet1!$C$6:$C$47&amp;Sheet1!$AL$6:$AL$47,Sheet1!AG$6:AG$47),2,0)</f>
        <v>0</v>
      </c>
      <c r="AI56" s="9">
        <f t="array" ref="AI56">VLOOKUP($C56&amp;$D56&amp;$AM56,IF({1,0},Sheet1!$A$6:$A$47&amp;Sheet1!$C$6:$C$47&amp;Sheet1!$AL$6:$AL$47,Sheet1!AH$6:AH$47),2,0)</f>
        <v>7</v>
      </c>
      <c r="AJ56" s="9">
        <f t="array" ref="AJ56">VLOOKUP($C56&amp;$D56&amp;$AM56,IF({1,0},Sheet1!$A$6:$A$47&amp;Sheet1!$C$6:$C$47&amp;Sheet1!$AL$6:$AL$47,Sheet1!AI$6:AI$47),2,0)</f>
        <v>70</v>
      </c>
      <c r="AK56" s="9">
        <f t="array" ref="AK56">VLOOKUP($C56&amp;$D56&amp;$AM56,IF({1,0},Sheet1!$A$6:$A$47&amp;Sheet1!$C$6:$C$47&amp;Sheet1!$AL$6:$AL$47,Sheet1!AJ$6:AJ$47),2,0)</f>
        <v>0</v>
      </c>
      <c r="AL56" s="9">
        <f t="array" ref="AL56">VLOOKUP($C56&amp;$D56&amp;$AM56,IF({1,0},Sheet1!$A$6:$A$47&amp;Sheet1!$C$6:$C$47&amp;Sheet1!$AL$6:$AL$47,Sheet1!AK$6:AK$47),2,0)</f>
        <v>0</v>
      </c>
      <c r="AM56" s="8">
        <v>20</v>
      </c>
      <c r="AN56" s="9" t="s">
        <v>449</v>
      </c>
      <c r="AO56" s="8" t="s">
        <v>73</v>
      </c>
      <c r="AP56" s="9">
        <f t="array" ref="AP56">VLOOKUP($C56&amp;$D56&amp;$AV56,IF({1,0},Sheet1!$A$6:$A$47&amp;Sheet1!$C$6:$C$47&amp;Sheet1!$AU$6:$AU$47,Sheet1!AO$6:AO$47),2,0)</f>
        <v>2</v>
      </c>
      <c r="AQ56" s="9">
        <f t="array" ref="AQ56">VLOOKUP($C56&amp;$D56&amp;$AV56,IF({1,0},Sheet1!$A$6:$A$47&amp;Sheet1!$C$6:$C$47&amp;Sheet1!$AU$6:$AU$47,Sheet1!AP$6:AP$47),2,0)</f>
        <v>5000</v>
      </c>
      <c r="AR56" s="9">
        <f t="array" ref="AR56">VLOOKUP($C56&amp;$D56&amp;$AV56,IF({1,0},Sheet1!$A$6:$A$47&amp;Sheet1!$C$6:$C$47&amp;Sheet1!$AU$6:$AU$47,Sheet1!AQ$6:AQ$47),2,0)</f>
        <v>0</v>
      </c>
      <c r="AS56" s="9">
        <f t="array" ref="AS56">VLOOKUP($C56&amp;$D56&amp;$AV56,IF({1,0},Sheet1!$A$6:$A$47&amp;Sheet1!$C$6:$C$47&amp;Sheet1!$AU$6:$AU$47,Sheet1!AR$6:AR$47),2,0)</f>
        <v>0</v>
      </c>
      <c r="AT56" s="9">
        <f t="array" ref="AT56">VLOOKUP($C56&amp;$D56&amp;$AV56,IF({1,0},Sheet1!$A$6:$A$47&amp;Sheet1!$C$6:$C$47&amp;Sheet1!$AU$6:$AU$47,Sheet1!AS$6:AS$47),2,0)</f>
        <v>0</v>
      </c>
      <c r="AU56" s="9">
        <f t="array" ref="AU56">VLOOKUP($C56&amp;$D56&amp;$AV56,IF({1,0},Sheet1!$A$6:$A$47&amp;Sheet1!$C$6:$C$47&amp;Sheet1!$AU$6:$AU$47,Sheet1!AT$6:AT$47),2,0)</f>
        <v>0</v>
      </c>
      <c r="AV56" s="8">
        <v>25</v>
      </c>
      <c r="AW56" s="9" t="s">
        <v>450</v>
      </c>
      <c r="AX56" s="8" t="s">
        <v>74</v>
      </c>
      <c r="AY56" s="9">
        <f t="array" ref="AY56">VLOOKUP($C56&amp;$D56&amp;$BE56,IF({1,0},Sheet1!$A$6:$A$47&amp;Sheet1!$C$6:$C$47&amp;Sheet1!$BD$6:$BD$47,Sheet1!AX$6:AX$47),2,0)</f>
        <v>18</v>
      </c>
      <c r="AZ56" s="9">
        <f t="array" ref="AZ56">VLOOKUP($C56&amp;$D56&amp;$BE56,IF({1,0},Sheet1!$A$6:$A$47&amp;Sheet1!$C$6:$C$47&amp;Sheet1!$BD$6:$BD$47,Sheet1!AY$6:AY$47),2,0)</f>
        <v>4</v>
      </c>
      <c r="BA56" s="9">
        <f t="array" ref="BA56">VLOOKUP($C56&amp;$D56&amp;$BE56,IF({1,0},Sheet1!$A$6:$A$47&amp;Sheet1!$C$6:$C$47&amp;Sheet1!$BD$6:$BD$47,Sheet1!AZ$6:AZ$47),2,0)</f>
        <v>0</v>
      </c>
      <c r="BB56" s="9">
        <f t="array" ref="BB56">VLOOKUP($C56&amp;$D56&amp;$BE56,IF({1,0},Sheet1!$A$6:$A$47&amp;Sheet1!$C$6:$C$47&amp;Sheet1!$BD$6:$BD$47,Sheet1!BA$6:BA$47),2,0)</f>
        <v>0</v>
      </c>
      <c r="BC56" s="9">
        <f t="array" ref="BC56">VLOOKUP($C56&amp;$D56&amp;$BE56,IF({1,0},Sheet1!$A$6:$A$47&amp;Sheet1!$C$6:$C$47&amp;Sheet1!$BD$6:$BD$47,Sheet1!BB$6:BB$47),2,0)</f>
        <v>0</v>
      </c>
      <c r="BD56" s="9">
        <f t="array" ref="BD56">VLOOKUP($C56&amp;$D56&amp;$BE56,IF({1,0},Sheet1!$A$6:$A$47&amp;Sheet1!$C$6:$C$47&amp;Sheet1!$BD$6:$BD$47,Sheet1!BC$6:BC$47),2,0)</f>
        <v>0</v>
      </c>
      <c r="BE56" s="8">
        <v>30</v>
      </c>
      <c r="BF56" s="33" t="s">
        <v>418</v>
      </c>
      <c r="BG56" s="33" t="s">
        <v>75</v>
      </c>
      <c r="BH56" s="9">
        <f t="array" ref="BH56">VLOOKUP($C56&amp;$D56&amp;$BN56,IF({1,0},Sheet1!$A$6:$A$47&amp;Sheet1!$C$6:$C$47&amp;Sheet1!$BM$6:$BM$47,Sheet1!BG$6:BG$47),2,0)</f>
        <v>2</v>
      </c>
      <c r="BI56" s="9">
        <f t="array" ref="BI56">VLOOKUP($C56&amp;$D56&amp;$BN56,IF({1,0},Sheet1!$A$6:$A$47&amp;Sheet1!$C$6:$C$47&amp;Sheet1!$BM$6:$BM$47,Sheet1!BH$6:BH$47),2,0)</f>
        <v>10000</v>
      </c>
      <c r="BJ56" s="9">
        <f t="array" ref="BJ56">VLOOKUP($C56&amp;$D56&amp;$BN56,IF({1,0},Sheet1!$A$6:$A$47&amp;Sheet1!$C$6:$C$47&amp;Sheet1!$BM$6:$BM$47,Sheet1!BI$6:BI$47),2,0)</f>
        <v>0</v>
      </c>
      <c r="BK56" s="9">
        <f t="array" ref="BK56">VLOOKUP($C56&amp;$D56&amp;$BN56,IF({1,0},Sheet1!$A$6:$A$47&amp;Sheet1!$C$6:$C$47&amp;Sheet1!$BM$6:$BM$47,Sheet1!BJ$6:BJ$47),2,0)</f>
        <v>0</v>
      </c>
      <c r="BL56" s="9">
        <f t="array" ref="BL56">VLOOKUP($C56&amp;$D56&amp;$BN56,IF({1,0},Sheet1!$A$6:$A$47&amp;Sheet1!$C$6:$C$47&amp;Sheet1!$BM$6:$BM$47,Sheet1!BK$6:BK$47),2,0)</f>
        <v>0</v>
      </c>
      <c r="BM56" s="9">
        <f t="array" ref="BM56">VLOOKUP($C56&amp;$D56&amp;$BN56,IF({1,0},Sheet1!$A$6:$A$47&amp;Sheet1!$C$6:$C$47&amp;Sheet1!$BM$6:$BM$47,Sheet1!BL$6:BL$47),2,0)</f>
        <v>0</v>
      </c>
      <c r="BN56" s="8">
        <v>35</v>
      </c>
      <c r="BO56" s="9" t="s">
        <v>451</v>
      </c>
      <c r="BP56" s="8" t="s">
        <v>76</v>
      </c>
      <c r="BQ56" s="9">
        <f t="array" ref="BQ56">VLOOKUP($C56&amp;$D56&amp;$BW56,IF({1,0},Sheet1!$A$6:$A$47&amp;Sheet1!$C$6:$C$47&amp;Sheet1!$BV$6:$BV$47,Sheet1!BP$6:BP$47),2,0)</f>
        <v>7</v>
      </c>
      <c r="BR56" s="9">
        <f t="array" ref="BR56">VLOOKUP($C56&amp;$D56&amp;$BW56,IF({1,0},Sheet1!$A$6:$A$47&amp;Sheet1!$C$6:$C$47&amp;Sheet1!$BV$6:$BV$47,Sheet1!BQ$6:BQ$47),2,0)</f>
        <v>100</v>
      </c>
      <c r="BS56" s="9">
        <f t="array" ref="BS56">VLOOKUP($C56&amp;$D56&amp;$BW56,IF({1,0},Sheet1!$A$6:$A$47&amp;Sheet1!$C$6:$C$47&amp;Sheet1!$BV$6:$BV$47,Sheet1!BR$6:BR$47),2,0)</f>
        <v>0</v>
      </c>
      <c r="BT56" s="9">
        <f t="array" ref="BT56">VLOOKUP($C56&amp;$D56&amp;$BW56,IF({1,0},Sheet1!$A$6:$A$47&amp;Sheet1!$C$6:$C$47&amp;Sheet1!$BV$6:$BV$47,Sheet1!BS$6:BS$47),2,0)</f>
        <v>0</v>
      </c>
      <c r="BU56" s="9">
        <f t="array" ref="BU56">VLOOKUP($C56&amp;$D56&amp;$BW56,IF({1,0},Sheet1!$A$6:$A$47&amp;Sheet1!$C$6:$C$47&amp;Sheet1!$BV$6:$BV$47,Sheet1!BT$6:BT$47),2,0)</f>
        <v>0</v>
      </c>
      <c r="BV56" s="9">
        <f t="array" ref="BV56">VLOOKUP($C56&amp;$D56&amp;$BW56,IF({1,0},Sheet1!$A$6:$A$47&amp;Sheet1!$C$6:$C$47&amp;Sheet1!$BV$6:$BV$47,Sheet1!BU$6:BU$47),2,0)</f>
        <v>0</v>
      </c>
      <c r="BW56" s="8">
        <v>40</v>
      </c>
      <c r="BX56" s="9" t="str">
        <f>"伤害加成+"&amp;BR56/10&amp;"% （"&amp;BW56/5&amp;"星）"</f>
        <v>伤害加成+10% （8星）</v>
      </c>
      <c r="BY56" s="8" t="s">
        <v>77</v>
      </c>
      <c r="BZ56" s="9">
        <f t="array" ref="BZ56">VLOOKUP($C56&amp;$D56&amp;$CF56,IF({1,0},Sheet1!$A$6:$A$47&amp;Sheet1!$C$6:$C$47&amp;Sheet1!$CE$6:$CE$47,Sheet1!BY$6:BY$47),2,0)</f>
        <v>2</v>
      </c>
      <c r="CA56" s="9">
        <f t="array" ref="CA56">VLOOKUP($C56&amp;$D56&amp;$CF56,IF({1,0},Sheet1!$A$6:$A$47&amp;Sheet1!$C$6:$C$47&amp;Sheet1!$CE$6:$CE$47,Sheet1!BZ$6:BZ$47),2,0)</f>
        <v>20000</v>
      </c>
      <c r="CB56" s="9">
        <f t="array" ref="CB56">VLOOKUP($C56&amp;$D56&amp;$CF56,IF({1,0},Sheet1!$A$6:$A$47&amp;Sheet1!$C$6:$C$47&amp;Sheet1!$CE$6:$CE$47,Sheet1!CA$6:CA$47),2,0)</f>
        <v>0</v>
      </c>
      <c r="CC56" s="9">
        <f t="array" ref="CC56">VLOOKUP($C56&amp;$D56&amp;$CF56,IF({1,0},Sheet1!$A$6:$A$47&amp;Sheet1!$C$6:$C$47&amp;Sheet1!$CE$6:$CE$47,Sheet1!CB$6:CB$47),2,0)</f>
        <v>0</v>
      </c>
      <c r="CD56" s="9">
        <f t="array" ref="CD56">VLOOKUP($C56&amp;$D56&amp;$CF56,IF({1,0},Sheet1!$A$6:$A$47&amp;Sheet1!$C$6:$C$47&amp;Sheet1!$CE$6:$CE$47,Sheet1!CC$6:CC$47),2,0)</f>
        <v>0</v>
      </c>
      <c r="CE56" s="9">
        <f t="array" ref="CE56">VLOOKUP($C56&amp;$D56&amp;$CF56,IF({1,0},Sheet1!$A$6:$A$47&amp;Sheet1!$C$6:$C$47&amp;Sheet1!$CE$6:$CE$47,Sheet1!CD$6:CD$47),2,0)</f>
        <v>0</v>
      </c>
      <c r="CF56" s="8">
        <v>45</v>
      </c>
      <c r="CG56" s="9" t="s">
        <v>452</v>
      </c>
      <c r="CH56" s="8" t="s">
        <v>78</v>
      </c>
      <c r="CI56" s="9">
        <f t="array" ref="CI56">VLOOKUP($C56&amp;$D56&amp;$CO56,IF({1,0},Sheet1!$A$6:$A$47&amp;Sheet1!$C$6:$C$47&amp;Sheet1!$CN$6:$CN$47,Sheet1!CH$6:CH$47),2,0)</f>
        <v>22</v>
      </c>
      <c r="CJ56" s="9">
        <f t="array" ref="CJ56">VLOOKUP($C56&amp;$D56&amp;$CO56,IF({1,0},Sheet1!$A$6:$A$47&amp;Sheet1!$C$6:$C$47&amp;Sheet1!$CN$6:$CN$47,Sheet1!CI$6:CI$47),2,0)</f>
        <v>120</v>
      </c>
      <c r="CK56" s="9">
        <f t="array" ref="CK56">VLOOKUP($C56&amp;$D56&amp;$CO56,IF({1,0},Sheet1!$A$6:$A$47&amp;Sheet1!$C$6:$C$47&amp;Sheet1!$CN$6:$CN$47,Sheet1!CJ$6:CJ$47),2,0)</f>
        <v>0</v>
      </c>
      <c r="CL56" s="9">
        <f t="array" ref="CL56">VLOOKUP($C56&amp;$D56&amp;$CO56,IF({1,0},Sheet1!$A$6:$A$47&amp;Sheet1!$C$6:$C$47&amp;Sheet1!$CN$6:$CN$47,Sheet1!CK$6:CK$47),2,0)</f>
        <v>0</v>
      </c>
      <c r="CM56" s="9">
        <f t="array" ref="CM56">VLOOKUP($C56&amp;$D56&amp;$CO56,IF({1,0},Sheet1!$A$6:$A$47&amp;Sheet1!$C$6:$C$47&amp;Sheet1!$CN$6:$CN$47,Sheet1!CL$6:CL$47),2,0)</f>
        <v>0</v>
      </c>
      <c r="CN56" s="9">
        <f t="array" ref="CN56">VLOOKUP($C56&amp;$D56&amp;$CO56,IF({1,0},Sheet1!$A$6:$A$47&amp;Sheet1!$C$6:$C$47&amp;Sheet1!$CN$6:$CN$47,Sheet1!CM$6:CM$47),2,0)</f>
        <v>0</v>
      </c>
      <c r="CO56" s="8">
        <v>50</v>
      </c>
      <c r="CP56" s="9" t="str">
        <f>"最终增伤+"&amp;CJ56/10&amp;"% （"&amp;CO56/5&amp;"星）"</f>
        <v>最终增伤+12% （10星）</v>
      </c>
    </row>
    <row r="57" spans="1:96" ht="17.399999999999999" x14ac:dyDescent="0.25">
      <c r="A57" s="45">
        <v>41508</v>
      </c>
      <c r="B57" s="28" t="s">
        <v>356</v>
      </c>
      <c r="C57" s="28">
        <f>VLOOKUP(B57,Sheet4!$A$6:$B$171,2,0)</f>
        <v>4</v>
      </c>
      <c r="D57" s="46">
        <v>15</v>
      </c>
      <c r="E57" s="8" t="s">
        <v>29</v>
      </c>
      <c r="F57" s="9">
        <f t="array" ref="F57">VLOOKUP($C57&amp;$D57&amp;$L57,IF({1,0},Sheet1!$A$6:$A$47&amp;Sheet1!$C$6:$C$47&amp;Sheet1!$K$6:$K$47,Sheet1!E$6:E$47),2,0)</f>
        <v>18</v>
      </c>
      <c r="G57" s="9">
        <f t="array" ref="G57">VLOOKUP($C57&amp;$D57&amp;$L57,IF({1,0},Sheet1!$A$6:$A$47&amp;Sheet1!$C$6:$C$47&amp;Sheet1!$K$6:$K$47,Sheet1!F$6:F$47),2,0)</f>
        <v>1</v>
      </c>
      <c r="H57" s="9">
        <f t="array" ref="H57">VLOOKUP($C57&amp;$D57&amp;$L57,IF({1,0},Sheet1!$A$6:$A$47&amp;Sheet1!$C$6:$C$47&amp;Sheet1!$K$6:$K$47,Sheet1!G$6:G$47),2,0)</f>
        <v>0</v>
      </c>
      <c r="I57" s="9">
        <f t="array" ref="I57">VLOOKUP($C57&amp;$D57&amp;$L57,IF({1,0},Sheet1!$A$6:$A$47&amp;Sheet1!$C$6:$C$47&amp;Sheet1!$K$6:$K$47,Sheet1!H$6:H$47),2,0)</f>
        <v>0</v>
      </c>
      <c r="J57" s="9">
        <f t="array" ref="J57">VLOOKUP($C57&amp;$D57&amp;$L57,IF({1,0},Sheet1!$A$6:$A$47&amp;Sheet1!$C$6:$C$47&amp;Sheet1!$K$6:$K$47,Sheet1!I$6:I$47),2,0)</f>
        <v>0</v>
      </c>
      <c r="K57" s="9">
        <f t="array" ref="K57">VLOOKUP($C57&amp;$D57&amp;$L57,IF({1,0},Sheet1!$A$6:$A$47&amp;Sheet1!$C$6:$C$47&amp;Sheet1!$K$6:$K$47,Sheet1!J$6:J$47),2,0)</f>
        <v>0</v>
      </c>
      <c r="L57" s="8">
        <v>5</v>
      </c>
      <c r="M57" s="33" t="s">
        <v>413</v>
      </c>
      <c r="N57" s="8" t="s">
        <v>27</v>
      </c>
      <c r="O57" s="9">
        <f t="array" ref="O57">VLOOKUP($C57&amp;$D57&amp;$U57,IF({1,0},Sheet1!$A$6:$A$47&amp;Sheet1!$C$6:$C$47&amp;Sheet1!$T$6:$T$47,Sheet1!N$6:N$47),2,0)</f>
        <v>18</v>
      </c>
      <c r="P57" s="9">
        <f t="array" ref="P57">VLOOKUP($C57&amp;$D57&amp;$U57,IF({1,0},Sheet1!$A$6:$A$47&amp;Sheet1!$C$6:$C$47&amp;Sheet1!$T$6:$T$47,Sheet1!O$6:O$47),2,0)</f>
        <v>2</v>
      </c>
      <c r="Q57" s="9">
        <f t="array" ref="Q57">VLOOKUP($C57&amp;$D57&amp;$U57,IF({1,0},Sheet1!$A$6:$A$47&amp;Sheet1!$C$6:$C$47&amp;Sheet1!$T$6:$T$47,Sheet1!P$6:P$47),2,0)</f>
        <v>0</v>
      </c>
      <c r="R57" s="9">
        <f t="array" ref="R57">VLOOKUP($C57&amp;$D57&amp;$U57,IF({1,0},Sheet1!$A$6:$A$47&amp;Sheet1!$C$6:$C$47&amp;Sheet1!$T$6:$T$47,Sheet1!Q$6:Q$47),2,0)</f>
        <v>0</v>
      </c>
      <c r="S57" s="9">
        <f t="array" ref="S57">VLOOKUP($C57&amp;$D57&amp;$U57,IF({1,0},Sheet1!$A$6:$A$47&amp;Sheet1!$C$6:$C$47&amp;Sheet1!$T$6:$T$47,Sheet1!R$6:R$47),2,0)</f>
        <v>0</v>
      </c>
      <c r="T57" s="9">
        <f t="array" ref="T57">VLOOKUP($C57&amp;$D57&amp;$U57,IF({1,0},Sheet1!$A$6:$A$47&amp;Sheet1!$C$6:$C$47&amp;Sheet1!$T$6:$T$47,Sheet1!S$6:S$47),2,0)</f>
        <v>0</v>
      </c>
      <c r="U57" s="8">
        <v>10</v>
      </c>
      <c r="V57" s="33" t="s">
        <v>414</v>
      </c>
      <c r="W57" s="8" t="s">
        <v>28</v>
      </c>
      <c r="X57" s="9">
        <f t="array" ref="X57">VLOOKUP($C57&amp;$D57&amp;$AD57,IF({1,0},Sheet1!$A$6:$A$47&amp;Sheet1!$C$6:$C$47&amp;Sheet1!$AC$6:$AC$47,Sheet1!W$6:W$47),2,0)</f>
        <v>0</v>
      </c>
      <c r="Y57" s="9">
        <f t="array" ref="Y57">VLOOKUP($C57&amp;$D57&amp;$AD57,IF({1,0},Sheet1!$A$6:$A$47&amp;Sheet1!$C$6:$C$47&amp;Sheet1!$AC$6:$AC$47,Sheet1!X$6:X$47),2,0)</f>
        <v>0</v>
      </c>
      <c r="Z57" s="9">
        <f t="array" ref="Z57">VLOOKUP($C57&amp;$D57&amp;$AD57,IF({1,0},Sheet1!$A$6:$A$47&amp;Sheet1!$C$6:$C$47&amp;Sheet1!$AC$6:$AC$47,Sheet1!Y$6:Y$47),2,0)</f>
        <v>2</v>
      </c>
      <c r="AA57" s="9">
        <f t="array" ref="AA57">VLOOKUP($C57&amp;$D57&amp;$AD57,IF({1,0},Sheet1!$A$6:$A$47&amp;Sheet1!$C$6:$C$47&amp;Sheet1!$AC$6:$AC$47,Sheet1!Z$6:Z$47),2,0)</f>
        <v>700</v>
      </c>
      <c r="AB57" s="9">
        <f t="array" ref="AB57">VLOOKUP($C57&amp;$D57&amp;$AD57,IF({1,0},Sheet1!$A$6:$A$47&amp;Sheet1!$C$6:$C$47&amp;Sheet1!$AC$6:$AC$47,Sheet1!AA$6:AA$47),2,0)</f>
        <v>3</v>
      </c>
      <c r="AC57" s="9">
        <f t="array" ref="AC57">VLOOKUP($C57&amp;$D57&amp;$AD57,IF({1,0},Sheet1!$A$6:$A$47&amp;Sheet1!$C$6:$C$47&amp;Sheet1!$AC$6:$AC$47,Sheet1!AB$6:AB$47),2,0)</f>
        <v>500</v>
      </c>
      <c r="AD57" s="8">
        <v>15</v>
      </c>
      <c r="AE57" s="9" t="str">
        <f t="array" ref="AE57">VLOOKUP($C57&amp;$D57,IF({1,0},Sheet1!$A$6:$A$47&amp;Sheet1!$C$6:$C$47,Sheet1!AD$6:AD$47),2,0)</f>
        <v>攻击+700，防御+500 （3星）</v>
      </c>
      <c r="AF57" s="8" t="s">
        <v>72</v>
      </c>
      <c r="AG57" s="9">
        <f t="array" ref="AG57">VLOOKUP($C57&amp;$D57&amp;$AM57,IF({1,0},Sheet1!$A$6:$A$47&amp;Sheet1!$C$6:$C$47&amp;Sheet1!$AL$6:$AL$47,Sheet1!AF$6:AF$47),2,0)</f>
        <v>0</v>
      </c>
      <c r="AH57" s="9">
        <f t="array" ref="AH57">VLOOKUP($C57&amp;$D57&amp;$AM57,IF({1,0},Sheet1!$A$6:$A$47&amp;Sheet1!$C$6:$C$47&amp;Sheet1!$AL$6:$AL$47,Sheet1!AG$6:AG$47),2,0)</f>
        <v>0</v>
      </c>
      <c r="AI57" s="9">
        <f t="array" ref="AI57">VLOOKUP($C57&amp;$D57&amp;$AM57,IF({1,0},Sheet1!$A$6:$A$47&amp;Sheet1!$C$6:$C$47&amp;Sheet1!$AL$6:$AL$47,Sheet1!AH$6:AH$47),2,0)</f>
        <v>7</v>
      </c>
      <c r="AJ57" s="9">
        <f t="array" ref="AJ57">VLOOKUP($C57&amp;$D57&amp;$AM57,IF({1,0},Sheet1!$A$6:$A$47&amp;Sheet1!$C$6:$C$47&amp;Sheet1!$AL$6:$AL$47,Sheet1!AI$6:AI$47),2,0)</f>
        <v>35</v>
      </c>
      <c r="AK57" s="9">
        <f t="array" ref="AK57">VLOOKUP($C57&amp;$D57&amp;$AM57,IF({1,0},Sheet1!$A$6:$A$47&amp;Sheet1!$C$6:$C$47&amp;Sheet1!$AL$6:$AL$47,Sheet1!AJ$6:AJ$47),2,0)</f>
        <v>8</v>
      </c>
      <c r="AL57" s="9">
        <f t="array" ref="AL57">VLOOKUP($C57&amp;$D57&amp;$AM57,IF({1,0},Sheet1!$A$6:$A$47&amp;Sheet1!$C$6:$C$47&amp;Sheet1!$AL$6:$AL$47,Sheet1!AK$6:AK$47),2,0)</f>
        <v>25</v>
      </c>
      <c r="AM57" s="8">
        <v>20</v>
      </c>
      <c r="AN57" s="9" t="s">
        <v>446</v>
      </c>
      <c r="AO57" s="8" t="s">
        <v>73</v>
      </c>
      <c r="AP57" s="9">
        <f t="array" ref="AP57">VLOOKUP($C57&amp;$D57&amp;$AV57,IF({1,0},Sheet1!$A$6:$A$47&amp;Sheet1!$C$6:$C$47&amp;Sheet1!$AU$6:$AU$47,Sheet1!AO$6:AO$47),2,0)</f>
        <v>2</v>
      </c>
      <c r="AQ57" s="9">
        <f t="array" ref="AQ57">VLOOKUP($C57&amp;$D57&amp;$AV57,IF({1,0},Sheet1!$A$6:$A$47&amp;Sheet1!$C$6:$C$47&amp;Sheet1!$AU$6:$AU$47,Sheet1!AP$6:AP$47),2,0)</f>
        <v>2400</v>
      </c>
      <c r="AR57" s="9">
        <f t="array" ref="AR57">VLOOKUP($C57&amp;$D57&amp;$AV57,IF({1,0},Sheet1!$A$6:$A$47&amp;Sheet1!$C$6:$C$47&amp;Sheet1!$AU$6:$AU$47,Sheet1!AQ$6:AQ$47),2,0)</f>
        <v>3</v>
      </c>
      <c r="AS57" s="9">
        <f t="array" ref="AS57">VLOOKUP($C57&amp;$D57&amp;$AV57,IF({1,0},Sheet1!$A$6:$A$47&amp;Sheet1!$C$6:$C$47&amp;Sheet1!$AU$6:$AU$47,Sheet1!AR$6:AR$47),2,0)</f>
        <v>1200</v>
      </c>
      <c r="AT57" s="9">
        <f t="array" ref="AT57">VLOOKUP($C57&amp;$D57&amp;$AV57,IF({1,0},Sheet1!$A$6:$A$47&amp;Sheet1!$C$6:$C$47&amp;Sheet1!$AU$6:$AU$47,Sheet1!AS$6:AS$47),2,0)</f>
        <v>0</v>
      </c>
      <c r="AU57" s="9">
        <f t="array" ref="AU57">VLOOKUP($C57&amp;$D57&amp;$AV57,IF({1,0},Sheet1!$A$6:$A$47&amp;Sheet1!$C$6:$C$47&amp;Sheet1!$AU$6:$AU$47,Sheet1!AT$6:AT$47),2,0)</f>
        <v>0</v>
      </c>
      <c r="AV57" s="8">
        <v>25</v>
      </c>
      <c r="AW57" s="9" t="s">
        <v>447</v>
      </c>
      <c r="AX57" s="8" t="s">
        <v>74</v>
      </c>
      <c r="AY57" s="9">
        <f t="array" ref="AY57">VLOOKUP($C57&amp;$D57&amp;$BE57,IF({1,0},Sheet1!$A$6:$A$47&amp;Sheet1!$C$6:$C$47&amp;Sheet1!$BD$6:$BD$47,Sheet1!AX$6:AX$47),2,0)</f>
        <v>18</v>
      </c>
      <c r="AZ57" s="9">
        <f t="array" ref="AZ57">VLOOKUP($C57&amp;$D57&amp;$BE57,IF({1,0},Sheet1!$A$6:$A$47&amp;Sheet1!$C$6:$C$47&amp;Sheet1!$BD$6:$BD$47,Sheet1!AY$6:AY$47),2,0)</f>
        <v>4</v>
      </c>
      <c r="BA57" s="9">
        <f t="array" ref="BA57">VLOOKUP($C57&amp;$D57&amp;$BE57,IF({1,0},Sheet1!$A$6:$A$47&amp;Sheet1!$C$6:$C$47&amp;Sheet1!$BD$6:$BD$47,Sheet1!AZ$6:AZ$47),2,0)</f>
        <v>0</v>
      </c>
      <c r="BB57" s="9">
        <f t="array" ref="BB57">VLOOKUP($C57&amp;$D57&amp;$BE57,IF({1,0},Sheet1!$A$6:$A$47&amp;Sheet1!$C$6:$C$47&amp;Sheet1!$BD$6:$BD$47,Sheet1!BA$6:BA$47),2,0)</f>
        <v>0</v>
      </c>
      <c r="BC57" s="9">
        <f t="array" ref="BC57">VLOOKUP($C57&amp;$D57&amp;$BE57,IF({1,0},Sheet1!$A$6:$A$47&amp;Sheet1!$C$6:$C$47&amp;Sheet1!$BD$6:$BD$47,Sheet1!BB$6:BB$47),2,0)</f>
        <v>0</v>
      </c>
      <c r="BD57" s="9">
        <f t="array" ref="BD57">VLOOKUP($C57&amp;$D57&amp;$BE57,IF({1,0},Sheet1!$A$6:$A$47&amp;Sheet1!$C$6:$C$47&amp;Sheet1!$BD$6:$BD$47,Sheet1!BC$6:BC$47),2,0)</f>
        <v>0</v>
      </c>
      <c r="BE57" s="8">
        <v>30</v>
      </c>
      <c r="BF57" s="33" t="s">
        <v>418</v>
      </c>
      <c r="BG57" s="33" t="s">
        <v>75</v>
      </c>
      <c r="BH57" s="9">
        <f t="array" ref="BH57">VLOOKUP($C57&amp;$D57&amp;$BN57,IF({1,0},Sheet1!$A$6:$A$47&amp;Sheet1!$C$6:$C$47&amp;Sheet1!$BM$6:$BM$47,Sheet1!BG$6:BG$47),2,0)</f>
        <v>2</v>
      </c>
      <c r="BI57" s="9">
        <f t="array" ref="BI57">VLOOKUP($C57&amp;$D57&amp;$BN57,IF({1,0},Sheet1!$A$6:$A$47&amp;Sheet1!$C$6:$C$47&amp;Sheet1!$BM$6:$BM$47,Sheet1!BH$6:BH$47),2,0)</f>
        <v>4800</v>
      </c>
      <c r="BJ57" s="9">
        <f t="array" ref="BJ57">VLOOKUP($C57&amp;$D57&amp;$BN57,IF({1,0},Sheet1!$A$6:$A$47&amp;Sheet1!$C$6:$C$47&amp;Sheet1!$BM$6:$BM$47,Sheet1!BI$6:BI$47),2,0)</f>
        <v>3</v>
      </c>
      <c r="BK57" s="9">
        <f t="array" ref="BK57">VLOOKUP($C57&amp;$D57&amp;$BN57,IF({1,0},Sheet1!$A$6:$A$47&amp;Sheet1!$C$6:$C$47&amp;Sheet1!$BM$6:$BM$47,Sheet1!BJ$6:BJ$47),2,0)</f>
        <v>2400</v>
      </c>
      <c r="BL57" s="9">
        <f t="array" ref="BL57">VLOOKUP($C57&amp;$D57&amp;$BN57,IF({1,0},Sheet1!$A$6:$A$47&amp;Sheet1!$C$6:$C$47&amp;Sheet1!$BM$6:$BM$47,Sheet1!BK$6:BK$47),2,0)</f>
        <v>0</v>
      </c>
      <c r="BM57" s="9">
        <f t="array" ref="BM57">VLOOKUP($C57&amp;$D57&amp;$BN57,IF({1,0},Sheet1!$A$6:$A$47&amp;Sheet1!$C$6:$C$47&amp;Sheet1!$BM$6:$BM$47,Sheet1!BL$6:BL$47),2,0)</f>
        <v>0</v>
      </c>
      <c r="BN57" s="8">
        <v>35</v>
      </c>
      <c r="BO57" s="9" t="s">
        <v>448</v>
      </c>
      <c r="BP57" s="8" t="s">
        <v>76</v>
      </c>
      <c r="BQ57" s="9">
        <f t="array" ref="BQ57">VLOOKUP($C57&amp;$D57&amp;$BW57,IF({1,0},Sheet1!$A$6:$A$47&amp;Sheet1!$C$6:$C$47&amp;Sheet1!$BV$6:$BV$47,Sheet1!BP$6:BP$47),2,0)</f>
        <v>7</v>
      </c>
      <c r="BR57" s="9">
        <f t="array" ref="BR57">VLOOKUP($C57&amp;$D57&amp;$BW57,IF({1,0},Sheet1!$A$6:$A$47&amp;Sheet1!$C$6:$C$47&amp;Sheet1!$BV$6:$BV$47,Sheet1!BQ$6:BQ$47),2,0)</f>
        <v>50</v>
      </c>
      <c r="BS57" s="9">
        <f t="array" ref="BS57">VLOOKUP($C57&amp;$D57&amp;$BW57,IF({1,0},Sheet1!$A$6:$A$47&amp;Sheet1!$C$6:$C$47&amp;Sheet1!$BV$6:$BV$47,Sheet1!BR$6:BR$47),2,0)</f>
        <v>23</v>
      </c>
      <c r="BT57" s="9">
        <f t="array" ref="BT57">VLOOKUP($C57&amp;$D57&amp;$BW57,IF({1,0},Sheet1!$A$6:$A$47&amp;Sheet1!$C$6:$C$47&amp;Sheet1!$BV$6:$BV$47,Sheet1!BS$6:BS$47),2,0)</f>
        <v>20</v>
      </c>
      <c r="BU57" s="9">
        <f t="array" ref="BU57">VLOOKUP($C57&amp;$D57&amp;$BW57,IF({1,0},Sheet1!$A$6:$A$47&amp;Sheet1!$C$6:$C$47&amp;Sheet1!$BV$6:$BV$47,Sheet1!BT$6:BT$47),2,0)</f>
        <v>0</v>
      </c>
      <c r="BV57" s="9">
        <f t="array" ref="BV57">VLOOKUP($C57&amp;$D57&amp;$BW57,IF({1,0},Sheet1!$A$6:$A$47&amp;Sheet1!$C$6:$C$47&amp;Sheet1!$BV$6:$BV$47,Sheet1!BU$6:BU$47),2,0)</f>
        <v>0</v>
      </c>
      <c r="BW57" s="8">
        <v>40</v>
      </c>
      <c r="BX57" s="9" t="str">
        <f>"伤害加成+"&amp;BR57/10&amp;"%，最终免伤+"&amp;BT57/10&amp;"% （"&amp;BW57/5&amp;"星）"</f>
        <v>伤害加成+5%，最终免伤+2% （8星）</v>
      </c>
      <c r="BY57" s="8" t="s">
        <v>77</v>
      </c>
      <c r="BZ57" s="9">
        <f t="array" ref="BZ57">VLOOKUP($C57&amp;$D57&amp;$CF57,IF({1,0},Sheet1!$A$6:$A$47&amp;Sheet1!$C$6:$C$47&amp;Sheet1!$CE$6:$CE$47,Sheet1!BY$6:BY$47),2,0)</f>
        <v>2</v>
      </c>
      <c r="CA57" s="9">
        <f t="array" ref="CA57">VLOOKUP($C57&amp;$D57&amp;$CF57,IF({1,0},Sheet1!$A$6:$A$47&amp;Sheet1!$C$6:$C$47&amp;Sheet1!$CE$6:$CE$47,Sheet1!BZ$6:BZ$47),2,0)</f>
        <v>9600</v>
      </c>
      <c r="CB57" s="9">
        <f t="array" ref="CB57">VLOOKUP($C57&amp;$D57&amp;$CF57,IF({1,0},Sheet1!$A$6:$A$47&amp;Sheet1!$C$6:$C$47&amp;Sheet1!$CE$6:$CE$47,Sheet1!CA$6:CA$47),2,0)</f>
        <v>3</v>
      </c>
      <c r="CC57" s="9">
        <f t="array" ref="CC57">VLOOKUP($C57&amp;$D57&amp;$CF57,IF({1,0},Sheet1!$A$6:$A$47&amp;Sheet1!$C$6:$C$47&amp;Sheet1!$CE$6:$CE$47,Sheet1!CB$6:CB$47),2,0)</f>
        <v>4800</v>
      </c>
      <c r="CD57" s="9">
        <f t="array" ref="CD57">VLOOKUP($C57&amp;$D57&amp;$CF57,IF({1,0},Sheet1!$A$6:$A$47&amp;Sheet1!$C$6:$C$47&amp;Sheet1!$CE$6:$CE$47,Sheet1!CC$6:CC$47),2,0)</f>
        <v>0</v>
      </c>
      <c r="CE57" s="9">
        <f t="array" ref="CE57">VLOOKUP($C57&amp;$D57&amp;$CF57,IF({1,0},Sheet1!$A$6:$A$47&amp;Sheet1!$C$6:$C$47&amp;Sheet1!$CE$6:$CE$47,Sheet1!CD$6:CD$47),2,0)</f>
        <v>0</v>
      </c>
      <c r="CF57" s="8">
        <v>45</v>
      </c>
      <c r="CG57" s="9" t="str">
        <f>"攻击+"&amp;CA57&amp;"，防御+"&amp;CC57&amp;" （9星）"</f>
        <v>攻击+9600，防御+4800 （9星）</v>
      </c>
      <c r="CH57" s="8" t="s">
        <v>78</v>
      </c>
      <c r="CI57" s="9">
        <f t="array" ref="CI57">VLOOKUP($C57&amp;$D57&amp;$CO57,IF({1,0},Sheet1!$A$6:$A$47&amp;Sheet1!$C$6:$C$47&amp;Sheet1!$CN$6:$CN$47,Sheet1!CH$6:CH$47),2,0)</f>
        <v>22</v>
      </c>
      <c r="CJ57" s="9">
        <f t="array" ref="CJ57">VLOOKUP($C57&amp;$D57&amp;$CO57,IF({1,0},Sheet1!$A$6:$A$47&amp;Sheet1!$C$6:$C$47&amp;Sheet1!$CN$6:$CN$47,Sheet1!CI$6:CI$47),2,0)</f>
        <v>60</v>
      </c>
      <c r="CK57" s="9">
        <f t="array" ref="CK57">VLOOKUP($C57&amp;$D57&amp;$CO57,IF({1,0},Sheet1!$A$6:$A$47&amp;Sheet1!$C$6:$C$47&amp;Sheet1!$CN$6:$CN$47,Sheet1!CJ$6:CJ$47),2,0)</f>
        <v>23</v>
      </c>
      <c r="CL57" s="9">
        <f t="array" ref="CL57">VLOOKUP($C57&amp;$D57&amp;$CO57,IF({1,0},Sheet1!$A$6:$A$47&amp;Sheet1!$C$6:$C$47&amp;Sheet1!$CN$6:$CN$47,Sheet1!CK$6:CK$47),2,0)</f>
        <v>30</v>
      </c>
      <c r="CM57" s="9">
        <f t="array" ref="CM57">VLOOKUP($C57&amp;$D57&amp;$CO57,IF({1,0},Sheet1!$A$6:$A$47&amp;Sheet1!$C$6:$C$47&amp;Sheet1!$CN$6:$CN$47,Sheet1!CL$6:CL$47),2,0)</f>
        <v>0</v>
      </c>
      <c r="CN57" s="9">
        <f t="array" ref="CN57">VLOOKUP($C57&amp;$D57&amp;$CO57,IF({1,0},Sheet1!$A$6:$A$47&amp;Sheet1!$C$6:$C$47&amp;Sheet1!$CN$6:$CN$47,Sheet1!CM$6:CM$47),2,0)</f>
        <v>0</v>
      </c>
      <c r="CO57" s="8">
        <v>50</v>
      </c>
      <c r="CP57" s="9" t="str">
        <f>"最终增伤+"&amp;CJ57/10&amp;"%，最终免伤+"&amp;CL57/10&amp;"% （"&amp;CO57/5&amp;"星）"</f>
        <v>最终增伤+6%，最终免伤+3% （10星）</v>
      </c>
    </row>
    <row r="58" spans="1:96" ht="17.399999999999999" x14ac:dyDescent="0.25">
      <c r="A58" s="47">
        <v>11302</v>
      </c>
      <c r="B58" s="29" t="s">
        <v>309</v>
      </c>
      <c r="C58" s="29">
        <f>VLOOKUP(B58,Sheet4!$A$6:$B$171,2,0)</f>
        <v>4</v>
      </c>
      <c r="D58" s="48">
        <v>13</v>
      </c>
      <c r="E58" s="8" t="s">
        <v>29</v>
      </c>
      <c r="F58" s="9">
        <f t="array" ref="F58">VLOOKUP($C58&amp;$D58&amp;$L58,IF({1,0},Sheet1!$A$6:$A$47&amp;Sheet1!$C$6:$C$47&amp;Sheet1!$K$6:$K$47,Sheet1!E$6:E$47),2,0)</f>
        <v>18</v>
      </c>
      <c r="G58" s="9">
        <f t="array" ref="G58">VLOOKUP($C58&amp;$D58&amp;$L58,IF({1,0},Sheet1!$A$6:$A$47&amp;Sheet1!$C$6:$C$47&amp;Sheet1!$K$6:$K$47,Sheet1!F$6:F$47),2,0)</f>
        <v>1</v>
      </c>
      <c r="H58" s="9">
        <f t="array" ref="H58">VLOOKUP($C58&amp;$D58&amp;$L58,IF({1,0},Sheet1!$A$6:$A$47&amp;Sheet1!$C$6:$C$47&amp;Sheet1!$K$6:$K$47,Sheet1!G$6:G$47),2,0)</f>
        <v>0</v>
      </c>
      <c r="I58" s="9">
        <f t="array" ref="I58">VLOOKUP($C58&amp;$D58&amp;$L58,IF({1,0},Sheet1!$A$6:$A$47&amp;Sheet1!$C$6:$C$47&amp;Sheet1!$K$6:$K$47,Sheet1!H$6:H$47),2,0)</f>
        <v>0</v>
      </c>
      <c r="J58" s="9">
        <f t="array" ref="J58">VLOOKUP($C58&amp;$D58&amp;$L58,IF({1,0},Sheet1!$A$6:$A$47&amp;Sheet1!$C$6:$C$47&amp;Sheet1!$K$6:$K$47,Sheet1!I$6:I$47),2,0)</f>
        <v>0</v>
      </c>
      <c r="K58" s="9">
        <f t="array" ref="K58">VLOOKUP($C58&amp;$D58&amp;$L58,IF({1,0},Sheet1!$A$6:$A$47&amp;Sheet1!$C$6:$C$47&amp;Sheet1!$K$6:$K$47,Sheet1!J$6:J$47),2,0)</f>
        <v>0</v>
      </c>
      <c r="L58" s="8">
        <v>5</v>
      </c>
      <c r="M58" s="33" t="s">
        <v>413</v>
      </c>
      <c r="N58" s="8" t="s">
        <v>27</v>
      </c>
      <c r="O58" s="9">
        <f t="array" ref="O58">VLOOKUP($C58&amp;$D58&amp;$U58,IF({1,0},Sheet1!$A$6:$A$47&amp;Sheet1!$C$6:$C$47&amp;Sheet1!$T$6:$T$47,Sheet1!N$6:N$47),2,0)</f>
        <v>18</v>
      </c>
      <c r="P58" s="9">
        <f t="array" ref="P58">VLOOKUP($C58&amp;$D58&amp;$U58,IF({1,0},Sheet1!$A$6:$A$47&amp;Sheet1!$C$6:$C$47&amp;Sheet1!$T$6:$T$47,Sheet1!O$6:O$47),2,0)</f>
        <v>2</v>
      </c>
      <c r="Q58" s="9">
        <f t="array" ref="Q58">VLOOKUP($C58&amp;$D58&amp;$U58,IF({1,0},Sheet1!$A$6:$A$47&amp;Sheet1!$C$6:$C$47&amp;Sheet1!$T$6:$T$47,Sheet1!P$6:P$47),2,0)</f>
        <v>0</v>
      </c>
      <c r="R58" s="9">
        <f t="array" ref="R58">VLOOKUP($C58&amp;$D58&amp;$U58,IF({1,0},Sheet1!$A$6:$A$47&amp;Sheet1!$C$6:$C$47&amp;Sheet1!$T$6:$T$47,Sheet1!Q$6:Q$47),2,0)</f>
        <v>0</v>
      </c>
      <c r="S58" s="9">
        <f t="array" ref="S58">VLOOKUP($C58&amp;$D58&amp;$U58,IF({1,0},Sheet1!$A$6:$A$47&amp;Sheet1!$C$6:$C$47&amp;Sheet1!$T$6:$T$47,Sheet1!R$6:R$47),2,0)</f>
        <v>0</v>
      </c>
      <c r="T58" s="9">
        <f t="array" ref="T58">VLOOKUP($C58&amp;$D58&amp;$U58,IF({1,0},Sheet1!$A$6:$A$47&amp;Sheet1!$C$6:$C$47&amp;Sheet1!$T$6:$T$47,Sheet1!S$6:S$47),2,0)</f>
        <v>0</v>
      </c>
      <c r="U58" s="8">
        <v>10</v>
      </c>
      <c r="V58" s="33" t="s">
        <v>414</v>
      </c>
      <c r="W58" s="8" t="s">
        <v>28</v>
      </c>
      <c r="X58" s="9">
        <f t="array" ref="X58">VLOOKUP($C58&amp;$D58&amp;$AD58,IF({1,0},Sheet1!$A$6:$A$47&amp;Sheet1!$C$6:$C$47&amp;Sheet1!$AC$6:$AC$47,Sheet1!W$6:W$47),2,0)</f>
        <v>0</v>
      </c>
      <c r="Y58" s="9">
        <f t="array" ref="Y58">VLOOKUP($C58&amp;$D58&amp;$AD58,IF({1,0},Sheet1!$A$6:$A$47&amp;Sheet1!$C$6:$C$47&amp;Sheet1!$AC$6:$AC$47,Sheet1!X$6:X$47),2,0)</f>
        <v>0</v>
      </c>
      <c r="Z58" s="9">
        <f t="array" ref="Z58">VLOOKUP($C58&amp;$D58&amp;$AD58,IF({1,0},Sheet1!$A$6:$A$47&amp;Sheet1!$C$6:$C$47&amp;Sheet1!$AC$6:$AC$47,Sheet1!Y$6:Y$47),2,0)</f>
        <v>2</v>
      </c>
      <c r="AA58" s="9">
        <f t="array" ref="AA58">VLOOKUP($C58&amp;$D58&amp;$AD58,IF({1,0},Sheet1!$A$6:$A$47&amp;Sheet1!$C$6:$C$47&amp;Sheet1!$AC$6:$AC$47,Sheet1!Z$6:Z$47),2,0)</f>
        <v>600</v>
      </c>
      <c r="AB58" s="9">
        <f t="array" ref="AB58">VLOOKUP($C58&amp;$D58&amp;$AD58,IF({1,0},Sheet1!$A$6:$A$47&amp;Sheet1!$C$6:$C$47&amp;Sheet1!$AC$6:$AC$47,Sheet1!AA$6:AA$47),2,0)</f>
        <v>3</v>
      </c>
      <c r="AC58" s="9">
        <f t="array" ref="AC58">VLOOKUP($C58&amp;$D58&amp;$AD58,IF({1,0},Sheet1!$A$6:$A$47&amp;Sheet1!$C$6:$C$47&amp;Sheet1!$AC$6:$AC$47,Sheet1!AB$6:AB$47),2,0)</f>
        <v>400</v>
      </c>
      <c r="AD58" s="8">
        <v>15</v>
      </c>
      <c r="AE58" s="9" t="str">
        <f t="array" ref="AE58">VLOOKUP($C58&amp;$D58,IF({1,0},Sheet1!$A$6:$A$47&amp;Sheet1!$C$6:$C$47,Sheet1!AD$6:AD$47),2,0)</f>
        <v>攻击+600，防御+400 （3星）</v>
      </c>
      <c r="AF58" s="8" t="s">
        <v>72</v>
      </c>
      <c r="AG58" s="9">
        <f t="array" ref="AG58">VLOOKUP($C58&amp;$D58&amp;$AM58,IF({1,0},Sheet1!$A$6:$A$47&amp;Sheet1!$C$6:$C$47&amp;Sheet1!$AL$6:$AL$47,Sheet1!AF$6:AF$47),2,0)</f>
        <v>0</v>
      </c>
      <c r="AH58" s="9">
        <f t="array" ref="AH58">VLOOKUP($C58&amp;$D58&amp;$AM58,IF({1,0},Sheet1!$A$6:$A$47&amp;Sheet1!$C$6:$C$47&amp;Sheet1!$AL$6:$AL$47,Sheet1!AG$6:AG$47),2,0)</f>
        <v>0</v>
      </c>
      <c r="AI58" s="9">
        <f t="array" ref="AI58">VLOOKUP($C58&amp;$D58&amp;$AM58,IF({1,0},Sheet1!$A$6:$A$47&amp;Sheet1!$C$6:$C$47&amp;Sheet1!$AL$6:$AL$47,Sheet1!AH$6:AH$47),2,0)</f>
        <v>7</v>
      </c>
      <c r="AJ58" s="9">
        <f t="array" ref="AJ58">VLOOKUP($C58&amp;$D58&amp;$AM58,IF({1,0},Sheet1!$A$6:$A$47&amp;Sheet1!$C$6:$C$47&amp;Sheet1!$AL$6:$AL$47,Sheet1!AI$6:AI$47),2,0)</f>
        <v>30</v>
      </c>
      <c r="AK58" s="9">
        <f t="array" ref="AK58">VLOOKUP($C58&amp;$D58&amp;$AM58,IF({1,0},Sheet1!$A$6:$A$47&amp;Sheet1!$C$6:$C$47&amp;Sheet1!$AL$6:$AL$47,Sheet1!AJ$6:AJ$47),2,0)</f>
        <v>8</v>
      </c>
      <c r="AL58" s="9">
        <f t="array" ref="AL58">VLOOKUP($C58&amp;$D58&amp;$AM58,IF({1,0},Sheet1!$A$6:$A$47&amp;Sheet1!$C$6:$C$47&amp;Sheet1!$AL$6:$AL$47,Sheet1!AK$6:AK$47),2,0)</f>
        <v>20</v>
      </c>
      <c r="AM58" s="8">
        <v>20</v>
      </c>
      <c r="AN58" s="9" t="s">
        <v>460</v>
      </c>
      <c r="AO58" s="8" t="s">
        <v>73</v>
      </c>
      <c r="AP58" s="9">
        <f t="array" ref="AP58">VLOOKUP($C58&amp;$D58&amp;$AV58,IF({1,0},Sheet1!$A$6:$A$47&amp;Sheet1!$C$6:$C$47&amp;Sheet1!$AU$6:$AU$47,Sheet1!AO$6:AO$47),2,0)</f>
        <v>2</v>
      </c>
      <c r="AQ58" s="9">
        <f t="array" ref="AQ58">VLOOKUP($C58&amp;$D58&amp;$AV58,IF({1,0},Sheet1!$A$6:$A$47&amp;Sheet1!$C$6:$C$47&amp;Sheet1!$AU$6:$AU$47,Sheet1!AP$6:AP$47),2,0)</f>
        <v>1800</v>
      </c>
      <c r="AR58" s="9">
        <f t="array" ref="AR58">VLOOKUP($C58&amp;$D58&amp;$AV58,IF({1,0},Sheet1!$A$6:$A$47&amp;Sheet1!$C$6:$C$47&amp;Sheet1!$AU$6:$AU$47,Sheet1!AQ$6:AQ$47),2,0)</f>
        <v>3</v>
      </c>
      <c r="AS58" s="9">
        <f t="array" ref="AS58">VLOOKUP($C58&amp;$D58&amp;$AV58,IF({1,0},Sheet1!$A$6:$A$47&amp;Sheet1!$C$6:$C$47&amp;Sheet1!$AU$6:$AU$47,Sheet1!AR$6:AR$47),2,0)</f>
        <v>900</v>
      </c>
      <c r="AT58" s="9">
        <f t="array" ref="AT58">VLOOKUP($C58&amp;$D58&amp;$AV58,IF({1,0},Sheet1!$A$6:$A$47&amp;Sheet1!$C$6:$C$47&amp;Sheet1!$AU$6:$AU$47,Sheet1!AS$6:AS$47),2,0)</f>
        <v>0</v>
      </c>
      <c r="AU58" s="9">
        <f t="array" ref="AU58">VLOOKUP($C58&amp;$D58&amp;$AV58,IF({1,0},Sheet1!$A$6:$A$47&amp;Sheet1!$C$6:$C$47&amp;Sheet1!$AU$6:$AU$47,Sheet1!AT$6:AT$47),2,0)</f>
        <v>0</v>
      </c>
      <c r="AV58" s="8">
        <v>25</v>
      </c>
      <c r="AW58" s="9" t="s">
        <v>461</v>
      </c>
      <c r="AX58" s="8" t="s">
        <v>74</v>
      </c>
      <c r="AY58" s="9">
        <f t="array" ref="AY58">VLOOKUP($C58&amp;$D58&amp;$BE58,IF({1,0},Sheet1!$A$6:$A$47&amp;Sheet1!$C$6:$C$47&amp;Sheet1!$BD$6:$BD$47,Sheet1!AX$6:AX$47),2,0)</f>
        <v>18</v>
      </c>
      <c r="AZ58" s="9">
        <f t="array" ref="AZ58">VLOOKUP($C58&amp;$D58&amp;$BE58,IF({1,0},Sheet1!$A$6:$A$47&amp;Sheet1!$C$6:$C$47&amp;Sheet1!$BD$6:$BD$47,Sheet1!AY$6:AY$47),2,0)</f>
        <v>4</v>
      </c>
      <c r="BA58" s="9">
        <f t="array" ref="BA58">VLOOKUP($C58&amp;$D58&amp;$BE58,IF({1,0},Sheet1!$A$6:$A$47&amp;Sheet1!$C$6:$C$47&amp;Sheet1!$BD$6:$BD$47,Sheet1!AZ$6:AZ$47),2,0)</f>
        <v>0</v>
      </c>
      <c r="BB58" s="9">
        <f t="array" ref="BB58">VLOOKUP($C58&amp;$D58&amp;$BE58,IF({1,0},Sheet1!$A$6:$A$47&amp;Sheet1!$C$6:$C$47&amp;Sheet1!$BD$6:$BD$47,Sheet1!BA$6:BA$47),2,0)</f>
        <v>0</v>
      </c>
      <c r="BC58" s="9">
        <f t="array" ref="BC58">VLOOKUP($C58&amp;$D58&amp;$BE58,IF({1,0},Sheet1!$A$6:$A$47&amp;Sheet1!$C$6:$C$47&amp;Sheet1!$BD$6:$BD$47,Sheet1!BB$6:BB$47),2,0)</f>
        <v>0</v>
      </c>
      <c r="BD58" s="9">
        <f t="array" ref="BD58">VLOOKUP($C58&amp;$D58&amp;$BE58,IF({1,0},Sheet1!$A$6:$A$47&amp;Sheet1!$C$6:$C$47&amp;Sheet1!$BD$6:$BD$47,Sheet1!BC$6:BC$47),2,0)</f>
        <v>0</v>
      </c>
      <c r="BE58" s="8">
        <v>30</v>
      </c>
      <c r="BF58" s="33" t="s">
        <v>418</v>
      </c>
      <c r="BG58" s="33" t="s">
        <v>75</v>
      </c>
      <c r="BH58" s="9">
        <f t="array" ref="BH58">VLOOKUP($C58&amp;$D58&amp;$BN58,IF({1,0},Sheet1!$A$6:$A$47&amp;Sheet1!$C$6:$C$47&amp;Sheet1!$BM$6:$BM$47,Sheet1!BG$6:BG$47),2,0)</f>
        <v>2</v>
      </c>
      <c r="BI58" s="9">
        <f t="array" ref="BI58">VLOOKUP($C58&amp;$D58&amp;$BN58,IF({1,0},Sheet1!$A$6:$A$47&amp;Sheet1!$C$6:$C$47&amp;Sheet1!$BM$6:$BM$47,Sheet1!BH$6:BH$47),2,0)</f>
        <v>3600</v>
      </c>
      <c r="BJ58" s="9">
        <f t="array" ref="BJ58">VLOOKUP($C58&amp;$D58&amp;$BN58,IF({1,0},Sheet1!$A$6:$A$47&amp;Sheet1!$C$6:$C$47&amp;Sheet1!$BM$6:$BM$47,Sheet1!BI$6:BI$47),2,0)</f>
        <v>3</v>
      </c>
      <c r="BK58" s="9">
        <f t="array" ref="BK58">VLOOKUP($C58&amp;$D58&amp;$BN58,IF({1,0},Sheet1!$A$6:$A$47&amp;Sheet1!$C$6:$C$47&amp;Sheet1!$BM$6:$BM$47,Sheet1!BJ$6:BJ$47),2,0)</f>
        <v>1800</v>
      </c>
      <c r="BL58" s="9">
        <f t="array" ref="BL58">VLOOKUP($C58&amp;$D58&amp;$BN58,IF({1,0},Sheet1!$A$6:$A$47&amp;Sheet1!$C$6:$C$47&amp;Sheet1!$BM$6:$BM$47,Sheet1!BK$6:BK$47),2,0)</f>
        <v>0</v>
      </c>
      <c r="BM58" s="9">
        <f t="array" ref="BM58">VLOOKUP($C58&amp;$D58&amp;$BN58,IF({1,0},Sheet1!$A$6:$A$47&amp;Sheet1!$C$6:$C$47&amp;Sheet1!$BM$6:$BM$47,Sheet1!BL$6:BL$47),2,0)</f>
        <v>0</v>
      </c>
      <c r="BN58" s="8">
        <v>35</v>
      </c>
      <c r="BO58" s="9" t="s">
        <v>462</v>
      </c>
      <c r="BP58" s="8" t="s">
        <v>76</v>
      </c>
      <c r="BQ58" s="9">
        <f t="array" ref="BQ58">VLOOKUP($C58&amp;$D58&amp;$BW58,IF({1,0},Sheet1!$A$6:$A$47&amp;Sheet1!$C$6:$C$47&amp;Sheet1!$BV$6:$BV$47,Sheet1!BP$6:BP$47),2,0)</f>
        <v>7</v>
      </c>
      <c r="BR58" s="9">
        <f t="array" ref="BR58">VLOOKUP($C58&amp;$D58&amp;$BW58,IF({1,0},Sheet1!$A$6:$A$47&amp;Sheet1!$C$6:$C$47&amp;Sheet1!$BV$6:$BV$47,Sheet1!BQ$6:BQ$47),2,0)</f>
        <v>40</v>
      </c>
      <c r="BS58" s="9">
        <f t="array" ref="BS58">VLOOKUP($C58&amp;$D58&amp;$BW58,IF({1,0},Sheet1!$A$6:$A$47&amp;Sheet1!$C$6:$C$47&amp;Sheet1!$BV$6:$BV$47,Sheet1!BR$6:BR$47),2,0)</f>
        <v>23</v>
      </c>
      <c r="BT58" s="9">
        <f t="array" ref="BT58">VLOOKUP($C58&amp;$D58&amp;$BW58,IF({1,0},Sheet1!$A$6:$A$47&amp;Sheet1!$C$6:$C$47&amp;Sheet1!$BV$6:$BV$47,Sheet1!BS$6:BS$47),2,0)</f>
        <v>16</v>
      </c>
      <c r="BU58" s="9">
        <f t="array" ref="BU58">VLOOKUP($C58&amp;$D58&amp;$BW58,IF({1,0},Sheet1!$A$6:$A$47&amp;Sheet1!$C$6:$C$47&amp;Sheet1!$BV$6:$BV$47,Sheet1!BT$6:BT$47),2,0)</f>
        <v>0</v>
      </c>
      <c r="BV58" s="9">
        <f t="array" ref="BV58">VLOOKUP($C58&amp;$D58&amp;$BW58,IF({1,0},Sheet1!$A$6:$A$47&amp;Sheet1!$C$6:$C$47&amp;Sheet1!$BV$6:$BV$47,Sheet1!BU$6:BU$47),2,0)</f>
        <v>0</v>
      </c>
      <c r="BW58" s="8">
        <v>40</v>
      </c>
      <c r="BX58" s="9" t="str">
        <f>"伤害加成+"&amp;BR58/10&amp;"%，最终免伤+"&amp;BT58/10&amp;"% （"&amp;BW58/5&amp;"星）"</f>
        <v>伤害加成+4%，最终免伤+1.6% （8星）</v>
      </c>
      <c r="BY58" s="8" t="s">
        <v>77</v>
      </c>
      <c r="BZ58" s="9">
        <f t="array" ref="BZ58">VLOOKUP($C58&amp;$D58&amp;$CF58,IF({1,0},Sheet1!$A$6:$A$47&amp;Sheet1!$C$6:$C$47&amp;Sheet1!$CE$6:$CE$47,Sheet1!BY$6:BY$47),2,0)</f>
        <v>2</v>
      </c>
      <c r="CA58" s="9">
        <f t="array" ref="CA58">VLOOKUP($C58&amp;$D58&amp;$CF58,IF({1,0},Sheet1!$A$6:$A$47&amp;Sheet1!$C$6:$C$47&amp;Sheet1!$CE$6:$CE$47,Sheet1!BZ$6:BZ$47),2,0)</f>
        <v>7200</v>
      </c>
      <c r="CB58" s="9">
        <f t="array" ref="CB58">VLOOKUP($C58&amp;$D58&amp;$CF58,IF({1,0},Sheet1!$A$6:$A$47&amp;Sheet1!$C$6:$C$47&amp;Sheet1!$CE$6:$CE$47,Sheet1!CA$6:CA$47),2,0)</f>
        <v>3</v>
      </c>
      <c r="CC58" s="9">
        <f t="array" ref="CC58">VLOOKUP($C58&amp;$D58&amp;$CF58,IF({1,0},Sheet1!$A$6:$A$47&amp;Sheet1!$C$6:$C$47&amp;Sheet1!$CE$6:$CE$47,Sheet1!CB$6:CB$47),2,0)</f>
        <v>3600</v>
      </c>
      <c r="CD58" s="9">
        <f t="array" ref="CD58">VLOOKUP($C58&amp;$D58&amp;$CF58,IF({1,0},Sheet1!$A$6:$A$47&amp;Sheet1!$C$6:$C$47&amp;Sheet1!$CE$6:$CE$47,Sheet1!CC$6:CC$47),2,0)</f>
        <v>0</v>
      </c>
      <c r="CE58" s="9">
        <f t="array" ref="CE58">VLOOKUP($C58&amp;$D58&amp;$CF58,IF({1,0},Sheet1!$A$6:$A$47&amp;Sheet1!$C$6:$C$47&amp;Sheet1!$CE$6:$CE$47,Sheet1!CD$6:CD$47),2,0)</f>
        <v>0</v>
      </c>
      <c r="CF58" s="8">
        <v>45</v>
      </c>
      <c r="CG58" s="9" t="str">
        <f>"攻击+"&amp;CA58&amp;"，防御+"&amp;CC58&amp;" （9星）"</f>
        <v>攻击+7200，防御+3600 （9星）</v>
      </c>
      <c r="CH58" s="8" t="s">
        <v>78</v>
      </c>
      <c r="CI58" s="9">
        <f t="array" ref="CI58">VLOOKUP($C58&amp;$D58&amp;$CO58,IF({1,0},Sheet1!$A$6:$A$47&amp;Sheet1!$C$6:$C$47&amp;Sheet1!$CN$6:$CN$47,Sheet1!CH$6:CH$47),2,0)</f>
        <v>22</v>
      </c>
      <c r="CJ58" s="9">
        <f t="array" ref="CJ58">VLOOKUP($C58&amp;$D58&amp;$CO58,IF({1,0},Sheet1!$A$6:$A$47&amp;Sheet1!$C$6:$C$47&amp;Sheet1!$CN$6:$CN$47,Sheet1!CI$6:CI$47),2,0)</f>
        <v>48</v>
      </c>
      <c r="CK58" s="9">
        <f t="array" ref="CK58">VLOOKUP($C58&amp;$D58&amp;$CO58,IF({1,0},Sheet1!$A$6:$A$47&amp;Sheet1!$C$6:$C$47&amp;Sheet1!$CN$6:$CN$47,Sheet1!CJ$6:CJ$47),2,0)</f>
        <v>23</v>
      </c>
      <c r="CL58" s="9">
        <f t="array" ref="CL58">VLOOKUP($C58&amp;$D58&amp;$CO58,IF({1,0},Sheet1!$A$6:$A$47&amp;Sheet1!$C$6:$C$47&amp;Sheet1!$CN$6:$CN$47,Sheet1!CK$6:CK$47),2,0)</f>
        <v>24</v>
      </c>
      <c r="CM58" s="9">
        <f t="array" ref="CM58">VLOOKUP($C58&amp;$D58&amp;$CO58,IF({1,0},Sheet1!$A$6:$A$47&amp;Sheet1!$C$6:$C$47&amp;Sheet1!$CN$6:$CN$47,Sheet1!CL$6:CL$47),2,0)</f>
        <v>0</v>
      </c>
      <c r="CN58" s="9">
        <f t="array" ref="CN58">VLOOKUP($C58&amp;$D58&amp;$CO58,IF({1,0},Sheet1!$A$6:$A$47&amp;Sheet1!$C$6:$C$47&amp;Sheet1!$CN$6:$CN$47,Sheet1!CM$6:CM$47),2,0)</f>
        <v>0</v>
      </c>
      <c r="CO58" s="8">
        <v>50</v>
      </c>
      <c r="CP58" s="9" t="str">
        <f>"最终增伤+"&amp;CJ58/10&amp;"%，最终免伤+"&amp;CL58/10&amp;"% （"&amp;CO58/5&amp;"星）"</f>
        <v>最终增伤+4.8%，最终免伤+2.4% （10星）</v>
      </c>
    </row>
    <row r="59" spans="1:96" ht="17.399999999999999" x14ac:dyDescent="0.25">
      <c r="A59" s="47">
        <v>11304</v>
      </c>
      <c r="B59" s="29" t="s">
        <v>310</v>
      </c>
      <c r="C59" s="29">
        <f>VLOOKUP(B59,Sheet4!$A$6:$B$171,2,0)</f>
        <v>4</v>
      </c>
      <c r="D59" s="48">
        <v>13</v>
      </c>
      <c r="E59" s="8" t="s">
        <v>29</v>
      </c>
      <c r="F59" s="9">
        <f t="array" ref="F59">VLOOKUP($C59&amp;$D59&amp;$L59,IF({1,0},Sheet1!$A$6:$A$47&amp;Sheet1!$C$6:$C$47&amp;Sheet1!$K$6:$K$47,Sheet1!E$6:E$47),2,0)</f>
        <v>18</v>
      </c>
      <c r="G59" s="9">
        <f t="array" ref="G59">VLOOKUP($C59&amp;$D59&amp;$L59,IF({1,0},Sheet1!$A$6:$A$47&amp;Sheet1!$C$6:$C$47&amp;Sheet1!$K$6:$K$47,Sheet1!F$6:F$47),2,0)</f>
        <v>1</v>
      </c>
      <c r="H59" s="9">
        <f t="array" ref="H59">VLOOKUP($C59&amp;$D59&amp;$L59,IF({1,0},Sheet1!$A$6:$A$47&amp;Sheet1!$C$6:$C$47&amp;Sheet1!$K$6:$K$47,Sheet1!G$6:G$47),2,0)</f>
        <v>0</v>
      </c>
      <c r="I59" s="9">
        <f t="array" ref="I59">VLOOKUP($C59&amp;$D59&amp;$L59,IF({1,0},Sheet1!$A$6:$A$47&amp;Sheet1!$C$6:$C$47&amp;Sheet1!$K$6:$K$47,Sheet1!H$6:H$47),2,0)</f>
        <v>0</v>
      </c>
      <c r="J59" s="9">
        <f t="array" ref="J59">VLOOKUP($C59&amp;$D59&amp;$L59,IF({1,0},Sheet1!$A$6:$A$47&amp;Sheet1!$C$6:$C$47&amp;Sheet1!$K$6:$K$47,Sheet1!I$6:I$47),2,0)</f>
        <v>0</v>
      </c>
      <c r="K59" s="9">
        <f t="array" ref="K59">VLOOKUP($C59&amp;$D59&amp;$L59,IF({1,0},Sheet1!$A$6:$A$47&amp;Sheet1!$C$6:$C$47&amp;Sheet1!$K$6:$K$47,Sheet1!J$6:J$47),2,0)</f>
        <v>0</v>
      </c>
      <c r="L59" s="8">
        <v>5</v>
      </c>
      <c r="M59" s="33" t="s">
        <v>413</v>
      </c>
      <c r="N59" s="8" t="s">
        <v>27</v>
      </c>
      <c r="O59" s="9">
        <f t="array" ref="O59">VLOOKUP($C59&amp;$D59&amp;$U59,IF({1,0},Sheet1!$A$6:$A$47&amp;Sheet1!$C$6:$C$47&amp;Sheet1!$T$6:$T$47,Sheet1!N$6:N$47),2,0)</f>
        <v>18</v>
      </c>
      <c r="P59" s="9">
        <f t="array" ref="P59">VLOOKUP($C59&amp;$D59&amp;$U59,IF({1,0},Sheet1!$A$6:$A$47&amp;Sheet1!$C$6:$C$47&amp;Sheet1!$T$6:$T$47,Sheet1!O$6:O$47),2,0)</f>
        <v>2</v>
      </c>
      <c r="Q59" s="9">
        <f t="array" ref="Q59">VLOOKUP($C59&amp;$D59&amp;$U59,IF({1,0},Sheet1!$A$6:$A$47&amp;Sheet1!$C$6:$C$47&amp;Sheet1!$T$6:$T$47,Sheet1!P$6:P$47),2,0)</f>
        <v>0</v>
      </c>
      <c r="R59" s="9">
        <f t="array" ref="R59">VLOOKUP($C59&amp;$D59&amp;$U59,IF({1,0},Sheet1!$A$6:$A$47&amp;Sheet1!$C$6:$C$47&amp;Sheet1!$T$6:$T$47,Sheet1!Q$6:Q$47),2,0)</f>
        <v>0</v>
      </c>
      <c r="S59" s="9">
        <f t="array" ref="S59">VLOOKUP($C59&amp;$D59&amp;$U59,IF({1,0},Sheet1!$A$6:$A$47&amp;Sheet1!$C$6:$C$47&amp;Sheet1!$T$6:$T$47,Sheet1!R$6:R$47),2,0)</f>
        <v>0</v>
      </c>
      <c r="T59" s="9">
        <f t="array" ref="T59">VLOOKUP($C59&amp;$D59&amp;$U59,IF({1,0},Sheet1!$A$6:$A$47&amp;Sheet1!$C$6:$C$47&amp;Sheet1!$T$6:$T$47,Sheet1!S$6:S$47),2,0)</f>
        <v>0</v>
      </c>
      <c r="U59" s="8">
        <v>10</v>
      </c>
      <c r="V59" s="33" t="s">
        <v>414</v>
      </c>
      <c r="W59" s="8" t="s">
        <v>28</v>
      </c>
      <c r="X59" s="9">
        <f t="array" ref="X59">VLOOKUP($C59&amp;$D59&amp;$AD59,IF({1,0},Sheet1!$A$6:$A$47&amp;Sheet1!$C$6:$C$47&amp;Sheet1!$AC$6:$AC$47,Sheet1!W$6:W$47),2,0)</f>
        <v>0</v>
      </c>
      <c r="Y59" s="9">
        <f t="array" ref="Y59">VLOOKUP($C59&amp;$D59&amp;$AD59,IF({1,0},Sheet1!$A$6:$A$47&amp;Sheet1!$C$6:$C$47&amp;Sheet1!$AC$6:$AC$47,Sheet1!X$6:X$47),2,0)</f>
        <v>0</v>
      </c>
      <c r="Z59" s="9">
        <f t="array" ref="Z59">VLOOKUP($C59&amp;$D59&amp;$AD59,IF({1,0},Sheet1!$A$6:$A$47&amp;Sheet1!$C$6:$C$47&amp;Sheet1!$AC$6:$AC$47,Sheet1!Y$6:Y$47),2,0)</f>
        <v>2</v>
      </c>
      <c r="AA59" s="9">
        <f t="array" ref="AA59">VLOOKUP($C59&amp;$D59&amp;$AD59,IF({1,0},Sheet1!$A$6:$A$47&amp;Sheet1!$C$6:$C$47&amp;Sheet1!$AC$6:$AC$47,Sheet1!Z$6:Z$47),2,0)</f>
        <v>600</v>
      </c>
      <c r="AB59" s="9">
        <f t="array" ref="AB59">VLOOKUP($C59&amp;$D59&amp;$AD59,IF({1,0},Sheet1!$A$6:$A$47&amp;Sheet1!$C$6:$C$47&amp;Sheet1!$AC$6:$AC$47,Sheet1!AA$6:AA$47),2,0)</f>
        <v>3</v>
      </c>
      <c r="AC59" s="9">
        <f t="array" ref="AC59">VLOOKUP($C59&amp;$D59&amp;$AD59,IF({1,0},Sheet1!$A$6:$A$47&amp;Sheet1!$C$6:$C$47&amp;Sheet1!$AC$6:$AC$47,Sheet1!AB$6:AB$47),2,0)</f>
        <v>400</v>
      </c>
      <c r="AD59" s="8">
        <v>15</v>
      </c>
      <c r="AE59" s="9" t="str">
        <f t="array" ref="AE59">VLOOKUP($C59&amp;$D59,IF({1,0},Sheet1!$A$6:$A$47&amp;Sheet1!$C$6:$C$47,Sheet1!AD$6:AD$47),2,0)</f>
        <v>攻击+600，防御+400 （3星）</v>
      </c>
      <c r="AF59" s="8" t="s">
        <v>72</v>
      </c>
      <c r="AG59" s="9">
        <f t="array" ref="AG59">VLOOKUP($C59&amp;$D59&amp;$AM59,IF({1,0},Sheet1!$A$6:$A$47&amp;Sheet1!$C$6:$C$47&amp;Sheet1!$AL$6:$AL$47,Sheet1!AF$6:AF$47),2,0)</f>
        <v>0</v>
      </c>
      <c r="AH59" s="9">
        <f t="array" ref="AH59">VLOOKUP($C59&amp;$D59&amp;$AM59,IF({1,0},Sheet1!$A$6:$A$47&amp;Sheet1!$C$6:$C$47&amp;Sheet1!$AL$6:$AL$47,Sheet1!AG$6:AG$47),2,0)</f>
        <v>0</v>
      </c>
      <c r="AI59" s="9">
        <f t="array" ref="AI59">VLOOKUP($C59&amp;$D59&amp;$AM59,IF({1,0},Sheet1!$A$6:$A$47&amp;Sheet1!$C$6:$C$47&amp;Sheet1!$AL$6:$AL$47,Sheet1!AH$6:AH$47),2,0)</f>
        <v>7</v>
      </c>
      <c r="AJ59" s="9">
        <f t="array" ref="AJ59">VLOOKUP($C59&amp;$D59&amp;$AM59,IF({1,0},Sheet1!$A$6:$A$47&amp;Sheet1!$C$6:$C$47&amp;Sheet1!$AL$6:$AL$47,Sheet1!AI$6:AI$47),2,0)</f>
        <v>30</v>
      </c>
      <c r="AK59" s="9">
        <f t="array" ref="AK59">VLOOKUP($C59&amp;$D59&amp;$AM59,IF({1,0},Sheet1!$A$6:$A$47&amp;Sheet1!$C$6:$C$47&amp;Sheet1!$AL$6:$AL$47,Sheet1!AJ$6:AJ$47),2,0)</f>
        <v>8</v>
      </c>
      <c r="AL59" s="9">
        <f t="array" ref="AL59">VLOOKUP($C59&amp;$D59&amp;$AM59,IF({1,0},Sheet1!$A$6:$A$47&amp;Sheet1!$C$6:$C$47&amp;Sheet1!$AL$6:$AL$47,Sheet1!AK$6:AK$47),2,0)</f>
        <v>20</v>
      </c>
      <c r="AM59" s="8">
        <v>20</v>
      </c>
      <c r="AN59" s="9" t="s">
        <v>460</v>
      </c>
      <c r="AO59" s="8" t="s">
        <v>73</v>
      </c>
      <c r="AP59" s="9">
        <f t="array" ref="AP59">VLOOKUP($C59&amp;$D59&amp;$AV59,IF({1,0},Sheet1!$A$6:$A$47&amp;Sheet1!$C$6:$C$47&amp;Sheet1!$AU$6:$AU$47,Sheet1!AO$6:AO$47),2,0)</f>
        <v>2</v>
      </c>
      <c r="AQ59" s="9">
        <f t="array" ref="AQ59">VLOOKUP($C59&amp;$D59&amp;$AV59,IF({1,0},Sheet1!$A$6:$A$47&amp;Sheet1!$C$6:$C$47&amp;Sheet1!$AU$6:$AU$47,Sheet1!AP$6:AP$47),2,0)</f>
        <v>1800</v>
      </c>
      <c r="AR59" s="9">
        <f t="array" ref="AR59">VLOOKUP($C59&amp;$D59&amp;$AV59,IF({1,0},Sheet1!$A$6:$A$47&amp;Sheet1!$C$6:$C$47&amp;Sheet1!$AU$6:$AU$47,Sheet1!AQ$6:AQ$47),2,0)</f>
        <v>3</v>
      </c>
      <c r="AS59" s="9">
        <f t="array" ref="AS59">VLOOKUP($C59&amp;$D59&amp;$AV59,IF({1,0},Sheet1!$A$6:$A$47&amp;Sheet1!$C$6:$C$47&amp;Sheet1!$AU$6:$AU$47,Sheet1!AR$6:AR$47),2,0)</f>
        <v>900</v>
      </c>
      <c r="AT59" s="9">
        <f t="array" ref="AT59">VLOOKUP($C59&amp;$D59&amp;$AV59,IF({1,0},Sheet1!$A$6:$A$47&amp;Sheet1!$C$6:$C$47&amp;Sheet1!$AU$6:$AU$47,Sheet1!AS$6:AS$47),2,0)</f>
        <v>0</v>
      </c>
      <c r="AU59" s="9">
        <f t="array" ref="AU59">VLOOKUP($C59&amp;$D59&amp;$AV59,IF({1,0},Sheet1!$A$6:$A$47&amp;Sheet1!$C$6:$C$47&amp;Sheet1!$AU$6:$AU$47,Sheet1!AT$6:AT$47),2,0)</f>
        <v>0</v>
      </c>
      <c r="AV59" s="8">
        <v>25</v>
      </c>
      <c r="AW59" s="9" t="s">
        <v>461</v>
      </c>
      <c r="AX59" s="8" t="s">
        <v>74</v>
      </c>
      <c r="AY59" s="9">
        <f t="array" ref="AY59">VLOOKUP($C59&amp;$D59&amp;$BE59,IF({1,0},Sheet1!$A$6:$A$47&amp;Sheet1!$C$6:$C$47&amp;Sheet1!$BD$6:$BD$47,Sheet1!AX$6:AX$47),2,0)</f>
        <v>18</v>
      </c>
      <c r="AZ59" s="9">
        <f t="array" ref="AZ59">VLOOKUP($C59&amp;$D59&amp;$BE59,IF({1,0},Sheet1!$A$6:$A$47&amp;Sheet1!$C$6:$C$47&amp;Sheet1!$BD$6:$BD$47,Sheet1!AY$6:AY$47),2,0)</f>
        <v>4</v>
      </c>
      <c r="BA59" s="9">
        <f t="array" ref="BA59">VLOOKUP($C59&amp;$D59&amp;$BE59,IF({1,0},Sheet1!$A$6:$A$47&amp;Sheet1!$C$6:$C$47&amp;Sheet1!$BD$6:$BD$47,Sheet1!AZ$6:AZ$47),2,0)</f>
        <v>0</v>
      </c>
      <c r="BB59" s="9">
        <f t="array" ref="BB59">VLOOKUP($C59&amp;$D59&amp;$BE59,IF({1,0},Sheet1!$A$6:$A$47&amp;Sheet1!$C$6:$C$47&amp;Sheet1!$BD$6:$BD$47,Sheet1!BA$6:BA$47),2,0)</f>
        <v>0</v>
      </c>
      <c r="BC59" s="9">
        <f t="array" ref="BC59">VLOOKUP($C59&amp;$D59&amp;$BE59,IF({1,0},Sheet1!$A$6:$A$47&amp;Sheet1!$C$6:$C$47&amp;Sheet1!$BD$6:$BD$47,Sheet1!BB$6:BB$47),2,0)</f>
        <v>0</v>
      </c>
      <c r="BD59" s="9">
        <f t="array" ref="BD59">VLOOKUP($C59&amp;$D59&amp;$BE59,IF({1,0},Sheet1!$A$6:$A$47&amp;Sheet1!$C$6:$C$47&amp;Sheet1!$BD$6:$BD$47,Sheet1!BC$6:BC$47),2,0)</f>
        <v>0</v>
      </c>
      <c r="BE59" s="8">
        <v>30</v>
      </c>
      <c r="BF59" s="33" t="s">
        <v>418</v>
      </c>
      <c r="BG59" s="33" t="s">
        <v>75</v>
      </c>
      <c r="BH59" s="9">
        <f t="array" ref="BH59">VLOOKUP($C59&amp;$D59&amp;$BN59,IF({1,0},Sheet1!$A$6:$A$47&amp;Sheet1!$C$6:$C$47&amp;Sheet1!$BM$6:$BM$47,Sheet1!BG$6:BG$47),2,0)</f>
        <v>2</v>
      </c>
      <c r="BI59" s="9">
        <f t="array" ref="BI59">VLOOKUP($C59&amp;$D59&amp;$BN59,IF({1,0},Sheet1!$A$6:$A$47&amp;Sheet1!$C$6:$C$47&amp;Sheet1!$BM$6:$BM$47,Sheet1!BH$6:BH$47),2,0)</f>
        <v>3600</v>
      </c>
      <c r="BJ59" s="9">
        <f t="array" ref="BJ59">VLOOKUP($C59&amp;$D59&amp;$BN59,IF({1,0},Sheet1!$A$6:$A$47&amp;Sheet1!$C$6:$C$47&amp;Sheet1!$BM$6:$BM$47,Sheet1!BI$6:BI$47),2,0)</f>
        <v>3</v>
      </c>
      <c r="BK59" s="9">
        <f t="array" ref="BK59">VLOOKUP($C59&amp;$D59&amp;$BN59,IF({1,0},Sheet1!$A$6:$A$47&amp;Sheet1!$C$6:$C$47&amp;Sheet1!$BM$6:$BM$47,Sheet1!BJ$6:BJ$47),2,0)</f>
        <v>1800</v>
      </c>
      <c r="BL59" s="9">
        <f t="array" ref="BL59">VLOOKUP($C59&amp;$D59&amp;$BN59,IF({1,0},Sheet1!$A$6:$A$47&amp;Sheet1!$C$6:$C$47&amp;Sheet1!$BM$6:$BM$47,Sheet1!BK$6:BK$47),2,0)</f>
        <v>0</v>
      </c>
      <c r="BM59" s="9">
        <f t="array" ref="BM59">VLOOKUP($C59&amp;$D59&amp;$BN59,IF({1,0},Sheet1!$A$6:$A$47&amp;Sheet1!$C$6:$C$47&amp;Sheet1!$BM$6:$BM$47,Sheet1!BL$6:BL$47),2,0)</f>
        <v>0</v>
      </c>
      <c r="BN59" s="8">
        <v>35</v>
      </c>
      <c r="BO59" s="9" t="s">
        <v>462</v>
      </c>
      <c r="BP59" s="8" t="s">
        <v>76</v>
      </c>
      <c r="BQ59" s="9">
        <f t="array" ref="BQ59">VLOOKUP($C59&amp;$D59&amp;$BW59,IF({1,0},Sheet1!$A$6:$A$47&amp;Sheet1!$C$6:$C$47&amp;Sheet1!$BV$6:$BV$47,Sheet1!BP$6:BP$47),2,0)</f>
        <v>7</v>
      </c>
      <c r="BR59" s="9">
        <f t="array" ref="BR59">VLOOKUP($C59&amp;$D59&amp;$BW59,IF({1,0},Sheet1!$A$6:$A$47&amp;Sheet1!$C$6:$C$47&amp;Sheet1!$BV$6:$BV$47,Sheet1!BQ$6:BQ$47),2,0)</f>
        <v>40</v>
      </c>
      <c r="BS59" s="9">
        <f t="array" ref="BS59">VLOOKUP($C59&amp;$D59&amp;$BW59,IF({1,0},Sheet1!$A$6:$A$47&amp;Sheet1!$C$6:$C$47&amp;Sheet1!$BV$6:$BV$47,Sheet1!BR$6:BR$47),2,0)</f>
        <v>23</v>
      </c>
      <c r="BT59" s="9">
        <f t="array" ref="BT59">VLOOKUP($C59&amp;$D59&amp;$BW59,IF({1,0},Sheet1!$A$6:$A$47&amp;Sheet1!$C$6:$C$47&amp;Sheet1!$BV$6:$BV$47,Sheet1!BS$6:BS$47),2,0)</f>
        <v>16</v>
      </c>
      <c r="BU59" s="9">
        <f t="array" ref="BU59">VLOOKUP($C59&amp;$D59&amp;$BW59,IF({1,0},Sheet1!$A$6:$A$47&amp;Sheet1!$C$6:$C$47&amp;Sheet1!$BV$6:$BV$47,Sheet1!BT$6:BT$47),2,0)</f>
        <v>0</v>
      </c>
      <c r="BV59" s="9">
        <f t="array" ref="BV59">VLOOKUP($C59&amp;$D59&amp;$BW59,IF({1,0},Sheet1!$A$6:$A$47&amp;Sheet1!$C$6:$C$47&amp;Sheet1!$BV$6:$BV$47,Sheet1!BU$6:BU$47),2,0)</f>
        <v>0</v>
      </c>
      <c r="BW59" s="8">
        <v>40</v>
      </c>
      <c r="BX59" s="9" t="str">
        <f>"伤害加成+"&amp;BR59/10&amp;"%，最终免伤+"&amp;BT59/10&amp;"% （"&amp;BW59/5&amp;"星）"</f>
        <v>伤害加成+4%，最终免伤+1.6% （8星）</v>
      </c>
      <c r="BY59" s="8" t="s">
        <v>77</v>
      </c>
      <c r="BZ59" s="9">
        <f t="array" ref="BZ59">VLOOKUP($C59&amp;$D59&amp;$CF59,IF({1,0},Sheet1!$A$6:$A$47&amp;Sheet1!$C$6:$C$47&amp;Sheet1!$CE$6:$CE$47,Sheet1!BY$6:BY$47),2,0)</f>
        <v>2</v>
      </c>
      <c r="CA59" s="9">
        <f t="array" ref="CA59">VLOOKUP($C59&amp;$D59&amp;$CF59,IF({1,0},Sheet1!$A$6:$A$47&amp;Sheet1!$C$6:$C$47&amp;Sheet1!$CE$6:$CE$47,Sheet1!BZ$6:BZ$47),2,0)</f>
        <v>7200</v>
      </c>
      <c r="CB59" s="9">
        <f t="array" ref="CB59">VLOOKUP($C59&amp;$D59&amp;$CF59,IF({1,0},Sheet1!$A$6:$A$47&amp;Sheet1!$C$6:$C$47&amp;Sheet1!$CE$6:$CE$47,Sheet1!CA$6:CA$47),2,0)</f>
        <v>3</v>
      </c>
      <c r="CC59" s="9">
        <f t="array" ref="CC59">VLOOKUP($C59&amp;$D59&amp;$CF59,IF({1,0},Sheet1!$A$6:$A$47&amp;Sheet1!$C$6:$C$47&amp;Sheet1!$CE$6:$CE$47,Sheet1!CB$6:CB$47),2,0)</f>
        <v>3600</v>
      </c>
      <c r="CD59" s="9">
        <f t="array" ref="CD59">VLOOKUP($C59&amp;$D59&amp;$CF59,IF({1,0},Sheet1!$A$6:$A$47&amp;Sheet1!$C$6:$C$47&amp;Sheet1!$CE$6:$CE$47,Sheet1!CC$6:CC$47),2,0)</f>
        <v>0</v>
      </c>
      <c r="CE59" s="9">
        <f t="array" ref="CE59">VLOOKUP($C59&amp;$D59&amp;$CF59,IF({1,0},Sheet1!$A$6:$A$47&amp;Sheet1!$C$6:$C$47&amp;Sheet1!$CE$6:$CE$47,Sheet1!CD$6:CD$47),2,0)</f>
        <v>0</v>
      </c>
      <c r="CF59" s="8">
        <v>45</v>
      </c>
      <c r="CG59" s="9" t="str">
        <f>"攻击+"&amp;CA59&amp;"，防御+"&amp;CC59&amp;" （9星）"</f>
        <v>攻击+7200，防御+3600 （9星）</v>
      </c>
      <c r="CH59" s="8" t="s">
        <v>78</v>
      </c>
      <c r="CI59" s="9">
        <f t="array" ref="CI59">VLOOKUP($C59&amp;$D59&amp;$CO59,IF({1,0},Sheet1!$A$6:$A$47&amp;Sheet1!$C$6:$C$47&amp;Sheet1!$CN$6:$CN$47,Sheet1!CH$6:CH$47),2,0)</f>
        <v>22</v>
      </c>
      <c r="CJ59" s="9">
        <f t="array" ref="CJ59">VLOOKUP($C59&amp;$D59&amp;$CO59,IF({1,0},Sheet1!$A$6:$A$47&amp;Sheet1!$C$6:$C$47&amp;Sheet1!$CN$6:$CN$47,Sheet1!CI$6:CI$47),2,0)</f>
        <v>48</v>
      </c>
      <c r="CK59" s="9">
        <f t="array" ref="CK59">VLOOKUP($C59&amp;$D59&amp;$CO59,IF({1,0},Sheet1!$A$6:$A$47&amp;Sheet1!$C$6:$C$47&amp;Sheet1!$CN$6:$CN$47,Sheet1!CJ$6:CJ$47),2,0)</f>
        <v>23</v>
      </c>
      <c r="CL59" s="9">
        <f t="array" ref="CL59">VLOOKUP($C59&amp;$D59&amp;$CO59,IF({1,0},Sheet1!$A$6:$A$47&amp;Sheet1!$C$6:$C$47&amp;Sheet1!$CN$6:$CN$47,Sheet1!CK$6:CK$47),2,0)</f>
        <v>24</v>
      </c>
      <c r="CM59" s="9">
        <f t="array" ref="CM59">VLOOKUP($C59&amp;$D59&amp;$CO59,IF({1,0},Sheet1!$A$6:$A$47&amp;Sheet1!$C$6:$C$47&amp;Sheet1!$CN$6:$CN$47,Sheet1!CL$6:CL$47),2,0)</f>
        <v>0</v>
      </c>
      <c r="CN59" s="9">
        <f t="array" ref="CN59">VLOOKUP($C59&amp;$D59&amp;$CO59,IF({1,0},Sheet1!$A$6:$A$47&amp;Sheet1!$C$6:$C$47&amp;Sheet1!$CN$6:$CN$47,Sheet1!CM$6:CM$47),2,0)</f>
        <v>0</v>
      </c>
      <c r="CO59" s="8">
        <v>50</v>
      </c>
      <c r="CP59" s="9" t="str">
        <f>"最终增伤+"&amp;CJ59/10&amp;"%，最终免伤+"&amp;CL59/10&amp;"% （"&amp;CO59/5&amp;"星）"</f>
        <v>最终增伤+4.8%，最终免伤+2.4% （10星）</v>
      </c>
    </row>
    <row r="60" spans="1:96" ht="17.399999999999999" x14ac:dyDescent="0.25">
      <c r="A60" s="47">
        <v>11305</v>
      </c>
      <c r="B60" s="29" t="s">
        <v>311</v>
      </c>
      <c r="C60" s="29">
        <f>VLOOKUP(B60,Sheet4!$A$6:$B$171,2,0)</f>
        <v>3</v>
      </c>
      <c r="D60" s="48">
        <v>13</v>
      </c>
      <c r="E60" s="8" t="s">
        <v>29</v>
      </c>
      <c r="F60" s="9">
        <f t="array" ref="F60">VLOOKUP($C60&amp;$D60&amp;$L60,IF({1,0},Sheet1!$A$6:$A$47&amp;Sheet1!$C$6:$C$47&amp;Sheet1!$K$6:$K$47,Sheet1!E$6:E$47),2,0)</f>
        <v>18</v>
      </c>
      <c r="G60" s="9">
        <f t="array" ref="G60">VLOOKUP($C60&amp;$D60&amp;$L60,IF({1,0},Sheet1!$A$6:$A$47&amp;Sheet1!$C$6:$C$47&amp;Sheet1!$K$6:$K$47,Sheet1!F$6:F$47),2,0)</f>
        <v>1</v>
      </c>
      <c r="H60" s="9">
        <f t="array" ref="H60">VLOOKUP($C60&amp;$D60&amp;$L60,IF({1,0},Sheet1!$A$6:$A$47&amp;Sheet1!$C$6:$C$47&amp;Sheet1!$K$6:$K$47,Sheet1!G$6:G$47),2,0)</f>
        <v>0</v>
      </c>
      <c r="I60" s="9">
        <f t="array" ref="I60">VLOOKUP($C60&amp;$D60&amp;$L60,IF({1,0},Sheet1!$A$6:$A$47&amp;Sheet1!$C$6:$C$47&amp;Sheet1!$K$6:$K$47,Sheet1!H$6:H$47),2,0)</f>
        <v>0</v>
      </c>
      <c r="J60" s="9">
        <f t="array" ref="J60">VLOOKUP($C60&amp;$D60&amp;$L60,IF({1,0},Sheet1!$A$6:$A$47&amp;Sheet1!$C$6:$C$47&amp;Sheet1!$K$6:$K$47,Sheet1!I$6:I$47),2,0)</f>
        <v>0</v>
      </c>
      <c r="K60" s="9">
        <f t="array" ref="K60">VLOOKUP($C60&amp;$D60&amp;$L60,IF({1,0},Sheet1!$A$6:$A$47&amp;Sheet1!$C$6:$C$47&amp;Sheet1!$K$6:$K$47,Sheet1!J$6:J$47),2,0)</f>
        <v>0</v>
      </c>
      <c r="L60" s="8">
        <v>5</v>
      </c>
      <c r="M60" s="33" t="s">
        <v>413</v>
      </c>
      <c r="N60" s="8" t="s">
        <v>27</v>
      </c>
      <c r="O60" s="9">
        <f t="array" ref="O60">VLOOKUP($C60&amp;$D60&amp;$U60,IF({1,0},Sheet1!$A$6:$A$47&amp;Sheet1!$C$6:$C$47&amp;Sheet1!$T$6:$T$47,Sheet1!N$6:N$47),2,0)</f>
        <v>18</v>
      </c>
      <c r="P60" s="9">
        <f t="array" ref="P60">VLOOKUP($C60&amp;$D60&amp;$U60,IF({1,0},Sheet1!$A$6:$A$47&amp;Sheet1!$C$6:$C$47&amp;Sheet1!$T$6:$T$47,Sheet1!O$6:O$47),2,0)</f>
        <v>2</v>
      </c>
      <c r="Q60" s="9">
        <f t="array" ref="Q60">VLOOKUP($C60&amp;$D60&amp;$U60,IF({1,0},Sheet1!$A$6:$A$47&amp;Sheet1!$C$6:$C$47&amp;Sheet1!$T$6:$T$47,Sheet1!P$6:P$47),2,0)</f>
        <v>0</v>
      </c>
      <c r="R60" s="9">
        <f t="array" ref="R60">VLOOKUP($C60&amp;$D60&amp;$U60,IF({1,0},Sheet1!$A$6:$A$47&amp;Sheet1!$C$6:$C$47&amp;Sheet1!$T$6:$T$47,Sheet1!Q$6:Q$47),2,0)</f>
        <v>0</v>
      </c>
      <c r="S60" s="9">
        <f t="array" ref="S60">VLOOKUP($C60&amp;$D60&amp;$U60,IF({1,0},Sheet1!$A$6:$A$47&amp;Sheet1!$C$6:$C$47&amp;Sheet1!$T$6:$T$47,Sheet1!R$6:R$47),2,0)</f>
        <v>0</v>
      </c>
      <c r="T60" s="9">
        <f t="array" ref="T60">VLOOKUP($C60&amp;$D60&amp;$U60,IF({1,0},Sheet1!$A$6:$A$47&amp;Sheet1!$C$6:$C$47&amp;Sheet1!$T$6:$T$47,Sheet1!S$6:S$47),2,0)</f>
        <v>0</v>
      </c>
      <c r="U60" s="8">
        <v>10</v>
      </c>
      <c r="V60" s="33" t="s">
        <v>414</v>
      </c>
      <c r="W60" s="8" t="s">
        <v>28</v>
      </c>
      <c r="X60" s="9">
        <f t="array" ref="X60">VLOOKUP($C60&amp;$D60&amp;$AD60,IF({1,0},Sheet1!$A$6:$A$47&amp;Sheet1!$C$6:$C$47&amp;Sheet1!$AC$6:$AC$47,Sheet1!W$6:W$47),2,0)</f>
        <v>0</v>
      </c>
      <c r="Y60" s="9">
        <f t="array" ref="Y60">VLOOKUP($C60&amp;$D60&amp;$AD60,IF({1,0},Sheet1!$A$6:$A$47&amp;Sheet1!$C$6:$C$47&amp;Sheet1!$AC$6:$AC$47,Sheet1!X$6:X$47),2,0)</f>
        <v>0</v>
      </c>
      <c r="Z60" s="9">
        <f t="array" ref="Z60">VLOOKUP($C60&amp;$D60&amp;$AD60,IF({1,0},Sheet1!$A$6:$A$47&amp;Sheet1!$C$6:$C$47&amp;Sheet1!$AC$6:$AC$47,Sheet1!Y$6:Y$47),2,0)</f>
        <v>2</v>
      </c>
      <c r="AA60" s="9">
        <f t="array" ref="AA60">VLOOKUP($C60&amp;$D60&amp;$AD60,IF({1,0},Sheet1!$A$6:$A$47&amp;Sheet1!$C$6:$C$47&amp;Sheet1!$AC$6:$AC$47,Sheet1!Z$6:Z$47),2,0)</f>
        <v>800</v>
      </c>
      <c r="AB60" s="9">
        <f t="array" ref="AB60">VLOOKUP($C60&amp;$D60&amp;$AD60,IF({1,0},Sheet1!$A$6:$A$47&amp;Sheet1!$C$6:$C$47&amp;Sheet1!$AC$6:$AC$47,Sheet1!AA$6:AA$47),2,0)</f>
        <v>9</v>
      </c>
      <c r="AC60" s="9">
        <f t="array" ref="AC60">VLOOKUP($C60&amp;$D60&amp;$AD60,IF({1,0},Sheet1!$A$6:$A$47&amp;Sheet1!$C$6:$C$47&amp;Sheet1!$AC$6:$AC$47,Sheet1!AB$6:AB$47),2,0)</f>
        <v>40</v>
      </c>
      <c r="AD60" s="8">
        <v>15</v>
      </c>
      <c r="AE60" s="9" t="str">
        <f t="array" ref="AE60">VLOOKUP($C60&amp;$D60,IF({1,0},Sheet1!$A$6:$A$47&amp;Sheet1!$C$6:$C$47,Sheet1!AD$6:AD$47),2,0)</f>
        <v>攻击+800，命中+4% （3星）</v>
      </c>
      <c r="AF60" s="8" t="s">
        <v>72</v>
      </c>
      <c r="AG60" s="9">
        <f t="array" ref="AG60">VLOOKUP($C60&amp;$D60&amp;$AM60,IF({1,0},Sheet1!$A$6:$A$47&amp;Sheet1!$C$6:$C$47&amp;Sheet1!$AL$6:$AL$47,Sheet1!AF$6:AF$47),2,0)</f>
        <v>0</v>
      </c>
      <c r="AH60" s="9">
        <f t="array" ref="AH60">VLOOKUP($C60&amp;$D60&amp;$AM60,IF({1,0},Sheet1!$A$6:$A$47&amp;Sheet1!$C$6:$C$47&amp;Sheet1!$AL$6:$AL$47,Sheet1!AG$6:AG$47),2,0)</f>
        <v>0</v>
      </c>
      <c r="AI60" s="9">
        <f t="array" ref="AI60">VLOOKUP($C60&amp;$D60&amp;$AM60,IF({1,0},Sheet1!$A$6:$A$47&amp;Sheet1!$C$6:$C$47&amp;Sheet1!$AL$6:$AL$47,Sheet1!AH$6:AH$47),2,0)</f>
        <v>7</v>
      </c>
      <c r="AJ60" s="9">
        <f t="array" ref="AJ60">VLOOKUP($C60&amp;$D60&amp;$AM60,IF({1,0},Sheet1!$A$6:$A$47&amp;Sheet1!$C$6:$C$47&amp;Sheet1!$AL$6:$AL$47,Sheet1!AI$6:AI$47),2,0)</f>
        <v>60</v>
      </c>
      <c r="AK60" s="9">
        <f t="array" ref="AK60">VLOOKUP($C60&amp;$D60&amp;$AM60,IF({1,0},Sheet1!$A$6:$A$47&amp;Sheet1!$C$6:$C$47&amp;Sheet1!$AL$6:$AL$47,Sheet1!AJ$6:AJ$47),2,0)</f>
        <v>0</v>
      </c>
      <c r="AL60" s="9">
        <f t="array" ref="AL60">VLOOKUP($C60&amp;$D60&amp;$AM60,IF({1,0},Sheet1!$A$6:$A$47&amp;Sheet1!$C$6:$C$47&amp;Sheet1!$AL$6:$AL$47,Sheet1!AK$6:AK$47),2,0)</f>
        <v>0</v>
      </c>
      <c r="AM60" s="8">
        <v>20</v>
      </c>
      <c r="AN60" s="9" t="s">
        <v>463</v>
      </c>
      <c r="AO60" s="8" t="s">
        <v>73</v>
      </c>
      <c r="AP60" s="9">
        <f t="array" ref="AP60">VLOOKUP($C60&amp;$D60&amp;$AV60,IF({1,0},Sheet1!$A$6:$A$47&amp;Sheet1!$C$6:$C$47&amp;Sheet1!$AU$6:$AU$47,Sheet1!AO$6:AO$47),2,0)</f>
        <v>2</v>
      </c>
      <c r="AQ60" s="9">
        <f t="array" ref="AQ60">VLOOKUP($C60&amp;$D60&amp;$AV60,IF({1,0},Sheet1!$A$6:$A$47&amp;Sheet1!$C$6:$C$47&amp;Sheet1!$AU$6:$AU$47,Sheet1!AP$6:AP$47),2,0)</f>
        <v>4000</v>
      </c>
      <c r="AR60" s="9">
        <f t="array" ref="AR60">VLOOKUP($C60&amp;$D60&amp;$AV60,IF({1,0},Sheet1!$A$6:$A$47&amp;Sheet1!$C$6:$C$47&amp;Sheet1!$AU$6:$AU$47,Sheet1!AQ$6:AQ$47),2,0)</f>
        <v>0</v>
      </c>
      <c r="AS60" s="9">
        <f t="array" ref="AS60">VLOOKUP($C60&amp;$D60&amp;$AV60,IF({1,0},Sheet1!$A$6:$A$47&amp;Sheet1!$C$6:$C$47&amp;Sheet1!$AU$6:$AU$47,Sheet1!AR$6:AR$47),2,0)</f>
        <v>0</v>
      </c>
      <c r="AT60" s="9">
        <f t="array" ref="AT60">VLOOKUP($C60&amp;$D60&amp;$AV60,IF({1,0},Sheet1!$A$6:$A$47&amp;Sheet1!$C$6:$C$47&amp;Sheet1!$AU$6:$AU$47,Sheet1!AS$6:AS$47),2,0)</f>
        <v>0</v>
      </c>
      <c r="AU60" s="9">
        <f t="array" ref="AU60">VLOOKUP($C60&amp;$D60&amp;$AV60,IF({1,0},Sheet1!$A$6:$A$47&amp;Sheet1!$C$6:$C$47&amp;Sheet1!$AU$6:$AU$47,Sheet1!AT$6:AT$47),2,0)</f>
        <v>0</v>
      </c>
      <c r="AV60" s="8">
        <v>25</v>
      </c>
      <c r="AW60" s="9" t="s">
        <v>464</v>
      </c>
      <c r="AX60" s="8" t="s">
        <v>74</v>
      </c>
      <c r="AY60" s="9">
        <f t="array" ref="AY60">VLOOKUP($C60&amp;$D60&amp;$BE60,IF({1,0},Sheet1!$A$6:$A$47&amp;Sheet1!$C$6:$C$47&amp;Sheet1!$BD$6:$BD$47,Sheet1!AX$6:AX$47),2,0)</f>
        <v>18</v>
      </c>
      <c r="AZ60" s="9">
        <f t="array" ref="AZ60">VLOOKUP($C60&amp;$D60&amp;$BE60,IF({1,0},Sheet1!$A$6:$A$47&amp;Sheet1!$C$6:$C$47&amp;Sheet1!$BD$6:$BD$47,Sheet1!AY$6:AY$47),2,0)</f>
        <v>4</v>
      </c>
      <c r="BA60" s="9">
        <f t="array" ref="BA60">VLOOKUP($C60&amp;$D60&amp;$BE60,IF({1,0},Sheet1!$A$6:$A$47&amp;Sheet1!$C$6:$C$47&amp;Sheet1!$BD$6:$BD$47,Sheet1!AZ$6:AZ$47),2,0)</f>
        <v>0</v>
      </c>
      <c r="BB60" s="9">
        <f t="array" ref="BB60">VLOOKUP($C60&amp;$D60&amp;$BE60,IF({1,0},Sheet1!$A$6:$A$47&amp;Sheet1!$C$6:$C$47&amp;Sheet1!$BD$6:$BD$47,Sheet1!BA$6:BA$47),2,0)</f>
        <v>0</v>
      </c>
      <c r="BC60" s="9">
        <f t="array" ref="BC60">VLOOKUP($C60&amp;$D60&amp;$BE60,IF({1,0},Sheet1!$A$6:$A$47&amp;Sheet1!$C$6:$C$47&amp;Sheet1!$BD$6:$BD$47,Sheet1!BB$6:BB$47),2,0)</f>
        <v>0</v>
      </c>
      <c r="BD60" s="9">
        <f t="array" ref="BD60">VLOOKUP($C60&amp;$D60&amp;$BE60,IF({1,0},Sheet1!$A$6:$A$47&amp;Sheet1!$C$6:$C$47&amp;Sheet1!$BD$6:$BD$47,Sheet1!BC$6:BC$47),2,0)</f>
        <v>0</v>
      </c>
      <c r="BE60" s="8">
        <v>30</v>
      </c>
      <c r="BF60" s="33" t="s">
        <v>418</v>
      </c>
      <c r="BG60" s="33" t="s">
        <v>75</v>
      </c>
      <c r="BH60" s="9">
        <f t="array" ref="BH60">VLOOKUP($C60&amp;$D60&amp;$BN60,IF({1,0},Sheet1!$A$6:$A$47&amp;Sheet1!$C$6:$C$47&amp;Sheet1!$BM$6:$BM$47,Sheet1!BG$6:BG$47),2,0)</f>
        <v>2</v>
      </c>
      <c r="BI60" s="9">
        <f t="array" ref="BI60">VLOOKUP($C60&amp;$D60&amp;$BN60,IF({1,0},Sheet1!$A$6:$A$47&amp;Sheet1!$C$6:$C$47&amp;Sheet1!$BM$6:$BM$47,Sheet1!BH$6:BH$47),2,0)</f>
        <v>8000</v>
      </c>
      <c r="BJ60" s="9">
        <f t="array" ref="BJ60">VLOOKUP($C60&amp;$D60&amp;$BN60,IF({1,0},Sheet1!$A$6:$A$47&amp;Sheet1!$C$6:$C$47&amp;Sheet1!$BM$6:$BM$47,Sheet1!BI$6:BI$47),2,0)</f>
        <v>0</v>
      </c>
      <c r="BK60" s="9">
        <f t="array" ref="BK60">VLOOKUP($C60&amp;$D60&amp;$BN60,IF({1,0},Sheet1!$A$6:$A$47&amp;Sheet1!$C$6:$C$47&amp;Sheet1!$BM$6:$BM$47,Sheet1!BJ$6:BJ$47),2,0)</f>
        <v>0</v>
      </c>
      <c r="BL60" s="9">
        <f t="array" ref="BL60">VLOOKUP($C60&amp;$D60&amp;$BN60,IF({1,0},Sheet1!$A$6:$A$47&amp;Sheet1!$C$6:$C$47&amp;Sheet1!$BM$6:$BM$47,Sheet1!BK$6:BK$47),2,0)</f>
        <v>0</v>
      </c>
      <c r="BM60" s="9">
        <f t="array" ref="BM60">VLOOKUP($C60&amp;$D60&amp;$BN60,IF({1,0},Sheet1!$A$6:$A$47&amp;Sheet1!$C$6:$C$47&amp;Sheet1!$BM$6:$BM$47,Sheet1!BL$6:BL$47),2,0)</f>
        <v>0</v>
      </c>
      <c r="BN60" s="8">
        <v>35</v>
      </c>
      <c r="BO60" s="9" t="s">
        <v>465</v>
      </c>
      <c r="BP60" s="8" t="s">
        <v>76</v>
      </c>
      <c r="BQ60" s="9">
        <f t="array" ref="BQ60">VLOOKUP($C60&amp;$D60&amp;$BW60,IF({1,0},Sheet1!$A$6:$A$47&amp;Sheet1!$C$6:$C$47&amp;Sheet1!$BV$6:$BV$47,Sheet1!BP$6:BP$47),2,0)</f>
        <v>7</v>
      </c>
      <c r="BR60" s="9">
        <f t="array" ref="BR60">VLOOKUP($C60&amp;$D60&amp;$BW60,IF({1,0},Sheet1!$A$6:$A$47&amp;Sheet1!$C$6:$C$47&amp;Sheet1!$BV$6:$BV$47,Sheet1!BQ$6:BQ$47),2,0)</f>
        <v>80</v>
      </c>
      <c r="BS60" s="9">
        <f t="array" ref="BS60">VLOOKUP($C60&amp;$D60&amp;$BW60,IF({1,0},Sheet1!$A$6:$A$47&amp;Sheet1!$C$6:$C$47&amp;Sheet1!$BV$6:$BV$47,Sheet1!BR$6:BR$47),2,0)</f>
        <v>0</v>
      </c>
      <c r="BT60" s="9">
        <f t="array" ref="BT60">VLOOKUP($C60&amp;$D60&amp;$BW60,IF({1,0},Sheet1!$A$6:$A$47&amp;Sheet1!$C$6:$C$47&amp;Sheet1!$BV$6:$BV$47,Sheet1!BS$6:BS$47),2,0)</f>
        <v>0</v>
      </c>
      <c r="BU60" s="9">
        <f t="array" ref="BU60">VLOOKUP($C60&amp;$D60&amp;$BW60,IF({1,0},Sheet1!$A$6:$A$47&amp;Sheet1!$C$6:$C$47&amp;Sheet1!$BV$6:$BV$47,Sheet1!BT$6:BT$47),2,0)</f>
        <v>0</v>
      </c>
      <c r="BV60" s="9">
        <f t="array" ref="BV60">VLOOKUP($C60&amp;$D60&amp;$BW60,IF({1,0},Sheet1!$A$6:$A$47&amp;Sheet1!$C$6:$C$47&amp;Sheet1!$BV$6:$BV$47,Sheet1!BU$6:BU$47),2,0)</f>
        <v>0</v>
      </c>
      <c r="BW60" s="8">
        <v>40</v>
      </c>
      <c r="BX60" s="9" t="str">
        <f>"伤害加成+"&amp;BR60/10&amp;"% （"&amp;BW60/5&amp;"星）"</f>
        <v>伤害加成+8% （8星）</v>
      </c>
      <c r="BY60" s="8" t="s">
        <v>77</v>
      </c>
      <c r="BZ60" s="9">
        <f t="array" ref="BZ60">VLOOKUP($C60&amp;$D60&amp;$CF60,IF({1,0},Sheet1!$A$6:$A$47&amp;Sheet1!$C$6:$C$47&amp;Sheet1!$CE$6:$CE$47,Sheet1!BY$6:BY$47),2,0)</f>
        <v>2</v>
      </c>
      <c r="CA60" s="9">
        <f t="array" ref="CA60">VLOOKUP($C60&amp;$D60&amp;$CF60,IF({1,0},Sheet1!$A$6:$A$47&amp;Sheet1!$C$6:$C$47&amp;Sheet1!$CE$6:$CE$47,Sheet1!BZ$6:BZ$47),2,0)</f>
        <v>16000</v>
      </c>
      <c r="CB60" s="9">
        <f t="array" ref="CB60">VLOOKUP($C60&amp;$D60&amp;$CF60,IF({1,0},Sheet1!$A$6:$A$47&amp;Sheet1!$C$6:$C$47&amp;Sheet1!$CE$6:$CE$47,Sheet1!CA$6:CA$47),2,0)</f>
        <v>0</v>
      </c>
      <c r="CC60" s="9">
        <f t="array" ref="CC60">VLOOKUP($C60&amp;$D60&amp;$CF60,IF({1,0},Sheet1!$A$6:$A$47&amp;Sheet1!$C$6:$C$47&amp;Sheet1!$CE$6:$CE$47,Sheet1!CB$6:CB$47),2,0)</f>
        <v>0</v>
      </c>
      <c r="CD60" s="9">
        <f t="array" ref="CD60">VLOOKUP($C60&amp;$D60&amp;$CF60,IF({1,0},Sheet1!$A$6:$A$47&amp;Sheet1!$C$6:$C$47&amp;Sheet1!$CE$6:$CE$47,Sheet1!CC$6:CC$47),2,0)</f>
        <v>0</v>
      </c>
      <c r="CE60" s="9">
        <f t="array" ref="CE60">VLOOKUP($C60&amp;$D60&amp;$CF60,IF({1,0},Sheet1!$A$6:$A$47&amp;Sheet1!$C$6:$C$47&amp;Sheet1!$CE$6:$CE$47,Sheet1!CD$6:CD$47),2,0)</f>
        <v>0</v>
      </c>
      <c r="CF60" s="8">
        <v>45</v>
      </c>
      <c r="CG60" s="9" t="s">
        <v>466</v>
      </c>
      <c r="CH60" s="8" t="s">
        <v>78</v>
      </c>
      <c r="CI60" s="9">
        <f t="array" ref="CI60">VLOOKUP($C60&amp;$D60&amp;$CO60,IF({1,0},Sheet1!$A$6:$A$47&amp;Sheet1!$C$6:$C$47&amp;Sheet1!$CN$6:$CN$47,Sheet1!CH$6:CH$47),2,0)</f>
        <v>22</v>
      </c>
      <c r="CJ60" s="9">
        <f t="array" ref="CJ60">VLOOKUP($C60&amp;$D60&amp;$CO60,IF({1,0},Sheet1!$A$6:$A$47&amp;Sheet1!$C$6:$C$47&amp;Sheet1!$CN$6:$CN$47,Sheet1!CI$6:CI$47),2,0)</f>
        <v>96</v>
      </c>
      <c r="CK60" s="9">
        <f t="array" ref="CK60">VLOOKUP($C60&amp;$D60&amp;$CO60,IF({1,0},Sheet1!$A$6:$A$47&amp;Sheet1!$C$6:$C$47&amp;Sheet1!$CN$6:$CN$47,Sheet1!CJ$6:CJ$47),2,0)</f>
        <v>0</v>
      </c>
      <c r="CL60" s="9">
        <f t="array" ref="CL60">VLOOKUP($C60&amp;$D60&amp;$CO60,IF({1,0},Sheet1!$A$6:$A$47&amp;Sheet1!$C$6:$C$47&amp;Sheet1!$CN$6:$CN$47,Sheet1!CK$6:CK$47),2,0)</f>
        <v>0</v>
      </c>
      <c r="CM60" s="9">
        <f t="array" ref="CM60">VLOOKUP($C60&amp;$D60&amp;$CO60,IF({1,0},Sheet1!$A$6:$A$47&amp;Sheet1!$C$6:$C$47&amp;Sheet1!$CN$6:$CN$47,Sheet1!CL$6:CL$47),2,0)</f>
        <v>0</v>
      </c>
      <c r="CN60" s="9">
        <f t="array" ref="CN60">VLOOKUP($C60&amp;$D60&amp;$CO60,IF({1,0},Sheet1!$A$6:$A$47&amp;Sheet1!$C$6:$C$47&amp;Sheet1!$CN$6:$CN$47,Sheet1!CM$6:CM$47),2,0)</f>
        <v>0</v>
      </c>
      <c r="CO60" s="8">
        <v>50</v>
      </c>
      <c r="CP60" s="9" t="str">
        <f>"最终增伤+"&amp;CJ60/10&amp;"% （"&amp;CO60/5&amp;"星）"</f>
        <v>最终增伤+9.6% （10星）</v>
      </c>
    </row>
    <row r="61" spans="1:96" ht="17.399999999999999" x14ac:dyDescent="0.25">
      <c r="A61" s="47">
        <v>11306</v>
      </c>
      <c r="B61" s="29" t="s">
        <v>312</v>
      </c>
      <c r="C61" s="29">
        <f>VLOOKUP(B61,Sheet4!$A$6:$B$171,2,0)</f>
        <v>2</v>
      </c>
      <c r="D61" s="48">
        <v>13</v>
      </c>
      <c r="E61" s="8" t="s">
        <v>29</v>
      </c>
      <c r="F61" s="9">
        <f t="array" ref="F61">VLOOKUP($C61&amp;$D61&amp;$L61,IF({1,0},Sheet1!$A$6:$A$47&amp;Sheet1!$C$6:$C$47&amp;Sheet1!$K$6:$K$47,Sheet1!E$6:E$47),2,0)</f>
        <v>18</v>
      </c>
      <c r="G61" s="9">
        <f t="array" ref="G61">VLOOKUP($C61&amp;$D61&amp;$L61,IF({1,0},Sheet1!$A$6:$A$47&amp;Sheet1!$C$6:$C$47&amp;Sheet1!$K$6:$K$47,Sheet1!F$6:F$47),2,0)</f>
        <v>1</v>
      </c>
      <c r="H61" s="9">
        <f t="array" ref="H61">VLOOKUP($C61&amp;$D61&amp;$L61,IF({1,0},Sheet1!$A$6:$A$47&amp;Sheet1!$C$6:$C$47&amp;Sheet1!$K$6:$K$47,Sheet1!G$6:G$47),2,0)</f>
        <v>0</v>
      </c>
      <c r="I61" s="9">
        <f t="array" ref="I61">VLOOKUP($C61&amp;$D61&amp;$L61,IF({1,0},Sheet1!$A$6:$A$47&amp;Sheet1!$C$6:$C$47&amp;Sheet1!$K$6:$K$47,Sheet1!H$6:H$47),2,0)</f>
        <v>0</v>
      </c>
      <c r="J61" s="9">
        <f t="array" ref="J61">VLOOKUP($C61&amp;$D61&amp;$L61,IF({1,0},Sheet1!$A$6:$A$47&amp;Sheet1!$C$6:$C$47&amp;Sheet1!$K$6:$K$47,Sheet1!I$6:I$47),2,0)</f>
        <v>0</v>
      </c>
      <c r="K61" s="9">
        <f t="array" ref="K61">VLOOKUP($C61&amp;$D61&amp;$L61,IF({1,0},Sheet1!$A$6:$A$47&amp;Sheet1!$C$6:$C$47&amp;Sheet1!$K$6:$K$47,Sheet1!J$6:J$47),2,0)</f>
        <v>0</v>
      </c>
      <c r="L61" s="8">
        <v>5</v>
      </c>
      <c r="M61" s="33" t="s">
        <v>413</v>
      </c>
      <c r="N61" s="8" t="s">
        <v>27</v>
      </c>
      <c r="O61" s="9">
        <f t="array" ref="O61">VLOOKUP($C61&amp;$D61&amp;$U61,IF({1,0},Sheet1!$A$6:$A$47&amp;Sheet1!$C$6:$C$47&amp;Sheet1!$T$6:$T$47,Sheet1!N$6:N$47),2,0)</f>
        <v>18</v>
      </c>
      <c r="P61" s="9">
        <f t="array" ref="P61">VLOOKUP($C61&amp;$D61&amp;$U61,IF({1,0},Sheet1!$A$6:$A$47&amp;Sheet1!$C$6:$C$47&amp;Sheet1!$T$6:$T$47,Sheet1!O$6:O$47),2,0)</f>
        <v>2</v>
      </c>
      <c r="Q61" s="9">
        <f t="array" ref="Q61">VLOOKUP($C61&amp;$D61&amp;$U61,IF({1,0},Sheet1!$A$6:$A$47&amp;Sheet1!$C$6:$C$47&amp;Sheet1!$T$6:$T$47,Sheet1!P$6:P$47),2,0)</f>
        <v>0</v>
      </c>
      <c r="R61" s="9">
        <f t="array" ref="R61">VLOOKUP($C61&amp;$D61&amp;$U61,IF({1,0},Sheet1!$A$6:$A$47&amp;Sheet1!$C$6:$C$47&amp;Sheet1!$T$6:$T$47,Sheet1!Q$6:Q$47),2,0)</f>
        <v>0</v>
      </c>
      <c r="S61" s="9">
        <f t="array" ref="S61">VLOOKUP($C61&amp;$D61&amp;$U61,IF({1,0},Sheet1!$A$6:$A$47&amp;Sheet1!$C$6:$C$47&amp;Sheet1!$T$6:$T$47,Sheet1!R$6:R$47),2,0)</f>
        <v>0</v>
      </c>
      <c r="T61" s="9">
        <f t="array" ref="T61">VLOOKUP($C61&amp;$D61&amp;$U61,IF({1,0},Sheet1!$A$6:$A$47&amp;Sheet1!$C$6:$C$47&amp;Sheet1!$T$6:$T$47,Sheet1!S$6:S$47),2,0)</f>
        <v>0</v>
      </c>
      <c r="U61" s="8">
        <v>10</v>
      </c>
      <c r="V61" s="33" t="s">
        <v>414</v>
      </c>
      <c r="W61" s="8" t="s">
        <v>28</v>
      </c>
      <c r="X61" s="9">
        <f t="array" ref="X61">VLOOKUP($C61&amp;$D61&amp;$AD61,IF({1,0},Sheet1!$A$6:$A$47&amp;Sheet1!$C$6:$C$47&amp;Sheet1!$AC$6:$AC$47,Sheet1!W$6:W$47),2,0)</f>
        <v>0</v>
      </c>
      <c r="Y61" s="9">
        <f t="array" ref="Y61">VLOOKUP($C61&amp;$D61&amp;$AD61,IF({1,0},Sheet1!$A$6:$A$47&amp;Sheet1!$C$6:$C$47&amp;Sheet1!$AC$6:$AC$47,Sheet1!X$6:X$47),2,0)</f>
        <v>0</v>
      </c>
      <c r="Z61" s="9">
        <f t="array" ref="Z61">VLOOKUP($C61&amp;$D61&amp;$AD61,IF({1,0},Sheet1!$A$6:$A$47&amp;Sheet1!$C$6:$C$47&amp;Sheet1!$AC$6:$AC$47,Sheet1!Y$6:Y$47),2,0)</f>
        <v>3</v>
      </c>
      <c r="AA61" s="9">
        <f t="array" ref="AA61">VLOOKUP($C61&amp;$D61&amp;$AD61,IF({1,0},Sheet1!$A$6:$A$47&amp;Sheet1!$C$6:$C$47&amp;Sheet1!$AC$6:$AC$47,Sheet1!Z$6:Z$47),2,0)</f>
        <v>600</v>
      </c>
      <c r="AB61" s="9">
        <v>15</v>
      </c>
      <c r="AC61" s="9">
        <v>20</v>
      </c>
      <c r="AD61" s="8">
        <v>15</v>
      </c>
      <c r="AE61" s="9" t="s">
        <v>467</v>
      </c>
      <c r="AF61" s="8" t="s">
        <v>72</v>
      </c>
      <c r="AG61" s="9">
        <f t="array" ref="AG61">VLOOKUP($C61&amp;$D61&amp;$AM61,IF({1,0},Sheet1!$A$6:$A$47&amp;Sheet1!$C$6:$C$47&amp;Sheet1!$AL$6:$AL$47,Sheet1!AF$6:AF$47),2,0)</f>
        <v>901</v>
      </c>
      <c r="AH61" s="9">
        <v>11306201</v>
      </c>
      <c r="AI61" s="9">
        <f t="array" ref="AI61">VLOOKUP($C61&amp;$D61&amp;$AM61,IF({1,0},Sheet1!$A$6:$A$47&amp;Sheet1!$C$6:$C$47&amp;Sheet1!$AL$6:$AL$47,Sheet1!AH$6:AH$47),2,0)</f>
        <v>0</v>
      </c>
      <c r="AJ61" s="9">
        <f t="array" ref="AJ61">VLOOKUP($C61&amp;$D61&amp;$AM61,IF({1,0},Sheet1!$A$6:$A$47&amp;Sheet1!$C$6:$C$47&amp;Sheet1!$AL$6:$AL$47,Sheet1!AI$6:AI$47),2,0)</f>
        <v>0</v>
      </c>
      <c r="AK61" s="9">
        <f t="array" ref="AK61">VLOOKUP($C61&amp;$D61&amp;$AM61,IF({1,0},Sheet1!$A$6:$A$47&amp;Sheet1!$C$6:$C$47&amp;Sheet1!$AL$6:$AL$47,Sheet1!AJ$6:AJ$47),2,0)</f>
        <v>0</v>
      </c>
      <c r="AL61" s="9">
        <f t="array" ref="AL61">VLOOKUP($C61&amp;$D61&amp;$AM61,IF({1,0},Sheet1!$A$6:$A$47&amp;Sheet1!$C$6:$C$47&amp;Sheet1!$AL$6:$AL$47,Sheet1!AK$6:AK$47),2,0)</f>
        <v>0</v>
      </c>
      <c r="AM61" s="8">
        <v>20</v>
      </c>
      <c r="AN61" s="9" t="s">
        <v>422</v>
      </c>
      <c r="AO61" s="8" t="s">
        <v>73</v>
      </c>
      <c r="AP61" s="9">
        <f t="array" ref="AP61">VLOOKUP($C61&amp;$D61&amp;$AV61,IF({1,0},Sheet1!$A$6:$A$47&amp;Sheet1!$C$6:$C$47&amp;Sheet1!$AU$6:$AU$47,Sheet1!AO$6:AO$47),2,0)</f>
        <v>1</v>
      </c>
      <c r="AQ61" s="9">
        <f t="array" ref="AQ61">VLOOKUP($C61&amp;$D61&amp;$AV61,IF({1,0},Sheet1!$A$6:$A$47&amp;Sheet1!$C$6:$C$47&amp;Sheet1!$AU$6:$AU$47,Sheet1!AP$6:AP$47),2,0)</f>
        <v>16000</v>
      </c>
      <c r="AR61" s="9">
        <f t="array" ref="AR61">VLOOKUP($C61&amp;$D61&amp;$AV61,IF({1,0},Sheet1!$A$6:$A$47&amp;Sheet1!$C$6:$C$47&amp;Sheet1!$AU$6:$AU$47,Sheet1!AQ$6:AQ$47),2,0)</f>
        <v>3</v>
      </c>
      <c r="AS61" s="9">
        <f t="array" ref="AS61">VLOOKUP($C61&amp;$D61&amp;$AV61,IF({1,0},Sheet1!$A$6:$A$47&amp;Sheet1!$C$6:$C$47&amp;Sheet1!$AU$6:$AU$47,Sheet1!AR$6:AR$47),2,0)</f>
        <v>800</v>
      </c>
      <c r="AT61" s="9">
        <f t="array" ref="AT61">VLOOKUP($C61&amp;$D61&amp;$AV61,IF({1,0},Sheet1!$A$6:$A$47&amp;Sheet1!$C$6:$C$47&amp;Sheet1!$AU$6:$AU$47,Sheet1!AS$6:AS$47),2,0)</f>
        <v>0</v>
      </c>
      <c r="AU61" s="9">
        <f t="array" ref="AU61">VLOOKUP($C61&amp;$D61&amp;$AV61,IF({1,0},Sheet1!$A$6:$A$47&amp;Sheet1!$C$6:$C$47&amp;Sheet1!$AU$6:$AU$47,Sheet1!AT$6:AT$47),2,0)</f>
        <v>0</v>
      </c>
      <c r="AV61" s="8">
        <v>25</v>
      </c>
      <c r="AW61" s="9" t="s">
        <v>468</v>
      </c>
      <c r="AX61" s="8" t="s">
        <v>74</v>
      </c>
      <c r="AY61" s="9">
        <f t="array" ref="AY61">VLOOKUP($C61&amp;$D61&amp;$BE61,IF({1,0},Sheet1!$A$6:$A$47&amp;Sheet1!$C$6:$C$47&amp;Sheet1!$BD$6:$BD$47,Sheet1!AX$6:AX$47),2,0)</f>
        <v>18</v>
      </c>
      <c r="AZ61" s="9">
        <f t="array" ref="AZ61">VLOOKUP($C61&amp;$D61&amp;$BE61,IF({1,0},Sheet1!$A$6:$A$47&amp;Sheet1!$C$6:$C$47&amp;Sheet1!$BD$6:$BD$47,Sheet1!AY$6:AY$47),2,0)</f>
        <v>4</v>
      </c>
      <c r="BA61" s="9">
        <f t="array" ref="BA61">VLOOKUP($C61&amp;$D61&amp;$BE61,IF({1,0},Sheet1!$A$6:$A$47&amp;Sheet1!$C$6:$C$47&amp;Sheet1!$BD$6:$BD$47,Sheet1!AZ$6:AZ$47),2,0)</f>
        <v>0</v>
      </c>
      <c r="BB61" s="9">
        <f t="array" ref="BB61">VLOOKUP($C61&amp;$D61&amp;$BE61,IF({1,0},Sheet1!$A$6:$A$47&amp;Sheet1!$C$6:$C$47&amp;Sheet1!$BD$6:$BD$47,Sheet1!BA$6:BA$47),2,0)</f>
        <v>0</v>
      </c>
      <c r="BC61" s="9">
        <f t="array" ref="BC61">VLOOKUP($C61&amp;$D61&amp;$BE61,IF({1,0},Sheet1!$A$6:$A$47&amp;Sheet1!$C$6:$C$47&amp;Sheet1!$BD$6:$BD$47,Sheet1!BB$6:BB$47),2,0)</f>
        <v>0</v>
      </c>
      <c r="BD61" s="9">
        <f t="array" ref="BD61">VLOOKUP($C61&amp;$D61&amp;$BE61,IF({1,0},Sheet1!$A$6:$A$47&amp;Sheet1!$C$6:$C$47&amp;Sheet1!$BD$6:$BD$47,Sheet1!BC$6:BC$47),2,0)</f>
        <v>0</v>
      </c>
      <c r="BE61" s="8">
        <v>30</v>
      </c>
      <c r="BF61" s="33" t="s">
        <v>418</v>
      </c>
      <c r="BG61" s="33" t="s">
        <v>75</v>
      </c>
      <c r="BH61" s="9">
        <f t="array" ref="BH61">VLOOKUP($C61&amp;$D61&amp;$BN61,IF({1,0},Sheet1!$A$6:$A$47&amp;Sheet1!$C$6:$C$47&amp;Sheet1!$BM$6:$BM$47,Sheet1!BG$6:BG$47),2,0)</f>
        <v>1</v>
      </c>
      <c r="BI61" s="9">
        <f t="array" ref="BI61">VLOOKUP($C61&amp;$D61&amp;$BN61,IF({1,0},Sheet1!$A$6:$A$47&amp;Sheet1!$C$6:$C$47&amp;Sheet1!$BM$6:$BM$47,Sheet1!BH$6:BH$47),2,0)</f>
        <v>32000</v>
      </c>
      <c r="BJ61" s="9">
        <f t="array" ref="BJ61">VLOOKUP($C61&amp;$D61&amp;$BN61,IF({1,0},Sheet1!$A$6:$A$47&amp;Sheet1!$C$6:$C$47&amp;Sheet1!$BM$6:$BM$47,Sheet1!BI$6:BI$47),2,0)</f>
        <v>3</v>
      </c>
      <c r="BK61" s="9">
        <f t="array" ref="BK61">VLOOKUP($C61&amp;$D61&amp;$BN61,IF({1,0},Sheet1!$A$6:$A$47&amp;Sheet1!$C$6:$C$47&amp;Sheet1!$BM$6:$BM$47,Sheet1!BJ$6:BJ$47),2,0)</f>
        <v>1600</v>
      </c>
      <c r="BL61" s="9">
        <f t="array" ref="BL61">VLOOKUP($C61&amp;$D61&amp;$BN61,IF({1,0},Sheet1!$A$6:$A$47&amp;Sheet1!$C$6:$C$47&amp;Sheet1!$BM$6:$BM$47,Sheet1!BK$6:BK$47),2,0)</f>
        <v>0</v>
      </c>
      <c r="BM61" s="9">
        <f t="array" ref="BM61">VLOOKUP($C61&amp;$D61&amp;$BN61,IF({1,0},Sheet1!$A$6:$A$47&amp;Sheet1!$C$6:$C$47&amp;Sheet1!$BM$6:$BM$47,Sheet1!BL$6:BL$47),2,0)</f>
        <v>0</v>
      </c>
      <c r="BN61" s="8">
        <v>35</v>
      </c>
      <c r="BO61" s="9" t="s">
        <v>469</v>
      </c>
      <c r="BP61" s="8" t="s">
        <v>76</v>
      </c>
      <c r="BQ61" s="9">
        <f t="array" ref="BQ61">VLOOKUP($C61&amp;$D61&amp;$BW61,IF({1,0},Sheet1!$A$6:$A$47&amp;Sheet1!$C$6:$C$47&amp;Sheet1!$BV$6:$BV$47,Sheet1!BP$6:BP$47),2,0)</f>
        <v>23</v>
      </c>
      <c r="BR61" s="9">
        <f t="array" ref="BR61">VLOOKUP($C61&amp;$D61&amp;$BW61,IF({1,0},Sheet1!$A$6:$A$47&amp;Sheet1!$C$6:$C$47&amp;Sheet1!$BV$6:$BV$47,Sheet1!BQ$6:BQ$47),2,0)</f>
        <v>32</v>
      </c>
      <c r="BS61" s="9">
        <f t="array" ref="BS61">VLOOKUP($C61&amp;$D61&amp;$BW61,IF({1,0},Sheet1!$A$6:$A$47&amp;Sheet1!$C$6:$C$47&amp;Sheet1!$BV$6:$BV$47,Sheet1!BR$6:BR$47),2,0)</f>
        <v>0</v>
      </c>
      <c r="BT61" s="9">
        <f t="array" ref="BT61">VLOOKUP($C61&amp;$D61&amp;$BW61,IF({1,0},Sheet1!$A$6:$A$47&amp;Sheet1!$C$6:$C$47&amp;Sheet1!$BV$6:$BV$47,Sheet1!BS$6:BS$47),2,0)</f>
        <v>0</v>
      </c>
      <c r="BU61" s="9">
        <f t="array" ref="BU61">VLOOKUP($C61&amp;$D61&amp;$BW61,IF({1,0},Sheet1!$A$6:$A$47&amp;Sheet1!$C$6:$C$47&amp;Sheet1!$BV$6:$BV$47,Sheet1!BT$6:BT$47),2,0)</f>
        <v>0</v>
      </c>
      <c r="BV61" s="9">
        <f t="array" ref="BV61">VLOOKUP($C61&amp;$D61&amp;$BW61,IF({1,0},Sheet1!$A$6:$A$47&amp;Sheet1!$C$6:$C$47&amp;Sheet1!$BV$6:$BV$47,Sheet1!BU$6:BU$47),2,0)</f>
        <v>0</v>
      </c>
      <c r="BW61" s="8">
        <v>40</v>
      </c>
      <c r="BX61" s="8" t="str">
        <f>"最终免伤+"&amp;BR61/10&amp;"% （"&amp;BW61/5&amp;"星）"</f>
        <v>最终免伤+3.2% （8星）</v>
      </c>
      <c r="BY61" s="8" t="s">
        <v>77</v>
      </c>
      <c r="BZ61" s="9">
        <f t="array" ref="BZ61">VLOOKUP($C61&amp;$D61&amp;$CF61,IF({1,0},Sheet1!$A$6:$A$47&amp;Sheet1!$C$6:$C$47&amp;Sheet1!$CE$6:$CE$47,Sheet1!BY$6:BY$47),2,0)</f>
        <v>1</v>
      </c>
      <c r="CA61" s="9">
        <f t="array" ref="CA61">VLOOKUP($C61&amp;$D61&amp;$CF61,IF({1,0},Sheet1!$A$6:$A$47&amp;Sheet1!$C$6:$C$47&amp;Sheet1!$CE$6:$CE$47,Sheet1!BZ$6:BZ$47),2,0)</f>
        <v>64000</v>
      </c>
      <c r="CB61" s="9">
        <f t="array" ref="CB61">VLOOKUP($C61&amp;$D61&amp;$CF61,IF({1,0},Sheet1!$A$6:$A$47&amp;Sheet1!$C$6:$C$47&amp;Sheet1!$CE$6:$CE$47,Sheet1!CA$6:CA$47),2,0)</f>
        <v>3</v>
      </c>
      <c r="CC61" s="9">
        <f t="array" ref="CC61">VLOOKUP($C61&amp;$D61&amp;$CF61,IF({1,0},Sheet1!$A$6:$A$47&amp;Sheet1!$C$6:$C$47&amp;Sheet1!$CE$6:$CE$47,Sheet1!CB$6:CB$47),2,0)</f>
        <v>3200</v>
      </c>
      <c r="CD61" s="9">
        <f t="array" ref="CD61">VLOOKUP($C61&amp;$D61&amp;$CF61,IF({1,0},Sheet1!$A$6:$A$47&amp;Sheet1!$C$6:$C$47&amp;Sheet1!$CE$6:$CE$47,Sheet1!CC$6:CC$47),2,0)</f>
        <v>0</v>
      </c>
      <c r="CE61" s="9">
        <f t="array" ref="CE61">VLOOKUP($C61&amp;$D61&amp;$CF61,IF({1,0},Sheet1!$A$6:$A$47&amp;Sheet1!$C$6:$C$47&amp;Sheet1!$CE$6:$CE$47,Sheet1!CD$6:CD$47),2,0)</f>
        <v>0</v>
      </c>
      <c r="CF61" s="8">
        <v>45</v>
      </c>
      <c r="CG61" s="9" t="str">
        <f>"生命+"&amp;CA61&amp;"，防御+"&amp;CC61&amp;" （9星）"</f>
        <v>生命+64000，防御+3200 （9星）</v>
      </c>
      <c r="CH61" s="8" t="s">
        <v>78</v>
      </c>
      <c r="CI61" s="9">
        <f t="array" ref="CI61">VLOOKUP($C61&amp;$D61&amp;$CO61,IF({1,0},Sheet1!$A$6:$A$47&amp;Sheet1!$C$6:$C$47&amp;Sheet1!$CN$6:$CN$47,Sheet1!CH$6:CH$47),2,0)</f>
        <v>23</v>
      </c>
      <c r="CJ61" s="9">
        <f t="array" ref="CJ61">VLOOKUP($C61&amp;$D61&amp;$CO61,IF({1,0},Sheet1!$A$6:$A$47&amp;Sheet1!$C$6:$C$47&amp;Sheet1!$CN$6:$CN$47,Sheet1!CI$6:CI$47),2,0)</f>
        <v>48</v>
      </c>
      <c r="CK61" s="9">
        <f t="array" ref="CK61">VLOOKUP($C61&amp;$D61&amp;$CO61,IF({1,0},Sheet1!$A$6:$A$47&amp;Sheet1!$C$6:$C$47&amp;Sheet1!$CN$6:$CN$47,Sheet1!CJ$6:CJ$47),2,0)</f>
        <v>0</v>
      </c>
      <c r="CL61" s="9">
        <f t="array" ref="CL61">VLOOKUP($C61&amp;$D61&amp;$CO61,IF({1,0},Sheet1!$A$6:$A$47&amp;Sheet1!$C$6:$C$47&amp;Sheet1!$CN$6:$CN$47,Sheet1!CK$6:CK$47),2,0)</f>
        <v>0</v>
      </c>
      <c r="CM61" s="9">
        <f t="array" ref="CM61">VLOOKUP($C61&amp;$D61&amp;$CO61,IF({1,0},Sheet1!$A$6:$A$47&amp;Sheet1!$C$6:$C$47&amp;Sheet1!$CN$6:$CN$47,Sheet1!CL$6:CL$47),2,0)</f>
        <v>0</v>
      </c>
      <c r="CN61" s="9">
        <f t="array" ref="CN61">VLOOKUP($C61&amp;$D61&amp;$CO61,IF({1,0},Sheet1!$A$6:$A$47&amp;Sheet1!$C$6:$C$47&amp;Sheet1!$CN$6:$CN$47,Sheet1!CM$6:CM$47),2,0)</f>
        <v>0</v>
      </c>
      <c r="CO61" s="8">
        <v>50</v>
      </c>
      <c r="CP61" s="8" t="str">
        <f>"最终免伤+"&amp;CJ61/10&amp;"% （"&amp;CO61/5&amp;"星）"</f>
        <v>最终免伤+4.8% （10星）</v>
      </c>
    </row>
    <row r="62" spans="1:96" ht="17.399999999999999" x14ac:dyDescent="0.25">
      <c r="A62" s="47">
        <v>21301</v>
      </c>
      <c r="B62" s="29" t="s">
        <v>313</v>
      </c>
      <c r="C62" s="29">
        <f>VLOOKUP(B62,Sheet4!$A$6:$B$171,2,0)</f>
        <v>4</v>
      </c>
      <c r="D62" s="48">
        <v>13</v>
      </c>
      <c r="E62" s="8" t="s">
        <v>29</v>
      </c>
      <c r="F62" s="9">
        <f t="array" ref="F62">VLOOKUP($C62&amp;$D62&amp;$L62,IF({1,0},Sheet1!$A$6:$A$47&amp;Sheet1!$C$6:$C$47&amp;Sheet1!$K$6:$K$47,Sheet1!E$6:E$47),2,0)</f>
        <v>18</v>
      </c>
      <c r="G62" s="9">
        <f t="array" ref="G62">VLOOKUP($C62&amp;$D62&amp;$L62,IF({1,0},Sheet1!$A$6:$A$47&amp;Sheet1!$C$6:$C$47&amp;Sheet1!$K$6:$K$47,Sheet1!F$6:F$47),2,0)</f>
        <v>1</v>
      </c>
      <c r="H62" s="9">
        <f t="array" ref="H62">VLOOKUP($C62&amp;$D62&amp;$L62,IF({1,0},Sheet1!$A$6:$A$47&amp;Sheet1!$C$6:$C$47&amp;Sheet1!$K$6:$K$47,Sheet1!G$6:G$47),2,0)</f>
        <v>0</v>
      </c>
      <c r="I62" s="9">
        <f t="array" ref="I62">VLOOKUP($C62&amp;$D62&amp;$L62,IF({1,0},Sheet1!$A$6:$A$47&amp;Sheet1!$C$6:$C$47&amp;Sheet1!$K$6:$K$47,Sheet1!H$6:H$47),2,0)</f>
        <v>0</v>
      </c>
      <c r="J62" s="9">
        <f t="array" ref="J62">VLOOKUP($C62&amp;$D62&amp;$L62,IF({1,0},Sheet1!$A$6:$A$47&amp;Sheet1!$C$6:$C$47&amp;Sheet1!$K$6:$K$47,Sheet1!I$6:I$47),2,0)</f>
        <v>0</v>
      </c>
      <c r="K62" s="9">
        <f t="array" ref="K62">VLOOKUP($C62&amp;$D62&amp;$L62,IF({1,0},Sheet1!$A$6:$A$47&amp;Sheet1!$C$6:$C$47&amp;Sheet1!$K$6:$K$47,Sheet1!J$6:J$47),2,0)</f>
        <v>0</v>
      </c>
      <c r="L62" s="8">
        <v>5</v>
      </c>
      <c r="M62" s="33" t="s">
        <v>413</v>
      </c>
      <c r="N62" s="8" t="s">
        <v>27</v>
      </c>
      <c r="O62" s="9">
        <f t="array" ref="O62">VLOOKUP($C62&amp;$D62&amp;$U62,IF({1,0},Sheet1!$A$6:$A$47&amp;Sheet1!$C$6:$C$47&amp;Sheet1!$T$6:$T$47,Sheet1!N$6:N$47),2,0)</f>
        <v>18</v>
      </c>
      <c r="P62" s="9">
        <f t="array" ref="P62">VLOOKUP($C62&amp;$D62&amp;$U62,IF({1,0},Sheet1!$A$6:$A$47&amp;Sheet1!$C$6:$C$47&amp;Sheet1!$T$6:$T$47,Sheet1!O$6:O$47),2,0)</f>
        <v>2</v>
      </c>
      <c r="Q62" s="9">
        <f t="array" ref="Q62">VLOOKUP($C62&amp;$D62&amp;$U62,IF({1,0},Sheet1!$A$6:$A$47&amp;Sheet1!$C$6:$C$47&amp;Sheet1!$T$6:$T$47,Sheet1!P$6:P$47),2,0)</f>
        <v>0</v>
      </c>
      <c r="R62" s="9">
        <f t="array" ref="R62">VLOOKUP($C62&amp;$D62&amp;$U62,IF({1,0},Sheet1!$A$6:$A$47&amp;Sheet1!$C$6:$C$47&amp;Sheet1!$T$6:$T$47,Sheet1!Q$6:Q$47),2,0)</f>
        <v>0</v>
      </c>
      <c r="S62" s="9">
        <f t="array" ref="S62">VLOOKUP($C62&amp;$D62&amp;$U62,IF({1,0},Sheet1!$A$6:$A$47&amp;Sheet1!$C$6:$C$47&amp;Sheet1!$T$6:$T$47,Sheet1!R$6:R$47),2,0)</f>
        <v>0</v>
      </c>
      <c r="T62" s="9">
        <f t="array" ref="T62">VLOOKUP($C62&amp;$D62&amp;$U62,IF({1,0},Sheet1!$A$6:$A$47&amp;Sheet1!$C$6:$C$47&amp;Sheet1!$T$6:$T$47,Sheet1!S$6:S$47),2,0)</f>
        <v>0</v>
      </c>
      <c r="U62" s="8">
        <v>10</v>
      </c>
      <c r="V62" s="33" t="s">
        <v>414</v>
      </c>
      <c r="W62" s="8" t="s">
        <v>28</v>
      </c>
      <c r="X62" s="9">
        <f t="array" ref="X62">VLOOKUP($C62&amp;$D62&amp;$AD62,IF({1,0},Sheet1!$A$6:$A$47&amp;Sheet1!$C$6:$C$47&amp;Sheet1!$AC$6:$AC$47,Sheet1!W$6:W$47),2,0)</f>
        <v>0</v>
      </c>
      <c r="Y62" s="9">
        <f t="array" ref="Y62">VLOOKUP($C62&amp;$D62&amp;$AD62,IF({1,0},Sheet1!$A$6:$A$47&amp;Sheet1!$C$6:$C$47&amp;Sheet1!$AC$6:$AC$47,Sheet1!X$6:X$47),2,0)</f>
        <v>0</v>
      </c>
      <c r="Z62" s="9">
        <f t="array" ref="Z62">VLOOKUP($C62&amp;$D62&amp;$AD62,IF({1,0},Sheet1!$A$6:$A$47&amp;Sheet1!$C$6:$C$47&amp;Sheet1!$AC$6:$AC$47,Sheet1!Y$6:Y$47),2,0)</f>
        <v>2</v>
      </c>
      <c r="AA62" s="9">
        <f t="array" ref="AA62">VLOOKUP($C62&amp;$D62&amp;$AD62,IF({1,0},Sheet1!$A$6:$A$47&amp;Sheet1!$C$6:$C$47&amp;Sheet1!$AC$6:$AC$47,Sheet1!Z$6:Z$47),2,0)</f>
        <v>600</v>
      </c>
      <c r="AB62" s="9">
        <f t="array" ref="AB62">VLOOKUP($C62&amp;$D62&amp;$AD62,IF({1,0},Sheet1!$A$6:$A$47&amp;Sheet1!$C$6:$C$47&amp;Sheet1!$AC$6:$AC$47,Sheet1!AA$6:AA$47),2,0)</f>
        <v>3</v>
      </c>
      <c r="AC62" s="9">
        <f t="array" ref="AC62">VLOOKUP($C62&amp;$D62&amp;$AD62,IF({1,0},Sheet1!$A$6:$A$47&amp;Sheet1!$C$6:$C$47&amp;Sheet1!$AC$6:$AC$47,Sheet1!AB$6:AB$47),2,0)</f>
        <v>400</v>
      </c>
      <c r="AD62" s="8">
        <v>15</v>
      </c>
      <c r="AE62" s="9" t="str">
        <f t="array" ref="AE62">VLOOKUP($C62&amp;$D62,IF({1,0},Sheet1!$A$6:$A$47&amp;Sheet1!$C$6:$C$47,Sheet1!AD$6:AD$47),2,0)</f>
        <v>攻击+600，防御+400 （3星）</v>
      </c>
      <c r="AF62" s="8" t="s">
        <v>72</v>
      </c>
      <c r="AG62" s="9">
        <f t="array" ref="AG62">VLOOKUP($C62&amp;$D62&amp;$AM62,IF({1,0},Sheet1!$A$6:$A$47&amp;Sheet1!$C$6:$C$47&amp;Sheet1!$AL$6:$AL$47,Sheet1!AF$6:AF$47),2,0)</f>
        <v>0</v>
      </c>
      <c r="AH62" s="9">
        <f t="array" ref="AH62">VLOOKUP($C62&amp;$D62&amp;$AM62,IF({1,0},Sheet1!$A$6:$A$47&amp;Sheet1!$C$6:$C$47&amp;Sheet1!$AL$6:$AL$47,Sheet1!AG$6:AG$47),2,0)</f>
        <v>0</v>
      </c>
      <c r="AI62" s="9">
        <f t="array" ref="AI62">VLOOKUP($C62&amp;$D62&amp;$AM62,IF({1,0},Sheet1!$A$6:$A$47&amp;Sheet1!$C$6:$C$47&amp;Sheet1!$AL$6:$AL$47,Sheet1!AH$6:AH$47),2,0)</f>
        <v>7</v>
      </c>
      <c r="AJ62" s="9">
        <f t="array" ref="AJ62">VLOOKUP($C62&amp;$D62&amp;$AM62,IF({1,0},Sheet1!$A$6:$A$47&amp;Sheet1!$C$6:$C$47&amp;Sheet1!$AL$6:$AL$47,Sheet1!AI$6:AI$47),2,0)</f>
        <v>30</v>
      </c>
      <c r="AK62" s="9">
        <f t="array" ref="AK62">VLOOKUP($C62&amp;$D62&amp;$AM62,IF({1,0},Sheet1!$A$6:$A$47&amp;Sheet1!$C$6:$C$47&amp;Sheet1!$AL$6:$AL$47,Sheet1!AJ$6:AJ$47),2,0)</f>
        <v>8</v>
      </c>
      <c r="AL62" s="9">
        <f t="array" ref="AL62">VLOOKUP($C62&amp;$D62&amp;$AM62,IF({1,0},Sheet1!$A$6:$A$47&amp;Sheet1!$C$6:$C$47&amp;Sheet1!$AL$6:$AL$47,Sheet1!AK$6:AK$47),2,0)</f>
        <v>20</v>
      </c>
      <c r="AM62" s="8">
        <v>20</v>
      </c>
      <c r="AN62" s="9" t="s">
        <v>460</v>
      </c>
      <c r="AO62" s="8" t="s">
        <v>73</v>
      </c>
      <c r="AP62" s="9">
        <f t="array" ref="AP62">VLOOKUP($C62&amp;$D62&amp;$AV62,IF({1,0},Sheet1!$A$6:$A$47&amp;Sheet1!$C$6:$C$47&amp;Sheet1!$AU$6:$AU$47,Sheet1!AO$6:AO$47),2,0)</f>
        <v>2</v>
      </c>
      <c r="AQ62" s="9">
        <f t="array" ref="AQ62">VLOOKUP($C62&amp;$D62&amp;$AV62,IF({1,0},Sheet1!$A$6:$A$47&amp;Sheet1!$C$6:$C$47&amp;Sheet1!$AU$6:$AU$47,Sheet1!AP$6:AP$47),2,0)</f>
        <v>1800</v>
      </c>
      <c r="AR62" s="9">
        <f t="array" ref="AR62">VLOOKUP($C62&amp;$D62&amp;$AV62,IF({1,0},Sheet1!$A$6:$A$47&amp;Sheet1!$C$6:$C$47&amp;Sheet1!$AU$6:$AU$47,Sheet1!AQ$6:AQ$47),2,0)</f>
        <v>3</v>
      </c>
      <c r="AS62" s="9">
        <f t="array" ref="AS62">VLOOKUP($C62&amp;$D62&amp;$AV62,IF({1,0},Sheet1!$A$6:$A$47&amp;Sheet1!$C$6:$C$47&amp;Sheet1!$AU$6:$AU$47,Sheet1!AR$6:AR$47),2,0)</f>
        <v>900</v>
      </c>
      <c r="AT62" s="9">
        <f t="array" ref="AT62">VLOOKUP($C62&amp;$D62&amp;$AV62,IF({1,0},Sheet1!$A$6:$A$47&amp;Sheet1!$C$6:$C$47&amp;Sheet1!$AU$6:$AU$47,Sheet1!AS$6:AS$47),2,0)</f>
        <v>0</v>
      </c>
      <c r="AU62" s="9">
        <f t="array" ref="AU62">VLOOKUP($C62&amp;$D62&amp;$AV62,IF({1,0},Sheet1!$A$6:$A$47&amp;Sheet1!$C$6:$C$47&amp;Sheet1!$AU$6:$AU$47,Sheet1!AT$6:AT$47),2,0)</f>
        <v>0</v>
      </c>
      <c r="AV62" s="8">
        <v>25</v>
      </c>
      <c r="AW62" s="9" t="s">
        <v>461</v>
      </c>
      <c r="AX62" s="8" t="s">
        <v>74</v>
      </c>
      <c r="AY62" s="9">
        <f t="array" ref="AY62">VLOOKUP($C62&amp;$D62&amp;$BE62,IF({1,0},Sheet1!$A$6:$A$47&amp;Sheet1!$C$6:$C$47&amp;Sheet1!$BD$6:$BD$47,Sheet1!AX$6:AX$47),2,0)</f>
        <v>18</v>
      </c>
      <c r="AZ62" s="9">
        <f t="array" ref="AZ62">VLOOKUP($C62&amp;$D62&amp;$BE62,IF({1,0},Sheet1!$A$6:$A$47&amp;Sheet1!$C$6:$C$47&amp;Sheet1!$BD$6:$BD$47,Sheet1!AY$6:AY$47),2,0)</f>
        <v>4</v>
      </c>
      <c r="BA62" s="9">
        <f t="array" ref="BA62">VLOOKUP($C62&amp;$D62&amp;$BE62,IF({1,0},Sheet1!$A$6:$A$47&amp;Sheet1!$C$6:$C$47&amp;Sheet1!$BD$6:$BD$47,Sheet1!AZ$6:AZ$47),2,0)</f>
        <v>0</v>
      </c>
      <c r="BB62" s="9">
        <f t="array" ref="BB62">VLOOKUP($C62&amp;$D62&amp;$BE62,IF({1,0},Sheet1!$A$6:$A$47&amp;Sheet1!$C$6:$C$47&amp;Sheet1!$BD$6:$BD$47,Sheet1!BA$6:BA$47),2,0)</f>
        <v>0</v>
      </c>
      <c r="BC62" s="9">
        <f t="array" ref="BC62">VLOOKUP($C62&amp;$D62&amp;$BE62,IF({1,0},Sheet1!$A$6:$A$47&amp;Sheet1!$C$6:$C$47&amp;Sheet1!$BD$6:$BD$47,Sheet1!BB$6:BB$47),2,0)</f>
        <v>0</v>
      </c>
      <c r="BD62" s="9">
        <f t="array" ref="BD62">VLOOKUP($C62&amp;$D62&amp;$BE62,IF({1,0},Sheet1!$A$6:$A$47&amp;Sheet1!$C$6:$C$47&amp;Sheet1!$BD$6:$BD$47,Sheet1!BC$6:BC$47),2,0)</f>
        <v>0</v>
      </c>
      <c r="BE62" s="8">
        <v>30</v>
      </c>
      <c r="BF62" s="33" t="s">
        <v>418</v>
      </c>
      <c r="BG62" s="33" t="s">
        <v>75</v>
      </c>
      <c r="BH62" s="9">
        <f t="array" ref="BH62">VLOOKUP($C62&amp;$D62&amp;$BN62,IF({1,0},Sheet1!$A$6:$A$47&amp;Sheet1!$C$6:$C$47&amp;Sheet1!$BM$6:$BM$47,Sheet1!BG$6:BG$47),2,0)</f>
        <v>2</v>
      </c>
      <c r="BI62" s="9">
        <f t="array" ref="BI62">VLOOKUP($C62&amp;$D62&amp;$BN62,IF({1,0},Sheet1!$A$6:$A$47&amp;Sheet1!$C$6:$C$47&amp;Sheet1!$BM$6:$BM$47,Sheet1!BH$6:BH$47),2,0)</f>
        <v>3600</v>
      </c>
      <c r="BJ62" s="9">
        <f t="array" ref="BJ62">VLOOKUP($C62&amp;$D62&amp;$BN62,IF({1,0},Sheet1!$A$6:$A$47&amp;Sheet1!$C$6:$C$47&amp;Sheet1!$BM$6:$BM$47,Sheet1!BI$6:BI$47),2,0)</f>
        <v>3</v>
      </c>
      <c r="BK62" s="9">
        <f t="array" ref="BK62">VLOOKUP($C62&amp;$D62&amp;$BN62,IF({1,0},Sheet1!$A$6:$A$47&amp;Sheet1!$C$6:$C$47&amp;Sheet1!$BM$6:$BM$47,Sheet1!BJ$6:BJ$47),2,0)</f>
        <v>1800</v>
      </c>
      <c r="BL62" s="9">
        <f t="array" ref="BL62">VLOOKUP($C62&amp;$D62&amp;$BN62,IF({1,0},Sheet1!$A$6:$A$47&amp;Sheet1!$C$6:$C$47&amp;Sheet1!$BM$6:$BM$47,Sheet1!BK$6:BK$47),2,0)</f>
        <v>0</v>
      </c>
      <c r="BM62" s="9">
        <f t="array" ref="BM62">VLOOKUP($C62&amp;$D62&amp;$BN62,IF({1,0},Sheet1!$A$6:$A$47&amp;Sheet1!$C$6:$C$47&amp;Sheet1!$BM$6:$BM$47,Sheet1!BL$6:BL$47),2,0)</f>
        <v>0</v>
      </c>
      <c r="BN62" s="8">
        <v>35</v>
      </c>
      <c r="BO62" s="9" t="s">
        <v>462</v>
      </c>
      <c r="BP62" s="8" t="s">
        <v>76</v>
      </c>
      <c r="BQ62" s="9">
        <f t="array" ref="BQ62">VLOOKUP($C62&amp;$D62&amp;$BW62,IF({1,0},Sheet1!$A$6:$A$47&amp;Sheet1!$C$6:$C$47&amp;Sheet1!$BV$6:$BV$47,Sheet1!BP$6:BP$47),2,0)</f>
        <v>7</v>
      </c>
      <c r="BR62" s="9">
        <f t="array" ref="BR62">VLOOKUP($C62&amp;$D62&amp;$BW62,IF({1,0},Sheet1!$A$6:$A$47&amp;Sheet1!$C$6:$C$47&amp;Sheet1!$BV$6:$BV$47,Sheet1!BQ$6:BQ$47),2,0)</f>
        <v>40</v>
      </c>
      <c r="BS62" s="9">
        <f t="array" ref="BS62">VLOOKUP($C62&amp;$D62&amp;$BW62,IF({1,0},Sheet1!$A$6:$A$47&amp;Sheet1!$C$6:$C$47&amp;Sheet1!$BV$6:$BV$47,Sheet1!BR$6:BR$47),2,0)</f>
        <v>23</v>
      </c>
      <c r="BT62" s="9">
        <f t="array" ref="BT62">VLOOKUP($C62&amp;$D62&amp;$BW62,IF({1,0},Sheet1!$A$6:$A$47&amp;Sheet1!$C$6:$C$47&amp;Sheet1!$BV$6:$BV$47,Sheet1!BS$6:BS$47),2,0)</f>
        <v>16</v>
      </c>
      <c r="BU62" s="9">
        <f t="array" ref="BU62">VLOOKUP($C62&amp;$D62&amp;$BW62,IF({1,0},Sheet1!$A$6:$A$47&amp;Sheet1!$C$6:$C$47&amp;Sheet1!$BV$6:$BV$47,Sheet1!BT$6:BT$47),2,0)</f>
        <v>0</v>
      </c>
      <c r="BV62" s="9">
        <f t="array" ref="BV62">VLOOKUP($C62&amp;$D62&amp;$BW62,IF({1,0},Sheet1!$A$6:$A$47&amp;Sheet1!$C$6:$C$47&amp;Sheet1!$BV$6:$BV$47,Sheet1!BU$6:BU$47),2,0)</f>
        <v>0</v>
      </c>
      <c r="BW62" s="8">
        <v>40</v>
      </c>
      <c r="BX62" s="9" t="str">
        <f>"伤害加成+"&amp;BR62/10&amp;"%，最终免伤+"&amp;BT62/10&amp;"% （"&amp;BW62/5&amp;"星）"</f>
        <v>伤害加成+4%，最终免伤+1.6% （8星）</v>
      </c>
      <c r="BY62" s="8" t="s">
        <v>77</v>
      </c>
      <c r="BZ62" s="9">
        <f t="array" ref="BZ62">VLOOKUP($C62&amp;$D62&amp;$CF62,IF({1,0},Sheet1!$A$6:$A$47&amp;Sheet1!$C$6:$C$47&amp;Sheet1!$CE$6:$CE$47,Sheet1!BY$6:BY$47),2,0)</f>
        <v>2</v>
      </c>
      <c r="CA62" s="9">
        <f t="array" ref="CA62">VLOOKUP($C62&amp;$D62&amp;$CF62,IF({1,0},Sheet1!$A$6:$A$47&amp;Sheet1!$C$6:$C$47&amp;Sheet1!$CE$6:$CE$47,Sheet1!BZ$6:BZ$47),2,0)</f>
        <v>7200</v>
      </c>
      <c r="CB62" s="9">
        <f t="array" ref="CB62">VLOOKUP($C62&amp;$D62&amp;$CF62,IF({1,0},Sheet1!$A$6:$A$47&amp;Sheet1!$C$6:$C$47&amp;Sheet1!$CE$6:$CE$47,Sheet1!CA$6:CA$47),2,0)</f>
        <v>3</v>
      </c>
      <c r="CC62" s="9">
        <f t="array" ref="CC62">VLOOKUP($C62&amp;$D62&amp;$CF62,IF({1,0},Sheet1!$A$6:$A$47&amp;Sheet1!$C$6:$C$47&amp;Sheet1!$CE$6:$CE$47,Sheet1!CB$6:CB$47),2,0)</f>
        <v>3600</v>
      </c>
      <c r="CD62" s="9">
        <f t="array" ref="CD62">VLOOKUP($C62&amp;$D62&amp;$CF62,IF({1,0},Sheet1!$A$6:$A$47&amp;Sheet1!$C$6:$C$47&amp;Sheet1!$CE$6:$CE$47,Sheet1!CC$6:CC$47),2,0)</f>
        <v>0</v>
      </c>
      <c r="CE62" s="9">
        <f t="array" ref="CE62">VLOOKUP($C62&amp;$D62&amp;$CF62,IF({1,0},Sheet1!$A$6:$A$47&amp;Sheet1!$C$6:$C$47&amp;Sheet1!$CE$6:$CE$47,Sheet1!CD$6:CD$47),2,0)</f>
        <v>0</v>
      </c>
      <c r="CF62" s="8">
        <v>45</v>
      </c>
      <c r="CG62" s="9" t="str">
        <f>"攻击+"&amp;CA62&amp;"，防御+"&amp;CC62&amp;" （9星）"</f>
        <v>攻击+7200，防御+3600 （9星）</v>
      </c>
      <c r="CH62" s="8" t="s">
        <v>78</v>
      </c>
      <c r="CI62" s="9">
        <f t="array" ref="CI62">VLOOKUP($C62&amp;$D62&amp;$CO62,IF({1,0},Sheet1!$A$6:$A$47&amp;Sheet1!$C$6:$C$47&amp;Sheet1!$CN$6:$CN$47,Sheet1!CH$6:CH$47),2,0)</f>
        <v>22</v>
      </c>
      <c r="CJ62" s="9">
        <f t="array" ref="CJ62">VLOOKUP($C62&amp;$D62&amp;$CO62,IF({1,0},Sheet1!$A$6:$A$47&amp;Sheet1!$C$6:$C$47&amp;Sheet1!$CN$6:$CN$47,Sheet1!CI$6:CI$47),2,0)</f>
        <v>48</v>
      </c>
      <c r="CK62" s="9">
        <f t="array" ref="CK62">VLOOKUP($C62&amp;$D62&amp;$CO62,IF({1,0},Sheet1!$A$6:$A$47&amp;Sheet1!$C$6:$C$47&amp;Sheet1!$CN$6:$CN$47,Sheet1!CJ$6:CJ$47),2,0)</f>
        <v>23</v>
      </c>
      <c r="CL62" s="9">
        <f t="array" ref="CL62">VLOOKUP($C62&amp;$D62&amp;$CO62,IF({1,0},Sheet1!$A$6:$A$47&amp;Sheet1!$C$6:$C$47&amp;Sheet1!$CN$6:$CN$47,Sheet1!CK$6:CK$47),2,0)</f>
        <v>24</v>
      </c>
      <c r="CM62" s="9">
        <f t="array" ref="CM62">VLOOKUP($C62&amp;$D62&amp;$CO62,IF({1,0},Sheet1!$A$6:$A$47&amp;Sheet1!$C$6:$C$47&amp;Sheet1!$CN$6:$CN$47,Sheet1!CL$6:CL$47),2,0)</f>
        <v>0</v>
      </c>
      <c r="CN62" s="9">
        <f t="array" ref="CN62">VLOOKUP($C62&amp;$D62&amp;$CO62,IF({1,0},Sheet1!$A$6:$A$47&amp;Sheet1!$C$6:$C$47&amp;Sheet1!$CN$6:$CN$47,Sheet1!CM$6:CM$47),2,0)</f>
        <v>0</v>
      </c>
      <c r="CO62" s="8">
        <v>50</v>
      </c>
      <c r="CP62" s="9" t="str">
        <f>"最终增伤+"&amp;CJ62/10&amp;"%，最终免伤+"&amp;CL62/10&amp;"% （"&amp;CO62/5&amp;"星）"</f>
        <v>最终增伤+4.8%，最终免伤+2.4% （10星）</v>
      </c>
    </row>
    <row r="63" spans="1:96" ht="17.399999999999999" x14ac:dyDescent="0.25">
      <c r="A63" s="47">
        <v>21303</v>
      </c>
      <c r="B63" s="29" t="s">
        <v>314</v>
      </c>
      <c r="C63" s="29">
        <f>VLOOKUP(B63,Sheet4!$A$6:$B$171,2,0)</f>
        <v>4</v>
      </c>
      <c r="D63" s="48">
        <v>13</v>
      </c>
      <c r="E63" s="8" t="s">
        <v>29</v>
      </c>
      <c r="F63" s="9">
        <f t="array" ref="F63">VLOOKUP($C63&amp;$D63&amp;$L63,IF({1,0},Sheet1!$A$6:$A$47&amp;Sheet1!$C$6:$C$47&amp;Sheet1!$K$6:$K$47,Sheet1!E$6:E$47),2,0)</f>
        <v>18</v>
      </c>
      <c r="G63" s="9">
        <f t="array" ref="G63">VLOOKUP($C63&amp;$D63&amp;$L63,IF({1,0},Sheet1!$A$6:$A$47&amp;Sheet1!$C$6:$C$47&amp;Sheet1!$K$6:$K$47,Sheet1!F$6:F$47),2,0)</f>
        <v>1</v>
      </c>
      <c r="H63" s="9">
        <f t="array" ref="H63">VLOOKUP($C63&amp;$D63&amp;$L63,IF({1,0},Sheet1!$A$6:$A$47&amp;Sheet1!$C$6:$C$47&amp;Sheet1!$K$6:$K$47,Sheet1!G$6:G$47),2,0)</f>
        <v>0</v>
      </c>
      <c r="I63" s="9">
        <f t="array" ref="I63">VLOOKUP($C63&amp;$D63&amp;$L63,IF({1,0},Sheet1!$A$6:$A$47&amp;Sheet1!$C$6:$C$47&amp;Sheet1!$K$6:$K$47,Sheet1!H$6:H$47),2,0)</f>
        <v>0</v>
      </c>
      <c r="J63" s="9">
        <f t="array" ref="J63">VLOOKUP($C63&amp;$D63&amp;$L63,IF({1,0},Sheet1!$A$6:$A$47&amp;Sheet1!$C$6:$C$47&amp;Sheet1!$K$6:$K$47,Sheet1!I$6:I$47),2,0)</f>
        <v>0</v>
      </c>
      <c r="K63" s="9">
        <f t="array" ref="K63">VLOOKUP($C63&amp;$D63&amp;$L63,IF({1,0},Sheet1!$A$6:$A$47&amp;Sheet1!$C$6:$C$47&amp;Sheet1!$K$6:$K$47,Sheet1!J$6:J$47),2,0)</f>
        <v>0</v>
      </c>
      <c r="L63" s="8">
        <v>5</v>
      </c>
      <c r="M63" s="33" t="s">
        <v>413</v>
      </c>
      <c r="N63" s="8" t="s">
        <v>27</v>
      </c>
      <c r="O63" s="9">
        <f t="array" ref="O63">VLOOKUP($C63&amp;$D63&amp;$U63,IF({1,0},Sheet1!$A$6:$A$47&amp;Sheet1!$C$6:$C$47&amp;Sheet1!$T$6:$T$47,Sheet1!N$6:N$47),2,0)</f>
        <v>18</v>
      </c>
      <c r="P63" s="9">
        <f t="array" ref="P63">VLOOKUP($C63&amp;$D63&amp;$U63,IF({1,0},Sheet1!$A$6:$A$47&amp;Sheet1!$C$6:$C$47&amp;Sheet1!$T$6:$T$47,Sheet1!O$6:O$47),2,0)</f>
        <v>2</v>
      </c>
      <c r="Q63" s="9">
        <f t="array" ref="Q63">VLOOKUP($C63&amp;$D63&amp;$U63,IF({1,0},Sheet1!$A$6:$A$47&amp;Sheet1!$C$6:$C$47&amp;Sheet1!$T$6:$T$47,Sheet1!P$6:P$47),2,0)</f>
        <v>0</v>
      </c>
      <c r="R63" s="9">
        <f t="array" ref="R63">VLOOKUP($C63&amp;$D63&amp;$U63,IF({1,0},Sheet1!$A$6:$A$47&amp;Sheet1!$C$6:$C$47&amp;Sheet1!$T$6:$T$47,Sheet1!Q$6:Q$47),2,0)</f>
        <v>0</v>
      </c>
      <c r="S63" s="9">
        <f t="array" ref="S63">VLOOKUP($C63&amp;$D63&amp;$U63,IF({1,0},Sheet1!$A$6:$A$47&amp;Sheet1!$C$6:$C$47&amp;Sheet1!$T$6:$T$47,Sheet1!R$6:R$47),2,0)</f>
        <v>0</v>
      </c>
      <c r="T63" s="9">
        <f t="array" ref="T63">VLOOKUP($C63&amp;$D63&amp;$U63,IF({1,0},Sheet1!$A$6:$A$47&amp;Sheet1!$C$6:$C$47&amp;Sheet1!$T$6:$T$47,Sheet1!S$6:S$47),2,0)</f>
        <v>0</v>
      </c>
      <c r="U63" s="8">
        <v>10</v>
      </c>
      <c r="V63" s="33" t="s">
        <v>414</v>
      </c>
      <c r="W63" s="8" t="s">
        <v>28</v>
      </c>
      <c r="X63" s="9">
        <f t="array" ref="X63">VLOOKUP($C63&amp;$D63&amp;$AD63,IF({1,0},Sheet1!$A$6:$A$47&amp;Sheet1!$C$6:$C$47&amp;Sheet1!$AC$6:$AC$47,Sheet1!W$6:W$47),2,0)</f>
        <v>0</v>
      </c>
      <c r="Y63" s="9">
        <f t="array" ref="Y63">VLOOKUP($C63&amp;$D63&amp;$AD63,IF({1,0},Sheet1!$A$6:$A$47&amp;Sheet1!$C$6:$C$47&amp;Sheet1!$AC$6:$AC$47,Sheet1!X$6:X$47),2,0)</f>
        <v>0</v>
      </c>
      <c r="Z63" s="9">
        <f t="array" ref="Z63">VLOOKUP($C63&amp;$D63&amp;$AD63,IF({1,0},Sheet1!$A$6:$A$47&amp;Sheet1!$C$6:$C$47&amp;Sheet1!$AC$6:$AC$47,Sheet1!Y$6:Y$47),2,0)</f>
        <v>2</v>
      </c>
      <c r="AA63" s="9">
        <f t="array" ref="AA63">VLOOKUP($C63&amp;$D63&amp;$AD63,IF({1,0},Sheet1!$A$6:$A$47&amp;Sheet1!$C$6:$C$47&amp;Sheet1!$AC$6:$AC$47,Sheet1!Z$6:Z$47),2,0)</f>
        <v>600</v>
      </c>
      <c r="AB63" s="9">
        <f t="array" ref="AB63">VLOOKUP($C63&amp;$D63&amp;$AD63,IF({1,0},Sheet1!$A$6:$A$47&amp;Sheet1!$C$6:$C$47&amp;Sheet1!$AC$6:$AC$47,Sheet1!AA$6:AA$47),2,0)</f>
        <v>3</v>
      </c>
      <c r="AC63" s="9">
        <f t="array" ref="AC63">VLOOKUP($C63&amp;$D63&amp;$AD63,IF({1,0},Sheet1!$A$6:$A$47&amp;Sheet1!$C$6:$C$47&amp;Sheet1!$AC$6:$AC$47,Sheet1!AB$6:AB$47),2,0)</f>
        <v>400</v>
      </c>
      <c r="AD63" s="8">
        <v>15</v>
      </c>
      <c r="AE63" s="9" t="str">
        <f t="array" ref="AE63">VLOOKUP($C63&amp;$D63,IF({1,0},Sheet1!$A$6:$A$47&amp;Sheet1!$C$6:$C$47,Sheet1!AD$6:AD$47),2,0)</f>
        <v>攻击+600，防御+400 （3星）</v>
      </c>
      <c r="AF63" s="8" t="s">
        <v>72</v>
      </c>
      <c r="AG63" s="9">
        <f t="array" ref="AG63">VLOOKUP($C63&amp;$D63&amp;$AM63,IF({1,0},Sheet1!$A$6:$A$47&amp;Sheet1!$C$6:$C$47&amp;Sheet1!$AL$6:$AL$47,Sheet1!AF$6:AF$47),2,0)</f>
        <v>0</v>
      </c>
      <c r="AH63" s="9">
        <f t="array" ref="AH63">VLOOKUP($C63&amp;$D63&amp;$AM63,IF({1,0},Sheet1!$A$6:$A$47&amp;Sheet1!$C$6:$C$47&amp;Sheet1!$AL$6:$AL$47,Sheet1!AG$6:AG$47),2,0)</f>
        <v>0</v>
      </c>
      <c r="AI63" s="9">
        <f t="array" ref="AI63">VLOOKUP($C63&amp;$D63&amp;$AM63,IF({1,0},Sheet1!$A$6:$A$47&amp;Sheet1!$C$6:$C$47&amp;Sheet1!$AL$6:$AL$47,Sheet1!AH$6:AH$47),2,0)</f>
        <v>7</v>
      </c>
      <c r="AJ63" s="9">
        <f t="array" ref="AJ63">VLOOKUP($C63&amp;$D63&amp;$AM63,IF({1,0},Sheet1!$A$6:$A$47&amp;Sheet1!$C$6:$C$47&amp;Sheet1!$AL$6:$AL$47,Sheet1!AI$6:AI$47),2,0)</f>
        <v>30</v>
      </c>
      <c r="AK63" s="9">
        <f t="array" ref="AK63">VLOOKUP($C63&amp;$D63&amp;$AM63,IF({1,0},Sheet1!$A$6:$A$47&amp;Sheet1!$C$6:$C$47&amp;Sheet1!$AL$6:$AL$47,Sheet1!AJ$6:AJ$47),2,0)</f>
        <v>8</v>
      </c>
      <c r="AL63" s="9">
        <f t="array" ref="AL63">VLOOKUP($C63&amp;$D63&amp;$AM63,IF({1,0},Sheet1!$A$6:$A$47&amp;Sheet1!$C$6:$C$47&amp;Sheet1!$AL$6:$AL$47,Sheet1!AK$6:AK$47),2,0)</f>
        <v>20</v>
      </c>
      <c r="AM63" s="8">
        <v>20</v>
      </c>
      <c r="AN63" s="9" t="s">
        <v>460</v>
      </c>
      <c r="AO63" s="8" t="s">
        <v>73</v>
      </c>
      <c r="AP63" s="9">
        <f t="array" ref="AP63">VLOOKUP($C63&amp;$D63&amp;$AV63,IF({1,0},Sheet1!$A$6:$A$47&amp;Sheet1!$C$6:$C$47&amp;Sheet1!$AU$6:$AU$47,Sheet1!AO$6:AO$47),2,0)</f>
        <v>2</v>
      </c>
      <c r="AQ63" s="9">
        <f t="array" ref="AQ63">VLOOKUP($C63&amp;$D63&amp;$AV63,IF({1,0},Sheet1!$A$6:$A$47&amp;Sheet1!$C$6:$C$47&amp;Sheet1!$AU$6:$AU$47,Sheet1!AP$6:AP$47),2,0)</f>
        <v>1800</v>
      </c>
      <c r="AR63" s="9">
        <f t="array" ref="AR63">VLOOKUP($C63&amp;$D63&amp;$AV63,IF({1,0},Sheet1!$A$6:$A$47&amp;Sheet1!$C$6:$C$47&amp;Sheet1!$AU$6:$AU$47,Sheet1!AQ$6:AQ$47),2,0)</f>
        <v>3</v>
      </c>
      <c r="AS63" s="9">
        <f t="array" ref="AS63">VLOOKUP($C63&amp;$D63&amp;$AV63,IF({1,0},Sheet1!$A$6:$A$47&amp;Sheet1!$C$6:$C$47&amp;Sheet1!$AU$6:$AU$47,Sheet1!AR$6:AR$47),2,0)</f>
        <v>900</v>
      </c>
      <c r="AT63" s="9">
        <f t="array" ref="AT63">VLOOKUP($C63&amp;$D63&amp;$AV63,IF({1,0},Sheet1!$A$6:$A$47&amp;Sheet1!$C$6:$C$47&amp;Sheet1!$AU$6:$AU$47,Sheet1!AS$6:AS$47),2,0)</f>
        <v>0</v>
      </c>
      <c r="AU63" s="9">
        <f t="array" ref="AU63">VLOOKUP($C63&amp;$D63&amp;$AV63,IF({1,0},Sheet1!$A$6:$A$47&amp;Sheet1!$C$6:$C$47&amp;Sheet1!$AU$6:$AU$47,Sheet1!AT$6:AT$47),2,0)</f>
        <v>0</v>
      </c>
      <c r="AV63" s="8">
        <v>25</v>
      </c>
      <c r="AW63" s="9" t="s">
        <v>461</v>
      </c>
      <c r="AX63" s="8" t="s">
        <v>74</v>
      </c>
      <c r="AY63" s="9">
        <f t="array" ref="AY63">VLOOKUP($C63&amp;$D63&amp;$BE63,IF({1,0},Sheet1!$A$6:$A$47&amp;Sheet1!$C$6:$C$47&amp;Sheet1!$BD$6:$BD$47,Sheet1!AX$6:AX$47),2,0)</f>
        <v>18</v>
      </c>
      <c r="AZ63" s="9">
        <f t="array" ref="AZ63">VLOOKUP($C63&amp;$D63&amp;$BE63,IF({1,0},Sheet1!$A$6:$A$47&amp;Sheet1!$C$6:$C$47&amp;Sheet1!$BD$6:$BD$47,Sheet1!AY$6:AY$47),2,0)</f>
        <v>4</v>
      </c>
      <c r="BA63" s="9">
        <f t="array" ref="BA63">VLOOKUP($C63&amp;$D63&amp;$BE63,IF({1,0},Sheet1!$A$6:$A$47&amp;Sheet1!$C$6:$C$47&amp;Sheet1!$BD$6:$BD$47,Sheet1!AZ$6:AZ$47),2,0)</f>
        <v>0</v>
      </c>
      <c r="BB63" s="9">
        <f t="array" ref="BB63">VLOOKUP($C63&amp;$D63&amp;$BE63,IF({1,0},Sheet1!$A$6:$A$47&amp;Sheet1!$C$6:$C$47&amp;Sheet1!$BD$6:$BD$47,Sheet1!BA$6:BA$47),2,0)</f>
        <v>0</v>
      </c>
      <c r="BC63" s="9">
        <f t="array" ref="BC63">VLOOKUP($C63&amp;$D63&amp;$BE63,IF({1,0},Sheet1!$A$6:$A$47&amp;Sheet1!$C$6:$C$47&amp;Sheet1!$BD$6:$BD$47,Sheet1!BB$6:BB$47),2,0)</f>
        <v>0</v>
      </c>
      <c r="BD63" s="9">
        <f t="array" ref="BD63">VLOOKUP($C63&amp;$D63&amp;$BE63,IF({1,0},Sheet1!$A$6:$A$47&amp;Sheet1!$C$6:$C$47&amp;Sheet1!$BD$6:$BD$47,Sheet1!BC$6:BC$47),2,0)</f>
        <v>0</v>
      </c>
      <c r="BE63" s="8">
        <v>30</v>
      </c>
      <c r="BF63" s="33" t="s">
        <v>418</v>
      </c>
      <c r="BG63" s="33" t="s">
        <v>75</v>
      </c>
      <c r="BH63" s="9">
        <f t="array" ref="BH63">VLOOKUP($C63&amp;$D63&amp;$BN63,IF({1,0},Sheet1!$A$6:$A$47&amp;Sheet1!$C$6:$C$47&amp;Sheet1!$BM$6:$BM$47,Sheet1!BG$6:BG$47),2,0)</f>
        <v>2</v>
      </c>
      <c r="BI63" s="9">
        <f t="array" ref="BI63">VLOOKUP($C63&amp;$D63&amp;$BN63,IF({1,0},Sheet1!$A$6:$A$47&amp;Sheet1!$C$6:$C$47&amp;Sheet1!$BM$6:$BM$47,Sheet1!BH$6:BH$47),2,0)</f>
        <v>3600</v>
      </c>
      <c r="BJ63" s="9">
        <f t="array" ref="BJ63">VLOOKUP($C63&amp;$D63&amp;$BN63,IF({1,0},Sheet1!$A$6:$A$47&amp;Sheet1!$C$6:$C$47&amp;Sheet1!$BM$6:$BM$47,Sheet1!BI$6:BI$47),2,0)</f>
        <v>3</v>
      </c>
      <c r="BK63" s="9">
        <f t="array" ref="BK63">VLOOKUP($C63&amp;$D63&amp;$BN63,IF({1,0},Sheet1!$A$6:$A$47&amp;Sheet1!$C$6:$C$47&amp;Sheet1!$BM$6:$BM$47,Sheet1!BJ$6:BJ$47),2,0)</f>
        <v>1800</v>
      </c>
      <c r="BL63" s="9">
        <f t="array" ref="BL63">VLOOKUP($C63&amp;$D63&amp;$BN63,IF({1,0},Sheet1!$A$6:$A$47&amp;Sheet1!$C$6:$C$47&amp;Sheet1!$BM$6:$BM$47,Sheet1!BK$6:BK$47),2,0)</f>
        <v>0</v>
      </c>
      <c r="BM63" s="9">
        <f t="array" ref="BM63">VLOOKUP($C63&amp;$D63&amp;$BN63,IF({1,0},Sheet1!$A$6:$A$47&amp;Sheet1!$C$6:$C$47&amp;Sheet1!$BM$6:$BM$47,Sheet1!BL$6:BL$47),2,0)</f>
        <v>0</v>
      </c>
      <c r="BN63" s="8">
        <v>35</v>
      </c>
      <c r="BO63" s="9" t="s">
        <v>462</v>
      </c>
      <c r="BP63" s="8" t="s">
        <v>76</v>
      </c>
      <c r="BQ63" s="9">
        <f t="array" ref="BQ63">VLOOKUP($C63&amp;$D63&amp;$BW63,IF({1,0},Sheet1!$A$6:$A$47&amp;Sheet1!$C$6:$C$47&amp;Sheet1!$BV$6:$BV$47,Sheet1!BP$6:BP$47),2,0)</f>
        <v>7</v>
      </c>
      <c r="BR63" s="9">
        <f t="array" ref="BR63">VLOOKUP($C63&amp;$D63&amp;$BW63,IF({1,0},Sheet1!$A$6:$A$47&amp;Sheet1!$C$6:$C$47&amp;Sheet1!$BV$6:$BV$47,Sheet1!BQ$6:BQ$47),2,0)</f>
        <v>40</v>
      </c>
      <c r="BS63" s="9">
        <f t="array" ref="BS63">VLOOKUP($C63&amp;$D63&amp;$BW63,IF({1,0},Sheet1!$A$6:$A$47&amp;Sheet1!$C$6:$C$47&amp;Sheet1!$BV$6:$BV$47,Sheet1!BR$6:BR$47),2,0)</f>
        <v>23</v>
      </c>
      <c r="BT63" s="9">
        <f t="array" ref="BT63">VLOOKUP($C63&amp;$D63&amp;$BW63,IF({1,0},Sheet1!$A$6:$A$47&amp;Sheet1!$C$6:$C$47&amp;Sheet1!$BV$6:$BV$47,Sheet1!BS$6:BS$47),2,0)</f>
        <v>16</v>
      </c>
      <c r="BU63" s="9">
        <f t="array" ref="BU63">VLOOKUP($C63&amp;$D63&amp;$BW63,IF({1,0},Sheet1!$A$6:$A$47&amp;Sheet1!$C$6:$C$47&amp;Sheet1!$BV$6:$BV$47,Sheet1!BT$6:BT$47),2,0)</f>
        <v>0</v>
      </c>
      <c r="BV63" s="9">
        <f t="array" ref="BV63">VLOOKUP($C63&amp;$D63&amp;$BW63,IF({1,0},Sheet1!$A$6:$A$47&amp;Sheet1!$C$6:$C$47&amp;Sheet1!$BV$6:$BV$47,Sheet1!BU$6:BU$47),2,0)</f>
        <v>0</v>
      </c>
      <c r="BW63" s="8">
        <v>40</v>
      </c>
      <c r="BX63" s="9" t="str">
        <f>"伤害加成+"&amp;BR63/10&amp;"%，最终免伤+"&amp;BT63/10&amp;"% （"&amp;BW63/5&amp;"星）"</f>
        <v>伤害加成+4%，最终免伤+1.6% （8星）</v>
      </c>
      <c r="BY63" s="8" t="s">
        <v>77</v>
      </c>
      <c r="BZ63" s="9">
        <f t="array" ref="BZ63">VLOOKUP($C63&amp;$D63&amp;$CF63,IF({1,0},Sheet1!$A$6:$A$47&amp;Sheet1!$C$6:$C$47&amp;Sheet1!$CE$6:$CE$47,Sheet1!BY$6:BY$47),2,0)</f>
        <v>2</v>
      </c>
      <c r="CA63" s="9">
        <f t="array" ref="CA63">VLOOKUP($C63&amp;$D63&amp;$CF63,IF({1,0},Sheet1!$A$6:$A$47&amp;Sheet1!$C$6:$C$47&amp;Sheet1!$CE$6:$CE$47,Sheet1!BZ$6:BZ$47),2,0)</f>
        <v>7200</v>
      </c>
      <c r="CB63" s="9">
        <f t="array" ref="CB63">VLOOKUP($C63&amp;$D63&amp;$CF63,IF({1,0},Sheet1!$A$6:$A$47&amp;Sheet1!$C$6:$C$47&amp;Sheet1!$CE$6:$CE$47,Sheet1!CA$6:CA$47),2,0)</f>
        <v>3</v>
      </c>
      <c r="CC63" s="9">
        <f t="array" ref="CC63">VLOOKUP($C63&amp;$D63&amp;$CF63,IF({1,0},Sheet1!$A$6:$A$47&amp;Sheet1!$C$6:$C$47&amp;Sheet1!$CE$6:$CE$47,Sheet1!CB$6:CB$47),2,0)</f>
        <v>3600</v>
      </c>
      <c r="CD63" s="9">
        <f t="array" ref="CD63">VLOOKUP($C63&amp;$D63&amp;$CF63,IF({1,0},Sheet1!$A$6:$A$47&amp;Sheet1!$C$6:$C$47&amp;Sheet1!$CE$6:$CE$47,Sheet1!CC$6:CC$47),2,0)</f>
        <v>0</v>
      </c>
      <c r="CE63" s="9">
        <f t="array" ref="CE63">VLOOKUP($C63&amp;$D63&amp;$CF63,IF({1,0},Sheet1!$A$6:$A$47&amp;Sheet1!$C$6:$C$47&amp;Sheet1!$CE$6:$CE$47,Sheet1!CD$6:CD$47),2,0)</f>
        <v>0</v>
      </c>
      <c r="CF63" s="8">
        <v>45</v>
      </c>
      <c r="CG63" s="9" t="str">
        <f>"攻击+"&amp;CA63&amp;"，防御+"&amp;CC63&amp;" （9星）"</f>
        <v>攻击+7200，防御+3600 （9星）</v>
      </c>
      <c r="CH63" s="8" t="s">
        <v>78</v>
      </c>
      <c r="CI63" s="9">
        <f t="array" ref="CI63">VLOOKUP($C63&amp;$D63&amp;$CO63,IF({1,0},Sheet1!$A$6:$A$47&amp;Sheet1!$C$6:$C$47&amp;Sheet1!$CN$6:$CN$47,Sheet1!CH$6:CH$47),2,0)</f>
        <v>22</v>
      </c>
      <c r="CJ63" s="9">
        <f t="array" ref="CJ63">VLOOKUP($C63&amp;$D63&amp;$CO63,IF({1,0},Sheet1!$A$6:$A$47&amp;Sheet1!$C$6:$C$47&amp;Sheet1!$CN$6:$CN$47,Sheet1!CI$6:CI$47),2,0)</f>
        <v>48</v>
      </c>
      <c r="CK63" s="9">
        <f t="array" ref="CK63">VLOOKUP($C63&amp;$D63&amp;$CO63,IF({1,0},Sheet1!$A$6:$A$47&amp;Sheet1!$C$6:$C$47&amp;Sheet1!$CN$6:$CN$47,Sheet1!CJ$6:CJ$47),2,0)</f>
        <v>23</v>
      </c>
      <c r="CL63" s="9">
        <f t="array" ref="CL63">VLOOKUP($C63&amp;$D63&amp;$CO63,IF({1,0},Sheet1!$A$6:$A$47&amp;Sheet1!$C$6:$C$47&amp;Sheet1!$CN$6:$CN$47,Sheet1!CK$6:CK$47),2,0)</f>
        <v>24</v>
      </c>
      <c r="CM63" s="9">
        <f t="array" ref="CM63">VLOOKUP($C63&amp;$D63&amp;$CO63,IF({1,0},Sheet1!$A$6:$A$47&amp;Sheet1!$C$6:$C$47&amp;Sheet1!$CN$6:$CN$47,Sheet1!CL$6:CL$47),2,0)</f>
        <v>0</v>
      </c>
      <c r="CN63" s="9">
        <f t="array" ref="CN63">VLOOKUP($C63&amp;$D63&amp;$CO63,IF({1,0},Sheet1!$A$6:$A$47&amp;Sheet1!$C$6:$C$47&amp;Sheet1!$CN$6:$CN$47,Sheet1!CM$6:CM$47),2,0)</f>
        <v>0</v>
      </c>
      <c r="CO63" s="8">
        <v>50</v>
      </c>
      <c r="CP63" s="9" t="str">
        <f>"最终增伤+"&amp;CJ63/10&amp;"%，最终免伤+"&amp;CL63/10&amp;"% （"&amp;CO63/5&amp;"星）"</f>
        <v>最终增伤+4.8%，最终免伤+2.4% （10星）</v>
      </c>
    </row>
    <row r="64" spans="1:96" ht="17.399999999999999" x14ac:dyDescent="0.25">
      <c r="A64" s="47">
        <v>21305</v>
      </c>
      <c r="B64" s="29" t="s">
        <v>315</v>
      </c>
      <c r="C64" s="29">
        <f>VLOOKUP(B64,Sheet4!$A$6:$B$171,2,0)</f>
        <v>3</v>
      </c>
      <c r="D64" s="48">
        <v>13</v>
      </c>
      <c r="E64" s="8" t="s">
        <v>29</v>
      </c>
      <c r="F64" s="9">
        <f t="array" ref="F64">VLOOKUP($C64&amp;$D64&amp;$L64,IF({1,0},Sheet1!$A$6:$A$47&amp;Sheet1!$C$6:$C$47&amp;Sheet1!$K$6:$K$47,Sheet1!E$6:E$47),2,0)</f>
        <v>18</v>
      </c>
      <c r="G64" s="9">
        <f t="array" ref="G64">VLOOKUP($C64&amp;$D64&amp;$L64,IF({1,0},Sheet1!$A$6:$A$47&amp;Sheet1!$C$6:$C$47&amp;Sheet1!$K$6:$K$47,Sheet1!F$6:F$47),2,0)</f>
        <v>1</v>
      </c>
      <c r="H64" s="9">
        <f t="array" ref="H64">VLOOKUP($C64&amp;$D64&amp;$L64,IF({1,0},Sheet1!$A$6:$A$47&amp;Sheet1!$C$6:$C$47&amp;Sheet1!$K$6:$K$47,Sheet1!G$6:G$47),2,0)</f>
        <v>0</v>
      </c>
      <c r="I64" s="9">
        <f t="array" ref="I64">VLOOKUP($C64&amp;$D64&amp;$L64,IF({1,0},Sheet1!$A$6:$A$47&amp;Sheet1!$C$6:$C$47&amp;Sheet1!$K$6:$K$47,Sheet1!H$6:H$47),2,0)</f>
        <v>0</v>
      </c>
      <c r="J64" s="9">
        <f t="array" ref="J64">VLOOKUP($C64&amp;$D64&amp;$L64,IF({1,0},Sheet1!$A$6:$A$47&amp;Sheet1!$C$6:$C$47&amp;Sheet1!$K$6:$K$47,Sheet1!I$6:I$47),2,0)</f>
        <v>0</v>
      </c>
      <c r="K64" s="9">
        <f t="array" ref="K64">VLOOKUP($C64&amp;$D64&amp;$L64,IF({1,0},Sheet1!$A$6:$A$47&amp;Sheet1!$C$6:$C$47&amp;Sheet1!$K$6:$K$47,Sheet1!J$6:J$47),2,0)</f>
        <v>0</v>
      </c>
      <c r="L64" s="8">
        <v>5</v>
      </c>
      <c r="M64" s="33" t="s">
        <v>413</v>
      </c>
      <c r="N64" s="8" t="s">
        <v>27</v>
      </c>
      <c r="O64" s="9">
        <f t="array" ref="O64">VLOOKUP($C64&amp;$D64&amp;$U64,IF({1,0},Sheet1!$A$6:$A$47&amp;Sheet1!$C$6:$C$47&amp;Sheet1!$T$6:$T$47,Sheet1!N$6:N$47),2,0)</f>
        <v>18</v>
      </c>
      <c r="P64" s="9">
        <f t="array" ref="P64">VLOOKUP($C64&amp;$D64&amp;$U64,IF({1,0},Sheet1!$A$6:$A$47&amp;Sheet1!$C$6:$C$47&amp;Sheet1!$T$6:$T$47,Sheet1!O$6:O$47),2,0)</f>
        <v>2</v>
      </c>
      <c r="Q64" s="9">
        <f t="array" ref="Q64">VLOOKUP($C64&amp;$D64&amp;$U64,IF({1,0},Sheet1!$A$6:$A$47&amp;Sheet1!$C$6:$C$47&amp;Sheet1!$T$6:$T$47,Sheet1!P$6:P$47),2,0)</f>
        <v>0</v>
      </c>
      <c r="R64" s="9">
        <f t="array" ref="R64">VLOOKUP($C64&amp;$D64&amp;$U64,IF({1,0},Sheet1!$A$6:$A$47&amp;Sheet1!$C$6:$C$47&amp;Sheet1!$T$6:$T$47,Sheet1!Q$6:Q$47),2,0)</f>
        <v>0</v>
      </c>
      <c r="S64" s="9">
        <f t="array" ref="S64">VLOOKUP($C64&amp;$D64&amp;$U64,IF({1,0},Sheet1!$A$6:$A$47&amp;Sheet1!$C$6:$C$47&amp;Sheet1!$T$6:$T$47,Sheet1!R$6:R$47),2,0)</f>
        <v>0</v>
      </c>
      <c r="T64" s="9">
        <f t="array" ref="T64">VLOOKUP($C64&amp;$D64&amp;$U64,IF({1,0},Sheet1!$A$6:$A$47&amp;Sheet1!$C$6:$C$47&amp;Sheet1!$T$6:$T$47,Sheet1!S$6:S$47),2,0)</f>
        <v>0</v>
      </c>
      <c r="U64" s="8">
        <v>10</v>
      </c>
      <c r="V64" s="33" t="s">
        <v>414</v>
      </c>
      <c r="W64" s="8" t="s">
        <v>28</v>
      </c>
      <c r="X64" s="9">
        <f t="array" ref="X64">VLOOKUP($C64&amp;$D64&amp;$AD64,IF({1,0},Sheet1!$A$6:$A$47&amp;Sheet1!$C$6:$C$47&amp;Sheet1!$AC$6:$AC$47,Sheet1!W$6:W$47),2,0)</f>
        <v>0</v>
      </c>
      <c r="Y64" s="9">
        <f t="array" ref="Y64">VLOOKUP($C64&amp;$D64&amp;$AD64,IF({1,0},Sheet1!$A$6:$A$47&amp;Sheet1!$C$6:$C$47&amp;Sheet1!$AC$6:$AC$47,Sheet1!X$6:X$47),2,0)</f>
        <v>0</v>
      </c>
      <c r="Z64" s="9">
        <f t="array" ref="Z64">VLOOKUP($C64&amp;$D64&amp;$AD64,IF({1,0},Sheet1!$A$6:$A$47&amp;Sheet1!$C$6:$C$47&amp;Sheet1!$AC$6:$AC$47,Sheet1!Y$6:Y$47),2,0)</f>
        <v>2</v>
      </c>
      <c r="AA64" s="9">
        <f t="array" ref="AA64">VLOOKUP($C64&amp;$D64&amp;$AD64,IF({1,0},Sheet1!$A$6:$A$47&amp;Sheet1!$C$6:$C$47&amp;Sheet1!$AC$6:$AC$47,Sheet1!Z$6:Z$47),2,0)</f>
        <v>800</v>
      </c>
      <c r="AB64" s="9">
        <f t="array" ref="AB64">VLOOKUP($C64&amp;$D64&amp;$AD64,IF({1,0},Sheet1!$A$6:$A$47&amp;Sheet1!$C$6:$C$47&amp;Sheet1!$AC$6:$AC$47,Sheet1!AA$6:AA$47),2,0)</f>
        <v>9</v>
      </c>
      <c r="AC64" s="9">
        <f t="array" ref="AC64">VLOOKUP($C64&amp;$D64&amp;$AD64,IF({1,0},Sheet1!$A$6:$A$47&amp;Sheet1!$C$6:$C$47&amp;Sheet1!$AC$6:$AC$47,Sheet1!AB$6:AB$47),2,0)</f>
        <v>40</v>
      </c>
      <c r="AD64" s="8">
        <v>15</v>
      </c>
      <c r="AE64" s="9" t="str">
        <f t="array" ref="AE64">VLOOKUP($C64&amp;$D64,IF({1,0},Sheet1!$A$6:$A$47&amp;Sheet1!$C$6:$C$47,Sheet1!AD$6:AD$47),2,0)</f>
        <v>攻击+800，命中+4% （3星）</v>
      </c>
      <c r="AF64" s="8" t="s">
        <v>72</v>
      </c>
      <c r="AG64" s="9">
        <f t="array" ref="AG64">VLOOKUP($C64&amp;$D64&amp;$AM64,IF({1,0},Sheet1!$A$6:$A$47&amp;Sheet1!$C$6:$C$47&amp;Sheet1!$AL$6:$AL$47,Sheet1!AF$6:AF$47),2,0)</f>
        <v>0</v>
      </c>
      <c r="AH64" s="9">
        <f t="array" ref="AH64">VLOOKUP($C64&amp;$D64&amp;$AM64,IF({1,0},Sheet1!$A$6:$A$47&amp;Sheet1!$C$6:$C$47&amp;Sheet1!$AL$6:$AL$47,Sheet1!AG$6:AG$47),2,0)</f>
        <v>0</v>
      </c>
      <c r="AI64" s="9">
        <f t="array" ref="AI64">VLOOKUP($C64&amp;$D64&amp;$AM64,IF({1,0},Sheet1!$A$6:$A$47&amp;Sheet1!$C$6:$C$47&amp;Sheet1!$AL$6:$AL$47,Sheet1!AH$6:AH$47),2,0)</f>
        <v>7</v>
      </c>
      <c r="AJ64" s="9">
        <f t="array" ref="AJ64">VLOOKUP($C64&amp;$D64&amp;$AM64,IF({1,0},Sheet1!$A$6:$A$47&amp;Sheet1!$C$6:$C$47&amp;Sheet1!$AL$6:$AL$47,Sheet1!AI$6:AI$47),2,0)</f>
        <v>60</v>
      </c>
      <c r="AK64" s="9">
        <f t="array" ref="AK64">VLOOKUP($C64&amp;$D64&amp;$AM64,IF({1,0},Sheet1!$A$6:$A$47&amp;Sheet1!$C$6:$C$47&amp;Sheet1!$AL$6:$AL$47,Sheet1!AJ$6:AJ$47),2,0)</f>
        <v>0</v>
      </c>
      <c r="AL64" s="9">
        <f t="array" ref="AL64">VLOOKUP($C64&amp;$D64&amp;$AM64,IF({1,0},Sheet1!$A$6:$A$47&amp;Sheet1!$C$6:$C$47&amp;Sheet1!$AL$6:$AL$47,Sheet1!AK$6:AK$47),2,0)</f>
        <v>0</v>
      </c>
      <c r="AM64" s="8">
        <v>20</v>
      </c>
      <c r="AN64" s="9" t="s">
        <v>463</v>
      </c>
      <c r="AO64" s="8" t="s">
        <v>73</v>
      </c>
      <c r="AP64" s="9">
        <f t="array" ref="AP64">VLOOKUP($C64&amp;$D64&amp;$AV64,IF({1,0},Sheet1!$A$6:$A$47&amp;Sheet1!$C$6:$C$47&amp;Sheet1!$AU$6:$AU$47,Sheet1!AO$6:AO$47),2,0)</f>
        <v>2</v>
      </c>
      <c r="AQ64" s="9">
        <f t="array" ref="AQ64">VLOOKUP($C64&amp;$D64&amp;$AV64,IF({1,0},Sheet1!$A$6:$A$47&amp;Sheet1!$C$6:$C$47&amp;Sheet1!$AU$6:$AU$47,Sheet1!AP$6:AP$47),2,0)</f>
        <v>4000</v>
      </c>
      <c r="AR64" s="9">
        <f t="array" ref="AR64">VLOOKUP($C64&amp;$D64&amp;$AV64,IF({1,0},Sheet1!$A$6:$A$47&amp;Sheet1!$C$6:$C$47&amp;Sheet1!$AU$6:$AU$47,Sheet1!AQ$6:AQ$47),2,0)</f>
        <v>0</v>
      </c>
      <c r="AS64" s="9">
        <f t="array" ref="AS64">VLOOKUP($C64&amp;$D64&amp;$AV64,IF({1,0},Sheet1!$A$6:$A$47&amp;Sheet1!$C$6:$C$47&amp;Sheet1!$AU$6:$AU$47,Sheet1!AR$6:AR$47),2,0)</f>
        <v>0</v>
      </c>
      <c r="AT64" s="9">
        <f t="array" ref="AT64">VLOOKUP($C64&amp;$D64&amp;$AV64,IF({1,0},Sheet1!$A$6:$A$47&amp;Sheet1!$C$6:$C$47&amp;Sheet1!$AU$6:$AU$47,Sheet1!AS$6:AS$47),2,0)</f>
        <v>0</v>
      </c>
      <c r="AU64" s="9">
        <f t="array" ref="AU64">VLOOKUP($C64&amp;$D64&amp;$AV64,IF({1,0},Sheet1!$A$6:$A$47&amp;Sheet1!$C$6:$C$47&amp;Sheet1!$AU$6:$AU$47,Sheet1!AT$6:AT$47),2,0)</f>
        <v>0</v>
      </c>
      <c r="AV64" s="8">
        <v>25</v>
      </c>
      <c r="AW64" s="9" t="s">
        <v>464</v>
      </c>
      <c r="AX64" s="8" t="s">
        <v>74</v>
      </c>
      <c r="AY64" s="9">
        <f t="array" ref="AY64">VLOOKUP($C64&amp;$D64&amp;$BE64,IF({1,0},Sheet1!$A$6:$A$47&amp;Sheet1!$C$6:$C$47&amp;Sheet1!$BD$6:$BD$47,Sheet1!AX$6:AX$47),2,0)</f>
        <v>18</v>
      </c>
      <c r="AZ64" s="9">
        <f t="array" ref="AZ64">VLOOKUP($C64&amp;$D64&amp;$BE64,IF({1,0},Sheet1!$A$6:$A$47&amp;Sheet1!$C$6:$C$47&amp;Sheet1!$BD$6:$BD$47,Sheet1!AY$6:AY$47),2,0)</f>
        <v>4</v>
      </c>
      <c r="BA64" s="9">
        <f t="array" ref="BA64">VLOOKUP($C64&amp;$D64&amp;$BE64,IF({1,0},Sheet1!$A$6:$A$47&amp;Sheet1!$C$6:$C$47&amp;Sheet1!$BD$6:$BD$47,Sheet1!AZ$6:AZ$47),2,0)</f>
        <v>0</v>
      </c>
      <c r="BB64" s="9">
        <f t="array" ref="BB64">VLOOKUP($C64&amp;$D64&amp;$BE64,IF({1,0},Sheet1!$A$6:$A$47&amp;Sheet1!$C$6:$C$47&amp;Sheet1!$BD$6:$BD$47,Sheet1!BA$6:BA$47),2,0)</f>
        <v>0</v>
      </c>
      <c r="BC64" s="9">
        <f t="array" ref="BC64">VLOOKUP($C64&amp;$D64&amp;$BE64,IF({1,0},Sheet1!$A$6:$A$47&amp;Sheet1!$C$6:$C$47&amp;Sheet1!$BD$6:$BD$47,Sheet1!BB$6:BB$47),2,0)</f>
        <v>0</v>
      </c>
      <c r="BD64" s="9">
        <f t="array" ref="BD64">VLOOKUP($C64&amp;$D64&amp;$BE64,IF({1,0},Sheet1!$A$6:$A$47&amp;Sheet1!$C$6:$C$47&amp;Sheet1!$BD$6:$BD$47,Sheet1!BC$6:BC$47),2,0)</f>
        <v>0</v>
      </c>
      <c r="BE64" s="8">
        <v>30</v>
      </c>
      <c r="BF64" s="33" t="s">
        <v>418</v>
      </c>
      <c r="BG64" s="33" t="s">
        <v>75</v>
      </c>
      <c r="BH64" s="9">
        <f t="array" ref="BH64">VLOOKUP($C64&amp;$D64&amp;$BN64,IF({1,0},Sheet1!$A$6:$A$47&amp;Sheet1!$C$6:$C$47&amp;Sheet1!$BM$6:$BM$47,Sheet1!BG$6:BG$47),2,0)</f>
        <v>2</v>
      </c>
      <c r="BI64" s="9">
        <f t="array" ref="BI64">VLOOKUP($C64&amp;$D64&amp;$BN64,IF({1,0},Sheet1!$A$6:$A$47&amp;Sheet1!$C$6:$C$47&amp;Sheet1!$BM$6:$BM$47,Sheet1!BH$6:BH$47),2,0)</f>
        <v>8000</v>
      </c>
      <c r="BJ64" s="9">
        <f t="array" ref="BJ64">VLOOKUP($C64&amp;$D64&amp;$BN64,IF({1,0},Sheet1!$A$6:$A$47&amp;Sheet1!$C$6:$C$47&amp;Sheet1!$BM$6:$BM$47,Sheet1!BI$6:BI$47),2,0)</f>
        <v>0</v>
      </c>
      <c r="BK64" s="9">
        <f t="array" ref="BK64">VLOOKUP($C64&amp;$D64&amp;$BN64,IF({1,0},Sheet1!$A$6:$A$47&amp;Sheet1!$C$6:$C$47&amp;Sheet1!$BM$6:$BM$47,Sheet1!BJ$6:BJ$47),2,0)</f>
        <v>0</v>
      </c>
      <c r="BL64" s="9">
        <f t="array" ref="BL64">VLOOKUP($C64&amp;$D64&amp;$BN64,IF({1,0},Sheet1!$A$6:$A$47&amp;Sheet1!$C$6:$C$47&amp;Sheet1!$BM$6:$BM$47,Sheet1!BK$6:BK$47),2,0)</f>
        <v>0</v>
      </c>
      <c r="BM64" s="9">
        <f t="array" ref="BM64">VLOOKUP($C64&amp;$D64&amp;$BN64,IF({1,0},Sheet1!$A$6:$A$47&amp;Sheet1!$C$6:$C$47&amp;Sheet1!$BM$6:$BM$47,Sheet1!BL$6:BL$47),2,0)</f>
        <v>0</v>
      </c>
      <c r="BN64" s="8">
        <v>35</v>
      </c>
      <c r="BO64" s="9" t="s">
        <v>465</v>
      </c>
      <c r="BP64" s="8" t="s">
        <v>76</v>
      </c>
      <c r="BQ64" s="9">
        <f t="array" ref="BQ64">VLOOKUP($C64&amp;$D64&amp;$BW64,IF({1,0},Sheet1!$A$6:$A$47&amp;Sheet1!$C$6:$C$47&amp;Sheet1!$BV$6:$BV$47,Sheet1!BP$6:BP$47),2,0)</f>
        <v>7</v>
      </c>
      <c r="BR64" s="9">
        <f t="array" ref="BR64">VLOOKUP($C64&amp;$D64&amp;$BW64,IF({1,0},Sheet1!$A$6:$A$47&amp;Sheet1!$C$6:$C$47&amp;Sheet1!$BV$6:$BV$47,Sheet1!BQ$6:BQ$47),2,0)</f>
        <v>80</v>
      </c>
      <c r="BS64" s="9">
        <f t="array" ref="BS64">VLOOKUP($C64&amp;$D64&amp;$BW64,IF({1,0},Sheet1!$A$6:$A$47&amp;Sheet1!$C$6:$C$47&amp;Sheet1!$BV$6:$BV$47,Sheet1!BR$6:BR$47),2,0)</f>
        <v>0</v>
      </c>
      <c r="BT64" s="9">
        <f t="array" ref="BT64">VLOOKUP($C64&amp;$D64&amp;$BW64,IF({1,0},Sheet1!$A$6:$A$47&amp;Sheet1!$C$6:$C$47&amp;Sheet1!$BV$6:$BV$47,Sheet1!BS$6:BS$47),2,0)</f>
        <v>0</v>
      </c>
      <c r="BU64" s="9">
        <f t="array" ref="BU64">VLOOKUP($C64&amp;$D64&amp;$BW64,IF({1,0},Sheet1!$A$6:$A$47&amp;Sheet1!$C$6:$C$47&amp;Sheet1!$BV$6:$BV$47,Sheet1!BT$6:BT$47),2,0)</f>
        <v>0</v>
      </c>
      <c r="BV64" s="9">
        <f t="array" ref="BV64">VLOOKUP($C64&amp;$D64&amp;$BW64,IF({1,0},Sheet1!$A$6:$A$47&amp;Sheet1!$C$6:$C$47&amp;Sheet1!$BV$6:$BV$47,Sheet1!BU$6:BU$47),2,0)</f>
        <v>0</v>
      </c>
      <c r="BW64" s="8">
        <v>40</v>
      </c>
      <c r="BX64" s="9" t="str">
        <f>"伤害加成+"&amp;BR64/10&amp;"% （"&amp;BW64/5&amp;"星）"</f>
        <v>伤害加成+8% （8星）</v>
      </c>
      <c r="BY64" s="8" t="s">
        <v>77</v>
      </c>
      <c r="BZ64" s="9">
        <f t="array" ref="BZ64">VLOOKUP($C64&amp;$D64&amp;$CF64,IF({1,0},Sheet1!$A$6:$A$47&amp;Sheet1!$C$6:$C$47&amp;Sheet1!$CE$6:$CE$47,Sheet1!BY$6:BY$47),2,0)</f>
        <v>2</v>
      </c>
      <c r="CA64" s="9">
        <f t="array" ref="CA64">VLOOKUP($C64&amp;$D64&amp;$CF64,IF({1,0},Sheet1!$A$6:$A$47&amp;Sheet1!$C$6:$C$47&amp;Sheet1!$CE$6:$CE$47,Sheet1!BZ$6:BZ$47),2,0)</f>
        <v>16000</v>
      </c>
      <c r="CB64" s="9">
        <f t="array" ref="CB64">VLOOKUP($C64&amp;$D64&amp;$CF64,IF({1,0},Sheet1!$A$6:$A$47&amp;Sheet1!$C$6:$C$47&amp;Sheet1!$CE$6:$CE$47,Sheet1!CA$6:CA$47),2,0)</f>
        <v>0</v>
      </c>
      <c r="CC64" s="9">
        <f t="array" ref="CC64">VLOOKUP($C64&amp;$D64&amp;$CF64,IF({1,0},Sheet1!$A$6:$A$47&amp;Sheet1!$C$6:$C$47&amp;Sheet1!$CE$6:$CE$47,Sheet1!CB$6:CB$47),2,0)</f>
        <v>0</v>
      </c>
      <c r="CD64" s="9">
        <f t="array" ref="CD64">VLOOKUP($C64&amp;$D64&amp;$CF64,IF({1,0},Sheet1!$A$6:$A$47&amp;Sheet1!$C$6:$C$47&amp;Sheet1!$CE$6:$CE$47,Sheet1!CC$6:CC$47),2,0)</f>
        <v>0</v>
      </c>
      <c r="CE64" s="9">
        <f t="array" ref="CE64">VLOOKUP($C64&amp;$D64&amp;$CF64,IF({1,0},Sheet1!$A$6:$A$47&amp;Sheet1!$C$6:$C$47&amp;Sheet1!$CE$6:$CE$47,Sheet1!CD$6:CD$47),2,0)</f>
        <v>0</v>
      </c>
      <c r="CF64" s="8">
        <v>45</v>
      </c>
      <c r="CG64" s="9" t="s">
        <v>466</v>
      </c>
      <c r="CH64" s="8" t="s">
        <v>78</v>
      </c>
      <c r="CI64" s="9">
        <f t="array" ref="CI64">VLOOKUP($C64&amp;$D64&amp;$CO64,IF({1,0},Sheet1!$A$6:$A$47&amp;Sheet1!$C$6:$C$47&amp;Sheet1!$CN$6:$CN$47,Sheet1!CH$6:CH$47),2,0)</f>
        <v>22</v>
      </c>
      <c r="CJ64" s="9">
        <f t="array" ref="CJ64">VLOOKUP($C64&amp;$D64&amp;$CO64,IF({1,0},Sheet1!$A$6:$A$47&amp;Sheet1!$C$6:$C$47&amp;Sheet1!$CN$6:$CN$47,Sheet1!CI$6:CI$47),2,0)</f>
        <v>96</v>
      </c>
      <c r="CK64" s="9">
        <f t="array" ref="CK64">VLOOKUP($C64&amp;$D64&amp;$CO64,IF({1,0},Sheet1!$A$6:$A$47&amp;Sheet1!$C$6:$C$47&amp;Sheet1!$CN$6:$CN$47,Sheet1!CJ$6:CJ$47),2,0)</f>
        <v>0</v>
      </c>
      <c r="CL64" s="9">
        <f t="array" ref="CL64">VLOOKUP($C64&amp;$D64&amp;$CO64,IF({1,0},Sheet1!$A$6:$A$47&amp;Sheet1!$C$6:$C$47&amp;Sheet1!$CN$6:$CN$47,Sheet1!CK$6:CK$47),2,0)</f>
        <v>0</v>
      </c>
      <c r="CM64" s="9">
        <f t="array" ref="CM64">VLOOKUP($C64&amp;$D64&amp;$CO64,IF({1,0},Sheet1!$A$6:$A$47&amp;Sheet1!$C$6:$C$47&amp;Sheet1!$CN$6:$CN$47,Sheet1!CL$6:CL$47),2,0)</f>
        <v>0</v>
      </c>
      <c r="CN64" s="9">
        <f t="array" ref="CN64">VLOOKUP($C64&amp;$D64&amp;$CO64,IF({1,0},Sheet1!$A$6:$A$47&amp;Sheet1!$C$6:$C$47&amp;Sheet1!$CN$6:$CN$47,Sheet1!CM$6:CM$47),2,0)</f>
        <v>0</v>
      </c>
      <c r="CO64" s="8">
        <v>50</v>
      </c>
      <c r="CP64" s="9" t="str">
        <f>"最终增伤+"&amp;CJ64/10&amp;"% （"&amp;CO64/5&amp;"星）"</f>
        <v>最终增伤+9.6% （10星）</v>
      </c>
    </row>
    <row r="65" spans="1:94" ht="17.399999999999999" x14ac:dyDescent="0.25">
      <c r="A65" s="47">
        <v>21306</v>
      </c>
      <c r="B65" s="29" t="s">
        <v>316</v>
      </c>
      <c r="C65" s="29">
        <f>VLOOKUP(B65,Sheet4!$A$6:$B$171,2,0)</f>
        <v>2</v>
      </c>
      <c r="D65" s="48">
        <v>13</v>
      </c>
      <c r="E65" s="8" t="s">
        <v>29</v>
      </c>
      <c r="F65" s="9">
        <f t="array" ref="F65">VLOOKUP($C65&amp;$D65&amp;$L65,IF({1,0},Sheet1!$A$6:$A$47&amp;Sheet1!$C$6:$C$47&amp;Sheet1!$K$6:$K$47,Sheet1!E$6:E$47),2,0)</f>
        <v>18</v>
      </c>
      <c r="G65" s="9">
        <f t="array" ref="G65">VLOOKUP($C65&amp;$D65&amp;$L65,IF({1,0},Sheet1!$A$6:$A$47&amp;Sheet1!$C$6:$C$47&amp;Sheet1!$K$6:$K$47,Sheet1!F$6:F$47),2,0)</f>
        <v>1</v>
      </c>
      <c r="H65" s="9">
        <f t="array" ref="H65">VLOOKUP($C65&amp;$D65&amp;$L65,IF({1,0},Sheet1!$A$6:$A$47&amp;Sheet1!$C$6:$C$47&amp;Sheet1!$K$6:$K$47,Sheet1!G$6:G$47),2,0)</f>
        <v>0</v>
      </c>
      <c r="I65" s="9">
        <f t="array" ref="I65">VLOOKUP($C65&amp;$D65&amp;$L65,IF({1,0},Sheet1!$A$6:$A$47&amp;Sheet1!$C$6:$C$47&amp;Sheet1!$K$6:$K$47,Sheet1!H$6:H$47),2,0)</f>
        <v>0</v>
      </c>
      <c r="J65" s="9">
        <f t="array" ref="J65">VLOOKUP($C65&amp;$D65&amp;$L65,IF({1,0},Sheet1!$A$6:$A$47&amp;Sheet1!$C$6:$C$47&amp;Sheet1!$K$6:$K$47,Sheet1!I$6:I$47),2,0)</f>
        <v>0</v>
      </c>
      <c r="K65" s="9">
        <f t="array" ref="K65">VLOOKUP($C65&amp;$D65&amp;$L65,IF({1,0},Sheet1!$A$6:$A$47&amp;Sheet1!$C$6:$C$47&amp;Sheet1!$K$6:$K$47,Sheet1!J$6:J$47),2,0)</f>
        <v>0</v>
      </c>
      <c r="L65" s="8">
        <v>5</v>
      </c>
      <c r="M65" s="33" t="s">
        <v>413</v>
      </c>
      <c r="N65" s="8" t="s">
        <v>27</v>
      </c>
      <c r="O65" s="9">
        <f t="array" ref="O65">VLOOKUP($C65&amp;$D65&amp;$U65,IF({1,0},Sheet1!$A$6:$A$47&amp;Sheet1!$C$6:$C$47&amp;Sheet1!$T$6:$T$47,Sheet1!N$6:N$47),2,0)</f>
        <v>18</v>
      </c>
      <c r="P65" s="9">
        <f t="array" ref="P65">VLOOKUP($C65&amp;$D65&amp;$U65,IF({1,0},Sheet1!$A$6:$A$47&amp;Sheet1!$C$6:$C$47&amp;Sheet1!$T$6:$T$47,Sheet1!O$6:O$47),2,0)</f>
        <v>2</v>
      </c>
      <c r="Q65" s="9">
        <f t="array" ref="Q65">VLOOKUP($C65&amp;$D65&amp;$U65,IF({1,0},Sheet1!$A$6:$A$47&amp;Sheet1!$C$6:$C$47&amp;Sheet1!$T$6:$T$47,Sheet1!P$6:P$47),2,0)</f>
        <v>0</v>
      </c>
      <c r="R65" s="9">
        <f t="array" ref="R65">VLOOKUP($C65&amp;$D65&amp;$U65,IF({1,0},Sheet1!$A$6:$A$47&amp;Sheet1!$C$6:$C$47&amp;Sheet1!$T$6:$T$47,Sheet1!Q$6:Q$47),2,0)</f>
        <v>0</v>
      </c>
      <c r="S65" s="9">
        <f t="array" ref="S65">VLOOKUP($C65&amp;$D65&amp;$U65,IF({1,0},Sheet1!$A$6:$A$47&amp;Sheet1!$C$6:$C$47&amp;Sheet1!$T$6:$T$47,Sheet1!R$6:R$47),2,0)</f>
        <v>0</v>
      </c>
      <c r="T65" s="9">
        <f t="array" ref="T65">VLOOKUP($C65&amp;$D65&amp;$U65,IF({1,0},Sheet1!$A$6:$A$47&amp;Sheet1!$C$6:$C$47&amp;Sheet1!$T$6:$T$47,Sheet1!S$6:S$47),2,0)</f>
        <v>0</v>
      </c>
      <c r="U65" s="8">
        <v>10</v>
      </c>
      <c r="V65" s="33" t="s">
        <v>414</v>
      </c>
      <c r="W65" s="8" t="s">
        <v>28</v>
      </c>
      <c r="X65" s="9">
        <f t="array" ref="X65">VLOOKUP($C65&amp;$D65&amp;$AD65,IF({1,0},Sheet1!$A$6:$A$47&amp;Sheet1!$C$6:$C$47&amp;Sheet1!$AC$6:$AC$47,Sheet1!W$6:W$47),2,0)</f>
        <v>0</v>
      </c>
      <c r="Y65" s="9">
        <f t="array" ref="Y65">VLOOKUP($C65&amp;$D65&amp;$AD65,IF({1,0},Sheet1!$A$6:$A$47&amp;Sheet1!$C$6:$C$47&amp;Sheet1!$AC$6:$AC$47,Sheet1!X$6:X$47),2,0)</f>
        <v>0</v>
      </c>
      <c r="Z65" s="9">
        <f t="array" ref="Z65">VLOOKUP($C65&amp;$D65&amp;$AD65,IF({1,0},Sheet1!$A$6:$A$47&amp;Sheet1!$C$6:$C$47&amp;Sheet1!$AC$6:$AC$47,Sheet1!Y$6:Y$47),2,0)</f>
        <v>3</v>
      </c>
      <c r="AA65" s="9">
        <f t="array" ref="AA65">VLOOKUP($C65&amp;$D65&amp;$AD65,IF({1,0},Sheet1!$A$6:$A$47&amp;Sheet1!$C$6:$C$47&amp;Sheet1!$AC$6:$AC$47,Sheet1!Z$6:Z$47),2,0)</f>
        <v>600</v>
      </c>
      <c r="AB65" s="9">
        <f t="array" ref="AB65">VLOOKUP($C65&amp;$D65&amp;$AD65,IF({1,0},Sheet1!$A$6:$A$47&amp;Sheet1!$C$6:$C$47&amp;Sheet1!$AC$6:$AC$47,Sheet1!AA$6:AA$47),2,0)</f>
        <v>10</v>
      </c>
      <c r="AC65" s="9">
        <f t="array" ref="AC65">VLOOKUP($C65&amp;$D65&amp;$AD65,IF({1,0},Sheet1!$A$6:$A$47&amp;Sheet1!$C$6:$C$47&amp;Sheet1!$AC$6:$AC$47,Sheet1!AB$6:AB$47),2,0)</f>
        <v>50</v>
      </c>
      <c r="AD65" s="8">
        <v>15</v>
      </c>
      <c r="AE65" s="9" t="str">
        <f t="array" ref="AE65">VLOOKUP($C65&amp;$D65,IF({1,0},Sheet1!$A$6:$A$47&amp;Sheet1!$C$6:$C$47,Sheet1!AD$6:AD$47),2,0)</f>
        <v>防御+600，闪避+5% （3星）</v>
      </c>
      <c r="AF65" s="8" t="s">
        <v>72</v>
      </c>
      <c r="AG65" s="9">
        <f t="array" ref="AG65">VLOOKUP($C65&amp;$D65&amp;$AM65,IF({1,0},Sheet1!$A$6:$A$47&amp;Sheet1!$C$6:$C$47&amp;Sheet1!$AL$6:$AL$47,Sheet1!AF$6:AF$47),2,0)</f>
        <v>901</v>
      </c>
      <c r="AH65" s="9">
        <v>21306201</v>
      </c>
      <c r="AI65" s="9">
        <f t="array" ref="AI65">VLOOKUP($C65&amp;$D65&amp;$AM65,IF({1,0},Sheet1!$A$6:$A$47&amp;Sheet1!$C$6:$C$47&amp;Sheet1!$AL$6:$AL$47,Sheet1!AH$6:AH$47),2,0)</f>
        <v>0</v>
      </c>
      <c r="AJ65" s="9">
        <f t="array" ref="AJ65">VLOOKUP($C65&amp;$D65&amp;$AM65,IF({1,0},Sheet1!$A$6:$A$47&amp;Sheet1!$C$6:$C$47&amp;Sheet1!$AL$6:$AL$47,Sheet1!AI$6:AI$47),2,0)</f>
        <v>0</v>
      </c>
      <c r="AK65" s="9">
        <f t="array" ref="AK65">VLOOKUP($C65&amp;$D65&amp;$AM65,IF({1,0},Sheet1!$A$6:$A$47&amp;Sheet1!$C$6:$C$47&amp;Sheet1!$AL$6:$AL$47,Sheet1!AJ$6:AJ$47),2,0)</f>
        <v>0</v>
      </c>
      <c r="AL65" s="9">
        <f t="array" ref="AL65">VLOOKUP($C65&amp;$D65&amp;$AM65,IF({1,0},Sheet1!$A$6:$A$47&amp;Sheet1!$C$6:$C$47&amp;Sheet1!$AL$6:$AL$47,Sheet1!AK$6:AK$47),2,0)</f>
        <v>0</v>
      </c>
      <c r="AM65" s="8">
        <v>20</v>
      </c>
      <c r="AN65" s="9" t="s">
        <v>422</v>
      </c>
      <c r="AO65" s="8" t="s">
        <v>73</v>
      </c>
      <c r="AP65" s="9">
        <f t="array" ref="AP65">VLOOKUP($C65&amp;$D65&amp;$AV65,IF({1,0},Sheet1!$A$6:$A$47&amp;Sheet1!$C$6:$C$47&amp;Sheet1!$AU$6:$AU$47,Sheet1!AO$6:AO$47),2,0)</f>
        <v>1</v>
      </c>
      <c r="AQ65" s="9">
        <f t="array" ref="AQ65">VLOOKUP($C65&amp;$D65&amp;$AV65,IF({1,0},Sheet1!$A$6:$A$47&amp;Sheet1!$C$6:$C$47&amp;Sheet1!$AU$6:$AU$47,Sheet1!AP$6:AP$47),2,0)</f>
        <v>16000</v>
      </c>
      <c r="AR65" s="9">
        <f t="array" ref="AR65">VLOOKUP($C65&amp;$D65&amp;$AV65,IF({1,0},Sheet1!$A$6:$A$47&amp;Sheet1!$C$6:$C$47&amp;Sheet1!$AU$6:$AU$47,Sheet1!AQ$6:AQ$47),2,0)</f>
        <v>3</v>
      </c>
      <c r="AS65" s="9">
        <f t="array" ref="AS65">VLOOKUP($C65&amp;$D65&amp;$AV65,IF({1,0},Sheet1!$A$6:$A$47&amp;Sheet1!$C$6:$C$47&amp;Sheet1!$AU$6:$AU$47,Sheet1!AR$6:AR$47),2,0)</f>
        <v>800</v>
      </c>
      <c r="AT65" s="9">
        <f t="array" ref="AT65">VLOOKUP($C65&amp;$D65&amp;$AV65,IF({1,0},Sheet1!$A$6:$A$47&amp;Sheet1!$C$6:$C$47&amp;Sheet1!$AU$6:$AU$47,Sheet1!AS$6:AS$47),2,0)</f>
        <v>0</v>
      </c>
      <c r="AU65" s="9">
        <f t="array" ref="AU65">VLOOKUP($C65&amp;$D65&amp;$AV65,IF({1,0},Sheet1!$A$6:$A$47&amp;Sheet1!$C$6:$C$47&amp;Sheet1!$AU$6:$AU$47,Sheet1!AT$6:AT$47),2,0)</f>
        <v>0</v>
      </c>
      <c r="AV65" s="8">
        <v>25</v>
      </c>
      <c r="AW65" s="9" t="s">
        <v>468</v>
      </c>
      <c r="AX65" s="8" t="s">
        <v>74</v>
      </c>
      <c r="AY65" s="9">
        <f t="array" ref="AY65">VLOOKUP($C65&amp;$D65&amp;$BE65,IF({1,0},Sheet1!$A$6:$A$47&amp;Sheet1!$C$6:$C$47&amp;Sheet1!$BD$6:$BD$47,Sheet1!AX$6:AX$47),2,0)</f>
        <v>18</v>
      </c>
      <c r="AZ65" s="9">
        <f t="array" ref="AZ65">VLOOKUP($C65&amp;$D65&amp;$BE65,IF({1,0},Sheet1!$A$6:$A$47&amp;Sheet1!$C$6:$C$47&amp;Sheet1!$BD$6:$BD$47,Sheet1!AY$6:AY$47),2,0)</f>
        <v>4</v>
      </c>
      <c r="BA65" s="9">
        <f t="array" ref="BA65">VLOOKUP($C65&amp;$D65&amp;$BE65,IF({1,0},Sheet1!$A$6:$A$47&amp;Sheet1!$C$6:$C$47&amp;Sheet1!$BD$6:$BD$47,Sheet1!AZ$6:AZ$47),2,0)</f>
        <v>0</v>
      </c>
      <c r="BB65" s="9">
        <f t="array" ref="BB65">VLOOKUP($C65&amp;$D65&amp;$BE65,IF({1,0},Sheet1!$A$6:$A$47&amp;Sheet1!$C$6:$C$47&amp;Sheet1!$BD$6:$BD$47,Sheet1!BA$6:BA$47),2,0)</f>
        <v>0</v>
      </c>
      <c r="BC65" s="9">
        <f t="array" ref="BC65">VLOOKUP($C65&amp;$D65&amp;$BE65,IF({1,0},Sheet1!$A$6:$A$47&amp;Sheet1!$C$6:$C$47&amp;Sheet1!$BD$6:$BD$47,Sheet1!BB$6:BB$47),2,0)</f>
        <v>0</v>
      </c>
      <c r="BD65" s="9">
        <f t="array" ref="BD65">VLOOKUP($C65&amp;$D65&amp;$BE65,IF({1,0},Sheet1!$A$6:$A$47&amp;Sheet1!$C$6:$C$47&amp;Sheet1!$BD$6:$BD$47,Sheet1!BC$6:BC$47),2,0)</f>
        <v>0</v>
      </c>
      <c r="BE65" s="8">
        <v>30</v>
      </c>
      <c r="BF65" s="33" t="s">
        <v>418</v>
      </c>
      <c r="BG65" s="33" t="s">
        <v>75</v>
      </c>
      <c r="BH65" s="9">
        <f t="array" ref="BH65">VLOOKUP($C65&amp;$D65&amp;$BN65,IF({1,0},Sheet1!$A$6:$A$47&amp;Sheet1!$C$6:$C$47&amp;Sheet1!$BM$6:$BM$47,Sheet1!BG$6:BG$47),2,0)</f>
        <v>1</v>
      </c>
      <c r="BI65" s="9">
        <f t="array" ref="BI65">VLOOKUP($C65&amp;$D65&amp;$BN65,IF({1,0},Sheet1!$A$6:$A$47&amp;Sheet1!$C$6:$C$47&amp;Sheet1!$BM$6:$BM$47,Sheet1!BH$6:BH$47),2,0)</f>
        <v>32000</v>
      </c>
      <c r="BJ65" s="9">
        <f t="array" ref="BJ65">VLOOKUP($C65&amp;$D65&amp;$BN65,IF({1,0},Sheet1!$A$6:$A$47&amp;Sheet1!$C$6:$C$47&amp;Sheet1!$BM$6:$BM$47,Sheet1!BI$6:BI$47),2,0)</f>
        <v>3</v>
      </c>
      <c r="BK65" s="9">
        <f t="array" ref="BK65">VLOOKUP($C65&amp;$D65&amp;$BN65,IF({1,0},Sheet1!$A$6:$A$47&amp;Sheet1!$C$6:$C$47&amp;Sheet1!$BM$6:$BM$47,Sheet1!BJ$6:BJ$47),2,0)</f>
        <v>1600</v>
      </c>
      <c r="BL65" s="9">
        <f t="array" ref="BL65">VLOOKUP($C65&amp;$D65&amp;$BN65,IF({1,0},Sheet1!$A$6:$A$47&amp;Sheet1!$C$6:$C$47&amp;Sheet1!$BM$6:$BM$47,Sheet1!BK$6:BK$47),2,0)</f>
        <v>0</v>
      </c>
      <c r="BM65" s="9">
        <f t="array" ref="BM65">VLOOKUP($C65&amp;$D65&amp;$BN65,IF({1,0},Sheet1!$A$6:$A$47&amp;Sheet1!$C$6:$C$47&amp;Sheet1!$BM$6:$BM$47,Sheet1!BL$6:BL$47),2,0)</f>
        <v>0</v>
      </c>
      <c r="BN65" s="8">
        <v>35</v>
      </c>
      <c r="BO65" s="9" t="s">
        <v>469</v>
      </c>
      <c r="BP65" s="8" t="s">
        <v>76</v>
      </c>
      <c r="BQ65" s="9">
        <f t="array" ref="BQ65">VLOOKUP($C65&amp;$D65&amp;$BW65,IF({1,0},Sheet1!$A$6:$A$47&amp;Sheet1!$C$6:$C$47&amp;Sheet1!$BV$6:$BV$47,Sheet1!BP$6:BP$47),2,0)</f>
        <v>23</v>
      </c>
      <c r="BR65" s="9">
        <f t="array" ref="BR65">VLOOKUP($C65&amp;$D65&amp;$BW65,IF({1,0},Sheet1!$A$6:$A$47&amp;Sheet1!$C$6:$C$47&amp;Sheet1!$BV$6:$BV$47,Sheet1!BQ$6:BQ$47),2,0)</f>
        <v>32</v>
      </c>
      <c r="BS65" s="9">
        <f t="array" ref="BS65">VLOOKUP($C65&amp;$D65&amp;$BW65,IF({1,0},Sheet1!$A$6:$A$47&amp;Sheet1!$C$6:$C$47&amp;Sheet1!$BV$6:$BV$47,Sheet1!BR$6:BR$47),2,0)</f>
        <v>0</v>
      </c>
      <c r="BT65" s="9">
        <f t="array" ref="BT65">VLOOKUP($C65&amp;$D65&amp;$BW65,IF({1,0},Sheet1!$A$6:$A$47&amp;Sheet1!$C$6:$C$47&amp;Sheet1!$BV$6:$BV$47,Sheet1!BS$6:BS$47),2,0)</f>
        <v>0</v>
      </c>
      <c r="BU65" s="9">
        <f t="array" ref="BU65">VLOOKUP($C65&amp;$D65&amp;$BW65,IF({1,0},Sheet1!$A$6:$A$47&amp;Sheet1!$C$6:$C$47&amp;Sheet1!$BV$6:$BV$47,Sheet1!BT$6:BT$47),2,0)</f>
        <v>0</v>
      </c>
      <c r="BV65" s="9">
        <f t="array" ref="BV65">VLOOKUP($C65&amp;$D65&amp;$BW65,IF({1,0},Sheet1!$A$6:$A$47&amp;Sheet1!$C$6:$C$47&amp;Sheet1!$BV$6:$BV$47,Sheet1!BU$6:BU$47),2,0)</f>
        <v>0</v>
      </c>
      <c r="BW65" s="8">
        <v>40</v>
      </c>
      <c r="BX65" s="8" t="str">
        <f>"最终免伤+"&amp;BR65/10&amp;"% （"&amp;BW65/5&amp;"星）"</f>
        <v>最终免伤+3.2% （8星）</v>
      </c>
      <c r="BY65" s="8" t="s">
        <v>77</v>
      </c>
      <c r="BZ65" s="9">
        <f t="array" ref="BZ65">VLOOKUP($C65&amp;$D65&amp;$CF65,IF({1,0},Sheet1!$A$6:$A$47&amp;Sheet1!$C$6:$C$47&amp;Sheet1!$CE$6:$CE$47,Sheet1!BY$6:BY$47),2,0)</f>
        <v>1</v>
      </c>
      <c r="CA65" s="9">
        <f t="array" ref="CA65">VLOOKUP($C65&amp;$D65&amp;$CF65,IF({1,0},Sheet1!$A$6:$A$47&amp;Sheet1!$C$6:$C$47&amp;Sheet1!$CE$6:$CE$47,Sheet1!BZ$6:BZ$47),2,0)</f>
        <v>64000</v>
      </c>
      <c r="CB65" s="9">
        <f t="array" ref="CB65">VLOOKUP($C65&amp;$D65&amp;$CF65,IF({1,0},Sheet1!$A$6:$A$47&amp;Sheet1!$C$6:$C$47&amp;Sheet1!$CE$6:$CE$47,Sheet1!CA$6:CA$47),2,0)</f>
        <v>3</v>
      </c>
      <c r="CC65" s="9">
        <f t="array" ref="CC65">VLOOKUP($C65&amp;$D65&amp;$CF65,IF({1,0},Sheet1!$A$6:$A$47&amp;Sheet1!$C$6:$C$47&amp;Sheet1!$CE$6:$CE$47,Sheet1!CB$6:CB$47),2,0)</f>
        <v>3200</v>
      </c>
      <c r="CD65" s="9">
        <f t="array" ref="CD65">VLOOKUP($C65&amp;$D65&amp;$CF65,IF({1,0},Sheet1!$A$6:$A$47&amp;Sheet1!$C$6:$C$47&amp;Sheet1!$CE$6:$CE$47,Sheet1!CC$6:CC$47),2,0)</f>
        <v>0</v>
      </c>
      <c r="CE65" s="9">
        <f t="array" ref="CE65">VLOOKUP($C65&amp;$D65&amp;$CF65,IF({1,0},Sheet1!$A$6:$A$47&amp;Sheet1!$C$6:$C$47&amp;Sheet1!$CE$6:$CE$47,Sheet1!CD$6:CD$47),2,0)</f>
        <v>0</v>
      </c>
      <c r="CF65" s="8">
        <v>45</v>
      </c>
      <c r="CG65" s="9" t="str">
        <f>"生命+"&amp;CA65&amp;"，防御+"&amp;CC65&amp;" （9星）"</f>
        <v>生命+64000，防御+3200 （9星）</v>
      </c>
      <c r="CH65" s="8" t="s">
        <v>78</v>
      </c>
      <c r="CI65" s="9">
        <f t="array" ref="CI65">VLOOKUP($C65&amp;$D65&amp;$CO65,IF({1,0},Sheet1!$A$6:$A$47&amp;Sheet1!$C$6:$C$47&amp;Sheet1!$CN$6:$CN$47,Sheet1!CH$6:CH$47),2,0)</f>
        <v>23</v>
      </c>
      <c r="CJ65" s="9">
        <f t="array" ref="CJ65">VLOOKUP($C65&amp;$D65&amp;$CO65,IF({1,0},Sheet1!$A$6:$A$47&amp;Sheet1!$C$6:$C$47&amp;Sheet1!$CN$6:$CN$47,Sheet1!CI$6:CI$47),2,0)</f>
        <v>48</v>
      </c>
      <c r="CK65" s="9">
        <f t="array" ref="CK65">VLOOKUP($C65&amp;$D65&amp;$CO65,IF({1,0},Sheet1!$A$6:$A$47&amp;Sheet1!$C$6:$C$47&amp;Sheet1!$CN$6:$CN$47,Sheet1!CJ$6:CJ$47),2,0)</f>
        <v>0</v>
      </c>
      <c r="CL65" s="9">
        <f t="array" ref="CL65">VLOOKUP($C65&amp;$D65&amp;$CO65,IF({1,0},Sheet1!$A$6:$A$47&amp;Sheet1!$C$6:$C$47&amp;Sheet1!$CN$6:$CN$47,Sheet1!CK$6:CK$47),2,0)</f>
        <v>0</v>
      </c>
      <c r="CM65" s="9">
        <f t="array" ref="CM65">VLOOKUP($C65&amp;$D65&amp;$CO65,IF({1,0},Sheet1!$A$6:$A$47&amp;Sheet1!$C$6:$C$47&amp;Sheet1!$CN$6:$CN$47,Sheet1!CL$6:CL$47),2,0)</f>
        <v>0</v>
      </c>
      <c r="CN65" s="9">
        <f t="array" ref="CN65">VLOOKUP($C65&amp;$D65&amp;$CO65,IF({1,0},Sheet1!$A$6:$A$47&amp;Sheet1!$C$6:$C$47&amp;Sheet1!$CN$6:$CN$47,Sheet1!CM$6:CM$47),2,0)</f>
        <v>0</v>
      </c>
      <c r="CO65" s="8">
        <v>50</v>
      </c>
      <c r="CP65" s="8" t="str">
        <f>"最终免伤+"&amp;CJ65/10&amp;"% （"&amp;CO65/5&amp;"星）"</f>
        <v>最终免伤+4.8% （10星）</v>
      </c>
    </row>
    <row r="66" spans="1:94" ht="17.399999999999999" x14ac:dyDescent="0.25">
      <c r="A66" s="47">
        <v>31302</v>
      </c>
      <c r="B66" s="29" t="s">
        <v>317</v>
      </c>
      <c r="C66" s="29">
        <f>VLOOKUP(B66,Sheet4!$A$6:$B$171,2,0)</f>
        <v>4</v>
      </c>
      <c r="D66" s="48">
        <v>13</v>
      </c>
      <c r="E66" s="8" t="s">
        <v>29</v>
      </c>
      <c r="F66" s="9">
        <f t="array" ref="F66">VLOOKUP($C66&amp;$D66&amp;$L66,IF({1,0},Sheet1!$A$6:$A$47&amp;Sheet1!$C$6:$C$47&amp;Sheet1!$K$6:$K$47,Sheet1!E$6:E$47),2,0)</f>
        <v>18</v>
      </c>
      <c r="G66" s="9">
        <f t="array" ref="G66">VLOOKUP($C66&amp;$D66&amp;$L66,IF({1,0},Sheet1!$A$6:$A$47&amp;Sheet1!$C$6:$C$47&amp;Sheet1!$K$6:$K$47,Sheet1!F$6:F$47),2,0)</f>
        <v>1</v>
      </c>
      <c r="H66" s="9">
        <f t="array" ref="H66">VLOOKUP($C66&amp;$D66&amp;$L66,IF({1,0},Sheet1!$A$6:$A$47&amp;Sheet1!$C$6:$C$47&amp;Sheet1!$K$6:$K$47,Sheet1!G$6:G$47),2,0)</f>
        <v>0</v>
      </c>
      <c r="I66" s="9">
        <f t="array" ref="I66">VLOOKUP($C66&amp;$D66&amp;$L66,IF({1,0},Sheet1!$A$6:$A$47&amp;Sheet1!$C$6:$C$47&amp;Sheet1!$K$6:$K$47,Sheet1!H$6:H$47),2,0)</f>
        <v>0</v>
      </c>
      <c r="J66" s="9">
        <f t="array" ref="J66">VLOOKUP($C66&amp;$D66&amp;$L66,IF({1,0},Sheet1!$A$6:$A$47&amp;Sheet1!$C$6:$C$47&amp;Sheet1!$K$6:$K$47,Sheet1!I$6:I$47),2,0)</f>
        <v>0</v>
      </c>
      <c r="K66" s="9">
        <f t="array" ref="K66">VLOOKUP($C66&amp;$D66&amp;$L66,IF({1,0},Sheet1!$A$6:$A$47&amp;Sheet1!$C$6:$C$47&amp;Sheet1!$K$6:$K$47,Sheet1!J$6:J$47),2,0)</f>
        <v>0</v>
      </c>
      <c r="L66" s="8">
        <v>5</v>
      </c>
      <c r="M66" s="33" t="s">
        <v>413</v>
      </c>
      <c r="N66" s="8" t="s">
        <v>27</v>
      </c>
      <c r="O66" s="9">
        <f t="array" ref="O66">VLOOKUP($C66&amp;$D66&amp;$U66,IF({1,0},Sheet1!$A$6:$A$47&amp;Sheet1!$C$6:$C$47&amp;Sheet1!$T$6:$T$47,Sheet1!N$6:N$47),2,0)</f>
        <v>18</v>
      </c>
      <c r="P66" s="9">
        <f t="array" ref="P66">VLOOKUP($C66&amp;$D66&amp;$U66,IF({1,0},Sheet1!$A$6:$A$47&amp;Sheet1!$C$6:$C$47&amp;Sheet1!$T$6:$T$47,Sheet1!O$6:O$47),2,0)</f>
        <v>2</v>
      </c>
      <c r="Q66" s="9">
        <f t="array" ref="Q66">VLOOKUP($C66&amp;$D66&amp;$U66,IF({1,0},Sheet1!$A$6:$A$47&amp;Sheet1!$C$6:$C$47&amp;Sheet1!$T$6:$T$47,Sheet1!P$6:P$47),2,0)</f>
        <v>0</v>
      </c>
      <c r="R66" s="9">
        <f t="array" ref="R66">VLOOKUP($C66&amp;$D66&amp;$U66,IF({1,0},Sheet1!$A$6:$A$47&amp;Sheet1!$C$6:$C$47&amp;Sheet1!$T$6:$T$47,Sheet1!Q$6:Q$47),2,0)</f>
        <v>0</v>
      </c>
      <c r="S66" s="9">
        <f t="array" ref="S66">VLOOKUP($C66&amp;$D66&amp;$U66,IF({1,0},Sheet1!$A$6:$A$47&amp;Sheet1!$C$6:$C$47&amp;Sheet1!$T$6:$T$47,Sheet1!R$6:R$47),2,0)</f>
        <v>0</v>
      </c>
      <c r="T66" s="9">
        <f t="array" ref="T66">VLOOKUP($C66&amp;$D66&amp;$U66,IF({1,0},Sheet1!$A$6:$A$47&amp;Sheet1!$C$6:$C$47&amp;Sheet1!$T$6:$T$47,Sheet1!S$6:S$47),2,0)</f>
        <v>0</v>
      </c>
      <c r="U66" s="8">
        <v>10</v>
      </c>
      <c r="V66" s="33" t="s">
        <v>414</v>
      </c>
      <c r="W66" s="8" t="s">
        <v>28</v>
      </c>
      <c r="X66" s="9">
        <f t="array" ref="X66">VLOOKUP($C66&amp;$D66&amp;$AD66,IF({1,0},Sheet1!$A$6:$A$47&amp;Sheet1!$C$6:$C$47&amp;Sheet1!$AC$6:$AC$47,Sheet1!W$6:W$47),2,0)</f>
        <v>0</v>
      </c>
      <c r="Y66" s="9">
        <f t="array" ref="Y66">VLOOKUP($C66&amp;$D66&amp;$AD66,IF({1,0},Sheet1!$A$6:$A$47&amp;Sheet1!$C$6:$C$47&amp;Sheet1!$AC$6:$AC$47,Sheet1!X$6:X$47),2,0)</f>
        <v>0</v>
      </c>
      <c r="Z66" s="9">
        <f t="array" ref="Z66">VLOOKUP($C66&amp;$D66&amp;$AD66,IF({1,0},Sheet1!$A$6:$A$47&amp;Sheet1!$C$6:$C$47&amp;Sheet1!$AC$6:$AC$47,Sheet1!Y$6:Y$47),2,0)</f>
        <v>2</v>
      </c>
      <c r="AA66" s="9">
        <f t="array" ref="AA66">VLOOKUP($C66&amp;$D66&amp;$AD66,IF({1,0},Sheet1!$A$6:$A$47&amp;Sheet1!$C$6:$C$47&amp;Sheet1!$AC$6:$AC$47,Sheet1!Z$6:Z$47),2,0)</f>
        <v>600</v>
      </c>
      <c r="AB66" s="9">
        <f t="array" ref="AB66">VLOOKUP($C66&amp;$D66&amp;$AD66,IF({1,0},Sheet1!$A$6:$A$47&amp;Sheet1!$C$6:$C$47&amp;Sheet1!$AC$6:$AC$47,Sheet1!AA$6:AA$47),2,0)</f>
        <v>3</v>
      </c>
      <c r="AC66" s="9">
        <f t="array" ref="AC66">VLOOKUP($C66&amp;$D66&amp;$AD66,IF({1,0},Sheet1!$A$6:$A$47&amp;Sheet1!$C$6:$C$47&amp;Sheet1!$AC$6:$AC$47,Sheet1!AB$6:AB$47),2,0)</f>
        <v>400</v>
      </c>
      <c r="AD66" s="8">
        <v>15</v>
      </c>
      <c r="AE66" s="9" t="str">
        <f t="array" ref="AE66">VLOOKUP($C66&amp;$D66,IF({1,0},Sheet1!$A$6:$A$47&amp;Sheet1!$C$6:$C$47,Sheet1!AD$6:AD$47),2,0)</f>
        <v>攻击+600，防御+400 （3星）</v>
      </c>
      <c r="AF66" s="8" t="s">
        <v>72</v>
      </c>
      <c r="AG66" s="9">
        <f t="array" ref="AG66">VLOOKUP($C66&amp;$D66&amp;$AM66,IF({1,0},Sheet1!$A$6:$A$47&amp;Sheet1!$C$6:$C$47&amp;Sheet1!$AL$6:$AL$47,Sheet1!AF$6:AF$47),2,0)</f>
        <v>0</v>
      </c>
      <c r="AH66" s="9">
        <f t="array" ref="AH66">VLOOKUP($C66&amp;$D66&amp;$AM66,IF({1,0},Sheet1!$A$6:$A$47&amp;Sheet1!$C$6:$C$47&amp;Sheet1!$AL$6:$AL$47,Sheet1!AG$6:AG$47),2,0)</f>
        <v>0</v>
      </c>
      <c r="AI66" s="9">
        <f t="array" ref="AI66">VLOOKUP($C66&amp;$D66&amp;$AM66,IF({1,0},Sheet1!$A$6:$A$47&amp;Sheet1!$C$6:$C$47&amp;Sheet1!$AL$6:$AL$47,Sheet1!AH$6:AH$47),2,0)</f>
        <v>7</v>
      </c>
      <c r="AJ66" s="9">
        <f t="array" ref="AJ66">VLOOKUP($C66&amp;$D66&amp;$AM66,IF({1,0},Sheet1!$A$6:$A$47&amp;Sheet1!$C$6:$C$47&amp;Sheet1!$AL$6:$AL$47,Sheet1!AI$6:AI$47),2,0)</f>
        <v>30</v>
      </c>
      <c r="AK66" s="9">
        <f t="array" ref="AK66">VLOOKUP($C66&amp;$D66&amp;$AM66,IF({1,0},Sheet1!$A$6:$A$47&amp;Sheet1!$C$6:$C$47&amp;Sheet1!$AL$6:$AL$47,Sheet1!AJ$6:AJ$47),2,0)</f>
        <v>8</v>
      </c>
      <c r="AL66" s="9">
        <f t="array" ref="AL66">VLOOKUP($C66&amp;$D66&amp;$AM66,IF({1,0},Sheet1!$A$6:$A$47&amp;Sheet1!$C$6:$C$47&amp;Sheet1!$AL$6:$AL$47,Sheet1!AK$6:AK$47),2,0)</f>
        <v>20</v>
      </c>
      <c r="AM66" s="8">
        <v>20</v>
      </c>
      <c r="AN66" s="9" t="s">
        <v>460</v>
      </c>
      <c r="AO66" s="8" t="s">
        <v>73</v>
      </c>
      <c r="AP66" s="9">
        <f t="array" ref="AP66">VLOOKUP($C66&amp;$D66&amp;$AV66,IF({1,0},Sheet1!$A$6:$A$47&amp;Sheet1!$C$6:$C$47&amp;Sheet1!$AU$6:$AU$47,Sheet1!AO$6:AO$47),2,0)</f>
        <v>2</v>
      </c>
      <c r="AQ66" s="9">
        <f t="array" ref="AQ66">VLOOKUP($C66&amp;$D66&amp;$AV66,IF({1,0},Sheet1!$A$6:$A$47&amp;Sheet1!$C$6:$C$47&amp;Sheet1!$AU$6:$AU$47,Sheet1!AP$6:AP$47),2,0)</f>
        <v>1800</v>
      </c>
      <c r="AR66" s="9">
        <f t="array" ref="AR66">VLOOKUP($C66&amp;$D66&amp;$AV66,IF({1,0},Sheet1!$A$6:$A$47&amp;Sheet1!$C$6:$C$47&amp;Sheet1!$AU$6:$AU$47,Sheet1!AQ$6:AQ$47),2,0)</f>
        <v>3</v>
      </c>
      <c r="AS66" s="9">
        <f t="array" ref="AS66">VLOOKUP($C66&amp;$D66&amp;$AV66,IF({1,0},Sheet1!$A$6:$A$47&amp;Sheet1!$C$6:$C$47&amp;Sheet1!$AU$6:$AU$47,Sheet1!AR$6:AR$47),2,0)</f>
        <v>900</v>
      </c>
      <c r="AT66" s="9">
        <f t="array" ref="AT66">VLOOKUP($C66&amp;$D66&amp;$AV66,IF({1,0},Sheet1!$A$6:$A$47&amp;Sheet1!$C$6:$C$47&amp;Sheet1!$AU$6:$AU$47,Sheet1!AS$6:AS$47),2,0)</f>
        <v>0</v>
      </c>
      <c r="AU66" s="9">
        <f t="array" ref="AU66">VLOOKUP($C66&amp;$D66&amp;$AV66,IF({1,0},Sheet1!$A$6:$A$47&amp;Sheet1!$C$6:$C$47&amp;Sheet1!$AU$6:$AU$47,Sheet1!AT$6:AT$47),2,0)</f>
        <v>0</v>
      </c>
      <c r="AV66" s="8">
        <v>25</v>
      </c>
      <c r="AW66" s="9" t="s">
        <v>461</v>
      </c>
      <c r="AX66" s="8" t="s">
        <v>74</v>
      </c>
      <c r="AY66" s="9">
        <f t="array" ref="AY66">VLOOKUP($C66&amp;$D66&amp;$BE66,IF({1,0},Sheet1!$A$6:$A$47&amp;Sheet1!$C$6:$C$47&amp;Sheet1!$BD$6:$BD$47,Sheet1!AX$6:AX$47),2,0)</f>
        <v>18</v>
      </c>
      <c r="AZ66" s="9">
        <f t="array" ref="AZ66">VLOOKUP($C66&amp;$D66&amp;$BE66,IF({1,0},Sheet1!$A$6:$A$47&amp;Sheet1!$C$6:$C$47&amp;Sheet1!$BD$6:$BD$47,Sheet1!AY$6:AY$47),2,0)</f>
        <v>4</v>
      </c>
      <c r="BA66" s="9">
        <f t="array" ref="BA66">VLOOKUP($C66&amp;$D66&amp;$BE66,IF({1,0},Sheet1!$A$6:$A$47&amp;Sheet1!$C$6:$C$47&amp;Sheet1!$BD$6:$BD$47,Sheet1!AZ$6:AZ$47),2,0)</f>
        <v>0</v>
      </c>
      <c r="BB66" s="9">
        <f t="array" ref="BB66">VLOOKUP($C66&amp;$D66&amp;$BE66,IF({1,0},Sheet1!$A$6:$A$47&amp;Sheet1!$C$6:$C$47&amp;Sheet1!$BD$6:$BD$47,Sheet1!BA$6:BA$47),2,0)</f>
        <v>0</v>
      </c>
      <c r="BC66" s="9">
        <f t="array" ref="BC66">VLOOKUP($C66&amp;$D66&amp;$BE66,IF({1,0},Sheet1!$A$6:$A$47&amp;Sheet1!$C$6:$C$47&amp;Sheet1!$BD$6:$BD$47,Sheet1!BB$6:BB$47),2,0)</f>
        <v>0</v>
      </c>
      <c r="BD66" s="9">
        <f t="array" ref="BD66">VLOOKUP($C66&amp;$D66&amp;$BE66,IF({1,0},Sheet1!$A$6:$A$47&amp;Sheet1!$C$6:$C$47&amp;Sheet1!$BD$6:$BD$47,Sheet1!BC$6:BC$47),2,0)</f>
        <v>0</v>
      </c>
      <c r="BE66" s="8">
        <v>30</v>
      </c>
      <c r="BF66" s="33" t="s">
        <v>418</v>
      </c>
      <c r="BG66" s="33" t="s">
        <v>75</v>
      </c>
      <c r="BH66" s="9">
        <f t="array" ref="BH66">VLOOKUP($C66&amp;$D66&amp;$BN66,IF({1,0},Sheet1!$A$6:$A$47&amp;Sheet1!$C$6:$C$47&amp;Sheet1!$BM$6:$BM$47,Sheet1!BG$6:BG$47),2,0)</f>
        <v>2</v>
      </c>
      <c r="BI66" s="9">
        <f t="array" ref="BI66">VLOOKUP($C66&amp;$D66&amp;$BN66,IF({1,0},Sheet1!$A$6:$A$47&amp;Sheet1!$C$6:$C$47&amp;Sheet1!$BM$6:$BM$47,Sheet1!BH$6:BH$47),2,0)</f>
        <v>3600</v>
      </c>
      <c r="BJ66" s="9">
        <f t="array" ref="BJ66">VLOOKUP($C66&amp;$D66&amp;$BN66,IF({1,0},Sheet1!$A$6:$A$47&amp;Sheet1!$C$6:$C$47&amp;Sheet1!$BM$6:$BM$47,Sheet1!BI$6:BI$47),2,0)</f>
        <v>3</v>
      </c>
      <c r="BK66" s="9">
        <f t="array" ref="BK66">VLOOKUP($C66&amp;$D66&amp;$BN66,IF({1,0},Sheet1!$A$6:$A$47&amp;Sheet1!$C$6:$C$47&amp;Sheet1!$BM$6:$BM$47,Sheet1!BJ$6:BJ$47),2,0)</f>
        <v>1800</v>
      </c>
      <c r="BL66" s="9">
        <f t="array" ref="BL66">VLOOKUP($C66&amp;$D66&amp;$BN66,IF({1,0},Sheet1!$A$6:$A$47&amp;Sheet1!$C$6:$C$47&amp;Sheet1!$BM$6:$BM$47,Sheet1!BK$6:BK$47),2,0)</f>
        <v>0</v>
      </c>
      <c r="BM66" s="9">
        <f t="array" ref="BM66">VLOOKUP($C66&amp;$D66&amp;$BN66,IF({1,0},Sheet1!$A$6:$A$47&amp;Sheet1!$C$6:$C$47&amp;Sheet1!$BM$6:$BM$47,Sheet1!BL$6:BL$47),2,0)</f>
        <v>0</v>
      </c>
      <c r="BN66" s="8">
        <v>35</v>
      </c>
      <c r="BO66" s="9" t="s">
        <v>462</v>
      </c>
      <c r="BP66" s="8" t="s">
        <v>76</v>
      </c>
      <c r="BQ66" s="9">
        <f t="array" ref="BQ66">VLOOKUP($C66&amp;$D66&amp;$BW66,IF({1,0},Sheet1!$A$6:$A$47&amp;Sheet1!$C$6:$C$47&amp;Sheet1!$BV$6:$BV$47,Sheet1!BP$6:BP$47),2,0)</f>
        <v>7</v>
      </c>
      <c r="BR66" s="9">
        <f t="array" ref="BR66">VLOOKUP($C66&amp;$D66&amp;$BW66,IF({1,0},Sheet1!$A$6:$A$47&amp;Sheet1!$C$6:$C$47&amp;Sheet1!$BV$6:$BV$47,Sheet1!BQ$6:BQ$47),2,0)</f>
        <v>40</v>
      </c>
      <c r="BS66" s="9">
        <f t="array" ref="BS66">VLOOKUP($C66&amp;$D66&amp;$BW66,IF({1,0},Sheet1!$A$6:$A$47&amp;Sheet1!$C$6:$C$47&amp;Sheet1!$BV$6:$BV$47,Sheet1!BR$6:BR$47),2,0)</f>
        <v>23</v>
      </c>
      <c r="BT66" s="9">
        <f t="array" ref="BT66">VLOOKUP($C66&amp;$D66&amp;$BW66,IF({1,0},Sheet1!$A$6:$A$47&amp;Sheet1!$C$6:$C$47&amp;Sheet1!$BV$6:$BV$47,Sheet1!BS$6:BS$47),2,0)</f>
        <v>16</v>
      </c>
      <c r="BU66" s="9">
        <f t="array" ref="BU66">VLOOKUP($C66&amp;$D66&amp;$BW66,IF({1,0},Sheet1!$A$6:$A$47&amp;Sheet1!$C$6:$C$47&amp;Sheet1!$BV$6:$BV$47,Sheet1!BT$6:BT$47),2,0)</f>
        <v>0</v>
      </c>
      <c r="BV66" s="9">
        <f t="array" ref="BV66">VLOOKUP($C66&amp;$D66&amp;$BW66,IF({1,0},Sheet1!$A$6:$A$47&amp;Sheet1!$C$6:$C$47&amp;Sheet1!$BV$6:$BV$47,Sheet1!BU$6:BU$47),2,0)</f>
        <v>0</v>
      </c>
      <c r="BW66" s="8">
        <v>40</v>
      </c>
      <c r="BX66" s="9" t="str">
        <f>"伤害加成+"&amp;BR66/10&amp;"%，最终免伤+"&amp;BT66/10&amp;"% （"&amp;BW66/5&amp;"星）"</f>
        <v>伤害加成+4%，最终免伤+1.6% （8星）</v>
      </c>
      <c r="BY66" s="8" t="s">
        <v>77</v>
      </c>
      <c r="BZ66" s="9">
        <f t="array" ref="BZ66">VLOOKUP($C66&amp;$D66&amp;$CF66,IF({1,0},Sheet1!$A$6:$A$47&amp;Sheet1!$C$6:$C$47&amp;Sheet1!$CE$6:$CE$47,Sheet1!BY$6:BY$47),2,0)</f>
        <v>2</v>
      </c>
      <c r="CA66" s="9">
        <f t="array" ref="CA66">VLOOKUP($C66&amp;$D66&amp;$CF66,IF({1,0},Sheet1!$A$6:$A$47&amp;Sheet1!$C$6:$C$47&amp;Sheet1!$CE$6:$CE$47,Sheet1!BZ$6:BZ$47),2,0)</f>
        <v>7200</v>
      </c>
      <c r="CB66" s="9">
        <f t="array" ref="CB66">VLOOKUP($C66&amp;$D66&amp;$CF66,IF({1,0},Sheet1!$A$6:$A$47&amp;Sheet1!$C$6:$C$47&amp;Sheet1!$CE$6:$CE$47,Sheet1!CA$6:CA$47),2,0)</f>
        <v>3</v>
      </c>
      <c r="CC66" s="9">
        <f t="array" ref="CC66">VLOOKUP($C66&amp;$D66&amp;$CF66,IF({1,0},Sheet1!$A$6:$A$47&amp;Sheet1!$C$6:$C$47&amp;Sheet1!$CE$6:$CE$47,Sheet1!CB$6:CB$47),2,0)</f>
        <v>3600</v>
      </c>
      <c r="CD66" s="9">
        <f t="array" ref="CD66">VLOOKUP($C66&amp;$D66&amp;$CF66,IF({1,0},Sheet1!$A$6:$A$47&amp;Sheet1!$C$6:$C$47&amp;Sheet1!$CE$6:$CE$47,Sheet1!CC$6:CC$47),2,0)</f>
        <v>0</v>
      </c>
      <c r="CE66" s="9">
        <f t="array" ref="CE66">VLOOKUP($C66&amp;$D66&amp;$CF66,IF({1,0},Sheet1!$A$6:$A$47&amp;Sheet1!$C$6:$C$47&amp;Sheet1!$CE$6:$CE$47,Sheet1!CD$6:CD$47),2,0)</f>
        <v>0</v>
      </c>
      <c r="CF66" s="8">
        <v>45</v>
      </c>
      <c r="CG66" s="9" t="str">
        <f>"攻击+"&amp;CA66&amp;"，防御+"&amp;CC66&amp;" （9星）"</f>
        <v>攻击+7200，防御+3600 （9星）</v>
      </c>
      <c r="CH66" s="8" t="s">
        <v>78</v>
      </c>
      <c r="CI66" s="9">
        <f t="array" ref="CI66">VLOOKUP($C66&amp;$D66&amp;$CO66,IF({1,0},Sheet1!$A$6:$A$47&amp;Sheet1!$C$6:$C$47&amp;Sheet1!$CN$6:$CN$47,Sheet1!CH$6:CH$47),2,0)</f>
        <v>22</v>
      </c>
      <c r="CJ66" s="9">
        <f t="array" ref="CJ66">VLOOKUP($C66&amp;$D66&amp;$CO66,IF({1,0},Sheet1!$A$6:$A$47&amp;Sheet1!$C$6:$C$47&amp;Sheet1!$CN$6:$CN$47,Sheet1!CI$6:CI$47),2,0)</f>
        <v>48</v>
      </c>
      <c r="CK66" s="9">
        <f t="array" ref="CK66">VLOOKUP($C66&amp;$D66&amp;$CO66,IF({1,0},Sheet1!$A$6:$A$47&amp;Sheet1!$C$6:$C$47&amp;Sheet1!$CN$6:$CN$47,Sheet1!CJ$6:CJ$47),2,0)</f>
        <v>23</v>
      </c>
      <c r="CL66" s="9">
        <f t="array" ref="CL66">VLOOKUP($C66&amp;$D66&amp;$CO66,IF({1,0},Sheet1!$A$6:$A$47&amp;Sheet1!$C$6:$C$47&amp;Sheet1!$CN$6:$CN$47,Sheet1!CK$6:CK$47),2,0)</f>
        <v>24</v>
      </c>
      <c r="CM66" s="9">
        <f t="array" ref="CM66">VLOOKUP($C66&amp;$D66&amp;$CO66,IF({1,0},Sheet1!$A$6:$A$47&amp;Sheet1!$C$6:$C$47&amp;Sheet1!$CN$6:$CN$47,Sheet1!CL$6:CL$47),2,0)</f>
        <v>0</v>
      </c>
      <c r="CN66" s="9">
        <f t="array" ref="CN66">VLOOKUP($C66&amp;$D66&amp;$CO66,IF({1,0},Sheet1!$A$6:$A$47&amp;Sheet1!$C$6:$C$47&amp;Sheet1!$CN$6:$CN$47,Sheet1!CM$6:CM$47),2,0)</f>
        <v>0</v>
      </c>
      <c r="CO66" s="8">
        <v>50</v>
      </c>
      <c r="CP66" s="9" t="str">
        <f>"最终增伤+"&amp;CJ66/10&amp;"%，最终免伤+"&amp;CL66/10&amp;"% （"&amp;CO66/5&amp;"星）"</f>
        <v>最终增伤+4.8%，最终免伤+2.4% （10星）</v>
      </c>
    </row>
    <row r="67" spans="1:94" ht="17.399999999999999" x14ac:dyDescent="0.25">
      <c r="A67" s="47">
        <v>31304</v>
      </c>
      <c r="B67" s="29" t="s">
        <v>318</v>
      </c>
      <c r="C67" s="29">
        <f>VLOOKUP(B67,Sheet4!$A$6:$B$171,2,0)</f>
        <v>3</v>
      </c>
      <c r="D67" s="48">
        <v>13</v>
      </c>
      <c r="E67" s="8" t="s">
        <v>29</v>
      </c>
      <c r="F67" s="9">
        <f t="array" ref="F67">VLOOKUP($C67&amp;$D67&amp;$L67,IF({1,0},Sheet1!$A$6:$A$47&amp;Sheet1!$C$6:$C$47&amp;Sheet1!$K$6:$K$47,Sheet1!E$6:E$47),2,0)</f>
        <v>18</v>
      </c>
      <c r="G67" s="9">
        <f t="array" ref="G67">VLOOKUP($C67&amp;$D67&amp;$L67,IF({1,0},Sheet1!$A$6:$A$47&amp;Sheet1!$C$6:$C$47&amp;Sheet1!$K$6:$K$47,Sheet1!F$6:F$47),2,0)</f>
        <v>1</v>
      </c>
      <c r="H67" s="9">
        <f t="array" ref="H67">VLOOKUP($C67&amp;$D67&amp;$L67,IF({1,0},Sheet1!$A$6:$A$47&amp;Sheet1!$C$6:$C$47&amp;Sheet1!$K$6:$K$47,Sheet1!G$6:G$47),2,0)</f>
        <v>0</v>
      </c>
      <c r="I67" s="9">
        <f t="array" ref="I67">VLOOKUP($C67&amp;$D67&amp;$L67,IF({1,0},Sheet1!$A$6:$A$47&amp;Sheet1!$C$6:$C$47&amp;Sheet1!$K$6:$K$47,Sheet1!H$6:H$47),2,0)</f>
        <v>0</v>
      </c>
      <c r="J67" s="9">
        <f t="array" ref="J67">VLOOKUP($C67&amp;$D67&amp;$L67,IF({1,0},Sheet1!$A$6:$A$47&amp;Sheet1!$C$6:$C$47&amp;Sheet1!$K$6:$K$47,Sheet1!I$6:I$47),2,0)</f>
        <v>0</v>
      </c>
      <c r="K67" s="9">
        <f t="array" ref="K67">VLOOKUP($C67&amp;$D67&amp;$L67,IF({1,0},Sheet1!$A$6:$A$47&amp;Sheet1!$C$6:$C$47&amp;Sheet1!$K$6:$K$47,Sheet1!J$6:J$47),2,0)</f>
        <v>0</v>
      </c>
      <c r="L67" s="8">
        <v>5</v>
      </c>
      <c r="M67" s="33" t="s">
        <v>413</v>
      </c>
      <c r="N67" s="8" t="s">
        <v>27</v>
      </c>
      <c r="O67" s="9">
        <f t="array" ref="O67">VLOOKUP($C67&amp;$D67&amp;$U67,IF({1,0},Sheet1!$A$6:$A$47&amp;Sheet1!$C$6:$C$47&amp;Sheet1!$T$6:$T$47,Sheet1!N$6:N$47),2,0)</f>
        <v>18</v>
      </c>
      <c r="P67" s="9">
        <f t="array" ref="P67">VLOOKUP($C67&amp;$D67&amp;$U67,IF({1,0},Sheet1!$A$6:$A$47&amp;Sheet1!$C$6:$C$47&amp;Sheet1!$T$6:$T$47,Sheet1!O$6:O$47),2,0)</f>
        <v>2</v>
      </c>
      <c r="Q67" s="9">
        <f t="array" ref="Q67">VLOOKUP($C67&amp;$D67&amp;$U67,IF({1,0},Sheet1!$A$6:$A$47&amp;Sheet1!$C$6:$C$47&amp;Sheet1!$T$6:$T$47,Sheet1!P$6:P$47),2,0)</f>
        <v>0</v>
      </c>
      <c r="R67" s="9">
        <f t="array" ref="R67">VLOOKUP($C67&amp;$D67&amp;$U67,IF({1,0},Sheet1!$A$6:$A$47&amp;Sheet1!$C$6:$C$47&amp;Sheet1!$T$6:$T$47,Sheet1!Q$6:Q$47),2,0)</f>
        <v>0</v>
      </c>
      <c r="S67" s="9">
        <f t="array" ref="S67">VLOOKUP($C67&amp;$D67&amp;$U67,IF({1,0},Sheet1!$A$6:$A$47&amp;Sheet1!$C$6:$C$47&amp;Sheet1!$T$6:$T$47,Sheet1!R$6:R$47),2,0)</f>
        <v>0</v>
      </c>
      <c r="T67" s="9">
        <f t="array" ref="T67">VLOOKUP($C67&amp;$D67&amp;$U67,IF({1,0},Sheet1!$A$6:$A$47&amp;Sheet1!$C$6:$C$47&amp;Sheet1!$T$6:$T$47,Sheet1!S$6:S$47),2,0)</f>
        <v>0</v>
      </c>
      <c r="U67" s="8">
        <v>10</v>
      </c>
      <c r="V67" s="33" t="s">
        <v>414</v>
      </c>
      <c r="W67" s="8" t="s">
        <v>28</v>
      </c>
      <c r="X67" s="9">
        <f t="array" ref="X67">VLOOKUP($C67&amp;$D67&amp;$AD67,IF({1,0},Sheet1!$A$6:$A$47&amp;Sheet1!$C$6:$C$47&amp;Sheet1!$AC$6:$AC$47,Sheet1!W$6:W$47),2,0)</f>
        <v>0</v>
      </c>
      <c r="Y67" s="9">
        <f t="array" ref="Y67">VLOOKUP($C67&amp;$D67&amp;$AD67,IF({1,0},Sheet1!$A$6:$A$47&amp;Sheet1!$C$6:$C$47&amp;Sheet1!$AC$6:$AC$47,Sheet1!X$6:X$47),2,0)</f>
        <v>0</v>
      </c>
      <c r="Z67" s="9">
        <f t="array" ref="Z67">VLOOKUP($C67&amp;$D67&amp;$AD67,IF({1,0},Sheet1!$A$6:$A$47&amp;Sheet1!$C$6:$C$47&amp;Sheet1!$AC$6:$AC$47,Sheet1!Y$6:Y$47),2,0)</f>
        <v>2</v>
      </c>
      <c r="AA67" s="9">
        <f t="array" ref="AA67">VLOOKUP($C67&amp;$D67&amp;$AD67,IF({1,0},Sheet1!$A$6:$A$47&amp;Sheet1!$C$6:$C$47&amp;Sheet1!$AC$6:$AC$47,Sheet1!Z$6:Z$47),2,0)</f>
        <v>800</v>
      </c>
      <c r="AB67" s="9">
        <f t="array" ref="AB67">VLOOKUP($C67&amp;$D67&amp;$AD67,IF({1,0},Sheet1!$A$6:$A$47&amp;Sheet1!$C$6:$C$47&amp;Sheet1!$AC$6:$AC$47,Sheet1!AA$6:AA$47),2,0)</f>
        <v>9</v>
      </c>
      <c r="AC67" s="9">
        <f t="array" ref="AC67">VLOOKUP($C67&amp;$D67&amp;$AD67,IF({1,0},Sheet1!$A$6:$A$47&amp;Sheet1!$C$6:$C$47&amp;Sheet1!$AC$6:$AC$47,Sheet1!AB$6:AB$47),2,0)</f>
        <v>40</v>
      </c>
      <c r="AD67" s="8">
        <v>15</v>
      </c>
      <c r="AE67" s="9" t="str">
        <f t="array" ref="AE67">VLOOKUP($C67&amp;$D67,IF({1,0},Sheet1!$A$6:$A$47&amp;Sheet1!$C$6:$C$47,Sheet1!AD$6:AD$47),2,0)</f>
        <v>攻击+800，命中+4% （3星）</v>
      </c>
      <c r="AF67" s="8" t="s">
        <v>72</v>
      </c>
      <c r="AG67" s="9">
        <f t="array" ref="AG67">VLOOKUP($C67&amp;$D67&amp;$AM67,IF({1,0},Sheet1!$A$6:$A$47&amp;Sheet1!$C$6:$C$47&amp;Sheet1!$AL$6:$AL$47,Sheet1!AF$6:AF$47),2,0)</f>
        <v>0</v>
      </c>
      <c r="AH67" s="9">
        <f t="array" ref="AH67">VLOOKUP($C67&amp;$D67&amp;$AM67,IF({1,0},Sheet1!$A$6:$A$47&amp;Sheet1!$C$6:$C$47&amp;Sheet1!$AL$6:$AL$47,Sheet1!AG$6:AG$47),2,0)</f>
        <v>0</v>
      </c>
      <c r="AI67" s="9">
        <f t="array" ref="AI67">VLOOKUP($C67&amp;$D67&amp;$AM67,IF({1,0},Sheet1!$A$6:$A$47&amp;Sheet1!$C$6:$C$47&amp;Sheet1!$AL$6:$AL$47,Sheet1!AH$6:AH$47),2,0)</f>
        <v>7</v>
      </c>
      <c r="AJ67" s="9">
        <f t="array" ref="AJ67">VLOOKUP($C67&amp;$D67&amp;$AM67,IF({1,0},Sheet1!$A$6:$A$47&amp;Sheet1!$C$6:$C$47&amp;Sheet1!$AL$6:$AL$47,Sheet1!AI$6:AI$47),2,0)</f>
        <v>60</v>
      </c>
      <c r="AK67" s="9">
        <f t="array" ref="AK67">VLOOKUP($C67&amp;$D67&amp;$AM67,IF({1,0},Sheet1!$A$6:$A$47&amp;Sheet1!$C$6:$C$47&amp;Sheet1!$AL$6:$AL$47,Sheet1!AJ$6:AJ$47),2,0)</f>
        <v>0</v>
      </c>
      <c r="AL67" s="9">
        <f t="array" ref="AL67">VLOOKUP($C67&amp;$D67&amp;$AM67,IF({1,0},Sheet1!$A$6:$A$47&amp;Sheet1!$C$6:$C$47&amp;Sheet1!$AL$6:$AL$47,Sheet1!AK$6:AK$47),2,0)</f>
        <v>0</v>
      </c>
      <c r="AM67" s="8">
        <v>20</v>
      </c>
      <c r="AN67" s="9" t="s">
        <v>463</v>
      </c>
      <c r="AO67" s="8" t="s">
        <v>73</v>
      </c>
      <c r="AP67" s="9">
        <f t="array" ref="AP67">VLOOKUP($C67&amp;$D67&amp;$AV67,IF({1,0},Sheet1!$A$6:$A$47&amp;Sheet1!$C$6:$C$47&amp;Sheet1!$AU$6:$AU$47,Sheet1!AO$6:AO$47),2,0)</f>
        <v>2</v>
      </c>
      <c r="AQ67" s="9">
        <f t="array" ref="AQ67">VLOOKUP($C67&amp;$D67&amp;$AV67,IF({1,0},Sheet1!$A$6:$A$47&amp;Sheet1!$C$6:$C$47&amp;Sheet1!$AU$6:$AU$47,Sheet1!AP$6:AP$47),2,0)</f>
        <v>4000</v>
      </c>
      <c r="AR67" s="9">
        <f t="array" ref="AR67">VLOOKUP($C67&amp;$D67&amp;$AV67,IF({1,0},Sheet1!$A$6:$A$47&amp;Sheet1!$C$6:$C$47&amp;Sheet1!$AU$6:$AU$47,Sheet1!AQ$6:AQ$47),2,0)</f>
        <v>0</v>
      </c>
      <c r="AS67" s="9">
        <f t="array" ref="AS67">VLOOKUP($C67&amp;$D67&amp;$AV67,IF({1,0},Sheet1!$A$6:$A$47&amp;Sheet1!$C$6:$C$47&amp;Sheet1!$AU$6:$AU$47,Sheet1!AR$6:AR$47),2,0)</f>
        <v>0</v>
      </c>
      <c r="AT67" s="9">
        <f t="array" ref="AT67">VLOOKUP($C67&amp;$D67&amp;$AV67,IF({1,0},Sheet1!$A$6:$A$47&amp;Sheet1!$C$6:$C$47&amp;Sheet1!$AU$6:$AU$47,Sheet1!AS$6:AS$47),2,0)</f>
        <v>0</v>
      </c>
      <c r="AU67" s="9">
        <f t="array" ref="AU67">VLOOKUP($C67&amp;$D67&amp;$AV67,IF({1,0},Sheet1!$A$6:$A$47&amp;Sheet1!$C$6:$C$47&amp;Sheet1!$AU$6:$AU$47,Sheet1!AT$6:AT$47),2,0)</f>
        <v>0</v>
      </c>
      <c r="AV67" s="8">
        <v>25</v>
      </c>
      <c r="AW67" s="9" t="s">
        <v>464</v>
      </c>
      <c r="AX67" s="8" t="s">
        <v>74</v>
      </c>
      <c r="AY67" s="9">
        <f t="array" ref="AY67">VLOOKUP($C67&amp;$D67&amp;$BE67,IF({1,0},Sheet1!$A$6:$A$47&amp;Sheet1!$C$6:$C$47&amp;Sheet1!$BD$6:$BD$47,Sheet1!AX$6:AX$47),2,0)</f>
        <v>18</v>
      </c>
      <c r="AZ67" s="9">
        <f t="array" ref="AZ67">VLOOKUP($C67&amp;$D67&amp;$BE67,IF({1,0},Sheet1!$A$6:$A$47&amp;Sheet1!$C$6:$C$47&amp;Sheet1!$BD$6:$BD$47,Sheet1!AY$6:AY$47),2,0)</f>
        <v>4</v>
      </c>
      <c r="BA67" s="9">
        <f t="array" ref="BA67">VLOOKUP($C67&amp;$D67&amp;$BE67,IF({1,0},Sheet1!$A$6:$A$47&amp;Sheet1!$C$6:$C$47&amp;Sheet1!$BD$6:$BD$47,Sheet1!AZ$6:AZ$47),2,0)</f>
        <v>0</v>
      </c>
      <c r="BB67" s="9">
        <f t="array" ref="BB67">VLOOKUP($C67&amp;$D67&amp;$BE67,IF({1,0},Sheet1!$A$6:$A$47&amp;Sheet1!$C$6:$C$47&amp;Sheet1!$BD$6:$BD$47,Sheet1!BA$6:BA$47),2,0)</f>
        <v>0</v>
      </c>
      <c r="BC67" s="9">
        <f t="array" ref="BC67">VLOOKUP($C67&amp;$D67&amp;$BE67,IF({1,0},Sheet1!$A$6:$A$47&amp;Sheet1!$C$6:$C$47&amp;Sheet1!$BD$6:$BD$47,Sheet1!BB$6:BB$47),2,0)</f>
        <v>0</v>
      </c>
      <c r="BD67" s="9">
        <f t="array" ref="BD67">VLOOKUP($C67&amp;$D67&amp;$BE67,IF({1,0},Sheet1!$A$6:$A$47&amp;Sheet1!$C$6:$C$47&amp;Sheet1!$BD$6:$BD$47,Sheet1!BC$6:BC$47),2,0)</f>
        <v>0</v>
      </c>
      <c r="BE67" s="8">
        <v>30</v>
      </c>
      <c r="BF67" s="33" t="s">
        <v>418</v>
      </c>
      <c r="BG67" s="33" t="s">
        <v>75</v>
      </c>
      <c r="BH67" s="9">
        <f t="array" ref="BH67">VLOOKUP($C67&amp;$D67&amp;$BN67,IF({1,0},Sheet1!$A$6:$A$47&amp;Sheet1!$C$6:$C$47&amp;Sheet1!$BM$6:$BM$47,Sheet1!BG$6:BG$47),2,0)</f>
        <v>2</v>
      </c>
      <c r="BI67" s="9">
        <f t="array" ref="BI67">VLOOKUP($C67&amp;$D67&amp;$BN67,IF({1,0},Sheet1!$A$6:$A$47&amp;Sheet1!$C$6:$C$47&amp;Sheet1!$BM$6:$BM$47,Sheet1!BH$6:BH$47),2,0)</f>
        <v>8000</v>
      </c>
      <c r="BJ67" s="9">
        <f t="array" ref="BJ67">VLOOKUP($C67&amp;$D67&amp;$BN67,IF({1,0},Sheet1!$A$6:$A$47&amp;Sheet1!$C$6:$C$47&amp;Sheet1!$BM$6:$BM$47,Sheet1!BI$6:BI$47),2,0)</f>
        <v>0</v>
      </c>
      <c r="BK67" s="9">
        <f t="array" ref="BK67">VLOOKUP($C67&amp;$D67&amp;$BN67,IF({1,0},Sheet1!$A$6:$A$47&amp;Sheet1!$C$6:$C$47&amp;Sheet1!$BM$6:$BM$47,Sheet1!BJ$6:BJ$47),2,0)</f>
        <v>0</v>
      </c>
      <c r="BL67" s="9">
        <f t="array" ref="BL67">VLOOKUP($C67&amp;$D67&amp;$BN67,IF({1,0},Sheet1!$A$6:$A$47&amp;Sheet1!$C$6:$C$47&amp;Sheet1!$BM$6:$BM$47,Sheet1!BK$6:BK$47),2,0)</f>
        <v>0</v>
      </c>
      <c r="BM67" s="9">
        <f t="array" ref="BM67">VLOOKUP($C67&amp;$D67&amp;$BN67,IF({1,0},Sheet1!$A$6:$A$47&amp;Sheet1!$C$6:$C$47&amp;Sheet1!$BM$6:$BM$47,Sheet1!BL$6:BL$47),2,0)</f>
        <v>0</v>
      </c>
      <c r="BN67" s="8">
        <v>35</v>
      </c>
      <c r="BO67" s="9" t="s">
        <v>465</v>
      </c>
      <c r="BP67" s="8" t="s">
        <v>76</v>
      </c>
      <c r="BQ67" s="9">
        <f t="array" ref="BQ67">VLOOKUP($C67&amp;$D67&amp;$BW67,IF({1,0},Sheet1!$A$6:$A$47&amp;Sheet1!$C$6:$C$47&amp;Sheet1!$BV$6:$BV$47,Sheet1!BP$6:BP$47),2,0)</f>
        <v>7</v>
      </c>
      <c r="BR67" s="9">
        <f t="array" ref="BR67">VLOOKUP($C67&amp;$D67&amp;$BW67,IF({1,0},Sheet1!$A$6:$A$47&amp;Sheet1!$C$6:$C$47&amp;Sheet1!$BV$6:$BV$47,Sheet1!BQ$6:BQ$47),2,0)</f>
        <v>80</v>
      </c>
      <c r="BS67" s="9">
        <f t="array" ref="BS67">VLOOKUP($C67&amp;$D67&amp;$BW67,IF({1,0},Sheet1!$A$6:$A$47&amp;Sheet1!$C$6:$C$47&amp;Sheet1!$BV$6:$BV$47,Sheet1!BR$6:BR$47),2,0)</f>
        <v>0</v>
      </c>
      <c r="BT67" s="9">
        <f t="array" ref="BT67">VLOOKUP($C67&amp;$D67&amp;$BW67,IF({1,0},Sheet1!$A$6:$A$47&amp;Sheet1!$C$6:$C$47&amp;Sheet1!$BV$6:$BV$47,Sheet1!BS$6:BS$47),2,0)</f>
        <v>0</v>
      </c>
      <c r="BU67" s="9">
        <f t="array" ref="BU67">VLOOKUP($C67&amp;$D67&amp;$BW67,IF({1,0},Sheet1!$A$6:$A$47&amp;Sheet1!$C$6:$C$47&amp;Sheet1!$BV$6:$BV$47,Sheet1!BT$6:BT$47),2,0)</f>
        <v>0</v>
      </c>
      <c r="BV67" s="9">
        <f t="array" ref="BV67">VLOOKUP($C67&amp;$D67&amp;$BW67,IF({1,0},Sheet1!$A$6:$A$47&amp;Sheet1!$C$6:$C$47&amp;Sheet1!$BV$6:$BV$47,Sheet1!BU$6:BU$47),2,0)</f>
        <v>0</v>
      </c>
      <c r="BW67" s="8">
        <v>40</v>
      </c>
      <c r="BX67" s="9" t="str">
        <f>"伤害加成+"&amp;BR67/10&amp;"% （"&amp;BW67/5&amp;"星）"</f>
        <v>伤害加成+8% （8星）</v>
      </c>
      <c r="BY67" s="8" t="s">
        <v>77</v>
      </c>
      <c r="BZ67" s="9">
        <f t="array" ref="BZ67">VLOOKUP($C67&amp;$D67&amp;$CF67,IF({1,0},Sheet1!$A$6:$A$47&amp;Sheet1!$C$6:$C$47&amp;Sheet1!$CE$6:$CE$47,Sheet1!BY$6:BY$47),2,0)</f>
        <v>2</v>
      </c>
      <c r="CA67" s="9">
        <f t="array" ref="CA67">VLOOKUP($C67&amp;$D67&amp;$CF67,IF({1,0},Sheet1!$A$6:$A$47&amp;Sheet1!$C$6:$C$47&amp;Sheet1!$CE$6:$CE$47,Sheet1!BZ$6:BZ$47),2,0)</f>
        <v>16000</v>
      </c>
      <c r="CB67" s="9">
        <f t="array" ref="CB67">VLOOKUP($C67&amp;$D67&amp;$CF67,IF({1,0},Sheet1!$A$6:$A$47&amp;Sheet1!$C$6:$C$47&amp;Sheet1!$CE$6:$CE$47,Sheet1!CA$6:CA$47),2,0)</f>
        <v>0</v>
      </c>
      <c r="CC67" s="9">
        <f t="array" ref="CC67">VLOOKUP($C67&amp;$D67&amp;$CF67,IF({1,0},Sheet1!$A$6:$A$47&amp;Sheet1!$C$6:$C$47&amp;Sheet1!$CE$6:$CE$47,Sheet1!CB$6:CB$47),2,0)</f>
        <v>0</v>
      </c>
      <c r="CD67" s="9">
        <f t="array" ref="CD67">VLOOKUP($C67&amp;$D67&amp;$CF67,IF({1,0},Sheet1!$A$6:$A$47&amp;Sheet1!$C$6:$C$47&amp;Sheet1!$CE$6:$CE$47,Sheet1!CC$6:CC$47),2,0)</f>
        <v>0</v>
      </c>
      <c r="CE67" s="9">
        <f t="array" ref="CE67">VLOOKUP($C67&amp;$D67&amp;$CF67,IF({1,0},Sheet1!$A$6:$A$47&amp;Sheet1!$C$6:$C$47&amp;Sheet1!$CE$6:$CE$47,Sheet1!CD$6:CD$47),2,0)</f>
        <v>0</v>
      </c>
      <c r="CF67" s="8">
        <v>45</v>
      </c>
      <c r="CG67" s="9" t="s">
        <v>466</v>
      </c>
      <c r="CH67" s="8" t="s">
        <v>78</v>
      </c>
      <c r="CI67" s="9">
        <f t="array" ref="CI67">VLOOKUP($C67&amp;$D67&amp;$CO67,IF({1,0},Sheet1!$A$6:$A$47&amp;Sheet1!$C$6:$C$47&amp;Sheet1!$CN$6:$CN$47,Sheet1!CH$6:CH$47),2,0)</f>
        <v>22</v>
      </c>
      <c r="CJ67" s="9">
        <f t="array" ref="CJ67">VLOOKUP($C67&amp;$D67&amp;$CO67,IF({1,0},Sheet1!$A$6:$A$47&amp;Sheet1!$C$6:$C$47&amp;Sheet1!$CN$6:$CN$47,Sheet1!CI$6:CI$47),2,0)</f>
        <v>96</v>
      </c>
      <c r="CK67" s="9">
        <f t="array" ref="CK67">VLOOKUP($C67&amp;$D67&amp;$CO67,IF({1,0},Sheet1!$A$6:$A$47&amp;Sheet1!$C$6:$C$47&amp;Sheet1!$CN$6:$CN$47,Sheet1!CJ$6:CJ$47),2,0)</f>
        <v>0</v>
      </c>
      <c r="CL67" s="9">
        <f t="array" ref="CL67">VLOOKUP($C67&amp;$D67&amp;$CO67,IF({1,0},Sheet1!$A$6:$A$47&amp;Sheet1!$C$6:$C$47&amp;Sheet1!$CN$6:$CN$47,Sheet1!CK$6:CK$47),2,0)</f>
        <v>0</v>
      </c>
      <c r="CM67" s="9">
        <f t="array" ref="CM67">VLOOKUP($C67&amp;$D67&amp;$CO67,IF({1,0},Sheet1!$A$6:$A$47&amp;Sheet1!$C$6:$C$47&amp;Sheet1!$CN$6:$CN$47,Sheet1!CL$6:CL$47),2,0)</f>
        <v>0</v>
      </c>
      <c r="CN67" s="9">
        <f t="array" ref="CN67">VLOOKUP($C67&amp;$D67&amp;$CO67,IF({1,0},Sheet1!$A$6:$A$47&amp;Sheet1!$C$6:$C$47&amp;Sheet1!$CN$6:$CN$47,Sheet1!CM$6:CM$47),2,0)</f>
        <v>0</v>
      </c>
      <c r="CO67" s="8">
        <v>50</v>
      </c>
      <c r="CP67" s="9" t="str">
        <f>"最终增伤+"&amp;CJ67/10&amp;"% （"&amp;CO67/5&amp;"星）"</f>
        <v>最终增伤+9.6% （10星）</v>
      </c>
    </row>
    <row r="68" spans="1:94" ht="17.399999999999999" x14ac:dyDescent="0.25">
      <c r="A68" s="47">
        <v>31305</v>
      </c>
      <c r="B68" s="29" t="s">
        <v>319</v>
      </c>
      <c r="C68" s="29">
        <f>VLOOKUP(B68,Sheet4!$A$6:$B$171,2,0)</f>
        <v>2</v>
      </c>
      <c r="D68" s="48">
        <v>13</v>
      </c>
      <c r="E68" s="8" t="s">
        <v>29</v>
      </c>
      <c r="F68" s="9">
        <f t="array" ref="F68">VLOOKUP($C68&amp;$D68&amp;$L68,IF({1,0},Sheet1!$A$6:$A$47&amp;Sheet1!$C$6:$C$47&amp;Sheet1!$K$6:$K$47,Sheet1!E$6:E$47),2,0)</f>
        <v>18</v>
      </c>
      <c r="G68" s="9">
        <f t="array" ref="G68">VLOOKUP($C68&amp;$D68&amp;$L68,IF({1,0},Sheet1!$A$6:$A$47&amp;Sheet1!$C$6:$C$47&amp;Sheet1!$K$6:$K$47,Sheet1!F$6:F$47),2,0)</f>
        <v>1</v>
      </c>
      <c r="H68" s="9">
        <f t="array" ref="H68">VLOOKUP($C68&amp;$D68&amp;$L68,IF({1,0},Sheet1!$A$6:$A$47&amp;Sheet1!$C$6:$C$47&amp;Sheet1!$K$6:$K$47,Sheet1!G$6:G$47),2,0)</f>
        <v>0</v>
      </c>
      <c r="I68" s="9">
        <f t="array" ref="I68">VLOOKUP($C68&amp;$D68&amp;$L68,IF({1,0},Sheet1!$A$6:$A$47&amp;Sheet1!$C$6:$C$47&amp;Sheet1!$K$6:$K$47,Sheet1!H$6:H$47),2,0)</f>
        <v>0</v>
      </c>
      <c r="J68" s="9">
        <f t="array" ref="J68">VLOOKUP($C68&amp;$D68&amp;$L68,IF({1,0},Sheet1!$A$6:$A$47&amp;Sheet1!$C$6:$C$47&amp;Sheet1!$K$6:$K$47,Sheet1!I$6:I$47),2,0)</f>
        <v>0</v>
      </c>
      <c r="K68" s="9">
        <f t="array" ref="K68">VLOOKUP($C68&amp;$D68&amp;$L68,IF({1,0},Sheet1!$A$6:$A$47&amp;Sheet1!$C$6:$C$47&amp;Sheet1!$K$6:$K$47,Sheet1!J$6:J$47),2,0)</f>
        <v>0</v>
      </c>
      <c r="L68" s="8">
        <v>5</v>
      </c>
      <c r="M68" s="33" t="s">
        <v>413</v>
      </c>
      <c r="N68" s="8" t="s">
        <v>27</v>
      </c>
      <c r="O68" s="9">
        <f t="array" ref="O68">VLOOKUP($C68&amp;$D68&amp;$U68,IF({1,0},Sheet1!$A$6:$A$47&amp;Sheet1!$C$6:$C$47&amp;Sheet1!$T$6:$T$47,Sheet1!N$6:N$47),2,0)</f>
        <v>18</v>
      </c>
      <c r="P68" s="9">
        <f t="array" ref="P68">VLOOKUP($C68&amp;$D68&amp;$U68,IF({1,0},Sheet1!$A$6:$A$47&amp;Sheet1!$C$6:$C$47&amp;Sheet1!$T$6:$T$47,Sheet1!O$6:O$47),2,0)</f>
        <v>2</v>
      </c>
      <c r="Q68" s="9">
        <f t="array" ref="Q68">VLOOKUP($C68&amp;$D68&amp;$U68,IF({1,0},Sheet1!$A$6:$A$47&amp;Sheet1!$C$6:$C$47&amp;Sheet1!$T$6:$T$47,Sheet1!P$6:P$47),2,0)</f>
        <v>0</v>
      </c>
      <c r="R68" s="9">
        <f t="array" ref="R68">VLOOKUP($C68&amp;$D68&amp;$U68,IF({1,0},Sheet1!$A$6:$A$47&amp;Sheet1!$C$6:$C$47&amp;Sheet1!$T$6:$T$47,Sheet1!Q$6:Q$47),2,0)</f>
        <v>0</v>
      </c>
      <c r="S68" s="9">
        <f t="array" ref="S68">VLOOKUP($C68&amp;$D68&amp;$U68,IF({1,0},Sheet1!$A$6:$A$47&amp;Sheet1!$C$6:$C$47&amp;Sheet1!$T$6:$T$47,Sheet1!R$6:R$47),2,0)</f>
        <v>0</v>
      </c>
      <c r="T68" s="9">
        <f t="array" ref="T68">VLOOKUP($C68&amp;$D68&amp;$U68,IF({1,0},Sheet1!$A$6:$A$47&amp;Sheet1!$C$6:$C$47&amp;Sheet1!$T$6:$T$47,Sheet1!S$6:S$47),2,0)</f>
        <v>0</v>
      </c>
      <c r="U68" s="8">
        <v>10</v>
      </c>
      <c r="V68" s="33" t="s">
        <v>414</v>
      </c>
      <c r="W68" s="8" t="s">
        <v>28</v>
      </c>
      <c r="X68" s="9">
        <f t="array" ref="X68">VLOOKUP($C68&amp;$D68&amp;$AD68,IF({1,0},Sheet1!$A$6:$A$47&amp;Sheet1!$C$6:$C$47&amp;Sheet1!$AC$6:$AC$47,Sheet1!W$6:W$47),2,0)</f>
        <v>0</v>
      </c>
      <c r="Y68" s="9">
        <f t="array" ref="Y68">VLOOKUP($C68&amp;$D68&amp;$AD68,IF({1,0},Sheet1!$A$6:$A$47&amp;Sheet1!$C$6:$C$47&amp;Sheet1!$AC$6:$AC$47,Sheet1!X$6:X$47),2,0)</f>
        <v>0</v>
      </c>
      <c r="Z68" s="9">
        <f t="array" ref="Z68">VLOOKUP($C68&amp;$D68&amp;$AD68,IF({1,0},Sheet1!$A$6:$A$47&amp;Sheet1!$C$6:$C$47&amp;Sheet1!$AC$6:$AC$47,Sheet1!Y$6:Y$47),2,0)</f>
        <v>3</v>
      </c>
      <c r="AA68" s="9">
        <f t="array" ref="AA68">VLOOKUP($C68&amp;$D68&amp;$AD68,IF({1,0},Sheet1!$A$6:$A$47&amp;Sheet1!$C$6:$C$47&amp;Sheet1!$AC$6:$AC$47,Sheet1!Z$6:Z$47),2,0)</f>
        <v>600</v>
      </c>
      <c r="AB68" s="9">
        <v>8</v>
      </c>
      <c r="AC68" s="9">
        <v>20</v>
      </c>
      <c r="AD68" s="8">
        <v>15</v>
      </c>
      <c r="AE68" s="9" t="s">
        <v>470</v>
      </c>
      <c r="AF68" s="8" t="s">
        <v>72</v>
      </c>
      <c r="AG68" s="9">
        <f t="array" ref="AG68">VLOOKUP($C68&amp;$D68&amp;$AM68,IF({1,0},Sheet1!$A$6:$A$47&amp;Sheet1!$C$6:$C$47&amp;Sheet1!$AL$6:$AL$47,Sheet1!AF$6:AF$47),2,0)</f>
        <v>901</v>
      </c>
      <c r="AH68" s="9">
        <v>31305201</v>
      </c>
      <c r="AI68" s="9">
        <f t="array" ref="AI68">VLOOKUP($C68&amp;$D68&amp;$AM68,IF({1,0},Sheet1!$A$6:$A$47&amp;Sheet1!$C$6:$C$47&amp;Sheet1!$AL$6:$AL$47,Sheet1!AH$6:AH$47),2,0)</f>
        <v>0</v>
      </c>
      <c r="AJ68" s="9">
        <f t="array" ref="AJ68">VLOOKUP($C68&amp;$D68&amp;$AM68,IF({1,0},Sheet1!$A$6:$A$47&amp;Sheet1!$C$6:$C$47&amp;Sheet1!$AL$6:$AL$47,Sheet1!AI$6:AI$47),2,0)</f>
        <v>0</v>
      </c>
      <c r="AK68" s="9">
        <f t="array" ref="AK68">VLOOKUP($C68&amp;$D68&amp;$AM68,IF({1,0},Sheet1!$A$6:$A$47&amp;Sheet1!$C$6:$C$47&amp;Sheet1!$AL$6:$AL$47,Sheet1!AJ$6:AJ$47),2,0)</f>
        <v>0</v>
      </c>
      <c r="AL68" s="9">
        <f t="array" ref="AL68">VLOOKUP($C68&amp;$D68&amp;$AM68,IF({1,0},Sheet1!$A$6:$A$47&amp;Sheet1!$C$6:$C$47&amp;Sheet1!$AL$6:$AL$47,Sheet1!AK$6:AK$47),2,0)</f>
        <v>0</v>
      </c>
      <c r="AM68" s="8">
        <v>20</v>
      </c>
      <c r="AN68" s="9" t="s">
        <v>422</v>
      </c>
      <c r="AO68" s="8" t="s">
        <v>73</v>
      </c>
      <c r="AP68" s="9">
        <f t="array" ref="AP68">VLOOKUP($C68&amp;$D68&amp;$AV68,IF({1,0},Sheet1!$A$6:$A$47&amp;Sheet1!$C$6:$C$47&amp;Sheet1!$AU$6:$AU$47,Sheet1!AO$6:AO$47),2,0)</f>
        <v>1</v>
      </c>
      <c r="AQ68" s="9">
        <f t="array" ref="AQ68">VLOOKUP($C68&amp;$D68&amp;$AV68,IF({1,0},Sheet1!$A$6:$A$47&amp;Sheet1!$C$6:$C$47&amp;Sheet1!$AU$6:$AU$47,Sheet1!AP$6:AP$47),2,0)</f>
        <v>16000</v>
      </c>
      <c r="AR68" s="9">
        <f t="array" ref="AR68">VLOOKUP($C68&amp;$D68&amp;$AV68,IF({1,0},Sheet1!$A$6:$A$47&amp;Sheet1!$C$6:$C$47&amp;Sheet1!$AU$6:$AU$47,Sheet1!AQ$6:AQ$47),2,0)</f>
        <v>3</v>
      </c>
      <c r="AS68" s="9">
        <f t="array" ref="AS68">VLOOKUP($C68&amp;$D68&amp;$AV68,IF({1,0},Sheet1!$A$6:$A$47&amp;Sheet1!$C$6:$C$47&amp;Sheet1!$AU$6:$AU$47,Sheet1!AR$6:AR$47),2,0)</f>
        <v>800</v>
      </c>
      <c r="AT68" s="9">
        <f t="array" ref="AT68">VLOOKUP($C68&amp;$D68&amp;$AV68,IF({1,0},Sheet1!$A$6:$A$47&amp;Sheet1!$C$6:$C$47&amp;Sheet1!$AU$6:$AU$47,Sheet1!AS$6:AS$47),2,0)</f>
        <v>0</v>
      </c>
      <c r="AU68" s="9">
        <f t="array" ref="AU68">VLOOKUP($C68&amp;$D68&amp;$AV68,IF({1,0},Sheet1!$A$6:$A$47&amp;Sheet1!$C$6:$C$47&amp;Sheet1!$AU$6:$AU$47,Sheet1!AT$6:AT$47),2,0)</f>
        <v>0</v>
      </c>
      <c r="AV68" s="8">
        <v>25</v>
      </c>
      <c r="AW68" s="9" t="s">
        <v>468</v>
      </c>
      <c r="AX68" s="8" t="s">
        <v>74</v>
      </c>
      <c r="AY68" s="9">
        <f t="array" ref="AY68">VLOOKUP($C68&amp;$D68&amp;$BE68,IF({1,0},Sheet1!$A$6:$A$47&amp;Sheet1!$C$6:$C$47&amp;Sheet1!$BD$6:$BD$47,Sheet1!AX$6:AX$47),2,0)</f>
        <v>18</v>
      </c>
      <c r="AZ68" s="9">
        <f t="array" ref="AZ68">VLOOKUP($C68&amp;$D68&amp;$BE68,IF({1,0},Sheet1!$A$6:$A$47&amp;Sheet1!$C$6:$C$47&amp;Sheet1!$BD$6:$BD$47,Sheet1!AY$6:AY$47),2,0)</f>
        <v>4</v>
      </c>
      <c r="BA68" s="9">
        <f t="array" ref="BA68">VLOOKUP($C68&amp;$D68&amp;$BE68,IF({1,0},Sheet1!$A$6:$A$47&amp;Sheet1!$C$6:$C$47&amp;Sheet1!$BD$6:$BD$47,Sheet1!AZ$6:AZ$47),2,0)</f>
        <v>0</v>
      </c>
      <c r="BB68" s="9">
        <f t="array" ref="BB68">VLOOKUP($C68&amp;$D68&amp;$BE68,IF({1,0},Sheet1!$A$6:$A$47&amp;Sheet1!$C$6:$C$47&amp;Sheet1!$BD$6:$BD$47,Sheet1!BA$6:BA$47),2,0)</f>
        <v>0</v>
      </c>
      <c r="BC68" s="9">
        <f t="array" ref="BC68">VLOOKUP($C68&amp;$D68&amp;$BE68,IF({1,0},Sheet1!$A$6:$A$47&amp;Sheet1!$C$6:$C$47&amp;Sheet1!$BD$6:$BD$47,Sheet1!BB$6:BB$47),2,0)</f>
        <v>0</v>
      </c>
      <c r="BD68" s="9">
        <f t="array" ref="BD68">VLOOKUP($C68&amp;$D68&amp;$BE68,IF({1,0},Sheet1!$A$6:$A$47&amp;Sheet1!$C$6:$C$47&amp;Sheet1!$BD$6:$BD$47,Sheet1!BC$6:BC$47),2,0)</f>
        <v>0</v>
      </c>
      <c r="BE68" s="8">
        <v>30</v>
      </c>
      <c r="BF68" s="33" t="s">
        <v>418</v>
      </c>
      <c r="BG68" s="33" t="s">
        <v>75</v>
      </c>
      <c r="BH68" s="9">
        <f t="array" ref="BH68">VLOOKUP($C68&amp;$D68&amp;$BN68,IF({1,0},Sheet1!$A$6:$A$47&amp;Sheet1!$C$6:$C$47&amp;Sheet1!$BM$6:$BM$47,Sheet1!BG$6:BG$47),2,0)</f>
        <v>1</v>
      </c>
      <c r="BI68" s="9">
        <f t="array" ref="BI68">VLOOKUP($C68&amp;$D68&amp;$BN68,IF({1,0},Sheet1!$A$6:$A$47&amp;Sheet1!$C$6:$C$47&amp;Sheet1!$BM$6:$BM$47,Sheet1!BH$6:BH$47),2,0)</f>
        <v>32000</v>
      </c>
      <c r="BJ68" s="9">
        <f t="array" ref="BJ68">VLOOKUP($C68&amp;$D68&amp;$BN68,IF({1,0},Sheet1!$A$6:$A$47&amp;Sheet1!$C$6:$C$47&amp;Sheet1!$BM$6:$BM$47,Sheet1!BI$6:BI$47),2,0)</f>
        <v>3</v>
      </c>
      <c r="BK68" s="9">
        <f t="array" ref="BK68">VLOOKUP($C68&amp;$D68&amp;$BN68,IF({1,0},Sheet1!$A$6:$A$47&amp;Sheet1!$C$6:$C$47&amp;Sheet1!$BM$6:$BM$47,Sheet1!BJ$6:BJ$47),2,0)</f>
        <v>1600</v>
      </c>
      <c r="BL68" s="9">
        <f t="array" ref="BL68">VLOOKUP($C68&amp;$D68&amp;$BN68,IF({1,0},Sheet1!$A$6:$A$47&amp;Sheet1!$C$6:$C$47&amp;Sheet1!$BM$6:$BM$47,Sheet1!BK$6:BK$47),2,0)</f>
        <v>0</v>
      </c>
      <c r="BM68" s="9">
        <f t="array" ref="BM68">VLOOKUP($C68&amp;$D68&amp;$BN68,IF({1,0},Sheet1!$A$6:$A$47&amp;Sheet1!$C$6:$C$47&amp;Sheet1!$BM$6:$BM$47,Sheet1!BL$6:BL$47),2,0)</f>
        <v>0</v>
      </c>
      <c r="BN68" s="8">
        <v>35</v>
      </c>
      <c r="BO68" s="9" t="s">
        <v>469</v>
      </c>
      <c r="BP68" s="8" t="s">
        <v>76</v>
      </c>
      <c r="BQ68" s="9">
        <f t="array" ref="BQ68">VLOOKUP($C68&amp;$D68&amp;$BW68,IF({1,0},Sheet1!$A$6:$A$47&amp;Sheet1!$C$6:$C$47&amp;Sheet1!$BV$6:$BV$47,Sheet1!BP$6:BP$47),2,0)</f>
        <v>23</v>
      </c>
      <c r="BR68" s="9">
        <f t="array" ref="BR68">VLOOKUP($C68&amp;$D68&amp;$BW68,IF({1,0},Sheet1!$A$6:$A$47&amp;Sheet1!$C$6:$C$47&amp;Sheet1!$BV$6:$BV$47,Sheet1!BQ$6:BQ$47),2,0)</f>
        <v>32</v>
      </c>
      <c r="BS68" s="9">
        <f t="array" ref="BS68">VLOOKUP($C68&amp;$D68&amp;$BW68,IF({1,0},Sheet1!$A$6:$A$47&amp;Sheet1!$C$6:$C$47&amp;Sheet1!$BV$6:$BV$47,Sheet1!BR$6:BR$47),2,0)</f>
        <v>0</v>
      </c>
      <c r="BT68" s="9">
        <f t="array" ref="BT68">VLOOKUP($C68&amp;$D68&amp;$BW68,IF({1,0},Sheet1!$A$6:$A$47&amp;Sheet1!$C$6:$C$47&amp;Sheet1!$BV$6:$BV$47,Sheet1!BS$6:BS$47),2,0)</f>
        <v>0</v>
      </c>
      <c r="BU68" s="9">
        <f t="array" ref="BU68">VLOOKUP($C68&amp;$D68&amp;$BW68,IF({1,0},Sheet1!$A$6:$A$47&amp;Sheet1!$C$6:$C$47&amp;Sheet1!$BV$6:$BV$47,Sheet1!BT$6:BT$47),2,0)</f>
        <v>0</v>
      </c>
      <c r="BV68" s="9">
        <f t="array" ref="BV68">VLOOKUP($C68&amp;$D68&amp;$BW68,IF({1,0},Sheet1!$A$6:$A$47&amp;Sheet1!$C$6:$C$47&amp;Sheet1!$BV$6:$BV$47,Sheet1!BU$6:BU$47),2,0)</f>
        <v>0</v>
      </c>
      <c r="BW68" s="8">
        <v>40</v>
      </c>
      <c r="BX68" s="8" t="str">
        <f>"最终免伤+"&amp;BR68/10&amp;"% （"&amp;BW68/5&amp;"星）"</f>
        <v>最终免伤+3.2% （8星）</v>
      </c>
      <c r="BY68" s="8" t="s">
        <v>77</v>
      </c>
      <c r="BZ68" s="9">
        <f t="array" ref="BZ68">VLOOKUP($C68&amp;$D68&amp;$CF68,IF({1,0},Sheet1!$A$6:$A$47&amp;Sheet1!$C$6:$C$47&amp;Sheet1!$CE$6:$CE$47,Sheet1!BY$6:BY$47),2,0)</f>
        <v>1</v>
      </c>
      <c r="CA68" s="9">
        <f t="array" ref="CA68">VLOOKUP($C68&amp;$D68&amp;$CF68,IF({1,0},Sheet1!$A$6:$A$47&amp;Sheet1!$C$6:$C$47&amp;Sheet1!$CE$6:$CE$47,Sheet1!BZ$6:BZ$47),2,0)</f>
        <v>64000</v>
      </c>
      <c r="CB68" s="9">
        <f t="array" ref="CB68">VLOOKUP($C68&amp;$D68&amp;$CF68,IF({1,0},Sheet1!$A$6:$A$47&amp;Sheet1!$C$6:$C$47&amp;Sheet1!$CE$6:$CE$47,Sheet1!CA$6:CA$47),2,0)</f>
        <v>3</v>
      </c>
      <c r="CC68" s="9">
        <f t="array" ref="CC68">VLOOKUP($C68&amp;$D68&amp;$CF68,IF({1,0},Sheet1!$A$6:$A$47&amp;Sheet1!$C$6:$C$47&amp;Sheet1!$CE$6:$CE$47,Sheet1!CB$6:CB$47),2,0)</f>
        <v>3200</v>
      </c>
      <c r="CD68" s="9">
        <f t="array" ref="CD68">VLOOKUP($C68&amp;$D68&amp;$CF68,IF({1,0},Sheet1!$A$6:$A$47&amp;Sheet1!$C$6:$C$47&amp;Sheet1!$CE$6:$CE$47,Sheet1!CC$6:CC$47),2,0)</f>
        <v>0</v>
      </c>
      <c r="CE68" s="9">
        <f t="array" ref="CE68">VLOOKUP($C68&amp;$D68&amp;$CF68,IF({1,0},Sheet1!$A$6:$A$47&amp;Sheet1!$C$6:$C$47&amp;Sheet1!$CE$6:$CE$47,Sheet1!CD$6:CD$47),2,0)</f>
        <v>0</v>
      </c>
      <c r="CF68" s="8">
        <v>45</v>
      </c>
      <c r="CG68" s="9" t="str">
        <f>"生命+"&amp;CA68&amp;"，防御+"&amp;CC68&amp;" （9星）"</f>
        <v>生命+64000，防御+3200 （9星）</v>
      </c>
      <c r="CH68" s="8" t="s">
        <v>78</v>
      </c>
      <c r="CI68" s="9">
        <f t="array" ref="CI68">VLOOKUP($C68&amp;$D68&amp;$CO68,IF({1,0},Sheet1!$A$6:$A$47&amp;Sheet1!$C$6:$C$47&amp;Sheet1!$CN$6:$CN$47,Sheet1!CH$6:CH$47),2,0)</f>
        <v>23</v>
      </c>
      <c r="CJ68" s="9">
        <f t="array" ref="CJ68">VLOOKUP($C68&amp;$D68&amp;$CO68,IF({1,0},Sheet1!$A$6:$A$47&amp;Sheet1!$C$6:$C$47&amp;Sheet1!$CN$6:$CN$47,Sheet1!CI$6:CI$47),2,0)</f>
        <v>48</v>
      </c>
      <c r="CK68" s="9">
        <f t="array" ref="CK68">VLOOKUP($C68&amp;$D68&amp;$CO68,IF({1,0},Sheet1!$A$6:$A$47&amp;Sheet1!$C$6:$C$47&amp;Sheet1!$CN$6:$CN$47,Sheet1!CJ$6:CJ$47),2,0)</f>
        <v>0</v>
      </c>
      <c r="CL68" s="9">
        <f t="array" ref="CL68">VLOOKUP($C68&amp;$D68&amp;$CO68,IF({1,0},Sheet1!$A$6:$A$47&amp;Sheet1!$C$6:$C$47&amp;Sheet1!$CN$6:$CN$47,Sheet1!CK$6:CK$47),2,0)</f>
        <v>0</v>
      </c>
      <c r="CM68" s="9">
        <f t="array" ref="CM68">VLOOKUP($C68&amp;$D68&amp;$CO68,IF({1,0},Sheet1!$A$6:$A$47&amp;Sheet1!$C$6:$C$47&amp;Sheet1!$CN$6:$CN$47,Sheet1!CL$6:CL$47),2,0)</f>
        <v>0</v>
      </c>
      <c r="CN68" s="9">
        <f t="array" ref="CN68">VLOOKUP($C68&amp;$D68&amp;$CO68,IF({1,0},Sheet1!$A$6:$A$47&amp;Sheet1!$C$6:$C$47&amp;Sheet1!$CN$6:$CN$47,Sheet1!CM$6:CM$47),2,0)</f>
        <v>0</v>
      </c>
      <c r="CO68" s="8">
        <v>50</v>
      </c>
      <c r="CP68" s="8" t="str">
        <f>"最终免伤+"&amp;CJ68/10&amp;"% （"&amp;CO68/5&amp;"星）"</f>
        <v>最终免伤+4.8% （10星）</v>
      </c>
    </row>
    <row r="69" spans="1:94" ht="17.399999999999999" x14ac:dyDescent="0.25">
      <c r="A69" s="47">
        <v>31306</v>
      </c>
      <c r="B69" s="29" t="s">
        <v>320</v>
      </c>
      <c r="C69" s="29">
        <f>VLOOKUP(B69,Sheet4!$A$6:$B$171,2,0)</f>
        <v>3</v>
      </c>
      <c r="D69" s="48">
        <v>13</v>
      </c>
      <c r="E69" s="8" t="s">
        <v>29</v>
      </c>
      <c r="F69" s="9">
        <f t="array" ref="F69">VLOOKUP($C69&amp;$D69&amp;$L69,IF({1,0},Sheet1!$A$6:$A$47&amp;Sheet1!$C$6:$C$47&amp;Sheet1!$K$6:$K$47,Sheet1!E$6:E$47),2,0)</f>
        <v>18</v>
      </c>
      <c r="G69" s="9">
        <f t="array" ref="G69">VLOOKUP($C69&amp;$D69&amp;$L69,IF({1,0},Sheet1!$A$6:$A$47&amp;Sheet1!$C$6:$C$47&amp;Sheet1!$K$6:$K$47,Sheet1!F$6:F$47),2,0)</f>
        <v>1</v>
      </c>
      <c r="H69" s="9">
        <f t="array" ref="H69">VLOOKUP($C69&amp;$D69&amp;$L69,IF({1,0},Sheet1!$A$6:$A$47&amp;Sheet1!$C$6:$C$47&amp;Sheet1!$K$6:$K$47,Sheet1!G$6:G$47),2,0)</f>
        <v>0</v>
      </c>
      <c r="I69" s="9">
        <f t="array" ref="I69">VLOOKUP($C69&amp;$D69&amp;$L69,IF({1,0},Sheet1!$A$6:$A$47&amp;Sheet1!$C$6:$C$47&amp;Sheet1!$K$6:$K$47,Sheet1!H$6:H$47),2,0)</f>
        <v>0</v>
      </c>
      <c r="J69" s="9">
        <f t="array" ref="J69">VLOOKUP($C69&amp;$D69&amp;$L69,IF({1,0},Sheet1!$A$6:$A$47&amp;Sheet1!$C$6:$C$47&amp;Sheet1!$K$6:$K$47,Sheet1!I$6:I$47),2,0)</f>
        <v>0</v>
      </c>
      <c r="K69" s="9">
        <f t="array" ref="K69">VLOOKUP($C69&amp;$D69&amp;$L69,IF({1,0},Sheet1!$A$6:$A$47&amp;Sheet1!$C$6:$C$47&amp;Sheet1!$K$6:$K$47,Sheet1!J$6:J$47),2,0)</f>
        <v>0</v>
      </c>
      <c r="L69" s="8">
        <v>5</v>
      </c>
      <c r="M69" s="33" t="s">
        <v>413</v>
      </c>
      <c r="N69" s="8" t="s">
        <v>27</v>
      </c>
      <c r="O69" s="9">
        <f t="array" ref="O69">VLOOKUP($C69&amp;$D69&amp;$U69,IF({1,0},Sheet1!$A$6:$A$47&amp;Sheet1!$C$6:$C$47&amp;Sheet1!$T$6:$T$47,Sheet1!N$6:N$47),2,0)</f>
        <v>18</v>
      </c>
      <c r="P69" s="9">
        <f t="array" ref="P69">VLOOKUP($C69&amp;$D69&amp;$U69,IF({1,0},Sheet1!$A$6:$A$47&amp;Sheet1!$C$6:$C$47&amp;Sheet1!$T$6:$T$47,Sheet1!O$6:O$47),2,0)</f>
        <v>2</v>
      </c>
      <c r="Q69" s="9">
        <f t="array" ref="Q69">VLOOKUP($C69&amp;$D69&amp;$U69,IF({1,0},Sheet1!$A$6:$A$47&amp;Sheet1!$C$6:$C$47&amp;Sheet1!$T$6:$T$47,Sheet1!P$6:P$47),2,0)</f>
        <v>0</v>
      </c>
      <c r="R69" s="9">
        <f t="array" ref="R69">VLOOKUP($C69&amp;$D69&amp;$U69,IF({1,0},Sheet1!$A$6:$A$47&amp;Sheet1!$C$6:$C$47&amp;Sheet1!$T$6:$T$47,Sheet1!Q$6:Q$47),2,0)</f>
        <v>0</v>
      </c>
      <c r="S69" s="9">
        <f t="array" ref="S69">VLOOKUP($C69&amp;$D69&amp;$U69,IF({1,0},Sheet1!$A$6:$A$47&amp;Sheet1!$C$6:$C$47&amp;Sheet1!$T$6:$T$47,Sheet1!R$6:R$47),2,0)</f>
        <v>0</v>
      </c>
      <c r="T69" s="9">
        <f t="array" ref="T69">VLOOKUP($C69&amp;$D69&amp;$U69,IF({1,0},Sheet1!$A$6:$A$47&amp;Sheet1!$C$6:$C$47&amp;Sheet1!$T$6:$T$47,Sheet1!S$6:S$47),2,0)</f>
        <v>0</v>
      </c>
      <c r="U69" s="8">
        <v>10</v>
      </c>
      <c r="V69" s="33" t="s">
        <v>414</v>
      </c>
      <c r="W69" s="8" t="s">
        <v>28</v>
      </c>
      <c r="X69" s="9">
        <f t="array" ref="X69">VLOOKUP($C69&amp;$D69&amp;$AD69,IF({1,0},Sheet1!$A$6:$A$47&amp;Sheet1!$C$6:$C$47&amp;Sheet1!$AC$6:$AC$47,Sheet1!W$6:W$47),2,0)</f>
        <v>0</v>
      </c>
      <c r="Y69" s="9">
        <f t="array" ref="Y69">VLOOKUP($C69&amp;$D69&amp;$AD69,IF({1,0},Sheet1!$A$6:$A$47&amp;Sheet1!$C$6:$C$47&amp;Sheet1!$AC$6:$AC$47,Sheet1!X$6:X$47),2,0)</f>
        <v>0</v>
      </c>
      <c r="Z69" s="9">
        <f t="array" ref="Z69">VLOOKUP($C69&amp;$D69&amp;$AD69,IF({1,0},Sheet1!$A$6:$A$47&amp;Sheet1!$C$6:$C$47&amp;Sheet1!$AC$6:$AC$47,Sheet1!Y$6:Y$47),2,0)</f>
        <v>2</v>
      </c>
      <c r="AA69" s="9">
        <f t="array" ref="AA69">VLOOKUP($C69&amp;$D69&amp;$AD69,IF({1,0},Sheet1!$A$6:$A$47&amp;Sheet1!$C$6:$C$47&amp;Sheet1!$AC$6:$AC$47,Sheet1!Z$6:Z$47),2,0)</f>
        <v>800</v>
      </c>
      <c r="AB69" s="9">
        <f t="array" ref="AB69">VLOOKUP($C69&amp;$D69&amp;$AD69,IF({1,0},Sheet1!$A$6:$A$47&amp;Sheet1!$C$6:$C$47&amp;Sheet1!$AC$6:$AC$47,Sheet1!AA$6:AA$47),2,0)</f>
        <v>9</v>
      </c>
      <c r="AC69" s="9">
        <f t="array" ref="AC69">VLOOKUP($C69&amp;$D69&amp;$AD69,IF({1,0},Sheet1!$A$6:$A$47&amp;Sheet1!$C$6:$C$47&amp;Sheet1!$AC$6:$AC$47,Sheet1!AB$6:AB$47),2,0)</f>
        <v>40</v>
      </c>
      <c r="AD69" s="8">
        <v>15</v>
      </c>
      <c r="AE69" s="9" t="str">
        <f t="array" ref="AE69">VLOOKUP($C69&amp;$D69,IF({1,0},Sheet1!$A$6:$A$47&amp;Sheet1!$C$6:$C$47,Sheet1!AD$6:AD$47),2,0)</f>
        <v>攻击+800，命中+4% （3星）</v>
      </c>
      <c r="AF69" s="8" t="s">
        <v>72</v>
      </c>
      <c r="AG69" s="9">
        <f t="array" ref="AG69">VLOOKUP($C69&amp;$D69&amp;$AM69,IF({1,0},Sheet1!$A$6:$A$47&amp;Sheet1!$C$6:$C$47&amp;Sheet1!$AL$6:$AL$47,Sheet1!AF$6:AF$47),2,0)</f>
        <v>0</v>
      </c>
      <c r="AH69" s="9">
        <f t="array" ref="AH69">VLOOKUP($C69&amp;$D69&amp;$AM69,IF({1,0},Sheet1!$A$6:$A$47&amp;Sheet1!$C$6:$C$47&amp;Sheet1!$AL$6:$AL$47,Sheet1!AG$6:AG$47),2,0)</f>
        <v>0</v>
      </c>
      <c r="AI69" s="9">
        <f t="array" ref="AI69">VLOOKUP($C69&amp;$D69&amp;$AM69,IF({1,0},Sheet1!$A$6:$A$47&amp;Sheet1!$C$6:$C$47&amp;Sheet1!$AL$6:$AL$47,Sheet1!AH$6:AH$47),2,0)</f>
        <v>7</v>
      </c>
      <c r="AJ69" s="9">
        <f t="array" ref="AJ69">VLOOKUP($C69&amp;$D69&amp;$AM69,IF({1,0},Sheet1!$A$6:$A$47&amp;Sheet1!$C$6:$C$47&amp;Sheet1!$AL$6:$AL$47,Sheet1!AI$6:AI$47),2,0)</f>
        <v>60</v>
      </c>
      <c r="AK69" s="9">
        <f t="array" ref="AK69">VLOOKUP($C69&amp;$D69&amp;$AM69,IF({1,0},Sheet1!$A$6:$A$47&amp;Sheet1!$C$6:$C$47&amp;Sheet1!$AL$6:$AL$47,Sheet1!AJ$6:AJ$47),2,0)</f>
        <v>0</v>
      </c>
      <c r="AL69" s="9">
        <f t="array" ref="AL69">VLOOKUP($C69&amp;$D69&amp;$AM69,IF({1,0},Sheet1!$A$6:$A$47&amp;Sheet1!$C$6:$C$47&amp;Sheet1!$AL$6:$AL$47,Sheet1!AK$6:AK$47),2,0)</f>
        <v>0</v>
      </c>
      <c r="AM69" s="8">
        <v>20</v>
      </c>
      <c r="AN69" s="9" t="s">
        <v>463</v>
      </c>
      <c r="AO69" s="8" t="s">
        <v>73</v>
      </c>
      <c r="AP69" s="9">
        <f t="array" ref="AP69">VLOOKUP($C69&amp;$D69&amp;$AV69,IF({1,0},Sheet1!$A$6:$A$47&amp;Sheet1!$C$6:$C$47&amp;Sheet1!$AU$6:$AU$47,Sheet1!AO$6:AO$47),2,0)</f>
        <v>2</v>
      </c>
      <c r="AQ69" s="9">
        <f t="array" ref="AQ69">VLOOKUP($C69&amp;$D69&amp;$AV69,IF({1,0},Sheet1!$A$6:$A$47&amp;Sheet1!$C$6:$C$47&amp;Sheet1!$AU$6:$AU$47,Sheet1!AP$6:AP$47),2,0)</f>
        <v>4000</v>
      </c>
      <c r="AR69" s="9">
        <f t="array" ref="AR69">VLOOKUP($C69&amp;$D69&amp;$AV69,IF({1,0},Sheet1!$A$6:$A$47&amp;Sheet1!$C$6:$C$47&amp;Sheet1!$AU$6:$AU$47,Sheet1!AQ$6:AQ$47),2,0)</f>
        <v>0</v>
      </c>
      <c r="AS69" s="9">
        <f t="array" ref="AS69">VLOOKUP($C69&amp;$D69&amp;$AV69,IF({1,0},Sheet1!$A$6:$A$47&amp;Sheet1!$C$6:$C$47&amp;Sheet1!$AU$6:$AU$47,Sheet1!AR$6:AR$47),2,0)</f>
        <v>0</v>
      </c>
      <c r="AT69" s="9">
        <f t="array" ref="AT69">VLOOKUP($C69&amp;$D69&amp;$AV69,IF({1,0},Sheet1!$A$6:$A$47&amp;Sheet1!$C$6:$C$47&amp;Sheet1!$AU$6:$AU$47,Sheet1!AS$6:AS$47),2,0)</f>
        <v>0</v>
      </c>
      <c r="AU69" s="9">
        <f t="array" ref="AU69">VLOOKUP($C69&amp;$D69&amp;$AV69,IF({1,0},Sheet1!$A$6:$A$47&amp;Sheet1!$C$6:$C$47&amp;Sheet1!$AU$6:$AU$47,Sheet1!AT$6:AT$47),2,0)</f>
        <v>0</v>
      </c>
      <c r="AV69" s="8">
        <v>25</v>
      </c>
      <c r="AW69" s="9" t="s">
        <v>464</v>
      </c>
      <c r="AX69" s="8" t="s">
        <v>74</v>
      </c>
      <c r="AY69" s="9">
        <f t="array" ref="AY69">VLOOKUP($C69&amp;$D69&amp;$BE69,IF({1,0},Sheet1!$A$6:$A$47&amp;Sheet1!$C$6:$C$47&amp;Sheet1!$BD$6:$BD$47,Sheet1!AX$6:AX$47),2,0)</f>
        <v>18</v>
      </c>
      <c r="AZ69" s="9">
        <f t="array" ref="AZ69">VLOOKUP($C69&amp;$D69&amp;$BE69,IF({1,0},Sheet1!$A$6:$A$47&amp;Sheet1!$C$6:$C$47&amp;Sheet1!$BD$6:$BD$47,Sheet1!AY$6:AY$47),2,0)</f>
        <v>4</v>
      </c>
      <c r="BA69" s="9">
        <f t="array" ref="BA69">VLOOKUP($C69&amp;$D69&amp;$BE69,IF({1,0},Sheet1!$A$6:$A$47&amp;Sheet1!$C$6:$C$47&amp;Sheet1!$BD$6:$BD$47,Sheet1!AZ$6:AZ$47),2,0)</f>
        <v>0</v>
      </c>
      <c r="BB69" s="9">
        <f t="array" ref="BB69">VLOOKUP($C69&amp;$D69&amp;$BE69,IF({1,0},Sheet1!$A$6:$A$47&amp;Sheet1!$C$6:$C$47&amp;Sheet1!$BD$6:$BD$47,Sheet1!BA$6:BA$47),2,0)</f>
        <v>0</v>
      </c>
      <c r="BC69" s="9">
        <f t="array" ref="BC69">VLOOKUP($C69&amp;$D69&amp;$BE69,IF({1,0},Sheet1!$A$6:$A$47&amp;Sheet1!$C$6:$C$47&amp;Sheet1!$BD$6:$BD$47,Sheet1!BB$6:BB$47),2,0)</f>
        <v>0</v>
      </c>
      <c r="BD69" s="9">
        <f t="array" ref="BD69">VLOOKUP($C69&amp;$D69&amp;$BE69,IF({1,0},Sheet1!$A$6:$A$47&amp;Sheet1!$C$6:$C$47&amp;Sheet1!$BD$6:$BD$47,Sheet1!BC$6:BC$47),2,0)</f>
        <v>0</v>
      </c>
      <c r="BE69" s="8">
        <v>30</v>
      </c>
      <c r="BF69" s="33" t="s">
        <v>418</v>
      </c>
      <c r="BG69" s="33" t="s">
        <v>75</v>
      </c>
      <c r="BH69" s="9">
        <f t="array" ref="BH69">VLOOKUP($C69&amp;$D69&amp;$BN69,IF({1,0},Sheet1!$A$6:$A$47&amp;Sheet1!$C$6:$C$47&amp;Sheet1!$BM$6:$BM$47,Sheet1!BG$6:BG$47),2,0)</f>
        <v>2</v>
      </c>
      <c r="BI69" s="9">
        <f t="array" ref="BI69">VLOOKUP($C69&amp;$D69&amp;$BN69,IF({1,0},Sheet1!$A$6:$A$47&amp;Sheet1!$C$6:$C$47&amp;Sheet1!$BM$6:$BM$47,Sheet1!BH$6:BH$47),2,0)</f>
        <v>8000</v>
      </c>
      <c r="BJ69" s="9">
        <f t="array" ref="BJ69">VLOOKUP($C69&amp;$D69&amp;$BN69,IF({1,0},Sheet1!$A$6:$A$47&amp;Sheet1!$C$6:$C$47&amp;Sheet1!$BM$6:$BM$47,Sheet1!BI$6:BI$47),2,0)</f>
        <v>0</v>
      </c>
      <c r="BK69" s="9">
        <f t="array" ref="BK69">VLOOKUP($C69&amp;$D69&amp;$BN69,IF({1,0},Sheet1!$A$6:$A$47&amp;Sheet1!$C$6:$C$47&amp;Sheet1!$BM$6:$BM$47,Sheet1!BJ$6:BJ$47),2,0)</f>
        <v>0</v>
      </c>
      <c r="BL69" s="9">
        <f t="array" ref="BL69">VLOOKUP($C69&amp;$D69&amp;$BN69,IF({1,0},Sheet1!$A$6:$A$47&amp;Sheet1!$C$6:$C$47&amp;Sheet1!$BM$6:$BM$47,Sheet1!BK$6:BK$47),2,0)</f>
        <v>0</v>
      </c>
      <c r="BM69" s="9">
        <f t="array" ref="BM69">VLOOKUP($C69&amp;$D69&amp;$BN69,IF({1,0},Sheet1!$A$6:$A$47&amp;Sheet1!$C$6:$C$47&amp;Sheet1!$BM$6:$BM$47,Sheet1!BL$6:BL$47),2,0)</f>
        <v>0</v>
      </c>
      <c r="BN69" s="8">
        <v>35</v>
      </c>
      <c r="BO69" s="9" t="s">
        <v>465</v>
      </c>
      <c r="BP69" s="8" t="s">
        <v>76</v>
      </c>
      <c r="BQ69" s="9">
        <f t="array" ref="BQ69">VLOOKUP($C69&amp;$D69&amp;$BW69,IF({1,0},Sheet1!$A$6:$A$47&amp;Sheet1!$C$6:$C$47&amp;Sheet1!$BV$6:$BV$47,Sheet1!BP$6:BP$47),2,0)</f>
        <v>7</v>
      </c>
      <c r="BR69" s="9">
        <f t="array" ref="BR69">VLOOKUP($C69&amp;$D69&amp;$BW69,IF({1,0},Sheet1!$A$6:$A$47&amp;Sheet1!$C$6:$C$47&amp;Sheet1!$BV$6:$BV$47,Sheet1!BQ$6:BQ$47),2,0)</f>
        <v>80</v>
      </c>
      <c r="BS69" s="9">
        <f t="array" ref="BS69">VLOOKUP($C69&amp;$D69&amp;$BW69,IF({1,0},Sheet1!$A$6:$A$47&amp;Sheet1!$C$6:$C$47&amp;Sheet1!$BV$6:$BV$47,Sheet1!BR$6:BR$47),2,0)</f>
        <v>0</v>
      </c>
      <c r="BT69" s="9">
        <f t="array" ref="BT69">VLOOKUP($C69&amp;$D69&amp;$BW69,IF({1,0},Sheet1!$A$6:$A$47&amp;Sheet1!$C$6:$C$47&amp;Sheet1!$BV$6:$BV$47,Sheet1!BS$6:BS$47),2,0)</f>
        <v>0</v>
      </c>
      <c r="BU69" s="9">
        <f t="array" ref="BU69">VLOOKUP($C69&amp;$D69&amp;$BW69,IF({1,0},Sheet1!$A$6:$A$47&amp;Sheet1!$C$6:$C$47&amp;Sheet1!$BV$6:$BV$47,Sheet1!BT$6:BT$47),2,0)</f>
        <v>0</v>
      </c>
      <c r="BV69" s="9">
        <f t="array" ref="BV69">VLOOKUP($C69&amp;$D69&amp;$BW69,IF({1,0},Sheet1!$A$6:$A$47&amp;Sheet1!$C$6:$C$47&amp;Sheet1!$BV$6:$BV$47,Sheet1!BU$6:BU$47),2,0)</f>
        <v>0</v>
      </c>
      <c r="BW69" s="8">
        <v>40</v>
      </c>
      <c r="BX69" s="9" t="str">
        <f>"伤害加成+"&amp;BR69/10&amp;"% （"&amp;BW69/5&amp;"星）"</f>
        <v>伤害加成+8% （8星）</v>
      </c>
      <c r="BY69" s="8" t="s">
        <v>77</v>
      </c>
      <c r="BZ69" s="9">
        <f t="array" ref="BZ69">VLOOKUP($C69&amp;$D69&amp;$CF69,IF({1,0},Sheet1!$A$6:$A$47&amp;Sheet1!$C$6:$C$47&amp;Sheet1!$CE$6:$CE$47,Sheet1!BY$6:BY$47),2,0)</f>
        <v>2</v>
      </c>
      <c r="CA69" s="9">
        <f t="array" ref="CA69">VLOOKUP($C69&amp;$D69&amp;$CF69,IF({1,0},Sheet1!$A$6:$A$47&amp;Sheet1!$C$6:$C$47&amp;Sheet1!$CE$6:$CE$47,Sheet1!BZ$6:BZ$47),2,0)</f>
        <v>16000</v>
      </c>
      <c r="CB69" s="9">
        <f t="array" ref="CB69">VLOOKUP($C69&amp;$D69&amp;$CF69,IF({1,0},Sheet1!$A$6:$A$47&amp;Sheet1!$C$6:$C$47&amp;Sheet1!$CE$6:$CE$47,Sheet1!CA$6:CA$47),2,0)</f>
        <v>0</v>
      </c>
      <c r="CC69" s="9">
        <f t="array" ref="CC69">VLOOKUP($C69&amp;$D69&amp;$CF69,IF({1,0},Sheet1!$A$6:$A$47&amp;Sheet1!$C$6:$C$47&amp;Sheet1!$CE$6:$CE$47,Sheet1!CB$6:CB$47),2,0)</f>
        <v>0</v>
      </c>
      <c r="CD69" s="9">
        <f t="array" ref="CD69">VLOOKUP($C69&amp;$D69&amp;$CF69,IF({1,0},Sheet1!$A$6:$A$47&amp;Sheet1!$C$6:$C$47&amp;Sheet1!$CE$6:$CE$47,Sheet1!CC$6:CC$47),2,0)</f>
        <v>0</v>
      </c>
      <c r="CE69" s="9">
        <f t="array" ref="CE69">VLOOKUP($C69&amp;$D69&amp;$CF69,IF({1,0},Sheet1!$A$6:$A$47&amp;Sheet1!$C$6:$C$47&amp;Sheet1!$CE$6:$CE$47,Sheet1!CD$6:CD$47),2,0)</f>
        <v>0</v>
      </c>
      <c r="CF69" s="8">
        <v>45</v>
      </c>
      <c r="CG69" s="9" t="s">
        <v>466</v>
      </c>
      <c r="CH69" s="8" t="s">
        <v>78</v>
      </c>
      <c r="CI69" s="9">
        <f t="array" ref="CI69">VLOOKUP($C69&amp;$D69&amp;$CO69,IF({1,0},Sheet1!$A$6:$A$47&amp;Sheet1!$C$6:$C$47&amp;Sheet1!$CN$6:$CN$47,Sheet1!CH$6:CH$47),2,0)</f>
        <v>22</v>
      </c>
      <c r="CJ69" s="9">
        <f t="array" ref="CJ69">VLOOKUP($C69&amp;$D69&amp;$CO69,IF({1,0},Sheet1!$A$6:$A$47&amp;Sheet1!$C$6:$C$47&amp;Sheet1!$CN$6:$CN$47,Sheet1!CI$6:CI$47),2,0)</f>
        <v>96</v>
      </c>
      <c r="CK69" s="9">
        <f t="array" ref="CK69">VLOOKUP($C69&amp;$D69&amp;$CO69,IF({1,0},Sheet1!$A$6:$A$47&amp;Sheet1!$C$6:$C$47&amp;Sheet1!$CN$6:$CN$47,Sheet1!CJ$6:CJ$47),2,0)</f>
        <v>0</v>
      </c>
      <c r="CL69" s="9">
        <f t="array" ref="CL69">VLOOKUP($C69&amp;$D69&amp;$CO69,IF({1,0},Sheet1!$A$6:$A$47&amp;Sheet1!$C$6:$C$47&amp;Sheet1!$CN$6:$CN$47,Sheet1!CK$6:CK$47),2,0)</f>
        <v>0</v>
      </c>
      <c r="CM69" s="9">
        <f t="array" ref="CM69">VLOOKUP($C69&amp;$D69&amp;$CO69,IF({1,0},Sheet1!$A$6:$A$47&amp;Sheet1!$C$6:$C$47&amp;Sheet1!$CN$6:$CN$47,Sheet1!CL$6:CL$47),2,0)</f>
        <v>0</v>
      </c>
      <c r="CN69" s="9">
        <f t="array" ref="CN69">VLOOKUP($C69&amp;$D69&amp;$CO69,IF({1,0},Sheet1!$A$6:$A$47&amp;Sheet1!$C$6:$C$47&amp;Sheet1!$CN$6:$CN$47,Sheet1!CM$6:CM$47),2,0)</f>
        <v>0</v>
      </c>
      <c r="CO69" s="8">
        <v>50</v>
      </c>
      <c r="CP69" s="9" t="str">
        <f>"最终增伤+"&amp;CJ69/10&amp;"% （"&amp;CO69/5&amp;"星）"</f>
        <v>最终增伤+9.6% （10星）</v>
      </c>
    </row>
    <row r="70" spans="1:94" ht="17.399999999999999" x14ac:dyDescent="0.25">
      <c r="A70" s="47">
        <v>41302</v>
      </c>
      <c r="B70" s="29" t="s">
        <v>321</v>
      </c>
      <c r="C70" s="29">
        <f>VLOOKUP(B70,Sheet4!$A$6:$B$171,2,0)</f>
        <v>4</v>
      </c>
      <c r="D70" s="48">
        <v>13</v>
      </c>
      <c r="E70" s="9" t="s">
        <v>206</v>
      </c>
      <c r="F70" s="9">
        <f t="array" ref="F70">VLOOKUP($C70&amp;$D70&amp;$L70,IF({1,0},Sheet1!$A$6:$A$47&amp;Sheet1!$C$6:$C$47&amp;Sheet1!$K$6:$K$47,Sheet1!E$6:E$47),2,0)</f>
        <v>18</v>
      </c>
      <c r="G70" s="9">
        <f t="array" ref="G70">VLOOKUP($C70&amp;$D70&amp;$L70,IF({1,0},Sheet1!$A$6:$A$47&amp;Sheet1!$C$6:$C$47&amp;Sheet1!$K$6:$K$47,Sheet1!F$6:F$47),2,0)</f>
        <v>1</v>
      </c>
      <c r="H70" s="9">
        <f t="array" ref="H70">VLOOKUP($C70&amp;$D70&amp;$L70,IF({1,0},Sheet1!$A$6:$A$47&amp;Sheet1!$C$6:$C$47&amp;Sheet1!$K$6:$K$47,Sheet1!G$6:G$47),2,0)</f>
        <v>0</v>
      </c>
      <c r="I70" s="9">
        <f t="array" ref="I70">VLOOKUP($C70&amp;$D70&amp;$L70,IF({1,0},Sheet1!$A$6:$A$47&amp;Sheet1!$C$6:$C$47&amp;Sheet1!$K$6:$K$47,Sheet1!H$6:H$47),2,0)</f>
        <v>0</v>
      </c>
      <c r="J70" s="9">
        <f t="array" ref="J70">VLOOKUP($C70&amp;$D70&amp;$L70,IF({1,0},Sheet1!$A$6:$A$47&amp;Sheet1!$C$6:$C$47&amp;Sheet1!$K$6:$K$47,Sheet1!I$6:I$47),2,0)</f>
        <v>0</v>
      </c>
      <c r="K70" s="9">
        <f t="array" ref="K70">VLOOKUP($C70&amp;$D70&amp;$L70,IF({1,0},Sheet1!$A$6:$A$47&amp;Sheet1!$C$6:$C$47&amp;Sheet1!$K$6:$K$47,Sheet1!J$6:J$47),2,0)</f>
        <v>0</v>
      </c>
      <c r="L70" s="9">
        <v>5</v>
      </c>
      <c r="M70" s="33" t="s">
        <v>413</v>
      </c>
      <c r="N70" s="9" t="s">
        <v>207</v>
      </c>
      <c r="O70" s="9">
        <f t="array" ref="O70">VLOOKUP($C70&amp;$D70&amp;$U70,IF({1,0},Sheet1!$A$6:$A$47&amp;Sheet1!$C$6:$C$47&amp;Sheet1!$T$6:$T$47,Sheet1!N$6:N$47),2,0)</f>
        <v>18</v>
      </c>
      <c r="P70" s="9">
        <f t="array" ref="P70">VLOOKUP($C70&amp;$D70&amp;$U70,IF({1,0},Sheet1!$A$6:$A$47&amp;Sheet1!$C$6:$C$47&amp;Sheet1!$T$6:$T$47,Sheet1!O$6:O$47),2,0)</f>
        <v>2</v>
      </c>
      <c r="Q70" s="9">
        <f t="array" ref="Q70">VLOOKUP($C70&amp;$D70&amp;$U70,IF({1,0},Sheet1!$A$6:$A$47&amp;Sheet1!$C$6:$C$47&amp;Sheet1!$T$6:$T$47,Sheet1!P$6:P$47),2,0)</f>
        <v>0</v>
      </c>
      <c r="R70" s="9">
        <f t="array" ref="R70">VLOOKUP($C70&amp;$D70&amp;$U70,IF({1,0},Sheet1!$A$6:$A$47&amp;Sheet1!$C$6:$C$47&amp;Sheet1!$T$6:$T$47,Sheet1!Q$6:Q$47),2,0)</f>
        <v>0</v>
      </c>
      <c r="S70" s="9">
        <f t="array" ref="S70">VLOOKUP($C70&amp;$D70&amp;$U70,IF({1,0},Sheet1!$A$6:$A$47&amp;Sheet1!$C$6:$C$47&amp;Sheet1!$T$6:$T$47,Sheet1!R$6:R$47),2,0)</f>
        <v>0</v>
      </c>
      <c r="T70" s="9">
        <f t="array" ref="T70">VLOOKUP($C70&amp;$D70&amp;$U70,IF({1,0},Sheet1!$A$6:$A$47&amp;Sheet1!$C$6:$C$47&amp;Sheet1!$T$6:$T$47,Sheet1!S$6:S$47),2,0)</f>
        <v>0</v>
      </c>
      <c r="U70" s="9">
        <v>10</v>
      </c>
      <c r="V70" s="33" t="s">
        <v>414</v>
      </c>
      <c r="W70" s="9" t="s">
        <v>28</v>
      </c>
      <c r="X70" s="9">
        <f t="array" ref="X70">VLOOKUP($C70&amp;$D70&amp;$AD70,IF({1,0},Sheet1!$A$6:$A$47&amp;Sheet1!$C$6:$C$47&amp;Sheet1!$AC$6:$AC$47,Sheet1!W$6:W$47),2,0)</f>
        <v>0</v>
      </c>
      <c r="Y70" s="9">
        <f t="array" ref="Y70">VLOOKUP($C70&amp;$D70&amp;$AD70,IF({1,0},Sheet1!$A$6:$A$47&amp;Sheet1!$C$6:$C$47&amp;Sheet1!$AC$6:$AC$47,Sheet1!X$6:X$47),2,0)</f>
        <v>0</v>
      </c>
      <c r="Z70" s="9">
        <f t="array" ref="Z70">VLOOKUP($C70&amp;$D70&amp;$AD70,IF({1,0},Sheet1!$A$6:$A$47&amp;Sheet1!$C$6:$C$47&amp;Sheet1!$AC$6:$AC$47,Sheet1!Y$6:Y$47),2,0)</f>
        <v>2</v>
      </c>
      <c r="AA70" s="9">
        <f t="array" ref="AA70">VLOOKUP($C70&amp;$D70&amp;$AD70,IF({1,0},Sheet1!$A$6:$A$47&amp;Sheet1!$C$6:$C$47&amp;Sheet1!$AC$6:$AC$47,Sheet1!Z$6:Z$47),2,0)</f>
        <v>600</v>
      </c>
      <c r="AB70" s="9">
        <f t="array" ref="AB70">VLOOKUP($C70&amp;$D70&amp;$AD70,IF({1,0},Sheet1!$A$6:$A$47&amp;Sheet1!$C$6:$C$47&amp;Sheet1!$AC$6:$AC$47,Sheet1!AA$6:AA$47),2,0)</f>
        <v>3</v>
      </c>
      <c r="AC70" s="9">
        <f t="array" ref="AC70">VLOOKUP($C70&amp;$D70&amp;$AD70,IF({1,0},Sheet1!$A$6:$A$47&amp;Sheet1!$C$6:$C$47&amp;Sheet1!$AC$6:$AC$47,Sheet1!AB$6:AB$47),2,0)</f>
        <v>400</v>
      </c>
      <c r="AD70" s="9">
        <v>15</v>
      </c>
      <c r="AE70" s="9" t="str">
        <f t="array" ref="AE70">VLOOKUP($C70&amp;$D70,IF({1,0},Sheet1!$A$6:$A$47&amp;Sheet1!$C$6:$C$47,Sheet1!AD$6:AD$47),2,0)</f>
        <v>攻击+600，防御+400 （3星）</v>
      </c>
      <c r="AF70" s="9" t="s">
        <v>209</v>
      </c>
      <c r="AG70" s="9">
        <f t="array" ref="AG70">VLOOKUP($C70&amp;$D70&amp;$AM70,IF({1,0},Sheet1!$A$6:$A$47&amp;Sheet1!$C$6:$C$47&amp;Sheet1!$AL$6:$AL$47,Sheet1!AF$6:AF$47),2,0)</f>
        <v>0</v>
      </c>
      <c r="AH70" s="9">
        <f t="array" ref="AH70">VLOOKUP($C70&amp;$D70&amp;$AM70,IF({1,0},Sheet1!$A$6:$A$47&amp;Sheet1!$C$6:$C$47&amp;Sheet1!$AL$6:$AL$47,Sheet1!AG$6:AG$47),2,0)</f>
        <v>0</v>
      </c>
      <c r="AI70" s="9">
        <f t="array" ref="AI70">VLOOKUP($C70&amp;$D70&amp;$AM70,IF({1,0},Sheet1!$A$6:$A$47&amp;Sheet1!$C$6:$C$47&amp;Sheet1!$AL$6:$AL$47,Sheet1!AH$6:AH$47),2,0)</f>
        <v>7</v>
      </c>
      <c r="AJ70" s="9">
        <f t="array" ref="AJ70">VLOOKUP($C70&amp;$D70&amp;$AM70,IF({1,0},Sheet1!$A$6:$A$47&amp;Sheet1!$C$6:$C$47&amp;Sheet1!$AL$6:$AL$47,Sheet1!AI$6:AI$47),2,0)</f>
        <v>30</v>
      </c>
      <c r="AK70" s="9">
        <f t="array" ref="AK70">VLOOKUP($C70&amp;$D70&amp;$AM70,IF({1,0},Sheet1!$A$6:$A$47&amp;Sheet1!$C$6:$C$47&amp;Sheet1!$AL$6:$AL$47,Sheet1!AJ$6:AJ$47),2,0)</f>
        <v>8</v>
      </c>
      <c r="AL70" s="9">
        <f t="array" ref="AL70">VLOOKUP($C70&amp;$D70&amp;$AM70,IF({1,0},Sheet1!$A$6:$A$47&amp;Sheet1!$C$6:$C$47&amp;Sheet1!$AL$6:$AL$47,Sheet1!AK$6:AK$47),2,0)</f>
        <v>20</v>
      </c>
      <c r="AM70" s="9">
        <v>20</v>
      </c>
      <c r="AN70" s="9" t="s">
        <v>460</v>
      </c>
      <c r="AO70" s="9" t="s">
        <v>73</v>
      </c>
      <c r="AP70" s="9">
        <f t="array" ref="AP70">VLOOKUP($C70&amp;$D70&amp;$AV70,IF({1,0},Sheet1!$A$6:$A$47&amp;Sheet1!$C$6:$C$47&amp;Sheet1!$AU$6:$AU$47,Sheet1!AO$6:AO$47),2,0)</f>
        <v>2</v>
      </c>
      <c r="AQ70" s="9">
        <f t="array" ref="AQ70">VLOOKUP($C70&amp;$D70&amp;$AV70,IF({1,0},Sheet1!$A$6:$A$47&amp;Sheet1!$C$6:$C$47&amp;Sheet1!$AU$6:$AU$47,Sheet1!AP$6:AP$47),2,0)</f>
        <v>1800</v>
      </c>
      <c r="AR70" s="9">
        <f t="array" ref="AR70">VLOOKUP($C70&amp;$D70&amp;$AV70,IF({1,0},Sheet1!$A$6:$A$47&amp;Sheet1!$C$6:$C$47&amp;Sheet1!$AU$6:$AU$47,Sheet1!AQ$6:AQ$47),2,0)</f>
        <v>3</v>
      </c>
      <c r="AS70" s="9">
        <f t="array" ref="AS70">VLOOKUP($C70&amp;$D70&amp;$AV70,IF({1,0},Sheet1!$A$6:$A$47&amp;Sheet1!$C$6:$C$47&amp;Sheet1!$AU$6:$AU$47,Sheet1!AR$6:AR$47),2,0)</f>
        <v>900</v>
      </c>
      <c r="AT70" s="9">
        <f t="array" ref="AT70">VLOOKUP($C70&amp;$D70&amp;$AV70,IF({1,0},Sheet1!$A$6:$A$47&amp;Sheet1!$C$6:$C$47&amp;Sheet1!$AU$6:$AU$47,Sheet1!AS$6:AS$47),2,0)</f>
        <v>0</v>
      </c>
      <c r="AU70" s="9">
        <f t="array" ref="AU70">VLOOKUP($C70&amp;$D70&amp;$AV70,IF({1,0},Sheet1!$A$6:$A$47&amp;Sheet1!$C$6:$C$47&amp;Sheet1!$AU$6:$AU$47,Sheet1!AT$6:AT$47),2,0)</f>
        <v>0</v>
      </c>
      <c r="AV70" s="9">
        <v>25</v>
      </c>
      <c r="AW70" s="9" t="s">
        <v>461</v>
      </c>
      <c r="AX70" s="9" t="s">
        <v>74</v>
      </c>
      <c r="AY70" s="9">
        <f t="array" ref="AY70">VLOOKUP($C70&amp;$D70&amp;$BE70,IF({1,0},Sheet1!$A$6:$A$47&amp;Sheet1!$C$6:$C$47&amp;Sheet1!$BD$6:$BD$47,Sheet1!AX$6:AX$47),2,0)</f>
        <v>18</v>
      </c>
      <c r="AZ70" s="9">
        <f t="array" ref="AZ70">VLOOKUP($C70&amp;$D70&amp;$BE70,IF({1,0},Sheet1!$A$6:$A$47&amp;Sheet1!$C$6:$C$47&amp;Sheet1!$BD$6:$BD$47,Sheet1!AY$6:AY$47),2,0)</f>
        <v>4</v>
      </c>
      <c r="BA70" s="9">
        <f t="array" ref="BA70">VLOOKUP($C70&amp;$D70&amp;$BE70,IF({1,0},Sheet1!$A$6:$A$47&amp;Sheet1!$C$6:$C$47&amp;Sheet1!$BD$6:$BD$47,Sheet1!AZ$6:AZ$47),2,0)</f>
        <v>0</v>
      </c>
      <c r="BB70" s="9">
        <f t="array" ref="BB70">VLOOKUP($C70&amp;$D70&amp;$BE70,IF({1,0},Sheet1!$A$6:$A$47&amp;Sheet1!$C$6:$C$47&amp;Sheet1!$BD$6:$BD$47,Sheet1!BA$6:BA$47),2,0)</f>
        <v>0</v>
      </c>
      <c r="BC70" s="9">
        <f t="array" ref="BC70">VLOOKUP($C70&amp;$D70&amp;$BE70,IF({1,0},Sheet1!$A$6:$A$47&amp;Sheet1!$C$6:$C$47&amp;Sheet1!$BD$6:$BD$47,Sheet1!BB$6:BB$47),2,0)</f>
        <v>0</v>
      </c>
      <c r="BD70" s="9">
        <f t="array" ref="BD70">VLOOKUP($C70&amp;$D70&amp;$BE70,IF({1,0},Sheet1!$A$6:$A$47&amp;Sheet1!$C$6:$C$47&amp;Sheet1!$BD$6:$BD$47,Sheet1!BC$6:BC$47),2,0)</f>
        <v>0</v>
      </c>
      <c r="BE70" s="9">
        <v>30</v>
      </c>
      <c r="BF70" s="33" t="s">
        <v>418</v>
      </c>
      <c r="BG70" s="33" t="s">
        <v>75</v>
      </c>
      <c r="BH70" s="9">
        <f t="array" ref="BH70">VLOOKUP($C70&amp;$D70&amp;$BN70,IF({1,0},Sheet1!$A$6:$A$47&amp;Sheet1!$C$6:$C$47&amp;Sheet1!$BM$6:$BM$47,Sheet1!BG$6:BG$47),2,0)</f>
        <v>2</v>
      </c>
      <c r="BI70" s="9">
        <f t="array" ref="BI70">VLOOKUP($C70&amp;$D70&amp;$BN70,IF({1,0},Sheet1!$A$6:$A$47&amp;Sheet1!$C$6:$C$47&amp;Sheet1!$BM$6:$BM$47,Sheet1!BH$6:BH$47),2,0)</f>
        <v>3600</v>
      </c>
      <c r="BJ70" s="9">
        <f t="array" ref="BJ70">VLOOKUP($C70&amp;$D70&amp;$BN70,IF({1,0},Sheet1!$A$6:$A$47&amp;Sheet1!$C$6:$C$47&amp;Sheet1!$BM$6:$BM$47,Sheet1!BI$6:BI$47),2,0)</f>
        <v>3</v>
      </c>
      <c r="BK70" s="9">
        <f t="array" ref="BK70">VLOOKUP($C70&amp;$D70&amp;$BN70,IF({1,0},Sheet1!$A$6:$A$47&amp;Sheet1!$C$6:$C$47&amp;Sheet1!$BM$6:$BM$47,Sheet1!BJ$6:BJ$47),2,0)</f>
        <v>1800</v>
      </c>
      <c r="BL70" s="9">
        <f t="array" ref="BL70">VLOOKUP($C70&amp;$D70&amp;$BN70,IF({1,0},Sheet1!$A$6:$A$47&amp;Sheet1!$C$6:$C$47&amp;Sheet1!$BM$6:$BM$47,Sheet1!BK$6:BK$47),2,0)</f>
        <v>0</v>
      </c>
      <c r="BM70" s="9">
        <f t="array" ref="BM70">VLOOKUP($C70&amp;$D70&amp;$BN70,IF({1,0},Sheet1!$A$6:$A$47&amp;Sheet1!$C$6:$C$47&amp;Sheet1!$BM$6:$BM$47,Sheet1!BL$6:BL$47),2,0)</f>
        <v>0</v>
      </c>
      <c r="BN70" s="9">
        <v>35</v>
      </c>
      <c r="BO70" s="9" t="s">
        <v>462</v>
      </c>
      <c r="BP70" s="9" t="s">
        <v>212</v>
      </c>
      <c r="BQ70" s="9">
        <f t="array" ref="BQ70">VLOOKUP($C70&amp;$D70&amp;$BW70,IF({1,0},Sheet1!$A$6:$A$47&amp;Sheet1!$C$6:$C$47&amp;Sheet1!$BV$6:$BV$47,Sheet1!BP$6:BP$47),2,0)</f>
        <v>7</v>
      </c>
      <c r="BR70" s="9">
        <f t="array" ref="BR70">VLOOKUP($C70&amp;$D70&amp;$BW70,IF({1,0},Sheet1!$A$6:$A$47&amp;Sheet1!$C$6:$C$47&amp;Sheet1!$BV$6:$BV$47,Sheet1!BQ$6:BQ$47),2,0)</f>
        <v>40</v>
      </c>
      <c r="BS70" s="9">
        <f t="array" ref="BS70">VLOOKUP($C70&amp;$D70&amp;$BW70,IF({1,0},Sheet1!$A$6:$A$47&amp;Sheet1!$C$6:$C$47&amp;Sheet1!$BV$6:$BV$47,Sheet1!BR$6:BR$47),2,0)</f>
        <v>23</v>
      </c>
      <c r="BT70" s="9">
        <f t="array" ref="BT70">VLOOKUP($C70&amp;$D70&amp;$BW70,IF({1,0},Sheet1!$A$6:$A$47&amp;Sheet1!$C$6:$C$47&amp;Sheet1!$BV$6:$BV$47,Sheet1!BS$6:BS$47),2,0)</f>
        <v>16</v>
      </c>
      <c r="BU70" s="9">
        <f t="array" ref="BU70">VLOOKUP($C70&amp;$D70&amp;$BW70,IF({1,0},Sheet1!$A$6:$A$47&amp;Sheet1!$C$6:$C$47&amp;Sheet1!$BV$6:$BV$47,Sheet1!BT$6:BT$47),2,0)</f>
        <v>0</v>
      </c>
      <c r="BV70" s="9">
        <f t="array" ref="BV70">VLOOKUP($C70&amp;$D70&amp;$BW70,IF({1,0},Sheet1!$A$6:$A$47&amp;Sheet1!$C$6:$C$47&amp;Sheet1!$BV$6:$BV$47,Sheet1!BU$6:BU$47),2,0)</f>
        <v>0</v>
      </c>
      <c r="BW70" s="9">
        <v>40</v>
      </c>
      <c r="BX70" s="9" t="str">
        <f>"伤害加成+"&amp;BR70/10&amp;"%，最终免伤+"&amp;BT70/10&amp;"% （"&amp;BW70/5&amp;"星）"</f>
        <v>伤害加成+4%，最终免伤+1.6% （8星）</v>
      </c>
      <c r="BY70" s="9" t="s">
        <v>77</v>
      </c>
      <c r="BZ70" s="9">
        <f t="array" ref="BZ70">VLOOKUP($C70&amp;$D70&amp;$CF70,IF({1,0},Sheet1!$A$6:$A$47&amp;Sheet1!$C$6:$C$47&amp;Sheet1!$CE$6:$CE$47,Sheet1!BY$6:BY$47),2,0)</f>
        <v>2</v>
      </c>
      <c r="CA70" s="9">
        <f t="array" ref="CA70">VLOOKUP($C70&amp;$D70&amp;$CF70,IF({1,0},Sheet1!$A$6:$A$47&amp;Sheet1!$C$6:$C$47&amp;Sheet1!$CE$6:$CE$47,Sheet1!BZ$6:BZ$47),2,0)</f>
        <v>7200</v>
      </c>
      <c r="CB70" s="9">
        <f t="array" ref="CB70">VLOOKUP($C70&amp;$D70&amp;$CF70,IF({1,0},Sheet1!$A$6:$A$47&amp;Sheet1!$C$6:$C$47&amp;Sheet1!$CE$6:$CE$47,Sheet1!CA$6:CA$47),2,0)</f>
        <v>3</v>
      </c>
      <c r="CC70" s="9">
        <f t="array" ref="CC70">VLOOKUP($C70&amp;$D70&amp;$CF70,IF({1,0},Sheet1!$A$6:$A$47&amp;Sheet1!$C$6:$C$47&amp;Sheet1!$CE$6:$CE$47,Sheet1!CB$6:CB$47),2,0)</f>
        <v>3600</v>
      </c>
      <c r="CD70" s="9">
        <f t="array" ref="CD70">VLOOKUP($C70&amp;$D70&amp;$CF70,IF({1,0},Sheet1!$A$6:$A$47&amp;Sheet1!$C$6:$C$47&amp;Sheet1!$CE$6:$CE$47,Sheet1!CC$6:CC$47),2,0)</f>
        <v>0</v>
      </c>
      <c r="CE70" s="9">
        <f t="array" ref="CE70">VLOOKUP($C70&amp;$D70&amp;$CF70,IF({1,0},Sheet1!$A$6:$A$47&amp;Sheet1!$C$6:$C$47&amp;Sheet1!$CE$6:$CE$47,Sheet1!CD$6:CD$47),2,0)</f>
        <v>0</v>
      </c>
      <c r="CF70" s="9">
        <v>45</v>
      </c>
      <c r="CG70" s="9" t="str">
        <f>"攻击+"&amp;CA70&amp;"，防御+"&amp;CC70&amp;" （9星）"</f>
        <v>攻击+7200，防御+3600 （9星）</v>
      </c>
      <c r="CH70" s="9" t="s">
        <v>214</v>
      </c>
      <c r="CI70" s="9">
        <f t="array" ref="CI70">VLOOKUP($C70&amp;$D70&amp;$CO70,IF({1,0},Sheet1!$A$6:$A$47&amp;Sheet1!$C$6:$C$47&amp;Sheet1!$CN$6:$CN$47,Sheet1!CH$6:CH$47),2,0)</f>
        <v>22</v>
      </c>
      <c r="CJ70" s="9">
        <f t="array" ref="CJ70">VLOOKUP($C70&amp;$D70&amp;$CO70,IF({1,0},Sheet1!$A$6:$A$47&amp;Sheet1!$C$6:$C$47&amp;Sheet1!$CN$6:$CN$47,Sheet1!CI$6:CI$47),2,0)</f>
        <v>48</v>
      </c>
      <c r="CK70" s="9">
        <f t="array" ref="CK70">VLOOKUP($C70&amp;$D70&amp;$CO70,IF({1,0},Sheet1!$A$6:$A$47&amp;Sheet1!$C$6:$C$47&amp;Sheet1!$CN$6:$CN$47,Sheet1!CJ$6:CJ$47),2,0)</f>
        <v>23</v>
      </c>
      <c r="CL70" s="9">
        <f t="array" ref="CL70">VLOOKUP($C70&amp;$D70&amp;$CO70,IF({1,0},Sheet1!$A$6:$A$47&amp;Sheet1!$C$6:$C$47&amp;Sheet1!$CN$6:$CN$47,Sheet1!CK$6:CK$47),2,0)</f>
        <v>24</v>
      </c>
      <c r="CM70" s="9">
        <f t="array" ref="CM70">VLOOKUP($C70&amp;$D70&amp;$CO70,IF({1,0},Sheet1!$A$6:$A$47&amp;Sheet1!$C$6:$C$47&amp;Sheet1!$CN$6:$CN$47,Sheet1!CL$6:CL$47),2,0)</f>
        <v>0</v>
      </c>
      <c r="CN70" s="9">
        <f t="array" ref="CN70">VLOOKUP($C70&amp;$D70&amp;$CO70,IF({1,0},Sheet1!$A$6:$A$47&amp;Sheet1!$C$6:$C$47&amp;Sheet1!$CN$6:$CN$47,Sheet1!CM$6:CM$47),2,0)</f>
        <v>0</v>
      </c>
      <c r="CO70" s="9">
        <v>50</v>
      </c>
      <c r="CP70" s="9" t="str">
        <f>"最终增伤+"&amp;CJ70/10&amp;"%，最终免伤+"&amp;CL70/10&amp;"% （"&amp;CO70/5&amp;"星）"</f>
        <v>最终增伤+4.8%，最终免伤+2.4% （10星）</v>
      </c>
    </row>
    <row r="71" spans="1:94" ht="17.399999999999999" x14ac:dyDescent="0.25">
      <c r="A71" s="47">
        <v>41303</v>
      </c>
      <c r="B71" s="29" t="s">
        <v>322</v>
      </c>
      <c r="C71" s="29">
        <f>VLOOKUP(B71,Sheet4!$A$6:$B$171,2,0)</f>
        <v>3</v>
      </c>
      <c r="D71" s="48">
        <v>13</v>
      </c>
      <c r="E71" s="9" t="s">
        <v>206</v>
      </c>
      <c r="F71" s="9">
        <f t="array" ref="F71">VLOOKUP($C71&amp;$D71&amp;$L71,IF({1,0},Sheet1!$A$6:$A$47&amp;Sheet1!$C$6:$C$47&amp;Sheet1!$K$6:$K$47,Sheet1!E$6:E$47),2,0)</f>
        <v>18</v>
      </c>
      <c r="G71" s="9">
        <f t="array" ref="G71">VLOOKUP($C71&amp;$D71&amp;$L71,IF({1,0},Sheet1!$A$6:$A$47&amp;Sheet1!$C$6:$C$47&amp;Sheet1!$K$6:$K$47,Sheet1!F$6:F$47),2,0)</f>
        <v>1</v>
      </c>
      <c r="H71" s="9">
        <f t="array" ref="H71">VLOOKUP($C71&amp;$D71&amp;$L71,IF({1,0},Sheet1!$A$6:$A$47&amp;Sheet1!$C$6:$C$47&amp;Sheet1!$K$6:$K$47,Sheet1!G$6:G$47),2,0)</f>
        <v>0</v>
      </c>
      <c r="I71" s="9">
        <f t="array" ref="I71">VLOOKUP($C71&amp;$D71&amp;$L71,IF({1,0},Sheet1!$A$6:$A$47&amp;Sheet1!$C$6:$C$47&amp;Sheet1!$K$6:$K$47,Sheet1!H$6:H$47),2,0)</f>
        <v>0</v>
      </c>
      <c r="J71" s="9">
        <f t="array" ref="J71">VLOOKUP($C71&amp;$D71&amp;$L71,IF({1,0},Sheet1!$A$6:$A$47&amp;Sheet1!$C$6:$C$47&amp;Sheet1!$K$6:$K$47,Sheet1!I$6:I$47),2,0)</f>
        <v>0</v>
      </c>
      <c r="K71" s="9">
        <f t="array" ref="K71">VLOOKUP($C71&amp;$D71&amp;$L71,IF({1,0},Sheet1!$A$6:$A$47&amp;Sheet1!$C$6:$C$47&amp;Sheet1!$K$6:$K$47,Sheet1!J$6:J$47),2,0)</f>
        <v>0</v>
      </c>
      <c r="L71" s="9">
        <v>5</v>
      </c>
      <c r="M71" s="33" t="s">
        <v>413</v>
      </c>
      <c r="N71" s="9" t="s">
        <v>207</v>
      </c>
      <c r="O71" s="9">
        <f t="array" ref="O71">VLOOKUP($C71&amp;$D71&amp;$U71,IF({1,0},Sheet1!$A$6:$A$47&amp;Sheet1!$C$6:$C$47&amp;Sheet1!$T$6:$T$47,Sheet1!N$6:N$47),2,0)</f>
        <v>18</v>
      </c>
      <c r="P71" s="9">
        <f t="array" ref="P71">VLOOKUP($C71&amp;$D71&amp;$U71,IF({1,0},Sheet1!$A$6:$A$47&amp;Sheet1!$C$6:$C$47&amp;Sheet1!$T$6:$T$47,Sheet1!O$6:O$47),2,0)</f>
        <v>2</v>
      </c>
      <c r="Q71" s="9">
        <f t="array" ref="Q71">VLOOKUP($C71&amp;$D71&amp;$U71,IF({1,0},Sheet1!$A$6:$A$47&amp;Sheet1!$C$6:$C$47&amp;Sheet1!$T$6:$T$47,Sheet1!P$6:P$47),2,0)</f>
        <v>0</v>
      </c>
      <c r="R71" s="9">
        <f t="array" ref="R71">VLOOKUP($C71&amp;$D71&amp;$U71,IF({1,0},Sheet1!$A$6:$A$47&amp;Sheet1!$C$6:$C$47&amp;Sheet1!$T$6:$T$47,Sheet1!Q$6:Q$47),2,0)</f>
        <v>0</v>
      </c>
      <c r="S71" s="9">
        <f t="array" ref="S71">VLOOKUP($C71&amp;$D71&amp;$U71,IF({1,0},Sheet1!$A$6:$A$47&amp;Sheet1!$C$6:$C$47&amp;Sheet1!$T$6:$T$47,Sheet1!R$6:R$47),2,0)</f>
        <v>0</v>
      </c>
      <c r="T71" s="9">
        <f t="array" ref="T71">VLOOKUP($C71&amp;$D71&amp;$U71,IF({1,0},Sheet1!$A$6:$A$47&amp;Sheet1!$C$6:$C$47&amp;Sheet1!$T$6:$T$47,Sheet1!S$6:S$47),2,0)</f>
        <v>0</v>
      </c>
      <c r="U71" s="9">
        <v>10</v>
      </c>
      <c r="V71" s="33" t="s">
        <v>414</v>
      </c>
      <c r="W71" s="9" t="s">
        <v>28</v>
      </c>
      <c r="X71" s="9">
        <f t="array" ref="X71">VLOOKUP($C71&amp;$D71&amp;$AD71,IF({1,0},Sheet1!$A$6:$A$47&amp;Sheet1!$C$6:$C$47&amp;Sheet1!$AC$6:$AC$47,Sheet1!W$6:W$47),2,0)</f>
        <v>0</v>
      </c>
      <c r="Y71" s="9">
        <f t="array" ref="Y71">VLOOKUP($C71&amp;$D71&amp;$AD71,IF({1,0},Sheet1!$A$6:$A$47&amp;Sheet1!$C$6:$C$47&amp;Sheet1!$AC$6:$AC$47,Sheet1!X$6:X$47),2,0)</f>
        <v>0</v>
      </c>
      <c r="Z71" s="9">
        <f t="array" ref="Z71">VLOOKUP($C71&amp;$D71&amp;$AD71,IF({1,0},Sheet1!$A$6:$A$47&amp;Sheet1!$C$6:$C$47&amp;Sheet1!$AC$6:$AC$47,Sheet1!Y$6:Y$47),2,0)</f>
        <v>2</v>
      </c>
      <c r="AA71" s="9">
        <f t="array" ref="AA71">VLOOKUP($C71&amp;$D71&amp;$AD71,IF({1,0},Sheet1!$A$6:$A$47&amp;Sheet1!$C$6:$C$47&amp;Sheet1!$AC$6:$AC$47,Sheet1!Z$6:Z$47),2,0)</f>
        <v>800</v>
      </c>
      <c r="AB71" s="9">
        <f t="array" ref="AB71">VLOOKUP($C71&amp;$D71&amp;$AD71,IF({1,0},Sheet1!$A$6:$A$47&amp;Sheet1!$C$6:$C$47&amp;Sheet1!$AC$6:$AC$47,Sheet1!AA$6:AA$47),2,0)</f>
        <v>9</v>
      </c>
      <c r="AC71" s="9">
        <f t="array" ref="AC71">VLOOKUP($C71&amp;$D71&amp;$AD71,IF({1,0},Sheet1!$A$6:$A$47&amp;Sheet1!$C$6:$C$47&amp;Sheet1!$AC$6:$AC$47,Sheet1!AB$6:AB$47),2,0)</f>
        <v>40</v>
      </c>
      <c r="AD71" s="9">
        <v>15</v>
      </c>
      <c r="AE71" s="9" t="str">
        <f t="array" ref="AE71">VLOOKUP($C71&amp;$D71,IF({1,0},Sheet1!$A$6:$A$47&amp;Sheet1!$C$6:$C$47,Sheet1!AD$6:AD$47),2,0)</f>
        <v>攻击+800，命中+4% （3星）</v>
      </c>
      <c r="AF71" s="9" t="s">
        <v>209</v>
      </c>
      <c r="AG71" s="9">
        <f t="array" ref="AG71">VLOOKUP($C71&amp;$D71&amp;$AM71,IF({1,0},Sheet1!$A$6:$A$47&amp;Sheet1!$C$6:$C$47&amp;Sheet1!$AL$6:$AL$47,Sheet1!AF$6:AF$47),2,0)</f>
        <v>0</v>
      </c>
      <c r="AH71" s="9">
        <f t="array" ref="AH71">VLOOKUP($C71&amp;$D71&amp;$AM71,IF({1,0},Sheet1!$A$6:$A$47&amp;Sheet1!$C$6:$C$47&amp;Sheet1!$AL$6:$AL$47,Sheet1!AG$6:AG$47),2,0)</f>
        <v>0</v>
      </c>
      <c r="AI71" s="9">
        <f t="array" ref="AI71">VLOOKUP($C71&amp;$D71&amp;$AM71,IF({1,0},Sheet1!$A$6:$A$47&amp;Sheet1!$C$6:$C$47&amp;Sheet1!$AL$6:$AL$47,Sheet1!AH$6:AH$47),2,0)</f>
        <v>7</v>
      </c>
      <c r="AJ71" s="9">
        <f t="array" ref="AJ71">VLOOKUP($C71&amp;$D71&amp;$AM71,IF({1,0},Sheet1!$A$6:$A$47&amp;Sheet1!$C$6:$C$47&amp;Sheet1!$AL$6:$AL$47,Sheet1!AI$6:AI$47),2,0)</f>
        <v>60</v>
      </c>
      <c r="AK71" s="9">
        <f t="array" ref="AK71">VLOOKUP($C71&amp;$D71&amp;$AM71,IF({1,0},Sheet1!$A$6:$A$47&amp;Sheet1!$C$6:$C$47&amp;Sheet1!$AL$6:$AL$47,Sheet1!AJ$6:AJ$47),2,0)</f>
        <v>0</v>
      </c>
      <c r="AL71" s="9">
        <f t="array" ref="AL71">VLOOKUP($C71&amp;$D71&amp;$AM71,IF({1,0},Sheet1!$A$6:$A$47&amp;Sheet1!$C$6:$C$47&amp;Sheet1!$AL$6:$AL$47,Sheet1!AK$6:AK$47),2,0)</f>
        <v>0</v>
      </c>
      <c r="AM71" s="9">
        <v>20</v>
      </c>
      <c r="AN71" s="9" t="s">
        <v>463</v>
      </c>
      <c r="AO71" s="9" t="s">
        <v>73</v>
      </c>
      <c r="AP71" s="9">
        <f t="array" ref="AP71">VLOOKUP($C71&amp;$D71&amp;$AV71,IF({1,0},Sheet1!$A$6:$A$47&amp;Sheet1!$C$6:$C$47&amp;Sheet1!$AU$6:$AU$47,Sheet1!AO$6:AO$47),2,0)</f>
        <v>2</v>
      </c>
      <c r="AQ71" s="9">
        <f t="array" ref="AQ71">VLOOKUP($C71&amp;$D71&amp;$AV71,IF({1,0},Sheet1!$A$6:$A$47&amp;Sheet1!$C$6:$C$47&amp;Sheet1!$AU$6:$AU$47,Sheet1!AP$6:AP$47),2,0)</f>
        <v>4000</v>
      </c>
      <c r="AR71" s="9">
        <f t="array" ref="AR71">VLOOKUP($C71&amp;$D71&amp;$AV71,IF({1,0},Sheet1!$A$6:$A$47&amp;Sheet1!$C$6:$C$47&amp;Sheet1!$AU$6:$AU$47,Sheet1!AQ$6:AQ$47),2,0)</f>
        <v>0</v>
      </c>
      <c r="AS71" s="9">
        <f t="array" ref="AS71">VLOOKUP($C71&amp;$D71&amp;$AV71,IF({1,0},Sheet1!$A$6:$A$47&amp;Sheet1!$C$6:$C$47&amp;Sheet1!$AU$6:$AU$47,Sheet1!AR$6:AR$47),2,0)</f>
        <v>0</v>
      </c>
      <c r="AT71" s="9">
        <f t="array" ref="AT71">VLOOKUP($C71&amp;$D71&amp;$AV71,IF({1,0},Sheet1!$A$6:$A$47&amp;Sheet1!$C$6:$C$47&amp;Sheet1!$AU$6:$AU$47,Sheet1!AS$6:AS$47),2,0)</f>
        <v>0</v>
      </c>
      <c r="AU71" s="9">
        <f t="array" ref="AU71">VLOOKUP($C71&amp;$D71&amp;$AV71,IF({1,0},Sheet1!$A$6:$A$47&amp;Sheet1!$C$6:$C$47&amp;Sheet1!$AU$6:$AU$47,Sheet1!AT$6:AT$47),2,0)</f>
        <v>0</v>
      </c>
      <c r="AV71" s="9">
        <v>25</v>
      </c>
      <c r="AW71" s="9" t="s">
        <v>464</v>
      </c>
      <c r="AX71" s="9" t="s">
        <v>74</v>
      </c>
      <c r="AY71" s="9">
        <f t="array" ref="AY71">VLOOKUP($C71&amp;$D71&amp;$BE71,IF({1,0},Sheet1!$A$6:$A$47&amp;Sheet1!$C$6:$C$47&amp;Sheet1!$BD$6:$BD$47,Sheet1!AX$6:AX$47),2,0)</f>
        <v>18</v>
      </c>
      <c r="AZ71" s="9">
        <f t="array" ref="AZ71">VLOOKUP($C71&amp;$D71&amp;$BE71,IF({1,0},Sheet1!$A$6:$A$47&amp;Sheet1!$C$6:$C$47&amp;Sheet1!$BD$6:$BD$47,Sheet1!AY$6:AY$47),2,0)</f>
        <v>4</v>
      </c>
      <c r="BA71" s="9">
        <f t="array" ref="BA71">VLOOKUP($C71&amp;$D71&amp;$BE71,IF({1,0},Sheet1!$A$6:$A$47&amp;Sheet1!$C$6:$C$47&amp;Sheet1!$BD$6:$BD$47,Sheet1!AZ$6:AZ$47),2,0)</f>
        <v>0</v>
      </c>
      <c r="BB71" s="9">
        <f t="array" ref="BB71">VLOOKUP($C71&amp;$D71&amp;$BE71,IF({1,0},Sheet1!$A$6:$A$47&amp;Sheet1!$C$6:$C$47&amp;Sheet1!$BD$6:$BD$47,Sheet1!BA$6:BA$47),2,0)</f>
        <v>0</v>
      </c>
      <c r="BC71" s="9">
        <f t="array" ref="BC71">VLOOKUP($C71&amp;$D71&amp;$BE71,IF({1,0},Sheet1!$A$6:$A$47&amp;Sheet1!$C$6:$C$47&amp;Sheet1!$BD$6:$BD$47,Sheet1!BB$6:BB$47),2,0)</f>
        <v>0</v>
      </c>
      <c r="BD71" s="9">
        <f t="array" ref="BD71">VLOOKUP($C71&amp;$D71&amp;$BE71,IF({1,0},Sheet1!$A$6:$A$47&amp;Sheet1!$C$6:$C$47&amp;Sheet1!$BD$6:$BD$47,Sheet1!BC$6:BC$47),2,0)</f>
        <v>0</v>
      </c>
      <c r="BE71" s="9">
        <v>30</v>
      </c>
      <c r="BF71" s="33" t="s">
        <v>418</v>
      </c>
      <c r="BG71" s="33" t="s">
        <v>75</v>
      </c>
      <c r="BH71" s="9">
        <f t="array" ref="BH71">VLOOKUP($C71&amp;$D71&amp;$BN71,IF({1,0},Sheet1!$A$6:$A$47&amp;Sheet1!$C$6:$C$47&amp;Sheet1!$BM$6:$BM$47,Sheet1!BG$6:BG$47),2,0)</f>
        <v>2</v>
      </c>
      <c r="BI71" s="9">
        <f t="array" ref="BI71">VLOOKUP($C71&amp;$D71&amp;$BN71,IF({1,0},Sheet1!$A$6:$A$47&amp;Sheet1!$C$6:$C$47&amp;Sheet1!$BM$6:$BM$47,Sheet1!BH$6:BH$47),2,0)</f>
        <v>8000</v>
      </c>
      <c r="BJ71" s="9">
        <f t="array" ref="BJ71">VLOOKUP($C71&amp;$D71&amp;$BN71,IF({1,0},Sheet1!$A$6:$A$47&amp;Sheet1!$C$6:$C$47&amp;Sheet1!$BM$6:$BM$47,Sheet1!BI$6:BI$47),2,0)</f>
        <v>0</v>
      </c>
      <c r="BK71" s="9">
        <f t="array" ref="BK71">VLOOKUP($C71&amp;$D71&amp;$BN71,IF({1,0},Sheet1!$A$6:$A$47&amp;Sheet1!$C$6:$C$47&amp;Sheet1!$BM$6:$BM$47,Sheet1!BJ$6:BJ$47),2,0)</f>
        <v>0</v>
      </c>
      <c r="BL71" s="9">
        <f t="array" ref="BL71">VLOOKUP($C71&amp;$D71&amp;$BN71,IF({1,0},Sheet1!$A$6:$A$47&amp;Sheet1!$C$6:$C$47&amp;Sheet1!$BM$6:$BM$47,Sheet1!BK$6:BK$47),2,0)</f>
        <v>0</v>
      </c>
      <c r="BM71" s="9">
        <f t="array" ref="BM71">VLOOKUP($C71&amp;$D71&amp;$BN71,IF({1,0},Sheet1!$A$6:$A$47&amp;Sheet1!$C$6:$C$47&amp;Sheet1!$BM$6:$BM$47,Sheet1!BL$6:BL$47),2,0)</f>
        <v>0</v>
      </c>
      <c r="BN71" s="9">
        <v>35</v>
      </c>
      <c r="BO71" s="9" t="s">
        <v>465</v>
      </c>
      <c r="BP71" s="9" t="s">
        <v>212</v>
      </c>
      <c r="BQ71" s="9">
        <f t="array" ref="BQ71">VLOOKUP($C71&amp;$D71&amp;$BW71,IF({1,0},Sheet1!$A$6:$A$47&amp;Sheet1!$C$6:$C$47&amp;Sheet1!$BV$6:$BV$47,Sheet1!BP$6:BP$47),2,0)</f>
        <v>7</v>
      </c>
      <c r="BR71" s="9">
        <f t="array" ref="BR71">VLOOKUP($C71&amp;$D71&amp;$BW71,IF({1,0},Sheet1!$A$6:$A$47&amp;Sheet1!$C$6:$C$47&amp;Sheet1!$BV$6:$BV$47,Sheet1!BQ$6:BQ$47),2,0)</f>
        <v>80</v>
      </c>
      <c r="BS71" s="9">
        <f t="array" ref="BS71">VLOOKUP($C71&amp;$D71&amp;$BW71,IF({1,0},Sheet1!$A$6:$A$47&amp;Sheet1!$C$6:$C$47&amp;Sheet1!$BV$6:$BV$47,Sheet1!BR$6:BR$47),2,0)</f>
        <v>0</v>
      </c>
      <c r="BT71" s="9">
        <f t="array" ref="BT71">VLOOKUP($C71&amp;$D71&amp;$BW71,IF({1,0},Sheet1!$A$6:$A$47&amp;Sheet1!$C$6:$C$47&amp;Sheet1!$BV$6:$BV$47,Sheet1!BS$6:BS$47),2,0)</f>
        <v>0</v>
      </c>
      <c r="BU71" s="9">
        <f t="array" ref="BU71">VLOOKUP($C71&amp;$D71&amp;$BW71,IF({1,0},Sheet1!$A$6:$A$47&amp;Sheet1!$C$6:$C$47&amp;Sheet1!$BV$6:$BV$47,Sheet1!BT$6:BT$47),2,0)</f>
        <v>0</v>
      </c>
      <c r="BV71" s="9">
        <f t="array" ref="BV71">VLOOKUP($C71&amp;$D71&amp;$BW71,IF({1,0},Sheet1!$A$6:$A$47&amp;Sheet1!$C$6:$C$47&amp;Sheet1!$BV$6:$BV$47,Sheet1!BU$6:BU$47),2,0)</f>
        <v>0</v>
      </c>
      <c r="BW71" s="9">
        <v>40</v>
      </c>
      <c r="BX71" s="9" t="str">
        <f>"伤害加成+"&amp;BR71/10&amp;"% （"&amp;BW71/5&amp;"星）"</f>
        <v>伤害加成+8% （8星）</v>
      </c>
      <c r="BY71" s="9" t="s">
        <v>77</v>
      </c>
      <c r="BZ71" s="9">
        <f t="array" ref="BZ71">VLOOKUP($C71&amp;$D71&amp;$CF71,IF({1,0},Sheet1!$A$6:$A$47&amp;Sheet1!$C$6:$C$47&amp;Sheet1!$CE$6:$CE$47,Sheet1!BY$6:BY$47),2,0)</f>
        <v>2</v>
      </c>
      <c r="CA71" s="9">
        <f t="array" ref="CA71">VLOOKUP($C71&amp;$D71&amp;$CF71,IF({1,0},Sheet1!$A$6:$A$47&amp;Sheet1!$C$6:$C$47&amp;Sheet1!$CE$6:$CE$47,Sheet1!BZ$6:BZ$47),2,0)</f>
        <v>16000</v>
      </c>
      <c r="CB71" s="9">
        <f t="array" ref="CB71">VLOOKUP($C71&amp;$D71&amp;$CF71,IF({1,0},Sheet1!$A$6:$A$47&amp;Sheet1!$C$6:$C$47&amp;Sheet1!$CE$6:$CE$47,Sheet1!CA$6:CA$47),2,0)</f>
        <v>0</v>
      </c>
      <c r="CC71" s="9">
        <f t="array" ref="CC71">VLOOKUP($C71&amp;$D71&amp;$CF71,IF({1,0},Sheet1!$A$6:$A$47&amp;Sheet1!$C$6:$C$47&amp;Sheet1!$CE$6:$CE$47,Sheet1!CB$6:CB$47),2,0)</f>
        <v>0</v>
      </c>
      <c r="CD71" s="9">
        <f t="array" ref="CD71">VLOOKUP($C71&amp;$D71&amp;$CF71,IF({1,0},Sheet1!$A$6:$A$47&amp;Sheet1!$C$6:$C$47&amp;Sheet1!$CE$6:$CE$47,Sheet1!CC$6:CC$47),2,0)</f>
        <v>0</v>
      </c>
      <c r="CE71" s="9">
        <f t="array" ref="CE71">VLOOKUP($C71&amp;$D71&amp;$CF71,IF({1,0},Sheet1!$A$6:$A$47&amp;Sheet1!$C$6:$C$47&amp;Sheet1!$CE$6:$CE$47,Sheet1!CD$6:CD$47),2,0)</f>
        <v>0</v>
      </c>
      <c r="CF71" s="9">
        <v>45</v>
      </c>
      <c r="CG71" s="9" t="s">
        <v>466</v>
      </c>
      <c r="CH71" s="9" t="s">
        <v>214</v>
      </c>
      <c r="CI71" s="9">
        <f t="array" ref="CI71">VLOOKUP($C71&amp;$D71&amp;$CO71,IF({1,0},Sheet1!$A$6:$A$47&amp;Sheet1!$C$6:$C$47&amp;Sheet1!$CN$6:$CN$47,Sheet1!CH$6:CH$47),2,0)</f>
        <v>22</v>
      </c>
      <c r="CJ71" s="9">
        <f t="array" ref="CJ71">VLOOKUP($C71&amp;$D71&amp;$CO71,IF({1,0},Sheet1!$A$6:$A$47&amp;Sheet1!$C$6:$C$47&amp;Sheet1!$CN$6:$CN$47,Sheet1!CI$6:CI$47),2,0)</f>
        <v>96</v>
      </c>
      <c r="CK71" s="9">
        <f t="array" ref="CK71">VLOOKUP($C71&amp;$D71&amp;$CO71,IF({1,0},Sheet1!$A$6:$A$47&amp;Sheet1!$C$6:$C$47&amp;Sheet1!$CN$6:$CN$47,Sheet1!CJ$6:CJ$47),2,0)</f>
        <v>0</v>
      </c>
      <c r="CL71" s="9">
        <f t="array" ref="CL71">VLOOKUP($C71&amp;$D71&amp;$CO71,IF({1,0},Sheet1!$A$6:$A$47&amp;Sheet1!$C$6:$C$47&amp;Sheet1!$CN$6:$CN$47,Sheet1!CK$6:CK$47),2,0)</f>
        <v>0</v>
      </c>
      <c r="CM71" s="9">
        <f t="array" ref="CM71">VLOOKUP($C71&amp;$D71&amp;$CO71,IF({1,0},Sheet1!$A$6:$A$47&amp;Sheet1!$C$6:$C$47&amp;Sheet1!$CN$6:$CN$47,Sheet1!CL$6:CL$47),2,0)</f>
        <v>0</v>
      </c>
      <c r="CN71" s="9">
        <f t="array" ref="CN71">VLOOKUP($C71&amp;$D71&amp;$CO71,IF({1,0},Sheet1!$A$6:$A$47&amp;Sheet1!$C$6:$C$47&amp;Sheet1!$CN$6:$CN$47,Sheet1!CM$6:CM$47),2,0)</f>
        <v>0</v>
      </c>
      <c r="CO71" s="9">
        <v>50</v>
      </c>
      <c r="CP71" s="9" t="str">
        <f>"最终增伤+"&amp;CJ71/10&amp;"% （"&amp;CO71/5&amp;"星）"</f>
        <v>最终增伤+9.6% （10星）</v>
      </c>
    </row>
    <row r="72" spans="1:94" ht="17.399999999999999" x14ac:dyDescent="0.25">
      <c r="A72" s="47">
        <v>41305</v>
      </c>
      <c r="B72" s="29" t="s">
        <v>323</v>
      </c>
      <c r="C72" s="29">
        <f>VLOOKUP(B72,Sheet4!$A$6:$B$171,2,0)</f>
        <v>2</v>
      </c>
      <c r="D72" s="48">
        <v>13</v>
      </c>
      <c r="E72" s="9" t="s">
        <v>206</v>
      </c>
      <c r="F72" s="9">
        <f t="array" ref="F72">VLOOKUP($C72&amp;$D72&amp;$L72,IF({1,0},Sheet1!$A$6:$A$47&amp;Sheet1!$C$6:$C$47&amp;Sheet1!$K$6:$K$47,Sheet1!E$6:E$47),2,0)</f>
        <v>18</v>
      </c>
      <c r="G72" s="9">
        <f t="array" ref="G72">VLOOKUP($C72&amp;$D72&amp;$L72,IF({1,0},Sheet1!$A$6:$A$47&amp;Sheet1!$C$6:$C$47&amp;Sheet1!$K$6:$K$47,Sheet1!F$6:F$47),2,0)</f>
        <v>1</v>
      </c>
      <c r="H72" s="9">
        <f t="array" ref="H72">VLOOKUP($C72&amp;$D72&amp;$L72,IF({1,0},Sheet1!$A$6:$A$47&amp;Sheet1!$C$6:$C$47&amp;Sheet1!$K$6:$K$47,Sheet1!G$6:G$47),2,0)</f>
        <v>0</v>
      </c>
      <c r="I72" s="9">
        <f t="array" ref="I72">VLOOKUP($C72&amp;$D72&amp;$L72,IF({1,0},Sheet1!$A$6:$A$47&amp;Sheet1!$C$6:$C$47&amp;Sheet1!$K$6:$K$47,Sheet1!H$6:H$47),2,0)</f>
        <v>0</v>
      </c>
      <c r="J72" s="9">
        <f t="array" ref="J72">VLOOKUP($C72&amp;$D72&amp;$L72,IF({1,0},Sheet1!$A$6:$A$47&amp;Sheet1!$C$6:$C$47&amp;Sheet1!$K$6:$K$47,Sheet1!I$6:I$47),2,0)</f>
        <v>0</v>
      </c>
      <c r="K72" s="9">
        <f t="array" ref="K72">VLOOKUP($C72&amp;$D72&amp;$L72,IF({1,0},Sheet1!$A$6:$A$47&amp;Sheet1!$C$6:$C$47&amp;Sheet1!$K$6:$K$47,Sheet1!J$6:J$47),2,0)</f>
        <v>0</v>
      </c>
      <c r="L72" s="9">
        <v>5</v>
      </c>
      <c r="M72" s="33" t="s">
        <v>413</v>
      </c>
      <c r="N72" s="9" t="s">
        <v>207</v>
      </c>
      <c r="O72" s="9">
        <f t="array" ref="O72">VLOOKUP($C72&amp;$D72&amp;$U72,IF({1,0},Sheet1!$A$6:$A$47&amp;Sheet1!$C$6:$C$47&amp;Sheet1!$T$6:$T$47,Sheet1!N$6:N$47),2,0)</f>
        <v>18</v>
      </c>
      <c r="P72" s="9">
        <f t="array" ref="P72">VLOOKUP($C72&amp;$D72&amp;$U72,IF({1,0},Sheet1!$A$6:$A$47&amp;Sheet1!$C$6:$C$47&amp;Sheet1!$T$6:$T$47,Sheet1!O$6:O$47),2,0)</f>
        <v>2</v>
      </c>
      <c r="Q72" s="9">
        <f t="array" ref="Q72">VLOOKUP($C72&amp;$D72&amp;$U72,IF({1,0},Sheet1!$A$6:$A$47&amp;Sheet1!$C$6:$C$47&amp;Sheet1!$T$6:$T$47,Sheet1!P$6:P$47),2,0)</f>
        <v>0</v>
      </c>
      <c r="R72" s="9">
        <f t="array" ref="R72">VLOOKUP($C72&amp;$D72&amp;$U72,IF({1,0},Sheet1!$A$6:$A$47&amp;Sheet1!$C$6:$C$47&amp;Sheet1!$T$6:$T$47,Sheet1!Q$6:Q$47),2,0)</f>
        <v>0</v>
      </c>
      <c r="S72" s="9">
        <f t="array" ref="S72">VLOOKUP($C72&amp;$D72&amp;$U72,IF({1,0},Sheet1!$A$6:$A$47&amp;Sheet1!$C$6:$C$47&amp;Sheet1!$T$6:$T$47,Sheet1!R$6:R$47),2,0)</f>
        <v>0</v>
      </c>
      <c r="T72" s="9">
        <f t="array" ref="T72">VLOOKUP($C72&amp;$D72&amp;$U72,IF({1,0},Sheet1!$A$6:$A$47&amp;Sheet1!$C$6:$C$47&amp;Sheet1!$T$6:$T$47,Sheet1!S$6:S$47),2,0)</f>
        <v>0</v>
      </c>
      <c r="U72" s="9">
        <v>10</v>
      </c>
      <c r="V72" s="33" t="s">
        <v>414</v>
      </c>
      <c r="W72" s="9" t="s">
        <v>28</v>
      </c>
      <c r="X72" s="9">
        <f t="array" ref="X72">VLOOKUP($C72&amp;$D72&amp;$AD72,IF({1,0},Sheet1!$A$6:$A$47&amp;Sheet1!$C$6:$C$47&amp;Sheet1!$AC$6:$AC$47,Sheet1!W$6:W$47),2,0)</f>
        <v>0</v>
      </c>
      <c r="Y72" s="9">
        <f t="array" ref="Y72">VLOOKUP($C72&amp;$D72&amp;$AD72,IF({1,0},Sheet1!$A$6:$A$47&amp;Sheet1!$C$6:$C$47&amp;Sheet1!$AC$6:$AC$47,Sheet1!X$6:X$47),2,0)</f>
        <v>0</v>
      </c>
      <c r="Z72" s="9">
        <f t="array" ref="Z72">VLOOKUP($C72&amp;$D72&amp;$AD72,IF({1,0},Sheet1!$A$6:$A$47&amp;Sheet1!$C$6:$C$47&amp;Sheet1!$AC$6:$AC$47,Sheet1!Y$6:Y$47),2,0)</f>
        <v>3</v>
      </c>
      <c r="AA72" s="9">
        <f t="array" ref="AA72">VLOOKUP($C72&amp;$D72&amp;$AD72,IF({1,0},Sheet1!$A$6:$A$47&amp;Sheet1!$C$6:$C$47&amp;Sheet1!$AC$6:$AC$47,Sheet1!Z$6:Z$47),2,0)</f>
        <v>600</v>
      </c>
      <c r="AB72" s="9">
        <v>8</v>
      </c>
      <c r="AC72" s="9">
        <v>20</v>
      </c>
      <c r="AD72" s="9">
        <v>15</v>
      </c>
      <c r="AE72" s="9" t="s">
        <v>470</v>
      </c>
      <c r="AF72" s="9" t="s">
        <v>209</v>
      </c>
      <c r="AG72" s="9">
        <f t="array" ref="AG72">VLOOKUP($C72&amp;$D72&amp;$AM72,IF({1,0},Sheet1!$A$6:$A$47&amp;Sheet1!$C$6:$C$47&amp;Sheet1!$AL$6:$AL$47,Sheet1!AF$6:AF$47),2,0)</f>
        <v>901</v>
      </c>
      <c r="AH72" s="9">
        <v>41305201</v>
      </c>
      <c r="AI72" s="9">
        <f t="array" ref="AI72">VLOOKUP($C72&amp;$D72&amp;$AM72,IF({1,0},Sheet1!$A$6:$A$47&amp;Sheet1!$C$6:$C$47&amp;Sheet1!$AL$6:$AL$47,Sheet1!AH$6:AH$47),2,0)</f>
        <v>0</v>
      </c>
      <c r="AJ72" s="9">
        <f t="array" ref="AJ72">VLOOKUP($C72&amp;$D72&amp;$AM72,IF({1,0},Sheet1!$A$6:$A$47&amp;Sheet1!$C$6:$C$47&amp;Sheet1!$AL$6:$AL$47,Sheet1!AI$6:AI$47),2,0)</f>
        <v>0</v>
      </c>
      <c r="AK72" s="9">
        <f t="array" ref="AK72">VLOOKUP($C72&amp;$D72&amp;$AM72,IF({1,0},Sheet1!$A$6:$A$47&amp;Sheet1!$C$6:$C$47&amp;Sheet1!$AL$6:$AL$47,Sheet1!AJ$6:AJ$47),2,0)</f>
        <v>0</v>
      </c>
      <c r="AL72" s="9">
        <f t="array" ref="AL72">VLOOKUP($C72&amp;$D72&amp;$AM72,IF({1,0},Sheet1!$A$6:$A$47&amp;Sheet1!$C$6:$C$47&amp;Sheet1!$AL$6:$AL$47,Sheet1!AK$6:AK$47),2,0)</f>
        <v>0</v>
      </c>
      <c r="AM72" s="9">
        <v>20</v>
      </c>
      <c r="AN72" s="9" t="s">
        <v>422</v>
      </c>
      <c r="AO72" s="9" t="s">
        <v>73</v>
      </c>
      <c r="AP72" s="9">
        <f t="array" ref="AP72">VLOOKUP($C72&amp;$D72&amp;$AV72,IF({1,0},Sheet1!$A$6:$A$47&amp;Sheet1!$C$6:$C$47&amp;Sheet1!$AU$6:$AU$47,Sheet1!AO$6:AO$47),2,0)</f>
        <v>1</v>
      </c>
      <c r="AQ72" s="9">
        <f t="array" ref="AQ72">VLOOKUP($C72&amp;$D72&amp;$AV72,IF({1,0},Sheet1!$A$6:$A$47&amp;Sheet1!$C$6:$C$47&amp;Sheet1!$AU$6:$AU$47,Sheet1!AP$6:AP$47),2,0)</f>
        <v>16000</v>
      </c>
      <c r="AR72" s="9">
        <f t="array" ref="AR72">VLOOKUP($C72&amp;$D72&amp;$AV72,IF({1,0},Sheet1!$A$6:$A$47&amp;Sheet1!$C$6:$C$47&amp;Sheet1!$AU$6:$AU$47,Sheet1!AQ$6:AQ$47),2,0)</f>
        <v>3</v>
      </c>
      <c r="AS72" s="9">
        <f t="array" ref="AS72">VLOOKUP($C72&amp;$D72&amp;$AV72,IF({1,0},Sheet1!$A$6:$A$47&amp;Sheet1!$C$6:$C$47&amp;Sheet1!$AU$6:$AU$47,Sheet1!AR$6:AR$47),2,0)</f>
        <v>800</v>
      </c>
      <c r="AT72" s="9">
        <f t="array" ref="AT72">VLOOKUP($C72&amp;$D72&amp;$AV72,IF({1,0},Sheet1!$A$6:$A$47&amp;Sheet1!$C$6:$C$47&amp;Sheet1!$AU$6:$AU$47,Sheet1!AS$6:AS$47),2,0)</f>
        <v>0</v>
      </c>
      <c r="AU72" s="9">
        <f t="array" ref="AU72">VLOOKUP($C72&amp;$D72&amp;$AV72,IF({1,0},Sheet1!$A$6:$A$47&amp;Sheet1!$C$6:$C$47&amp;Sheet1!$AU$6:$AU$47,Sheet1!AT$6:AT$47),2,0)</f>
        <v>0</v>
      </c>
      <c r="AV72" s="9">
        <v>25</v>
      </c>
      <c r="AW72" s="9" t="s">
        <v>468</v>
      </c>
      <c r="AX72" s="9" t="s">
        <v>74</v>
      </c>
      <c r="AY72" s="9">
        <f t="array" ref="AY72">VLOOKUP($C72&amp;$D72&amp;$BE72,IF({1,0},Sheet1!$A$6:$A$47&amp;Sheet1!$C$6:$C$47&amp;Sheet1!$BD$6:$BD$47,Sheet1!AX$6:AX$47),2,0)</f>
        <v>18</v>
      </c>
      <c r="AZ72" s="9">
        <f t="array" ref="AZ72">VLOOKUP($C72&amp;$D72&amp;$BE72,IF({1,0},Sheet1!$A$6:$A$47&amp;Sheet1!$C$6:$C$47&amp;Sheet1!$BD$6:$BD$47,Sheet1!AY$6:AY$47),2,0)</f>
        <v>4</v>
      </c>
      <c r="BA72" s="9">
        <f t="array" ref="BA72">VLOOKUP($C72&amp;$D72&amp;$BE72,IF({1,0},Sheet1!$A$6:$A$47&amp;Sheet1!$C$6:$C$47&amp;Sheet1!$BD$6:$BD$47,Sheet1!AZ$6:AZ$47),2,0)</f>
        <v>0</v>
      </c>
      <c r="BB72" s="9">
        <f t="array" ref="BB72">VLOOKUP($C72&amp;$D72&amp;$BE72,IF({1,0},Sheet1!$A$6:$A$47&amp;Sheet1!$C$6:$C$47&amp;Sheet1!$BD$6:$BD$47,Sheet1!BA$6:BA$47),2,0)</f>
        <v>0</v>
      </c>
      <c r="BC72" s="9">
        <f t="array" ref="BC72">VLOOKUP($C72&amp;$D72&amp;$BE72,IF({1,0},Sheet1!$A$6:$A$47&amp;Sheet1!$C$6:$C$47&amp;Sheet1!$BD$6:$BD$47,Sheet1!BB$6:BB$47),2,0)</f>
        <v>0</v>
      </c>
      <c r="BD72" s="9">
        <f t="array" ref="BD72">VLOOKUP($C72&amp;$D72&amp;$BE72,IF({1,0},Sheet1!$A$6:$A$47&amp;Sheet1!$C$6:$C$47&amp;Sheet1!$BD$6:$BD$47,Sheet1!BC$6:BC$47),2,0)</f>
        <v>0</v>
      </c>
      <c r="BE72" s="9">
        <v>30</v>
      </c>
      <c r="BF72" s="33" t="s">
        <v>418</v>
      </c>
      <c r="BG72" s="33" t="s">
        <v>75</v>
      </c>
      <c r="BH72" s="9">
        <f t="array" ref="BH72">VLOOKUP($C72&amp;$D72&amp;$BN72,IF({1,0},Sheet1!$A$6:$A$47&amp;Sheet1!$C$6:$C$47&amp;Sheet1!$BM$6:$BM$47,Sheet1!BG$6:BG$47),2,0)</f>
        <v>1</v>
      </c>
      <c r="BI72" s="9">
        <f t="array" ref="BI72">VLOOKUP($C72&amp;$D72&amp;$BN72,IF({1,0},Sheet1!$A$6:$A$47&amp;Sheet1!$C$6:$C$47&amp;Sheet1!$BM$6:$BM$47,Sheet1!BH$6:BH$47),2,0)</f>
        <v>32000</v>
      </c>
      <c r="BJ72" s="9">
        <f t="array" ref="BJ72">VLOOKUP($C72&amp;$D72&amp;$BN72,IF({1,0},Sheet1!$A$6:$A$47&amp;Sheet1!$C$6:$C$47&amp;Sheet1!$BM$6:$BM$47,Sheet1!BI$6:BI$47),2,0)</f>
        <v>3</v>
      </c>
      <c r="BK72" s="9">
        <f t="array" ref="BK72">VLOOKUP($C72&amp;$D72&amp;$BN72,IF({1,0},Sheet1!$A$6:$A$47&amp;Sheet1!$C$6:$C$47&amp;Sheet1!$BM$6:$BM$47,Sheet1!BJ$6:BJ$47),2,0)</f>
        <v>1600</v>
      </c>
      <c r="BL72" s="9">
        <f t="array" ref="BL72">VLOOKUP($C72&amp;$D72&amp;$BN72,IF({1,0},Sheet1!$A$6:$A$47&amp;Sheet1!$C$6:$C$47&amp;Sheet1!$BM$6:$BM$47,Sheet1!BK$6:BK$47),2,0)</f>
        <v>0</v>
      </c>
      <c r="BM72" s="9">
        <f t="array" ref="BM72">VLOOKUP($C72&amp;$D72&amp;$BN72,IF({1,0},Sheet1!$A$6:$A$47&amp;Sheet1!$C$6:$C$47&amp;Sheet1!$BM$6:$BM$47,Sheet1!BL$6:BL$47),2,0)</f>
        <v>0</v>
      </c>
      <c r="BN72" s="9">
        <v>35</v>
      </c>
      <c r="BO72" s="9" t="s">
        <v>469</v>
      </c>
      <c r="BP72" s="9" t="s">
        <v>212</v>
      </c>
      <c r="BQ72" s="9">
        <f t="array" ref="BQ72">VLOOKUP($C72&amp;$D72&amp;$BW72,IF({1,0},Sheet1!$A$6:$A$47&amp;Sheet1!$C$6:$C$47&amp;Sheet1!$BV$6:$BV$47,Sheet1!BP$6:BP$47),2,0)</f>
        <v>23</v>
      </c>
      <c r="BR72" s="9">
        <f t="array" ref="BR72">VLOOKUP($C72&amp;$D72&amp;$BW72,IF({1,0},Sheet1!$A$6:$A$47&amp;Sheet1!$C$6:$C$47&amp;Sheet1!$BV$6:$BV$47,Sheet1!BQ$6:BQ$47),2,0)</f>
        <v>32</v>
      </c>
      <c r="BS72" s="9">
        <f t="array" ref="BS72">VLOOKUP($C72&amp;$D72&amp;$BW72,IF({1,0},Sheet1!$A$6:$A$47&amp;Sheet1!$C$6:$C$47&amp;Sheet1!$BV$6:$BV$47,Sheet1!BR$6:BR$47),2,0)</f>
        <v>0</v>
      </c>
      <c r="BT72" s="9">
        <f t="array" ref="BT72">VLOOKUP($C72&amp;$D72&amp;$BW72,IF({1,0},Sheet1!$A$6:$A$47&amp;Sheet1!$C$6:$C$47&amp;Sheet1!$BV$6:$BV$47,Sheet1!BS$6:BS$47),2,0)</f>
        <v>0</v>
      </c>
      <c r="BU72" s="9">
        <f t="array" ref="BU72">VLOOKUP($C72&amp;$D72&amp;$BW72,IF({1,0},Sheet1!$A$6:$A$47&amp;Sheet1!$C$6:$C$47&amp;Sheet1!$BV$6:$BV$47,Sheet1!BT$6:BT$47),2,0)</f>
        <v>0</v>
      </c>
      <c r="BV72" s="9">
        <f t="array" ref="BV72">VLOOKUP($C72&amp;$D72&amp;$BW72,IF({1,0},Sheet1!$A$6:$A$47&amp;Sheet1!$C$6:$C$47&amp;Sheet1!$BV$6:$BV$47,Sheet1!BU$6:BU$47),2,0)</f>
        <v>0</v>
      </c>
      <c r="BW72" s="9">
        <v>40</v>
      </c>
      <c r="BX72" s="8" t="str">
        <f>"最终免伤+"&amp;BR72/10&amp;"% （"&amp;BW72/5&amp;"星）"</f>
        <v>最终免伤+3.2% （8星）</v>
      </c>
      <c r="BY72" s="9" t="s">
        <v>77</v>
      </c>
      <c r="BZ72" s="9">
        <f t="array" ref="BZ72">VLOOKUP($C72&amp;$D72&amp;$CF72,IF({1,0},Sheet1!$A$6:$A$47&amp;Sheet1!$C$6:$C$47&amp;Sheet1!$CE$6:$CE$47,Sheet1!BY$6:BY$47),2,0)</f>
        <v>1</v>
      </c>
      <c r="CA72" s="9">
        <f t="array" ref="CA72">VLOOKUP($C72&amp;$D72&amp;$CF72,IF({1,0},Sheet1!$A$6:$A$47&amp;Sheet1!$C$6:$C$47&amp;Sheet1!$CE$6:$CE$47,Sheet1!BZ$6:BZ$47),2,0)</f>
        <v>64000</v>
      </c>
      <c r="CB72" s="9">
        <f t="array" ref="CB72">VLOOKUP($C72&amp;$D72&amp;$CF72,IF({1,0},Sheet1!$A$6:$A$47&amp;Sheet1!$C$6:$C$47&amp;Sheet1!$CE$6:$CE$47,Sheet1!CA$6:CA$47),2,0)</f>
        <v>3</v>
      </c>
      <c r="CC72" s="9">
        <f t="array" ref="CC72">VLOOKUP($C72&amp;$D72&amp;$CF72,IF({1,0},Sheet1!$A$6:$A$47&amp;Sheet1!$C$6:$C$47&amp;Sheet1!$CE$6:$CE$47,Sheet1!CB$6:CB$47),2,0)</f>
        <v>3200</v>
      </c>
      <c r="CD72" s="9">
        <f t="array" ref="CD72">VLOOKUP($C72&amp;$D72&amp;$CF72,IF({1,0},Sheet1!$A$6:$A$47&amp;Sheet1!$C$6:$C$47&amp;Sheet1!$CE$6:$CE$47,Sheet1!CC$6:CC$47),2,0)</f>
        <v>0</v>
      </c>
      <c r="CE72" s="9">
        <f t="array" ref="CE72">VLOOKUP($C72&amp;$D72&amp;$CF72,IF({1,0},Sheet1!$A$6:$A$47&amp;Sheet1!$C$6:$C$47&amp;Sheet1!$CE$6:$CE$47,Sheet1!CD$6:CD$47),2,0)</f>
        <v>0</v>
      </c>
      <c r="CF72" s="9">
        <v>45</v>
      </c>
      <c r="CG72" s="9" t="str">
        <f>"生命+"&amp;CA72&amp;"，防御+"&amp;CC72&amp;" （9星）"</f>
        <v>生命+64000，防御+3200 （9星）</v>
      </c>
      <c r="CH72" s="9" t="s">
        <v>214</v>
      </c>
      <c r="CI72" s="9">
        <f t="array" ref="CI72">VLOOKUP($C72&amp;$D72&amp;$CO72,IF({1,0},Sheet1!$A$6:$A$47&amp;Sheet1!$C$6:$C$47&amp;Sheet1!$CN$6:$CN$47,Sheet1!CH$6:CH$47),2,0)</f>
        <v>23</v>
      </c>
      <c r="CJ72" s="9">
        <f t="array" ref="CJ72">VLOOKUP($C72&amp;$D72&amp;$CO72,IF({1,0},Sheet1!$A$6:$A$47&amp;Sheet1!$C$6:$C$47&amp;Sheet1!$CN$6:$CN$47,Sheet1!CI$6:CI$47),2,0)</f>
        <v>48</v>
      </c>
      <c r="CK72" s="9">
        <f t="array" ref="CK72">VLOOKUP($C72&amp;$D72&amp;$CO72,IF({1,0},Sheet1!$A$6:$A$47&amp;Sheet1!$C$6:$C$47&amp;Sheet1!$CN$6:$CN$47,Sheet1!CJ$6:CJ$47),2,0)</f>
        <v>0</v>
      </c>
      <c r="CL72" s="9">
        <f t="array" ref="CL72">VLOOKUP($C72&amp;$D72&amp;$CO72,IF({1,0},Sheet1!$A$6:$A$47&amp;Sheet1!$C$6:$C$47&amp;Sheet1!$CN$6:$CN$47,Sheet1!CK$6:CK$47),2,0)</f>
        <v>0</v>
      </c>
      <c r="CM72" s="9">
        <f t="array" ref="CM72">VLOOKUP($C72&amp;$D72&amp;$CO72,IF({1,0},Sheet1!$A$6:$A$47&amp;Sheet1!$C$6:$C$47&amp;Sheet1!$CN$6:$CN$47,Sheet1!CL$6:CL$47),2,0)</f>
        <v>0</v>
      </c>
      <c r="CN72" s="9">
        <f t="array" ref="CN72">VLOOKUP($C72&amp;$D72&amp;$CO72,IF({1,0},Sheet1!$A$6:$A$47&amp;Sheet1!$C$6:$C$47&amp;Sheet1!$CN$6:$CN$47,Sheet1!CM$6:CM$47),2,0)</f>
        <v>0</v>
      </c>
      <c r="CO72" s="9">
        <v>50</v>
      </c>
      <c r="CP72" s="8" t="str">
        <f>"最终免伤+"&amp;CJ72/10&amp;"% （"&amp;CO72/5&amp;"星）"</f>
        <v>最终免伤+4.8% （10星）</v>
      </c>
    </row>
    <row r="73" spans="1:94" ht="17.399999999999999" x14ac:dyDescent="0.25">
      <c r="A73" s="47">
        <v>41306</v>
      </c>
      <c r="B73" s="29" t="s">
        <v>324</v>
      </c>
      <c r="C73" s="29">
        <f>VLOOKUP(B73,Sheet4!$A$6:$B$171,2,0)</f>
        <v>3</v>
      </c>
      <c r="D73" s="48">
        <v>13</v>
      </c>
      <c r="E73" s="9" t="s">
        <v>206</v>
      </c>
      <c r="F73" s="9">
        <f t="array" ref="F73">VLOOKUP($C73&amp;$D73&amp;$L73,IF({1,0},Sheet1!$A$6:$A$47&amp;Sheet1!$C$6:$C$47&amp;Sheet1!$K$6:$K$47,Sheet1!E$6:E$47),2,0)</f>
        <v>18</v>
      </c>
      <c r="G73" s="9">
        <f t="array" ref="G73">VLOOKUP($C73&amp;$D73&amp;$L73,IF({1,0},Sheet1!$A$6:$A$47&amp;Sheet1!$C$6:$C$47&amp;Sheet1!$K$6:$K$47,Sheet1!F$6:F$47),2,0)</f>
        <v>1</v>
      </c>
      <c r="H73" s="9">
        <f t="array" ref="H73">VLOOKUP($C73&amp;$D73&amp;$L73,IF({1,0},Sheet1!$A$6:$A$47&amp;Sheet1!$C$6:$C$47&amp;Sheet1!$K$6:$K$47,Sheet1!G$6:G$47),2,0)</f>
        <v>0</v>
      </c>
      <c r="I73" s="9">
        <f t="array" ref="I73">VLOOKUP($C73&amp;$D73&amp;$L73,IF({1,0},Sheet1!$A$6:$A$47&amp;Sheet1!$C$6:$C$47&amp;Sheet1!$K$6:$K$47,Sheet1!H$6:H$47),2,0)</f>
        <v>0</v>
      </c>
      <c r="J73" s="9">
        <f t="array" ref="J73">VLOOKUP($C73&amp;$D73&amp;$L73,IF({1,0},Sheet1!$A$6:$A$47&amp;Sheet1!$C$6:$C$47&amp;Sheet1!$K$6:$K$47,Sheet1!I$6:I$47),2,0)</f>
        <v>0</v>
      </c>
      <c r="K73" s="9">
        <f t="array" ref="K73">VLOOKUP($C73&amp;$D73&amp;$L73,IF({1,0},Sheet1!$A$6:$A$47&amp;Sheet1!$C$6:$C$47&amp;Sheet1!$K$6:$K$47,Sheet1!J$6:J$47),2,0)</f>
        <v>0</v>
      </c>
      <c r="L73" s="9">
        <v>5</v>
      </c>
      <c r="M73" s="33" t="s">
        <v>413</v>
      </c>
      <c r="N73" s="9" t="s">
        <v>207</v>
      </c>
      <c r="O73" s="9">
        <f t="array" ref="O73">VLOOKUP($C73&amp;$D73&amp;$U73,IF({1,0},Sheet1!$A$6:$A$47&amp;Sheet1!$C$6:$C$47&amp;Sheet1!$T$6:$T$47,Sheet1!N$6:N$47),2,0)</f>
        <v>18</v>
      </c>
      <c r="P73" s="9">
        <f t="array" ref="P73">VLOOKUP($C73&amp;$D73&amp;$U73,IF({1,0},Sheet1!$A$6:$A$47&amp;Sheet1!$C$6:$C$47&amp;Sheet1!$T$6:$T$47,Sheet1!O$6:O$47),2,0)</f>
        <v>2</v>
      </c>
      <c r="Q73" s="9">
        <f t="array" ref="Q73">VLOOKUP($C73&amp;$D73&amp;$U73,IF({1,0},Sheet1!$A$6:$A$47&amp;Sheet1!$C$6:$C$47&amp;Sheet1!$T$6:$T$47,Sheet1!P$6:P$47),2,0)</f>
        <v>0</v>
      </c>
      <c r="R73" s="9">
        <f t="array" ref="R73">VLOOKUP($C73&amp;$D73&amp;$U73,IF({1,0},Sheet1!$A$6:$A$47&amp;Sheet1!$C$6:$C$47&amp;Sheet1!$T$6:$T$47,Sheet1!Q$6:Q$47),2,0)</f>
        <v>0</v>
      </c>
      <c r="S73" s="9">
        <f t="array" ref="S73">VLOOKUP($C73&amp;$D73&amp;$U73,IF({1,0},Sheet1!$A$6:$A$47&amp;Sheet1!$C$6:$C$47&amp;Sheet1!$T$6:$T$47,Sheet1!R$6:R$47),2,0)</f>
        <v>0</v>
      </c>
      <c r="T73" s="9">
        <f t="array" ref="T73">VLOOKUP($C73&amp;$D73&amp;$U73,IF({1,0},Sheet1!$A$6:$A$47&amp;Sheet1!$C$6:$C$47&amp;Sheet1!$T$6:$T$47,Sheet1!S$6:S$47),2,0)</f>
        <v>0</v>
      </c>
      <c r="U73" s="9">
        <v>10</v>
      </c>
      <c r="V73" s="33" t="s">
        <v>414</v>
      </c>
      <c r="W73" s="9" t="s">
        <v>28</v>
      </c>
      <c r="X73" s="9">
        <f t="array" ref="X73">VLOOKUP($C73&amp;$D73&amp;$AD73,IF({1,0},Sheet1!$A$6:$A$47&amp;Sheet1!$C$6:$C$47&amp;Sheet1!$AC$6:$AC$47,Sheet1!W$6:W$47),2,0)</f>
        <v>0</v>
      </c>
      <c r="Y73" s="9">
        <f t="array" ref="Y73">VLOOKUP($C73&amp;$D73&amp;$AD73,IF({1,0},Sheet1!$A$6:$A$47&amp;Sheet1!$C$6:$C$47&amp;Sheet1!$AC$6:$AC$47,Sheet1!X$6:X$47),2,0)</f>
        <v>0</v>
      </c>
      <c r="Z73" s="9">
        <f t="array" ref="Z73">VLOOKUP($C73&amp;$D73&amp;$AD73,IF({1,0},Sheet1!$A$6:$A$47&amp;Sheet1!$C$6:$C$47&amp;Sheet1!$AC$6:$AC$47,Sheet1!Y$6:Y$47),2,0)</f>
        <v>2</v>
      </c>
      <c r="AA73" s="9">
        <f t="array" ref="AA73">VLOOKUP($C73&amp;$D73&amp;$AD73,IF({1,0},Sheet1!$A$6:$A$47&amp;Sheet1!$C$6:$C$47&amp;Sheet1!$AC$6:$AC$47,Sheet1!Z$6:Z$47),2,0)</f>
        <v>800</v>
      </c>
      <c r="AB73" s="9">
        <f t="array" ref="AB73">VLOOKUP($C73&amp;$D73&amp;$AD73,IF({1,0},Sheet1!$A$6:$A$47&amp;Sheet1!$C$6:$C$47&amp;Sheet1!$AC$6:$AC$47,Sheet1!AA$6:AA$47),2,0)</f>
        <v>9</v>
      </c>
      <c r="AC73" s="9">
        <f t="array" ref="AC73">VLOOKUP($C73&amp;$D73&amp;$AD73,IF({1,0},Sheet1!$A$6:$A$47&amp;Sheet1!$C$6:$C$47&amp;Sheet1!$AC$6:$AC$47,Sheet1!AB$6:AB$47),2,0)</f>
        <v>40</v>
      </c>
      <c r="AD73" s="9">
        <v>15</v>
      </c>
      <c r="AE73" s="9" t="str">
        <f t="array" ref="AE73">VLOOKUP($C73&amp;$D73,IF({1,0},Sheet1!$A$6:$A$47&amp;Sheet1!$C$6:$C$47,Sheet1!AD$6:AD$47),2,0)</f>
        <v>攻击+800，命中+4% （3星）</v>
      </c>
      <c r="AF73" s="9" t="s">
        <v>209</v>
      </c>
      <c r="AG73" s="9">
        <f t="array" ref="AG73">VLOOKUP($C73&amp;$D73&amp;$AM73,IF({1,0},Sheet1!$A$6:$A$47&amp;Sheet1!$C$6:$C$47&amp;Sheet1!$AL$6:$AL$47,Sheet1!AF$6:AF$47),2,0)</f>
        <v>0</v>
      </c>
      <c r="AH73" s="9">
        <f t="array" ref="AH73">VLOOKUP($C73&amp;$D73&amp;$AM73,IF({1,0},Sheet1!$A$6:$A$47&amp;Sheet1!$C$6:$C$47&amp;Sheet1!$AL$6:$AL$47,Sheet1!AG$6:AG$47),2,0)</f>
        <v>0</v>
      </c>
      <c r="AI73" s="9">
        <f t="array" ref="AI73">VLOOKUP($C73&amp;$D73&amp;$AM73,IF({1,0},Sheet1!$A$6:$A$47&amp;Sheet1!$C$6:$C$47&amp;Sheet1!$AL$6:$AL$47,Sheet1!AH$6:AH$47),2,0)</f>
        <v>7</v>
      </c>
      <c r="AJ73" s="9">
        <f t="array" ref="AJ73">VLOOKUP($C73&amp;$D73&amp;$AM73,IF({1,0},Sheet1!$A$6:$A$47&amp;Sheet1!$C$6:$C$47&amp;Sheet1!$AL$6:$AL$47,Sheet1!AI$6:AI$47),2,0)</f>
        <v>60</v>
      </c>
      <c r="AK73" s="9">
        <f t="array" ref="AK73">VLOOKUP($C73&amp;$D73&amp;$AM73,IF({1,0},Sheet1!$A$6:$A$47&amp;Sheet1!$C$6:$C$47&amp;Sheet1!$AL$6:$AL$47,Sheet1!AJ$6:AJ$47),2,0)</f>
        <v>0</v>
      </c>
      <c r="AL73" s="9">
        <f t="array" ref="AL73">VLOOKUP($C73&amp;$D73&amp;$AM73,IF({1,0},Sheet1!$A$6:$A$47&amp;Sheet1!$C$6:$C$47&amp;Sheet1!$AL$6:$AL$47,Sheet1!AK$6:AK$47),2,0)</f>
        <v>0</v>
      </c>
      <c r="AM73" s="9">
        <v>20</v>
      </c>
      <c r="AN73" s="9" t="s">
        <v>463</v>
      </c>
      <c r="AO73" s="9" t="s">
        <v>73</v>
      </c>
      <c r="AP73" s="9">
        <f t="array" ref="AP73">VLOOKUP($C73&amp;$D73&amp;$AV73,IF({1,0},Sheet1!$A$6:$A$47&amp;Sheet1!$C$6:$C$47&amp;Sheet1!$AU$6:$AU$47,Sheet1!AO$6:AO$47),2,0)</f>
        <v>2</v>
      </c>
      <c r="AQ73" s="9">
        <f t="array" ref="AQ73">VLOOKUP($C73&amp;$D73&amp;$AV73,IF({1,0},Sheet1!$A$6:$A$47&amp;Sheet1!$C$6:$C$47&amp;Sheet1!$AU$6:$AU$47,Sheet1!AP$6:AP$47),2,0)</f>
        <v>4000</v>
      </c>
      <c r="AR73" s="9">
        <f t="array" ref="AR73">VLOOKUP($C73&amp;$D73&amp;$AV73,IF({1,0},Sheet1!$A$6:$A$47&amp;Sheet1!$C$6:$C$47&amp;Sheet1!$AU$6:$AU$47,Sheet1!AQ$6:AQ$47),2,0)</f>
        <v>0</v>
      </c>
      <c r="AS73" s="9">
        <f t="array" ref="AS73">VLOOKUP($C73&amp;$D73&amp;$AV73,IF({1,0},Sheet1!$A$6:$A$47&amp;Sheet1!$C$6:$C$47&amp;Sheet1!$AU$6:$AU$47,Sheet1!AR$6:AR$47),2,0)</f>
        <v>0</v>
      </c>
      <c r="AT73" s="9">
        <f t="array" ref="AT73">VLOOKUP($C73&amp;$D73&amp;$AV73,IF({1,0},Sheet1!$A$6:$A$47&amp;Sheet1!$C$6:$C$47&amp;Sheet1!$AU$6:$AU$47,Sheet1!AS$6:AS$47),2,0)</f>
        <v>0</v>
      </c>
      <c r="AU73" s="9">
        <f t="array" ref="AU73">VLOOKUP($C73&amp;$D73&amp;$AV73,IF({1,0},Sheet1!$A$6:$A$47&amp;Sheet1!$C$6:$C$47&amp;Sheet1!$AU$6:$AU$47,Sheet1!AT$6:AT$47),2,0)</f>
        <v>0</v>
      </c>
      <c r="AV73" s="9">
        <v>25</v>
      </c>
      <c r="AW73" s="9" t="s">
        <v>464</v>
      </c>
      <c r="AX73" s="9" t="s">
        <v>74</v>
      </c>
      <c r="AY73" s="9">
        <f t="array" ref="AY73">VLOOKUP($C73&amp;$D73&amp;$BE73,IF({1,0},Sheet1!$A$6:$A$47&amp;Sheet1!$C$6:$C$47&amp;Sheet1!$BD$6:$BD$47,Sheet1!AX$6:AX$47),2,0)</f>
        <v>18</v>
      </c>
      <c r="AZ73" s="9">
        <f t="array" ref="AZ73">VLOOKUP($C73&amp;$D73&amp;$BE73,IF({1,0},Sheet1!$A$6:$A$47&amp;Sheet1!$C$6:$C$47&amp;Sheet1!$BD$6:$BD$47,Sheet1!AY$6:AY$47),2,0)</f>
        <v>4</v>
      </c>
      <c r="BA73" s="9">
        <f t="array" ref="BA73">VLOOKUP($C73&amp;$D73&amp;$BE73,IF({1,0},Sheet1!$A$6:$A$47&amp;Sheet1!$C$6:$C$47&amp;Sheet1!$BD$6:$BD$47,Sheet1!AZ$6:AZ$47),2,0)</f>
        <v>0</v>
      </c>
      <c r="BB73" s="9">
        <f t="array" ref="BB73">VLOOKUP($C73&amp;$D73&amp;$BE73,IF({1,0},Sheet1!$A$6:$A$47&amp;Sheet1!$C$6:$C$47&amp;Sheet1!$BD$6:$BD$47,Sheet1!BA$6:BA$47),2,0)</f>
        <v>0</v>
      </c>
      <c r="BC73" s="9">
        <f t="array" ref="BC73">VLOOKUP($C73&amp;$D73&amp;$BE73,IF({1,0},Sheet1!$A$6:$A$47&amp;Sheet1!$C$6:$C$47&amp;Sheet1!$BD$6:$BD$47,Sheet1!BB$6:BB$47),2,0)</f>
        <v>0</v>
      </c>
      <c r="BD73" s="9">
        <f t="array" ref="BD73">VLOOKUP($C73&amp;$D73&amp;$BE73,IF({1,0},Sheet1!$A$6:$A$47&amp;Sheet1!$C$6:$C$47&amp;Sheet1!$BD$6:$BD$47,Sheet1!BC$6:BC$47),2,0)</f>
        <v>0</v>
      </c>
      <c r="BE73" s="9">
        <v>30</v>
      </c>
      <c r="BF73" s="33" t="s">
        <v>418</v>
      </c>
      <c r="BG73" s="33" t="s">
        <v>75</v>
      </c>
      <c r="BH73" s="9">
        <f t="array" ref="BH73">VLOOKUP($C73&amp;$D73&amp;$BN73,IF({1,0},Sheet1!$A$6:$A$47&amp;Sheet1!$C$6:$C$47&amp;Sheet1!$BM$6:$BM$47,Sheet1!BG$6:BG$47),2,0)</f>
        <v>2</v>
      </c>
      <c r="BI73" s="9">
        <f t="array" ref="BI73">VLOOKUP($C73&amp;$D73&amp;$BN73,IF({1,0},Sheet1!$A$6:$A$47&amp;Sheet1!$C$6:$C$47&amp;Sheet1!$BM$6:$BM$47,Sheet1!BH$6:BH$47),2,0)</f>
        <v>8000</v>
      </c>
      <c r="BJ73" s="9">
        <f t="array" ref="BJ73">VLOOKUP($C73&amp;$D73&amp;$BN73,IF({1,0},Sheet1!$A$6:$A$47&amp;Sheet1!$C$6:$C$47&amp;Sheet1!$BM$6:$BM$47,Sheet1!BI$6:BI$47),2,0)</f>
        <v>0</v>
      </c>
      <c r="BK73" s="9">
        <f t="array" ref="BK73">VLOOKUP($C73&amp;$D73&amp;$BN73,IF({1,0},Sheet1!$A$6:$A$47&amp;Sheet1!$C$6:$C$47&amp;Sheet1!$BM$6:$BM$47,Sheet1!BJ$6:BJ$47),2,0)</f>
        <v>0</v>
      </c>
      <c r="BL73" s="9">
        <f t="array" ref="BL73">VLOOKUP($C73&amp;$D73&amp;$BN73,IF({1,0},Sheet1!$A$6:$A$47&amp;Sheet1!$C$6:$C$47&amp;Sheet1!$BM$6:$BM$47,Sheet1!BK$6:BK$47),2,0)</f>
        <v>0</v>
      </c>
      <c r="BM73" s="9">
        <f t="array" ref="BM73">VLOOKUP($C73&amp;$D73&amp;$BN73,IF({1,0},Sheet1!$A$6:$A$47&amp;Sheet1!$C$6:$C$47&amp;Sheet1!$BM$6:$BM$47,Sheet1!BL$6:BL$47),2,0)</f>
        <v>0</v>
      </c>
      <c r="BN73" s="9">
        <v>35</v>
      </c>
      <c r="BO73" s="9" t="s">
        <v>465</v>
      </c>
      <c r="BP73" s="9" t="s">
        <v>212</v>
      </c>
      <c r="BQ73" s="9">
        <f t="array" ref="BQ73">VLOOKUP($C73&amp;$D73&amp;$BW73,IF({1,0},Sheet1!$A$6:$A$47&amp;Sheet1!$C$6:$C$47&amp;Sheet1!$BV$6:$BV$47,Sheet1!BP$6:BP$47),2,0)</f>
        <v>7</v>
      </c>
      <c r="BR73" s="9">
        <f t="array" ref="BR73">VLOOKUP($C73&amp;$D73&amp;$BW73,IF({1,0},Sheet1!$A$6:$A$47&amp;Sheet1!$C$6:$C$47&amp;Sheet1!$BV$6:$BV$47,Sheet1!BQ$6:BQ$47),2,0)</f>
        <v>80</v>
      </c>
      <c r="BS73" s="9">
        <f t="array" ref="BS73">VLOOKUP($C73&amp;$D73&amp;$BW73,IF({1,0},Sheet1!$A$6:$A$47&amp;Sheet1!$C$6:$C$47&amp;Sheet1!$BV$6:$BV$47,Sheet1!BR$6:BR$47),2,0)</f>
        <v>0</v>
      </c>
      <c r="BT73" s="9">
        <f t="array" ref="BT73">VLOOKUP($C73&amp;$D73&amp;$BW73,IF({1,0},Sheet1!$A$6:$A$47&amp;Sheet1!$C$6:$C$47&amp;Sheet1!$BV$6:$BV$47,Sheet1!BS$6:BS$47),2,0)</f>
        <v>0</v>
      </c>
      <c r="BU73" s="9">
        <f t="array" ref="BU73">VLOOKUP($C73&amp;$D73&amp;$BW73,IF({1,0},Sheet1!$A$6:$A$47&amp;Sheet1!$C$6:$C$47&amp;Sheet1!$BV$6:$BV$47,Sheet1!BT$6:BT$47),2,0)</f>
        <v>0</v>
      </c>
      <c r="BV73" s="9">
        <f t="array" ref="BV73">VLOOKUP($C73&amp;$D73&amp;$BW73,IF({1,0},Sheet1!$A$6:$A$47&amp;Sheet1!$C$6:$C$47&amp;Sheet1!$BV$6:$BV$47,Sheet1!BU$6:BU$47),2,0)</f>
        <v>0</v>
      </c>
      <c r="BW73" s="9">
        <v>40</v>
      </c>
      <c r="BX73" s="9" t="str">
        <f t="shared" ref="BX73:BX74" si="18">"伤害加成+"&amp;BR73/10&amp;"% （"&amp;BW73/5&amp;"星）"</f>
        <v>伤害加成+8% （8星）</v>
      </c>
      <c r="BY73" s="9" t="s">
        <v>77</v>
      </c>
      <c r="BZ73" s="9">
        <f t="array" ref="BZ73">VLOOKUP($C73&amp;$D73&amp;$CF73,IF({1,0},Sheet1!$A$6:$A$47&amp;Sheet1!$C$6:$C$47&amp;Sheet1!$CE$6:$CE$47,Sheet1!BY$6:BY$47),2,0)</f>
        <v>2</v>
      </c>
      <c r="CA73" s="9">
        <f t="array" ref="CA73">VLOOKUP($C73&amp;$D73&amp;$CF73,IF({1,0},Sheet1!$A$6:$A$47&amp;Sheet1!$C$6:$C$47&amp;Sheet1!$CE$6:$CE$47,Sheet1!BZ$6:BZ$47),2,0)</f>
        <v>16000</v>
      </c>
      <c r="CB73" s="9">
        <f t="array" ref="CB73">VLOOKUP($C73&amp;$D73&amp;$CF73,IF({1,0},Sheet1!$A$6:$A$47&amp;Sheet1!$C$6:$C$47&amp;Sheet1!$CE$6:$CE$47,Sheet1!CA$6:CA$47),2,0)</f>
        <v>0</v>
      </c>
      <c r="CC73" s="9">
        <f t="array" ref="CC73">VLOOKUP($C73&amp;$D73&amp;$CF73,IF({1,0},Sheet1!$A$6:$A$47&amp;Sheet1!$C$6:$C$47&amp;Sheet1!$CE$6:$CE$47,Sheet1!CB$6:CB$47),2,0)</f>
        <v>0</v>
      </c>
      <c r="CD73" s="9">
        <f t="array" ref="CD73">VLOOKUP($C73&amp;$D73&amp;$CF73,IF({1,0},Sheet1!$A$6:$A$47&amp;Sheet1!$C$6:$C$47&amp;Sheet1!$CE$6:$CE$47,Sheet1!CC$6:CC$47),2,0)</f>
        <v>0</v>
      </c>
      <c r="CE73" s="9">
        <f t="array" ref="CE73">VLOOKUP($C73&amp;$D73&amp;$CF73,IF({1,0},Sheet1!$A$6:$A$47&amp;Sheet1!$C$6:$C$47&amp;Sheet1!$CE$6:$CE$47,Sheet1!CD$6:CD$47),2,0)</f>
        <v>0</v>
      </c>
      <c r="CF73" s="9">
        <v>45</v>
      </c>
      <c r="CG73" s="9" t="s">
        <v>466</v>
      </c>
      <c r="CH73" s="9" t="s">
        <v>214</v>
      </c>
      <c r="CI73" s="9">
        <f t="array" ref="CI73">VLOOKUP($C73&amp;$D73&amp;$CO73,IF({1,0},Sheet1!$A$6:$A$47&amp;Sheet1!$C$6:$C$47&amp;Sheet1!$CN$6:$CN$47,Sheet1!CH$6:CH$47),2,0)</f>
        <v>22</v>
      </c>
      <c r="CJ73" s="9">
        <f t="array" ref="CJ73">VLOOKUP($C73&amp;$D73&amp;$CO73,IF({1,0},Sheet1!$A$6:$A$47&amp;Sheet1!$C$6:$C$47&amp;Sheet1!$CN$6:$CN$47,Sheet1!CI$6:CI$47),2,0)</f>
        <v>96</v>
      </c>
      <c r="CK73" s="9">
        <f t="array" ref="CK73">VLOOKUP($C73&amp;$D73&amp;$CO73,IF({1,0},Sheet1!$A$6:$A$47&amp;Sheet1!$C$6:$C$47&amp;Sheet1!$CN$6:$CN$47,Sheet1!CJ$6:CJ$47),2,0)</f>
        <v>0</v>
      </c>
      <c r="CL73" s="9">
        <f t="array" ref="CL73">VLOOKUP($C73&amp;$D73&amp;$CO73,IF({1,0},Sheet1!$A$6:$A$47&amp;Sheet1!$C$6:$C$47&amp;Sheet1!$CN$6:$CN$47,Sheet1!CK$6:CK$47),2,0)</f>
        <v>0</v>
      </c>
      <c r="CM73" s="9">
        <f t="array" ref="CM73">VLOOKUP($C73&amp;$D73&amp;$CO73,IF({1,0},Sheet1!$A$6:$A$47&amp;Sheet1!$C$6:$C$47&amp;Sheet1!$CN$6:$CN$47,Sheet1!CL$6:CL$47),2,0)</f>
        <v>0</v>
      </c>
      <c r="CN73" s="9">
        <f t="array" ref="CN73">VLOOKUP($C73&amp;$D73&amp;$CO73,IF({1,0},Sheet1!$A$6:$A$47&amp;Sheet1!$C$6:$C$47&amp;Sheet1!$CN$6:$CN$47,Sheet1!CM$6:CM$47),2,0)</f>
        <v>0</v>
      </c>
      <c r="CO73" s="9">
        <v>50</v>
      </c>
      <c r="CP73" s="9" t="str">
        <f t="shared" ref="CP73:CP74" si="19">"最终增伤+"&amp;CJ73/10&amp;"% （"&amp;CO73/5&amp;"星）"</f>
        <v>最终增伤+9.6% （10星）</v>
      </c>
    </row>
    <row r="74" spans="1:94" ht="17.399999999999999" x14ac:dyDescent="0.25">
      <c r="A74" s="49">
        <v>11002</v>
      </c>
      <c r="B74" s="31" t="s">
        <v>285</v>
      </c>
      <c r="C74" s="31">
        <f>VLOOKUP(B74,Sheet4!$A$6:$B$171,2,0)</f>
        <v>3</v>
      </c>
      <c r="D74" s="50">
        <v>10</v>
      </c>
      <c r="E74" s="9" t="s">
        <v>206</v>
      </c>
      <c r="F74" s="9">
        <f t="array" ref="F74">VLOOKUP($C74&amp;$D74&amp;$L74,IF({1,0},Sheet1!$A$6:$A$47&amp;Sheet1!$C$6:$C$47&amp;Sheet1!$K$6:$K$47,Sheet1!E$6:E$47),2,0)</f>
        <v>18</v>
      </c>
      <c r="G74" s="9">
        <f t="array" ref="G74">VLOOKUP($C74&amp;$D74&amp;$L74,IF({1,0},Sheet1!$A$6:$A$47&amp;Sheet1!$C$6:$C$47&amp;Sheet1!$K$6:$K$47,Sheet1!F$6:F$47),2,0)</f>
        <v>1</v>
      </c>
      <c r="H74" s="9">
        <f t="array" ref="H74">VLOOKUP($C74&amp;$D74&amp;$L74,IF({1,0},Sheet1!$A$6:$A$47&amp;Sheet1!$C$6:$C$47&amp;Sheet1!$K$6:$K$47,Sheet1!G$6:G$47),2,0)</f>
        <v>0</v>
      </c>
      <c r="I74" s="9">
        <f t="array" ref="I74">VLOOKUP($C74&amp;$D74&amp;$L74,IF({1,0},Sheet1!$A$6:$A$47&amp;Sheet1!$C$6:$C$47&amp;Sheet1!$K$6:$K$47,Sheet1!H$6:H$47),2,0)</f>
        <v>0</v>
      </c>
      <c r="J74" s="9">
        <f t="array" ref="J74">VLOOKUP($C74&amp;$D74&amp;$L74,IF({1,0},Sheet1!$A$6:$A$47&amp;Sheet1!$C$6:$C$47&amp;Sheet1!$K$6:$K$47,Sheet1!I$6:I$47),2,0)</f>
        <v>0</v>
      </c>
      <c r="K74" s="9">
        <f t="array" ref="K74">VLOOKUP($C74&amp;$D74&amp;$L74,IF({1,0},Sheet1!$A$6:$A$47&amp;Sheet1!$C$6:$C$47&amp;Sheet1!$K$6:$K$47,Sheet1!J$6:J$47),2,0)</f>
        <v>0</v>
      </c>
      <c r="L74" s="9">
        <v>5</v>
      </c>
      <c r="M74" s="33" t="s">
        <v>413</v>
      </c>
      <c r="N74" s="9" t="s">
        <v>207</v>
      </c>
      <c r="O74" s="9">
        <f t="array" ref="O74">VLOOKUP($C74&amp;$D74&amp;$U74,IF({1,0},Sheet1!$A$6:$A$47&amp;Sheet1!$C$6:$C$47&amp;Sheet1!$T$6:$T$47,Sheet1!N$6:N$47),2,0)</f>
        <v>18</v>
      </c>
      <c r="P74" s="9">
        <f t="array" ref="P74">VLOOKUP($C74&amp;$D74&amp;$U74,IF({1,0},Sheet1!$A$6:$A$47&amp;Sheet1!$C$6:$C$47&amp;Sheet1!$T$6:$T$47,Sheet1!O$6:O$47),2,0)</f>
        <v>2</v>
      </c>
      <c r="Q74" s="9">
        <f t="array" ref="Q74">VLOOKUP($C74&amp;$D74&amp;$U74,IF({1,0},Sheet1!$A$6:$A$47&amp;Sheet1!$C$6:$C$47&amp;Sheet1!$T$6:$T$47,Sheet1!P$6:P$47),2,0)</f>
        <v>0</v>
      </c>
      <c r="R74" s="9">
        <f t="array" ref="R74">VLOOKUP($C74&amp;$D74&amp;$U74,IF({1,0},Sheet1!$A$6:$A$47&amp;Sheet1!$C$6:$C$47&amp;Sheet1!$T$6:$T$47,Sheet1!Q$6:Q$47),2,0)</f>
        <v>0</v>
      </c>
      <c r="S74" s="9">
        <f t="array" ref="S74">VLOOKUP($C74&amp;$D74&amp;$U74,IF({1,0},Sheet1!$A$6:$A$47&amp;Sheet1!$C$6:$C$47&amp;Sheet1!$T$6:$T$47,Sheet1!R$6:R$47),2,0)</f>
        <v>0</v>
      </c>
      <c r="T74" s="9">
        <f t="array" ref="T74">VLOOKUP($C74&amp;$D74&amp;$U74,IF({1,0},Sheet1!$A$6:$A$47&amp;Sheet1!$C$6:$C$47&amp;Sheet1!$T$6:$T$47,Sheet1!S$6:S$47),2,0)</f>
        <v>0</v>
      </c>
      <c r="U74" s="9">
        <v>10</v>
      </c>
      <c r="V74" s="33" t="s">
        <v>414</v>
      </c>
      <c r="W74" s="9" t="s">
        <v>28</v>
      </c>
      <c r="X74" s="9">
        <f t="array" ref="X74">VLOOKUP($C74&amp;$D74&amp;$AD74,IF({1,0},Sheet1!$A$6:$A$47&amp;Sheet1!$C$6:$C$47&amp;Sheet1!$AC$6:$AC$47,Sheet1!W$6:W$47),2,0)</f>
        <v>0</v>
      </c>
      <c r="Y74" s="9">
        <f t="array" ref="Y74">VLOOKUP($C74&amp;$D74&amp;$AD74,IF({1,0},Sheet1!$A$6:$A$47&amp;Sheet1!$C$6:$C$47&amp;Sheet1!$AC$6:$AC$47,Sheet1!X$6:X$47),2,0)</f>
        <v>0</v>
      </c>
      <c r="Z74" s="9">
        <f t="array" ref="Z74">VLOOKUP($C74&amp;$D74&amp;$AD74,IF({1,0},Sheet1!$A$6:$A$47&amp;Sheet1!$C$6:$C$47&amp;Sheet1!$AC$6:$AC$47,Sheet1!Y$6:Y$47),2,0)</f>
        <v>2</v>
      </c>
      <c r="AA74" s="9">
        <f t="array" ref="AA74">VLOOKUP($C74&amp;$D74&amp;$AD74,IF({1,0},Sheet1!$A$6:$A$47&amp;Sheet1!$C$6:$C$47&amp;Sheet1!$AC$6:$AC$47,Sheet1!Z$6:Z$47),2,0)</f>
        <v>700</v>
      </c>
      <c r="AB74" s="9">
        <f t="array" ref="AB74">VLOOKUP($C74&amp;$D74&amp;$AD74,IF({1,0},Sheet1!$A$6:$A$47&amp;Sheet1!$C$6:$C$47&amp;Sheet1!$AC$6:$AC$47,Sheet1!AA$6:AA$47),2,0)</f>
        <v>9</v>
      </c>
      <c r="AC74" s="9">
        <f t="array" ref="AC74">VLOOKUP($C74&amp;$D74&amp;$AD74,IF({1,0},Sheet1!$A$6:$A$47&amp;Sheet1!$C$6:$C$47&amp;Sheet1!$AC$6:$AC$47,Sheet1!AB$6:AB$47),2,0)</f>
        <v>35</v>
      </c>
      <c r="AD74" s="9">
        <v>15</v>
      </c>
      <c r="AE74" s="9" t="str">
        <f t="array" ref="AE74">VLOOKUP($C74&amp;$D74,IF({1,0},Sheet1!$A$6:$A$47&amp;Sheet1!$C$6:$C$47,Sheet1!AD$6:AD$47),2,0)</f>
        <v>攻击+700，命中+3.5% （3星）</v>
      </c>
      <c r="AF74" s="9" t="s">
        <v>209</v>
      </c>
      <c r="AG74" s="9">
        <f t="array" ref="AG74">VLOOKUP($C74&amp;$D74&amp;$AM74,IF({1,0},Sheet1!$A$6:$A$47&amp;Sheet1!$C$6:$C$47&amp;Sheet1!$AL$6:$AL$47,Sheet1!AF$6:AF$47),2,0)</f>
        <v>0</v>
      </c>
      <c r="AH74" s="9">
        <f t="array" ref="AH74">VLOOKUP($C74&amp;$D74&amp;$AM74,IF({1,0},Sheet1!$A$6:$A$47&amp;Sheet1!$C$6:$C$47&amp;Sheet1!$AL$6:$AL$47,Sheet1!AG$6:AG$47),2,0)</f>
        <v>0</v>
      </c>
      <c r="AI74" s="9">
        <f t="array" ref="AI74">VLOOKUP($C74&amp;$D74&amp;$AM74,IF({1,0},Sheet1!$A$6:$A$47&amp;Sheet1!$C$6:$C$47&amp;Sheet1!$AL$6:$AL$47,Sheet1!AH$6:AH$47),2,0)</f>
        <v>7</v>
      </c>
      <c r="AJ74" s="9">
        <f t="array" ref="AJ74">VLOOKUP($C74&amp;$D74&amp;$AM74,IF({1,0},Sheet1!$A$6:$A$47&amp;Sheet1!$C$6:$C$47&amp;Sheet1!$AL$6:$AL$47,Sheet1!AI$6:AI$47),2,0)</f>
        <v>55</v>
      </c>
      <c r="AK74" s="9">
        <f t="array" ref="AK74">VLOOKUP($C74&amp;$D74&amp;$AM74,IF({1,0},Sheet1!$A$6:$A$47&amp;Sheet1!$C$6:$C$47&amp;Sheet1!$AL$6:$AL$47,Sheet1!AJ$6:AJ$47),2,0)</f>
        <v>0</v>
      </c>
      <c r="AL74" s="9">
        <f t="array" ref="AL74">VLOOKUP($C74&amp;$D74&amp;$AM74,IF({1,0},Sheet1!$A$6:$A$47&amp;Sheet1!$C$6:$C$47&amp;Sheet1!$AL$6:$AL$47,Sheet1!AK$6:AK$47),2,0)</f>
        <v>0</v>
      </c>
      <c r="AM74" s="9">
        <v>20</v>
      </c>
      <c r="AN74" s="9" t="s">
        <v>471</v>
      </c>
      <c r="AO74" s="9" t="s">
        <v>73</v>
      </c>
      <c r="AP74" s="9">
        <f t="array" ref="AP74">VLOOKUP($C74&amp;$D74&amp;$AV74,IF({1,0},Sheet1!$A$6:$A$47&amp;Sheet1!$C$6:$C$47&amp;Sheet1!$AU$6:$AU$47,Sheet1!AO$6:AO$47),2,0)</f>
        <v>2</v>
      </c>
      <c r="AQ74" s="9">
        <f t="array" ref="AQ74">VLOOKUP($C74&amp;$D74&amp;$AV74,IF({1,0},Sheet1!$A$6:$A$47&amp;Sheet1!$C$6:$C$47&amp;Sheet1!$AU$6:$AU$47,Sheet1!AP$6:AP$47),2,0)</f>
        <v>2500</v>
      </c>
      <c r="AR74" s="9">
        <f t="array" ref="AR74">VLOOKUP($C74&amp;$D74&amp;$AV74,IF({1,0},Sheet1!$A$6:$A$47&amp;Sheet1!$C$6:$C$47&amp;Sheet1!$AU$6:$AU$47,Sheet1!AQ$6:AQ$47),2,0)</f>
        <v>0</v>
      </c>
      <c r="AS74" s="9">
        <f t="array" ref="AS74">VLOOKUP($C74&amp;$D74&amp;$AV74,IF({1,0},Sheet1!$A$6:$A$47&amp;Sheet1!$C$6:$C$47&amp;Sheet1!$AU$6:$AU$47,Sheet1!AR$6:AR$47),2,0)</f>
        <v>0</v>
      </c>
      <c r="AT74" s="9">
        <f t="array" ref="AT74">VLOOKUP($C74&amp;$D74&amp;$AV74,IF({1,0},Sheet1!$A$6:$A$47&amp;Sheet1!$C$6:$C$47&amp;Sheet1!$AU$6:$AU$47,Sheet1!AS$6:AS$47),2,0)</f>
        <v>0</v>
      </c>
      <c r="AU74" s="9">
        <f t="array" ref="AU74">VLOOKUP($C74&amp;$D74&amp;$AV74,IF({1,0},Sheet1!$A$6:$A$47&amp;Sheet1!$C$6:$C$47&amp;Sheet1!$AU$6:$AU$47,Sheet1!AT$6:AT$47),2,0)</f>
        <v>0</v>
      </c>
      <c r="AV74" s="9">
        <v>25</v>
      </c>
      <c r="AW74" s="9" t="s">
        <v>472</v>
      </c>
      <c r="AX74" s="9" t="s">
        <v>74</v>
      </c>
      <c r="AY74" s="9">
        <f t="array" ref="AY74">VLOOKUP($C74&amp;$D74&amp;$BE74,IF({1,0},Sheet1!$A$6:$A$47&amp;Sheet1!$C$6:$C$47&amp;Sheet1!$BD$6:$BD$47,Sheet1!AX$6:AX$47),2,0)</f>
        <v>18</v>
      </c>
      <c r="AZ74" s="9">
        <f t="array" ref="AZ74">VLOOKUP($C74&amp;$D74&amp;$BE74,IF({1,0},Sheet1!$A$6:$A$47&amp;Sheet1!$C$6:$C$47&amp;Sheet1!$BD$6:$BD$47,Sheet1!AY$6:AY$47),2,0)</f>
        <v>4</v>
      </c>
      <c r="BA74" s="9">
        <f t="array" ref="BA74">VLOOKUP($C74&amp;$D74&amp;$BE74,IF({1,0},Sheet1!$A$6:$A$47&amp;Sheet1!$C$6:$C$47&amp;Sheet1!$BD$6:$BD$47,Sheet1!AZ$6:AZ$47),2,0)</f>
        <v>0</v>
      </c>
      <c r="BB74" s="9">
        <f t="array" ref="BB74">VLOOKUP($C74&amp;$D74&amp;$BE74,IF({1,0},Sheet1!$A$6:$A$47&amp;Sheet1!$C$6:$C$47&amp;Sheet1!$BD$6:$BD$47,Sheet1!BA$6:BA$47),2,0)</f>
        <v>0</v>
      </c>
      <c r="BC74" s="9">
        <f t="array" ref="BC74">VLOOKUP($C74&amp;$D74&amp;$BE74,IF({1,0},Sheet1!$A$6:$A$47&amp;Sheet1!$C$6:$C$47&amp;Sheet1!$BD$6:$BD$47,Sheet1!BB$6:BB$47),2,0)</f>
        <v>0</v>
      </c>
      <c r="BD74" s="9">
        <f t="array" ref="BD74">VLOOKUP($C74&amp;$D74&amp;$BE74,IF({1,0},Sheet1!$A$6:$A$47&amp;Sheet1!$C$6:$C$47&amp;Sheet1!$BD$6:$BD$47,Sheet1!BC$6:BC$47),2,0)</f>
        <v>0</v>
      </c>
      <c r="BE74" s="9">
        <v>30</v>
      </c>
      <c r="BF74" s="33" t="s">
        <v>418</v>
      </c>
      <c r="BG74" s="33" t="s">
        <v>75</v>
      </c>
      <c r="BH74" s="9">
        <f t="array" ref="BH74">VLOOKUP($C74&amp;$D74&amp;$BN74,IF({1,0},Sheet1!$A$6:$A$47&amp;Sheet1!$C$6:$C$47&amp;Sheet1!$BM$6:$BM$47,Sheet1!BG$6:BG$47),2,0)</f>
        <v>2</v>
      </c>
      <c r="BI74" s="9">
        <f t="array" ref="BI74">VLOOKUP($C74&amp;$D74&amp;$BN74,IF({1,0},Sheet1!$A$6:$A$47&amp;Sheet1!$C$6:$C$47&amp;Sheet1!$BM$6:$BM$47,Sheet1!BH$6:BH$47),2,0)</f>
        <v>5000</v>
      </c>
      <c r="BJ74" s="9">
        <f t="array" ref="BJ74">VLOOKUP($C74&amp;$D74&amp;$BN74,IF({1,0},Sheet1!$A$6:$A$47&amp;Sheet1!$C$6:$C$47&amp;Sheet1!$BM$6:$BM$47,Sheet1!BI$6:BI$47),2,0)</f>
        <v>0</v>
      </c>
      <c r="BK74" s="9">
        <f t="array" ref="BK74">VLOOKUP($C74&amp;$D74&amp;$BN74,IF({1,0},Sheet1!$A$6:$A$47&amp;Sheet1!$C$6:$C$47&amp;Sheet1!$BM$6:$BM$47,Sheet1!BJ$6:BJ$47),2,0)</f>
        <v>0</v>
      </c>
      <c r="BL74" s="9">
        <f t="array" ref="BL74">VLOOKUP($C74&amp;$D74&amp;$BN74,IF({1,0},Sheet1!$A$6:$A$47&amp;Sheet1!$C$6:$C$47&amp;Sheet1!$BM$6:$BM$47,Sheet1!BK$6:BK$47),2,0)</f>
        <v>0</v>
      </c>
      <c r="BM74" s="9">
        <f t="array" ref="BM74">VLOOKUP($C74&amp;$D74&amp;$BN74,IF({1,0},Sheet1!$A$6:$A$47&amp;Sheet1!$C$6:$C$47&amp;Sheet1!$BM$6:$BM$47,Sheet1!BL$6:BL$47),2,0)</f>
        <v>0</v>
      </c>
      <c r="BN74" s="9">
        <v>35</v>
      </c>
      <c r="BO74" s="9" t="s">
        <v>473</v>
      </c>
      <c r="BP74" s="9" t="s">
        <v>212</v>
      </c>
      <c r="BQ74" s="9">
        <f t="array" ref="BQ74">VLOOKUP($C74&amp;$D74&amp;$BW74,IF({1,0},Sheet1!$A$6:$A$47&amp;Sheet1!$C$6:$C$47&amp;Sheet1!$BV$6:$BV$47,Sheet1!BP$6:BP$47),2,0)</f>
        <v>7</v>
      </c>
      <c r="BR74" s="9">
        <f t="array" ref="BR74">VLOOKUP($C74&amp;$D74&amp;$BW74,IF({1,0},Sheet1!$A$6:$A$47&amp;Sheet1!$C$6:$C$47&amp;Sheet1!$BV$6:$BV$47,Sheet1!BQ$6:BQ$47),2,0)</f>
        <v>60</v>
      </c>
      <c r="BS74" s="9">
        <f t="array" ref="BS74">VLOOKUP($C74&amp;$D74&amp;$BW74,IF({1,0},Sheet1!$A$6:$A$47&amp;Sheet1!$C$6:$C$47&amp;Sheet1!$BV$6:$BV$47,Sheet1!BR$6:BR$47),2,0)</f>
        <v>0</v>
      </c>
      <c r="BT74" s="9">
        <f t="array" ref="BT74">VLOOKUP($C74&amp;$D74&amp;$BW74,IF({1,0},Sheet1!$A$6:$A$47&amp;Sheet1!$C$6:$C$47&amp;Sheet1!$BV$6:$BV$47,Sheet1!BS$6:BS$47),2,0)</f>
        <v>0</v>
      </c>
      <c r="BU74" s="9">
        <f t="array" ref="BU74">VLOOKUP($C74&amp;$D74&amp;$BW74,IF({1,0},Sheet1!$A$6:$A$47&amp;Sheet1!$C$6:$C$47&amp;Sheet1!$BV$6:$BV$47,Sheet1!BT$6:BT$47),2,0)</f>
        <v>0</v>
      </c>
      <c r="BV74" s="9">
        <f t="array" ref="BV74">VLOOKUP($C74&amp;$D74&amp;$BW74,IF({1,0},Sheet1!$A$6:$A$47&amp;Sheet1!$C$6:$C$47&amp;Sheet1!$BV$6:$BV$47,Sheet1!BU$6:BU$47),2,0)</f>
        <v>0</v>
      </c>
      <c r="BW74" s="9">
        <v>40</v>
      </c>
      <c r="BX74" s="9" t="str">
        <f t="shared" si="18"/>
        <v>伤害加成+6% （8星）</v>
      </c>
      <c r="BY74" s="9" t="s">
        <v>77</v>
      </c>
      <c r="BZ74" s="9">
        <f t="array" ref="BZ74">VLOOKUP($C74&amp;$D74&amp;$CF74,IF({1,0},Sheet1!$A$6:$A$47&amp;Sheet1!$C$6:$C$47&amp;Sheet1!$CE$6:$CE$47,Sheet1!BY$6:BY$47),2,0)</f>
        <v>2</v>
      </c>
      <c r="CA74" s="9">
        <f t="array" ref="CA74">VLOOKUP($C74&amp;$D74&amp;$CF74,IF({1,0},Sheet1!$A$6:$A$47&amp;Sheet1!$C$6:$C$47&amp;Sheet1!$CE$6:$CE$47,Sheet1!BZ$6:BZ$47),2,0)</f>
        <v>10000</v>
      </c>
      <c r="CB74" s="9">
        <f t="array" ref="CB74">VLOOKUP($C74&amp;$D74&amp;$CF74,IF({1,0},Sheet1!$A$6:$A$47&amp;Sheet1!$C$6:$C$47&amp;Sheet1!$CE$6:$CE$47,Sheet1!CA$6:CA$47),2,0)</f>
        <v>0</v>
      </c>
      <c r="CC74" s="9">
        <f t="array" ref="CC74">VLOOKUP($C74&amp;$D74&amp;$CF74,IF({1,0},Sheet1!$A$6:$A$47&amp;Sheet1!$C$6:$C$47&amp;Sheet1!$CE$6:$CE$47,Sheet1!CB$6:CB$47),2,0)</f>
        <v>0</v>
      </c>
      <c r="CD74" s="9">
        <f t="array" ref="CD74">VLOOKUP($C74&amp;$D74&amp;$CF74,IF({1,0},Sheet1!$A$6:$A$47&amp;Sheet1!$C$6:$C$47&amp;Sheet1!$CE$6:$CE$47,Sheet1!CC$6:CC$47),2,0)</f>
        <v>0</v>
      </c>
      <c r="CE74" s="9">
        <f t="array" ref="CE74">VLOOKUP($C74&amp;$D74&amp;$CF74,IF({1,0},Sheet1!$A$6:$A$47&amp;Sheet1!$C$6:$C$47&amp;Sheet1!$CE$6:$CE$47,Sheet1!CD$6:CD$47),2,0)</f>
        <v>0</v>
      </c>
      <c r="CF74" s="9">
        <v>45</v>
      </c>
      <c r="CG74" s="9" t="s">
        <v>474</v>
      </c>
      <c r="CH74" s="9" t="s">
        <v>214</v>
      </c>
      <c r="CI74" s="9">
        <f t="array" ref="CI74">VLOOKUP($C74&amp;$D74&amp;$CO74,IF({1,0},Sheet1!$A$6:$A$47&amp;Sheet1!$C$6:$C$47&amp;Sheet1!$CN$6:$CN$47,Sheet1!CH$6:CH$47),2,0)</f>
        <v>22</v>
      </c>
      <c r="CJ74" s="9">
        <f t="array" ref="CJ74">VLOOKUP($C74&amp;$D74&amp;$CO74,IF({1,0},Sheet1!$A$6:$A$47&amp;Sheet1!$C$6:$C$47&amp;Sheet1!$CN$6:$CN$47,Sheet1!CI$6:CI$47),2,0)</f>
        <v>72</v>
      </c>
      <c r="CK74" s="9">
        <f t="array" ref="CK74">VLOOKUP($C74&amp;$D74&amp;$CO74,IF({1,0},Sheet1!$A$6:$A$47&amp;Sheet1!$C$6:$C$47&amp;Sheet1!$CN$6:$CN$47,Sheet1!CJ$6:CJ$47),2,0)</f>
        <v>0</v>
      </c>
      <c r="CL74" s="9">
        <f t="array" ref="CL74">VLOOKUP($C74&amp;$D74&amp;$CO74,IF({1,0},Sheet1!$A$6:$A$47&amp;Sheet1!$C$6:$C$47&amp;Sheet1!$CN$6:$CN$47,Sheet1!CK$6:CK$47),2,0)</f>
        <v>0</v>
      </c>
      <c r="CM74" s="9">
        <f t="array" ref="CM74">VLOOKUP($C74&amp;$D74&amp;$CO74,IF({1,0},Sheet1!$A$6:$A$47&amp;Sheet1!$C$6:$C$47&amp;Sheet1!$CN$6:$CN$47,Sheet1!CL$6:CL$47),2,0)</f>
        <v>0</v>
      </c>
      <c r="CN74" s="9">
        <f t="array" ref="CN74">VLOOKUP($C74&amp;$D74&amp;$CO74,IF({1,0},Sheet1!$A$6:$A$47&amp;Sheet1!$C$6:$C$47&amp;Sheet1!$CN$6:$CN$47,Sheet1!CM$6:CM$47),2,0)</f>
        <v>0</v>
      </c>
      <c r="CO74" s="9">
        <v>50</v>
      </c>
      <c r="CP74" s="9" t="str">
        <f t="shared" si="19"/>
        <v>最终增伤+7.2% （10星）</v>
      </c>
    </row>
    <row r="75" spans="1:94" ht="17.399999999999999" x14ac:dyDescent="0.25">
      <c r="A75" s="49">
        <v>11003</v>
      </c>
      <c r="B75" s="31" t="s">
        <v>286</v>
      </c>
      <c r="C75" s="31">
        <f>VLOOKUP(B75,Sheet4!$A$6:$B$171,2,0)</f>
        <v>2</v>
      </c>
      <c r="D75" s="50">
        <v>10</v>
      </c>
      <c r="E75" s="9" t="s">
        <v>206</v>
      </c>
      <c r="F75" s="9">
        <f t="array" ref="F75">VLOOKUP($C75&amp;$D75&amp;$L75,IF({1,0},Sheet1!$A$6:$A$47&amp;Sheet1!$C$6:$C$47&amp;Sheet1!$K$6:$K$47,Sheet1!E$6:E$47),2,0)</f>
        <v>18</v>
      </c>
      <c r="G75" s="9">
        <f t="array" ref="G75">VLOOKUP($C75&amp;$D75&amp;$L75,IF({1,0},Sheet1!$A$6:$A$47&amp;Sheet1!$C$6:$C$47&amp;Sheet1!$K$6:$K$47,Sheet1!F$6:F$47),2,0)</f>
        <v>1</v>
      </c>
      <c r="H75" s="9">
        <f t="array" ref="H75">VLOOKUP($C75&amp;$D75&amp;$L75,IF({1,0},Sheet1!$A$6:$A$47&amp;Sheet1!$C$6:$C$47&amp;Sheet1!$K$6:$K$47,Sheet1!G$6:G$47),2,0)</f>
        <v>0</v>
      </c>
      <c r="I75" s="9">
        <f t="array" ref="I75">VLOOKUP($C75&amp;$D75&amp;$L75,IF({1,0},Sheet1!$A$6:$A$47&amp;Sheet1!$C$6:$C$47&amp;Sheet1!$K$6:$K$47,Sheet1!H$6:H$47),2,0)</f>
        <v>0</v>
      </c>
      <c r="J75" s="9">
        <f t="array" ref="J75">VLOOKUP($C75&amp;$D75&amp;$L75,IF({1,0},Sheet1!$A$6:$A$47&amp;Sheet1!$C$6:$C$47&amp;Sheet1!$K$6:$K$47,Sheet1!I$6:I$47),2,0)</f>
        <v>0</v>
      </c>
      <c r="K75" s="9">
        <f t="array" ref="K75">VLOOKUP($C75&amp;$D75&amp;$L75,IF({1,0},Sheet1!$A$6:$A$47&amp;Sheet1!$C$6:$C$47&amp;Sheet1!$K$6:$K$47,Sheet1!J$6:J$47),2,0)</f>
        <v>0</v>
      </c>
      <c r="L75" s="9">
        <v>5</v>
      </c>
      <c r="M75" s="33" t="s">
        <v>413</v>
      </c>
      <c r="N75" s="9" t="s">
        <v>207</v>
      </c>
      <c r="O75" s="9">
        <f t="array" ref="O75">VLOOKUP($C75&amp;$D75&amp;$U75,IF({1,0},Sheet1!$A$6:$A$47&amp;Sheet1!$C$6:$C$47&amp;Sheet1!$T$6:$T$47,Sheet1!N$6:N$47),2,0)</f>
        <v>18</v>
      </c>
      <c r="P75" s="9">
        <f t="array" ref="P75">VLOOKUP($C75&amp;$D75&amp;$U75,IF({1,0},Sheet1!$A$6:$A$47&amp;Sheet1!$C$6:$C$47&amp;Sheet1!$T$6:$T$47,Sheet1!O$6:O$47),2,0)</f>
        <v>2</v>
      </c>
      <c r="Q75" s="9">
        <f t="array" ref="Q75">VLOOKUP($C75&amp;$D75&amp;$U75,IF({1,0},Sheet1!$A$6:$A$47&amp;Sheet1!$C$6:$C$47&amp;Sheet1!$T$6:$T$47,Sheet1!P$6:P$47),2,0)</f>
        <v>0</v>
      </c>
      <c r="R75" s="9">
        <f t="array" ref="R75">VLOOKUP($C75&amp;$D75&amp;$U75,IF({1,0},Sheet1!$A$6:$A$47&amp;Sheet1!$C$6:$C$47&amp;Sheet1!$T$6:$T$47,Sheet1!Q$6:Q$47),2,0)</f>
        <v>0</v>
      </c>
      <c r="S75" s="9">
        <f t="array" ref="S75">VLOOKUP($C75&amp;$D75&amp;$U75,IF({1,0},Sheet1!$A$6:$A$47&amp;Sheet1!$C$6:$C$47&amp;Sheet1!$T$6:$T$47,Sheet1!R$6:R$47),2,0)</f>
        <v>0</v>
      </c>
      <c r="T75" s="9">
        <f t="array" ref="T75">VLOOKUP($C75&amp;$D75&amp;$U75,IF({1,0},Sheet1!$A$6:$A$47&amp;Sheet1!$C$6:$C$47&amp;Sheet1!$T$6:$T$47,Sheet1!S$6:S$47),2,0)</f>
        <v>0</v>
      </c>
      <c r="U75" s="9">
        <v>10</v>
      </c>
      <c r="V75" s="33" t="s">
        <v>414</v>
      </c>
      <c r="W75" s="9" t="s">
        <v>28</v>
      </c>
      <c r="X75" s="9">
        <f t="array" ref="X75">VLOOKUP($C75&amp;$D75&amp;$AD75,IF({1,0},Sheet1!$A$6:$A$47&amp;Sheet1!$C$6:$C$47&amp;Sheet1!$AC$6:$AC$47,Sheet1!W$6:W$47),2,0)</f>
        <v>0</v>
      </c>
      <c r="Y75" s="9">
        <f t="array" ref="Y75">VLOOKUP($C75&amp;$D75&amp;$AD75,IF({1,0},Sheet1!$A$6:$A$47&amp;Sheet1!$C$6:$C$47&amp;Sheet1!$AC$6:$AC$47,Sheet1!X$6:X$47),2,0)</f>
        <v>0</v>
      </c>
      <c r="Z75" s="9">
        <f t="array" ref="Z75">VLOOKUP($C75&amp;$D75&amp;$AD75,IF({1,0},Sheet1!$A$6:$A$47&amp;Sheet1!$C$6:$C$47&amp;Sheet1!$AC$6:$AC$47,Sheet1!Y$6:Y$47),2,0)</f>
        <v>3</v>
      </c>
      <c r="AA75" s="9">
        <f t="array" ref="AA75">VLOOKUP($C75&amp;$D75&amp;$AD75,IF({1,0},Sheet1!$A$6:$A$47&amp;Sheet1!$C$6:$C$47&amp;Sheet1!$AC$6:$AC$47,Sheet1!Z$6:Z$47),2,0)</f>
        <v>500</v>
      </c>
      <c r="AB75" s="9">
        <f t="array" ref="AB75">VLOOKUP($C75&amp;$D75&amp;$AD75,IF({1,0},Sheet1!$A$6:$A$47&amp;Sheet1!$C$6:$C$47&amp;Sheet1!$AC$6:$AC$47,Sheet1!AA$6:AA$47),2,0)</f>
        <v>10</v>
      </c>
      <c r="AC75" s="9">
        <f t="array" ref="AC75">VLOOKUP($C75&amp;$D75&amp;$AD75,IF({1,0},Sheet1!$A$6:$A$47&amp;Sheet1!$C$6:$C$47&amp;Sheet1!$AC$6:$AC$47,Sheet1!AB$6:AB$47),2,0)</f>
        <v>45</v>
      </c>
      <c r="AD75" s="9">
        <v>15</v>
      </c>
      <c r="AE75" s="9" t="str">
        <f t="array" ref="AE75">VLOOKUP($C75&amp;$D75,IF({1,0},Sheet1!$A$6:$A$47&amp;Sheet1!$C$6:$C$47,Sheet1!AD$6:AD$47),2,0)</f>
        <v>防御+500，闪避+4.5% （3星）</v>
      </c>
      <c r="AF75" s="9" t="s">
        <v>209</v>
      </c>
      <c r="AG75" s="9">
        <f t="array" ref="AG75">VLOOKUP($C75&amp;$D75&amp;$AM75,IF({1,0},Sheet1!$A$6:$A$47&amp;Sheet1!$C$6:$C$47&amp;Sheet1!$AL$6:$AL$47,Sheet1!AF$6:AF$47),2,0)</f>
        <v>901</v>
      </c>
      <c r="AH75" s="9">
        <v>11003201</v>
      </c>
      <c r="AI75" s="9">
        <f t="array" ref="AI75">VLOOKUP($C75&amp;$D75&amp;$AM75,IF({1,0},Sheet1!$A$6:$A$47&amp;Sheet1!$C$6:$C$47&amp;Sheet1!$AL$6:$AL$47,Sheet1!AH$6:AH$47),2,0)</f>
        <v>0</v>
      </c>
      <c r="AJ75" s="9">
        <f t="array" ref="AJ75">VLOOKUP($C75&amp;$D75&amp;$AM75,IF({1,0},Sheet1!$A$6:$A$47&amp;Sheet1!$C$6:$C$47&amp;Sheet1!$AL$6:$AL$47,Sheet1!AI$6:AI$47),2,0)</f>
        <v>0</v>
      </c>
      <c r="AK75" s="9">
        <f t="array" ref="AK75">VLOOKUP($C75&amp;$D75&amp;$AM75,IF({1,0},Sheet1!$A$6:$A$47&amp;Sheet1!$C$6:$C$47&amp;Sheet1!$AL$6:$AL$47,Sheet1!AJ$6:AJ$47),2,0)</f>
        <v>0</v>
      </c>
      <c r="AL75" s="9">
        <f t="array" ref="AL75">VLOOKUP($C75&amp;$D75&amp;$AM75,IF({1,0},Sheet1!$A$6:$A$47&amp;Sheet1!$C$6:$C$47&amp;Sheet1!$AL$6:$AL$47,Sheet1!AK$6:AK$47),2,0)</f>
        <v>0</v>
      </c>
      <c r="AM75" s="9">
        <v>20</v>
      </c>
      <c r="AN75" s="9" t="s">
        <v>422</v>
      </c>
      <c r="AO75" s="9" t="s">
        <v>73</v>
      </c>
      <c r="AP75" s="9">
        <f t="array" ref="AP75">VLOOKUP($C75&amp;$D75&amp;$AV75,IF({1,0},Sheet1!$A$6:$A$47&amp;Sheet1!$C$6:$C$47&amp;Sheet1!$AU$6:$AU$47,Sheet1!AO$6:AO$47),2,0)</f>
        <v>1</v>
      </c>
      <c r="AQ75" s="9">
        <f t="array" ref="AQ75">VLOOKUP($C75&amp;$D75&amp;$AV75,IF({1,0},Sheet1!$A$6:$A$47&amp;Sheet1!$C$6:$C$47&amp;Sheet1!$AU$6:$AU$47,Sheet1!AP$6:AP$47),2,0)</f>
        <v>12000</v>
      </c>
      <c r="AR75" s="9">
        <f t="array" ref="AR75">VLOOKUP($C75&amp;$D75&amp;$AV75,IF({1,0},Sheet1!$A$6:$A$47&amp;Sheet1!$C$6:$C$47&amp;Sheet1!$AU$6:$AU$47,Sheet1!AQ$6:AQ$47),2,0)</f>
        <v>3</v>
      </c>
      <c r="AS75" s="9">
        <f t="array" ref="AS75">VLOOKUP($C75&amp;$D75&amp;$AV75,IF({1,0},Sheet1!$A$6:$A$47&amp;Sheet1!$C$6:$C$47&amp;Sheet1!$AU$6:$AU$47,Sheet1!AR$6:AR$47),2,0)</f>
        <v>600</v>
      </c>
      <c r="AT75" s="9">
        <f t="array" ref="AT75">VLOOKUP($C75&amp;$D75&amp;$AV75,IF({1,0},Sheet1!$A$6:$A$47&amp;Sheet1!$C$6:$C$47&amp;Sheet1!$AU$6:$AU$47,Sheet1!AS$6:AS$47),2,0)</f>
        <v>0</v>
      </c>
      <c r="AU75" s="9">
        <f t="array" ref="AU75">VLOOKUP($C75&amp;$D75&amp;$AV75,IF({1,0},Sheet1!$A$6:$A$47&amp;Sheet1!$C$6:$C$47&amp;Sheet1!$AU$6:$AU$47,Sheet1!AT$6:AT$47),2,0)</f>
        <v>0</v>
      </c>
      <c r="AV75" s="9">
        <v>25</v>
      </c>
      <c r="AW75" s="9" t="s">
        <v>475</v>
      </c>
      <c r="AX75" s="9" t="s">
        <v>74</v>
      </c>
      <c r="AY75" s="9">
        <f t="array" ref="AY75">VLOOKUP($C75&amp;$D75&amp;$BE75,IF({1,0},Sheet1!$A$6:$A$47&amp;Sheet1!$C$6:$C$47&amp;Sheet1!$BD$6:$BD$47,Sheet1!AX$6:AX$47),2,0)</f>
        <v>18</v>
      </c>
      <c r="AZ75" s="9">
        <f t="array" ref="AZ75">VLOOKUP($C75&amp;$D75&amp;$BE75,IF({1,0},Sheet1!$A$6:$A$47&amp;Sheet1!$C$6:$C$47&amp;Sheet1!$BD$6:$BD$47,Sheet1!AY$6:AY$47),2,0)</f>
        <v>4</v>
      </c>
      <c r="BA75" s="9">
        <f t="array" ref="BA75">VLOOKUP($C75&amp;$D75&amp;$BE75,IF({1,0},Sheet1!$A$6:$A$47&amp;Sheet1!$C$6:$C$47&amp;Sheet1!$BD$6:$BD$47,Sheet1!AZ$6:AZ$47),2,0)</f>
        <v>0</v>
      </c>
      <c r="BB75" s="9">
        <f t="array" ref="BB75">VLOOKUP($C75&amp;$D75&amp;$BE75,IF({1,0},Sheet1!$A$6:$A$47&amp;Sheet1!$C$6:$C$47&amp;Sheet1!$BD$6:$BD$47,Sheet1!BA$6:BA$47),2,0)</f>
        <v>0</v>
      </c>
      <c r="BC75" s="9">
        <f t="array" ref="BC75">VLOOKUP($C75&amp;$D75&amp;$BE75,IF({1,0},Sheet1!$A$6:$A$47&amp;Sheet1!$C$6:$C$47&amp;Sheet1!$BD$6:$BD$47,Sheet1!BB$6:BB$47),2,0)</f>
        <v>0</v>
      </c>
      <c r="BD75" s="9">
        <f t="array" ref="BD75">VLOOKUP($C75&amp;$D75&amp;$BE75,IF({1,0},Sheet1!$A$6:$A$47&amp;Sheet1!$C$6:$C$47&amp;Sheet1!$BD$6:$BD$47,Sheet1!BC$6:BC$47),2,0)</f>
        <v>0</v>
      </c>
      <c r="BE75" s="9">
        <v>30</v>
      </c>
      <c r="BF75" s="33" t="s">
        <v>418</v>
      </c>
      <c r="BG75" s="33" t="s">
        <v>75</v>
      </c>
      <c r="BH75" s="9">
        <f t="array" ref="BH75">VLOOKUP($C75&amp;$D75&amp;$BN75,IF({1,0},Sheet1!$A$6:$A$47&amp;Sheet1!$C$6:$C$47&amp;Sheet1!$BM$6:$BM$47,Sheet1!BG$6:BG$47),2,0)</f>
        <v>1</v>
      </c>
      <c r="BI75" s="9">
        <f t="array" ref="BI75">VLOOKUP($C75&amp;$D75&amp;$BN75,IF({1,0},Sheet1!$A$6:$A$47&amp;Sheet1!$C$6:$C$47&amp;Sheet1!$BM$6:$BM$47,Sheet1!BH$6:BH$47),2,0)</f>
        <v>24000</v>
      </c>
      <c r="BJ75" s="9">
        <f t="array" ref="BJ75">VLOOKUP($C75&amp;$D75&amp;$BN75,IF({1,0},Sheet1!$A$6:$A$47&amp;Sheet1!$C$6:$C$47&amp;Sheet1!$BM$6:$BM$47,Sheet1!BI$6:BI$47),2,0)</f>
        <v>3</v>
      </c>
      <c r="BK75" s="9">
        <f t="array" ref="BK75">VLOOKUP($C75&amp;$D75&amp;$BN75,IF({1,0},Sheet1!$A$6:$A$47&amp;Sheet1!$C$6:$C$47&amp;Sheet1!$BM$6:$BM$47,Sheet1!BJ$6:BJ$47),2,0)</f>
        <v>1200</v>
      </c>
      <c r="BL75" s="9">
        <f t="array" ref="BL75">VLOOKUP($C75&amp;$D75&amp;$BN75,IF({1,0},Sheet1!$A$6:$A$47&amp;Sheet1!$C$6:$C$47&amp;Sheet1!$BM$6:$BM$47,Sheet1!BK$6:BK$47),2,0)</f>
        <v>0</v>
      </c>
      <c r="BM75" s="9">
        <f t="array" ref="BM75">VLOOKUP($C75&amp;$D75&amp;$BN75,IF({1,0},Sheet1!$A$6:$A$47&amp;Sheet1!$C$6:$C$47&amp;Sheet1!$BM$6:$BM$47,Sheet1!BL$6:BL$47),2,0)</f>
        <v>0</v>
      </c>
      <c r="BN75" s="9">
        <v>35</v>
      </c>
      <c r="BO75" s="9" t="s">
        <v>476</v>
      </c>
      <c r="BP75" s="9" t="s">
        <v>212</v>
      </c>
      <c r="BQ75" s="9">
        <f t="array" ref="BQ75">VLOOKUP($C75&amp;$D75&amp;$BW75,IF({1,0},Sheet1!$A$6:$A$47&amp;Sheet1!$C$6:$C$47&amp;Sheet1!$BV$6:$BV$47,Sheet1!BP$6:BP$47),2,0)</f>
        <v>23</v>
      </c>
      <c r="BR75" s="9">
        <f t="array" ref="BR75">VLOOKUP($C75&amp;$D75&amp;$BW75,IF({1,0},Sheet1!$A$6:$A$47&amp;Sheet1!$C$6:$C$47&amp;Sheet1!$BV$6:$BV$47,Sheet1!BQ$6:BQ$47),2,0)</f>
        <v>24</v>
      </c>
      <c r="BS75" s="9">
        <f t="array" ref="BS75">VLOOKUP($C75&amp;$D75&amp;$BW75,IF({1,0},Sheet1!$A$6:$A$47&amp;Sheet1!$C$6:$C$47&amp;Sheet1!$BV$6:$BV$47,Sheet1!BR$6:BR$47),2,0)</f>
        <v>0</v>
      </c>
      <c r="BT75" s="9">
        <f t="array" ref="BT75">VLOOKUP($C75&amp;$D75&amp;$BW75,IF({1,0},Sheet1!$A$6:$A$47&amp;Sheet1!$C$6:$C$47&amp;Sheet1!$BV$6:$BV$47,Sheet1!BS$6:BS$47),2,0)</f>
        <v>0</v>
      </c>
      <c r="BU75" s="9">
        <f t="array" ref="BU75">VLOOKUP($C75&amp;$D75&amp;$BW75,IF({1,0},Sheet1!$A$6:$A$47&amp;Sheet1!$C$6:$C$47&amp;Sheet1!$BV$6:$BV$47,Sheet1!BT$6:BT$47),2,0)</f>
        <v>0</v>
      </c>
      <c r="BV75" s="9">
        <f t="array" ref="BV75">VLOOKUP($C75&amp;$D75&amp;$BW75,IF({1,0},Sheet1!$A$6:$A$47&amp;Sheet1!$C$6:$C$47&amp;Sheet1!$BV$6:$BV$47,Sheet1!BU$6:BU$47),2,0)</f>
        <v>0</v>
      </c>
      <c r="BW75" s="9">
        <v>40</v>
      </c>
      <c r="BX75" s="8" t="str">
        <f>"最终免伤+"&amp;BR75/10&amp;"% （"&amp;BW75/5&amp;"星）"</f>
        <v>最终免伤+2.4% （8星）</v>
      </c>
      <c r="BY75" s="9" t="s">
        <v>77</v>
      </c>
      <c r="BZ75" s="9">
        <f t="array" ref="BZ75">VLOOKUP($C75&amp;$D75&amp;$CF75,IF({1,0},Sheet1!$A$6:$A$47&amp;Sheet1!$C$6:$C$47&amp;Sheet1!$CE$6:$CE$47,Sheet1!BY$6:BY$47),2,0)</f>
        <v>1</v>
      </c>
      <c r="CA75" s="9">
        <f t="array" ref="CA75">VLOOKUP($C75&amp;$D75&amp;$CF75,IF({1,0},Sheet1!$A$6:$A$47&amp;Sheet1!$C$6:$C$47&amp;Sheet1!$CE$6:$CE$47,Sheet1!BZ$6:BZ$47),2,0)</f>
        <v>48000</v>
      </c>
      <c r="CB75" s="9">
        <f t="array" ref="CB75">VLOOKUP($C75&amp;$D75&amp;$CF75,IF({1,0},Sheet1!$A$6:$A$47&amp;Sheet1!$C$6:$C$47&amp;Sheet1!$CE$6:$CE$47,Sheet1!CA$6:CA$47),2,0)</f>
        <v>3</v>
      </c>
      <c r="CC75" s="9">
        <f t="array" ref="CC75">VLOOKUP($C75&amp;$D75&amp;$CF75,IF({1,0},Sheet1!$A$6:$A$47&amp;Sheet1!$C$6:$C$47&amp;Sheet1!$CE$6:$CE$47,Sheet1!CB$6:CB$47),2,0)</f>
        <v>2400</v>
      </c>
      <c r="CD75" s="9">
        <f t="array" ref="CD75">VLOOKUP($C75&amp;$D75&amp;$CF75,IF({1,0},Sheet1!$A$6:$A$47&amp;Sheet1!$C$6:$C$47&amp;Sheet1!$CE$6:$CE$47,Sheet1!CC$6:CC$47),2,0)</f>
        <v>0</v>
      </c>
      <c r="CE75" s="9">
        <f t="array" ref="CE75">VLOOKUP($C75&amp;$D75&amp;$CF75,IF({1,0},Sheet1!$A$6:$A$47&amp;Sheet1!$C$6:$C$47&amp;Sheet1!$CE$6:$CE$47,Sheet1!CD$6:CD$47),2,0)</f>
        <v>0</v>
      </c>
      <c r="CF75" s="9">
        <v>45</v>
      </c>
      <c r="CG75" s="9" t="str">
        <f>"生命+"&amp;CA75&amp;"，防御+"&amp;CC75&amp;" （9星）"</f>
        <v>生命+48000，防御+2400 （9星）</v>
      </c>
      <c r="CH75" s="9" t="s">
        <v>214</v>
      </c>
      <c r="CI75" s="9">
        <f t="array" ref="CI75">VLOOKUP($C75&amp;$D75&amp;$CO75,IF({1,0},Sheet1!$A$6:$A$47&amp;Sheet1!$C$6:$C$47&amp;Sheet1!$CN$6:$CN$47,Sheet1!CH$6:CH$47),2,0)</f>
        <v>23</v>
      </c>
      <c r="CJ75" s="9">
        <f t="array" ref="CJ75">VLOOKUP($C75&amp;$D75&amp;$CO75,IF({1,0},Sheet1!$A$6:$A$47&amp;Sheet1!$C$6:$C$47&amp;Sheet1!$CN$6:$CN$47,Sheet1!CI$6:CI$47),2,0)</f>
        <v>36</v>
      </c>
      <c r="CK75" s="9">
        <f t="array" ref="CK75">VLOOKUP($C75&amp;$D75&amp;$CO75,IF({1,0},Sheet1!$A$6:$A$47&amp;Sheet1!$C$6:$C$47&amp;Sheet1!$CN$6:$CN$47,Sheet1!CJ$6:CJ$47),2,0)</f>
        <v>0</v>
      </c>
      <c r="CL75" s="9">
        <f t="array" ref="CL75">VLOOKUP($C75&amp;$D75&amp;$CO75,IF({1,0},Sheet1!$A$6:$A$47&amp;Sheet1!$C$6:$C$47&amp;Sheet1!$CN$6:$CN$47,Sheet1!CK$6:CK$47),2,0)</f>
        <v>0</v>
      </c>
      <c r="CM75" s="9">
        <f t="array" ref="CM75">VLOOKUP($C75&amp;$D75&amp;$CO75,IF({1,0},Sheet1!$A$6:$A$47&amp;Sheet1!$C$6:$C$47&amp;Sheet1!$CN$6:$CN$47,Sheet1!CL$6:CL$47),2,0)</f>
        <v>0</v>
      </c>
      <c r="CN75" s="9">
        <f t="array" ref="CN75">VLOOKUP($C75&amp;$D75&amp;$CO75,IF({1,0},Sheet1!$A$6:$A$47&amp;Sheet1!$C$6:$C$47&amp;Sheet1!$CN$6:$CN$47,Sheet1!CM$6:CM$47),2,0)</f>
        <v>0</v>
      </c>
      <c r="CO75" s="9">
        <v>50</v>
      </c>
      <c r="CP75" s="8" t="str">
        <f>"最终免伤+"&amp;CJ75/10&amp;"% （"&amp;CO75/5&amp;"星）"</f>
        <v>最终免伤+3.6% （10星）</v>
      </c>
    </row>
    <row r="76" spans="1:94" ht="17.399999999999999" x14ac:dyDescent="0.25">
      <c r="A76" s="49">
        <v>11004</v>
      </c>
      <c r="B76" s="31" t="s">
        <v>287</v>
      </c>
      <c r="C76" s="31">
        <f>VLOOKUP(B76,Sheet4!$A$6:$B$171,2,0)</f>
        <v>3</v>
      </c>
      <c r="D76" s="50">
        <v>10</v>
      </c>
      <c r="E76" s="9" t="s">
        <v>206</v>
      </c>
      <c r="F76" s="9">
        <f t="array" ref="F76">VLOOKUP($C76&amp;$D76&amp;$L76,IF({1,0},Sheet1!$A$6:$A$47&amp;Sheet1!$C$6:$C$47&amp;Sheet1!$K$6:$K$47,Sheet1!E$6:E$47),2,0)</f>
        <v>18</v>
      </c>
      <c r="G76" s="9">
        <f t="array" ref="G76">VLOOKUP($C76&amp;$D76&amp;$L76,IF({1,0},Sheet1!$A$6:$A$47&amp;Sheet1!$C$6:$C$47&amp;Sheet1!$K$6:$K$47,Sheet1!F$6:F$47),2,0)</f>
        <v>1</v>
      </c>
      <c r="H76" s="9">
        <f t="array" ref="H76">VLOOKUP($C76&amp;$D76&amp;$L76,IF({1,0},Sheet1!$A$6:$A$47&amp;Sheet1!$C$6:$C$47&amp;Sheet1!$K$6:$K$47,Sheet1!G$6:G$47),2,0)</f>
        <v>0</v>
      </c>
      <c r="I76" s="9">
        <f t="array" ref="I76">VLOOKUP($C76&amp;$D76&amp;$L76,IF({1,0},Sheet1!$A$6:$A$47&amp;Sheet1!$C$6:$C$47&amp;Sheet1!$K$6:$K$47,Sheet1!H$6:H$47),2,0)</f>
        <v>0</v>
      </c>
      <c r="J76" s="9">
        <f t="array" ref="J76">VLOOKUP($C76&amp;$D76&amp;$L76,IF({1,0},Sheet1!$A$6:$A$47&amp;Sheet1!$C$6:$C$47&amp;Sheet1!$K$6:$K$47,Sheet1!I$6:I$47),2,0)</f>
        <v>0</v>
      </c>
      <c r="K76" s="9">
        <f t="array" ref="K76">VLOOKUP($C76&amp;$D76&amp;$L76,IF({1,0},Sheet1!$A$6:$A$47&amp;Sheet1!$C$6:$C$47&amp;Sheet1!$K$6:$K$47,Sheet1!J$6:J$47),2,0)</f>
        <v>0</v>
      </c>
      <c r="L76" s="9">
        <v>5</v>
      </c>
      <c r="M76" s="33" t="s">
        <v>413</v>
      </c>
      <c r="N76" s="9" t="s">
        <v>207</v>
      </c>
      <c r="O76" s="9">
        <f t="array" ref="O76">VLOOKUP($C76&amp;$D76&amp;$U76,IF({1,0},Sheet1!$A$6:$A$47&amp;Sheet1!$C$6:$C$47&amp;Sheet1!$T$6:$T$47,Sheet1!N$6:N$47),2,0)</f>
        <v>18</v>
      </c>
      <c r="P76" s="9">
        <f t="array" ref="P76">VLOOKUP($C76&amp;$D76&amp;$U76,IF({1,0},Sheet1!$A$6:$A$47&amp;Sheet1!$C$6:$C$47&amp;Sheet1!$T$6:$T$47,Sheet1!O$6:O$47),2,0)</f>
        <v>2</v>
      </c>
      <c r="Q76" s="9">
        <f t="array" ref="Q76">VLOOKUP($C76&amp;$D76&amp;$U76,IF({1,0},Sheet1!$A$6:$A$47&amp;Sheet1!$C$6:$C$47&amp;Sheet1!$T$6:$T$47,Sheet1!P$6:P$47),2,0)</f>
        <v>0</v>
      </c>
      <c r="R76" s="9">
        <f t="array" ref="R76">VLOOKUP($C76&amp;$D76&amp;$U76,IF({1,0},Sheet1!$A$6:$A$47&amp;Sheet1!$C$6:$C$47&amp;Sheet1!$T$6:$T$47,Sheet1!Q$6:Q$47),2,0)</f>
        <v>0</v>
      </c>
      <c r="S76" s="9">
        <f t="array" ref="S76">VLOOKUP($C76&amp;$D76&amp;$U76,IF({1,0},Sheet1!$A$6:$A$47&amp;Sheet1!$C$6:$C$47&amp;Sheet1!$T$6:$T$47,Sheet1!R$6:R$47),2,0)</f>
        <v>0</v>
      </c>
      <c r="T76" s="9">
        <f t="array" ref="T76">VLOOKUP($C76&amp;$D76&amp;$U76,IF({1,0},Sheet1!$A$6:$A$47&amp;Sheet1!$C$6:$C$47&amp;Sheet1!$T$6:$T$47,Sheet1!S$6:S$47),2,0)</f>
        <v>0</v>
      </c>
      <c r="U76" s="9">
        <v>10</v>
      </c>
      <c r="V76" s="33" t="s">
        <v>414</v>
      </c>
      <c r="W76" s="9" t="s">
        <v>28</v>
      </c>
      <c r="X76" s="9">
        <f t="array" ref="X76">VLOOKUP($C76&amp;$D76&amp;$AD76,IF({1,0},Sheet1!$A$6:$A$47&amp;Sheet1!$C$6:$C$47&amp;Sheet1!$AC$6:$AC$47,Sheet1!W$6:W$47),2,0)</f>
        <v>0</v>
      </c>
      <c r="Y76" s="9">
        <f t="array" ref="Y76">VLOOKUP($C76&amp;$D76&amp;$AD76,IF({1,0},Sheet1!$A$6:$A$47&amp;Sheet1!$C$6:$C$47&amp;Sheet1!$AC$6:$AC$47,Sheet1!X$6:X$47),2,0)</f>
        <v>0</v>
      </c>
      <c r="Z76" s="9">
        <f t="array" ref="Z76">VLOOKUP($C76&amp;$D76&amp;$AD76,IF({1,0},Sheet1!$A$6:$A$47&amp;Sheet1!$C$6:$C$47&amp;Sheet1!$AC$6:$AC$47,Sheet1!Y$6:Y$47),2,0)</f>
        <v>2</v>
      </c>
      <c r="AA76" s="9">
        <f t="array" ref="AA76">VLOOKUP($C76&amp;$D76&amp;$AD76,IF({1,0},Sheet1!$A$6:$A$47&amp;Sheet1!$C$6:$C$47&amp;Sheet1!$AC$6:$AC$47,Sheet1!Z$6:Z$47),2,0)</f>
        <v>700</v>
      </c>
      <c r="AB76" s="9">
        <f t="array" ref="AB76">VLOOKUP($C76&amp;$D76&amp;$AD76,IF({1,0},Sheet1!$A$6:$A$47&amp;Sheet1!$C$6:$C$47&amp;Sheet1!$AC$6:$AC$47,Sheet1!AA$6:AA$47),2,0)</f>
        <v>9</v>
      </c>
      <c r="AC76" s="9">
        <f t="array" ref="AC76">VLOOKUP($C76&amp;$D76&amp;$AD76,IF({1,0},Sheet1!$A$6:$A$47&amp;Sheet1!$C$6:$C$47&amp;Sheet1!$AC$6:$AC$47,Sheet1!AB$6:AB$47),2,0)</f>
        <v>35</v>
      </c>
      <c r="AD76" s="9">
        <v>15</v>
      </c>
      <c r="AE76" s="9" t="str">
        <f t="array" ref="AE76">VLOOKUP($C76&amp;$D76,IF({1,0},Sheet1!$A$6:$A$47&amp;Sheet1!$C$6:$C$47,Sheet1!AD$6:AD$47),2,0)</f>
        <v>攻击+700，命中+3.5% （3星）</v>
      </c>
      <c r="AF76" s="9" t="s">
        <v>209</v>
      </c>
      <c r="AG76" s="9">
        <f t="array" ref="AG76">VLOOKUP($C76&amp;$D76&amp;$AM76,IF({1,0},Sheet1!$A$6:$A$47&amp;Sheet1!$C$6:$C$47&amp;Sheet1!$AL$6:$AL$47,Sheet1!AF$6:AF$47),2,0)</f>
        <v>0</v>
      </c>
      <c r="AH76" s="9">
        <f t="array" ref="AH76">VLOOKUP($C76&amp;$D76&amp;$AM76,IF({1,0},Sheet1!$A$6:$A$47&amp;Sheet1!$C$6:$C$47&amp;Sheet1!$AL$6:$AL$47,Sheet1!AG$6:AG$47),2,0)</f>
        <v>0</v>
      </c>
      <c r="AI76" s="9">
        <f t="array" ref="AI76">VLOOKUP($C76&amp;$D76&amp;$AM76,IF({1,0},Sheet1!$A$6:$A$47&amp;Sheet1!$C$6:$C$47&amp;Sheet1!$AL$6:$AL$47,Sheet1!AH$6:AH$47),2,0)</f>
        <v>7</v>
      </c>
      <c r="AJ76" s="9">
        <f t="array" ref="AJ76">VLOOKUP($C76&amp;$D76&amp;$AM76,IF({1,0},Sheet1!$A$6:$A$47&amp;Sheet1!$C$6:$C$47&amp;Sheet1!$AL$6:$AL$47,Sheet1!AI$6:AI$47),2,0)</f>
        <v>55</v>
      </c>
      <c r="AK76" s="9">
        <f t="array" ref="AK76">VLOOKUP($C76&amp;$D76&amp;$AM76,IF({1,0},Sheet1!$A$6:$A$47&amp;Sheet1!$C$6:$C$47&amp;Sheet1!$AL$6:$AL$47,Sheet1!AJ$6:AJ$47),2,0)</f>
        <v>0</v>
      </c>
      <c r="AL76" s="9">
        <f t="array" ref="AL76">VLOOKUP($C76&amp;$D76&amp;$AM76,IF({1,0},Sheet1!$A$6:$A$47&amp;Sheet1!$C$6:$C$47&amp;Sheet1!$AL$6:$AL$47,Sheet1!AK$6:AK$47),2,0)</f>
        <v>0</v>
      </c>
      <c r="AM76" s="9">
        <v>20</v>
      </c>
      <c r="AN76" s="9" t="s">
        <v>471</v>
      </c>
      <c r="AO76" s="9" t="s">
        <v>73</v>
      </c>
      <c r="AP76" s="9">
        <f t="array" ref="AP76">VLOOKUP($C76&amp;$D76&amp;$AV76,IF({1,0},Sheet1!$A$6:$A$47&amp;Sheet1!$C$6:$C$47&amp;Sheet1!$AU$6:$AU$47,Sheet1!AO$6:AO$47),2,0)</f>
        <v>2</v>
      </c>
      <c r="AQ76" s="9">
        <f t="array" ref="AQ76">VLOOKUP($C76&amp;$D76&amp;$AV76,IF({1,0},Sheet1!$A$6:$A$47&amp;Sheet1!$C$6:$C$47&amp;Sheet1!$AU$6:$AU$47,Sheet1!AP$6:AP$47),2,0)</f>
        <v>2500</v>
      </c>
      <c r="AR76" s="9">
        <f t="array" ref="AR76">VLOOKUP($C76&amp;$D76&amp;$AV76,IF({1,0},Sheet1!$A$6:$A$47&amp;Sheet1!$C$6:$C$47&amp;Sheet1!$AU$6:$AU$47,Sheet1!AQ$6:AQ$47),2,0)</f>
        <v>0</v>
      </c>
      <c r="AS76" s="9">
        <f t="array" ref="AS76">VLOOKUP($C76&amp;$D76&amp;$AV76,IF({1,0},Sheet1!$A$6:$A$47&amp;Sheet1!$C$6:$C$47&amp;Sheet1!$AU$6:$AU$47,Sheet1!AR$6:AR$47),2,0)</f>
        <v>0</v>
      </c>
      <c r="AT76" s="9">
        <f t="array" ref="AT76">VLOOKUP($C76&amp;$D76&amp;$AV76,IF({1,0},Sheet1!$A$6:$A$47&amp;Sheet1!$C$6:$C$47&amp;Sheet1!$AU$6:$AU$47,Sheet1!AS$6:AS$47),2,0)</f>
        <v>0</v>
      </c>
      <c r="AU76" s="9">
        <f t="array" ref="AU76">VLOOKUP($C76&amp;$D76&amp;$AV76,IF({1,0},Sheet1!$A$6:$A$47&amp;Sheet1!$C$6:$C$47&amp;Sheet1!$AU$6:$AU$47,Sheet1!AT$6:AT$47),2,0)</f>
        <v>0</v>
      </c>
      <c r="AV76" s="9">
        <v>25</v>
      </c>
      <c r="AW76" s="9" t="s">
        <v>472</v>
      </c>
      <c r="AX76" s="9" t="s">
        <v>74</v>
      </c>
      <c r="AY76" s="9">
        <f t="array" ref="AY76">VLOOKUP($C76&amp;$D76&amp;$BE76,IF({1,0},Sheet1!$A$6:$A$47&amp;Sheet1!$C$6:$C$47&amp;Sheet1!$BD$6:$BD$47,Sheet1!AX$6:AX$47),2,0)</f>
        <v>18</v>
      </c>
      <c r="AZ76" s="9">
        <f t="array" ref="AZ76">VLOOKUP($C76&amp;$D76&amp;$BE76,IF({1,0},Sheet1!$A$6:$A$47&amp;Sheet1!$C$6:$C$47&amp;Sheet1!$BD$6:$BD$47,Sheet1!AY$6:AY$47),2,0)</f>
        <v>4</v>
      </c>
      <c r="BA76" s="9">
        <f t="array" ref="BA76">VLOOKUP($C76&amp;$D76&amp;$BE76,IF({1,0},Sheet1!$A$6:$A$47&amp;Sheet1!$C$6:$C$47&amp;Sheet1!$BD$6:$BD$47,Sheet1!AZ$6:AZ$47),2,0)</f>
        <v>0</v>
      </c>
      <c r="BB76" s="9">
        <f t="array" ref="BB76">VLOOKUP($C76&amp;$D76&amp;$BE76,IF({1,0},Sheet1!$A$6:$A$47&amp;Sheet1!$C$6:$C$47&amp;Sheet1!$BD$6:$BD$47,Sheet1!BA$6:BA$47),2,0)</f>
        <v>0</v>
      </c>
      <c r="BC76" s="9">
        <f t="array" ref="BC76">VLOOKUP($C76&amp;$D76&amp;$BE76,IF({1,0},Sheet1!$A$6:$A$47&amp;Sheet1!$C$6:$C$47&amp;Sheet1!$BD$6:$BD$47,Sheet1!BB$6:BB$47),2,0)</f>
        <v>0</v>
      </c>
      <c r="BD76" s="9">
        <f t="array" ref="BD76">VLOOKUP($C76&amp;$D76&amp;$BE76,IF({1,0},Sheet1!$A$6:$A$47&amp;Sheet1!$C$6:$C$47&amp;Sheet1!$BD$6:$BD$47,Sheet1!BC$6:BC$47),2,0)</f>
        <v>0</v>
      </c>
      <c r="BE76" s="9">
        <v>30</v>
      </c>
      <c r="BF76" s="33" t="s">
        <v>418</v>
      </c>
      <c r="BG76" s="33" t="s">
        <v>75</v>
      </c>
      <c r="BH76" s="9">
        <f t="array" ref="BH76">VLOOKUP($C76&amp;$D76&amp;$BN76,IF({1,0},Sheet1!$A$6:$A$47&amp;Sheet1!$C$6:$C$47&amp;Sheet1!$BM$6:$BM$47,Sheet1!BG$6:BG$47),2,0)</f>
        <v>2</v>
      </c>
      <c r="BI76" s="9">
        <f t="array" ref="BI76">VLOOKUP($C76&amp;$D76&amp;$BN76,IF({1,0},Sheet1!$A$6:$A$47&amp;Sheet1!$C$6:$C$47&amp;Sheet1!$BM$6:$BM$47,Sheet1!BH$6:BH$47),2,0)</f>
        <v>5000</v>
      </c>
      <c r="BJ76" s="9">
        <f t="array" ref="BJ76">VLOOKUP($C76&amp;$D76&amp;$BN76,IF({1,0},Sheet1!$A$6:$A$47&amp;Sheet1!$C$6:$C$47&amp;Sheet1!$BM$6:$BM$47,Sheet1!BI$6:BI$47),2,0)</f>
        <v>0</v>
      </c>
      <c r="BK76" s="9">
        <f t="array" ref="BK76">VLOOKUP($C76&amp;$D76&amp;$BN76,IF({1,0},Sheet1!$A$6:$A$47&amp;Sheet1!$C$6:$C$47&amp;Sheet1!$BM$6:$BM$47,Sheet1!BJ$6:BJ$47),2,0)</f>
        <v>0</v>
      </c>
      <c r="BL76" s="9">
        <f t="array" ref="BL76">VLOOKUP($C76&amp;$D76&amp;$BN76,IF({1,0},Sheet1!$A$6:$A$47&amp;Sheet1!$C$6:$C$47&amp;Sheet1!$BM$6:$BM$47,Sheet1!BK$6:BK$47),2,0)</f>
        <v>0</v>
      </c>
      <c r="BM76" s="9">
        <f t="array" ref="BM76">VLOOKUP($C76&amp;$D76&amp;$BN76,IF({1,0},Sheet1!$A$6:$A$47&amp;Sheet1!$C$6:$C$47&amp;Sheet1!$BM$6:$BM$47,Sheet1!BL$6:BL$47),2,0)</f>
        <v>0</v>
      </c>
      <c r="BN76" s="9">
        <v>35</v>
      </c>
      <c r="BO76" s="9" t="s">
        <v>473</v>
      </c>
      <c r="BP76" s="9" t="s">
        <v>212</v>
      </c>
      <c r="BQ76" s="9">
        <f t="array" ref="BQ76">VLOOKUP($C76&amp;$D76&amp;$BW76,IF({1,0},Sheet1!$A$6:$A$47&amp;Sheet1!$C$6:$C$47&amp;Sheet1!$BV$6:$BV$47,Sheet1!BP$6:BP$47),2,0)</f>
        <v>7</v>
      </c>
      <c r="BR76" s="9">
        <f t="array" ref="BR76">VLOOKUP($C76&amp;$D76&amp;$BW76,IF({1,0},Sheet1!$A$6:$A$47&amp;Sheet1!$C$6:$C$47&amp;Sheet1!$BV$6:$BV$47,Sheet1!BQ$6:BQ$47),2,0)</f>
        <v>60</v>
      </c>
      <c r="BS76" s="9">
        <f t="array" ref="BS76">VLOOKUP($C76&amp;$D76&amp;$BW76,IF({1,0},Sheet1!$A$6:$A$47&amp;Sheet1!$C$6:$C$47&amp;Sheet1!$BV$6:$BV$47,Sheet1!BR$6:BR$47),2,0)</f>
        <v>0</v>
      </c>
      <c r="BT76" s="9">
        <f t="array" ref="BT76">VLOOKUP($C76&amp;$D76&amp;$BW76,IF({1,0},Sheet1!$A$6:$A$47&amp;Sheet1!$C$6:$C$47&amp;Sheet1!$BV$6:$BV$47,Sheet1!BS$6:BS$47),2,0)</f>
        <v>0</v>
      </c>
      <c r="BU76" s="9">
        <f t="array" ref="BU76">VLOOKUP($C76&amp;$D76&amp;$BW76,IF({1,0},Sheet1!$A$6:$A$47&amp;Sheet1!$C$6:$C$47&amp;Sheet1!$BV$6:$BV$47,Sheet1!BT$6:BT$47),2,0)</f>
        <v>0</v>
      </c>
      <c r="BV76" s="9">
        <f t="array" ref="BV76">VLOOKUP($C76&amp;$D76&amp;$BW76,IF({1,0},Sheet1!$A$6:$A$47&amp;Sheet1!$C$6:$C$47&amp;Sheet1!$BV$6:$BV$47,Sheet1!BU$6:BU$47),2,0)</f>
        <v>0</v>
      </c>
      <c r="BW76" s="9">
        <v>40</v>
      </c>
      <c r="BX76" s="9" t="str">
        <f t="shared" ref="BX76:BX78" si="20">"伤害加成+"&amp;BR76/10&amp;"% （"&amp;BW76/5&amp;"星）"</f>
        <v>伤害加成+6% （8星）</v>
      </c>
      <c r="BY76" s="9" t="s">
        <v>77</v>
      </c>
      <c r="BZ76" s="9">
        <f t="array" ref="BZ76">VLOOKUP($C76&amp;$D76&amp;$CF76,IF({1,0},Sheet1!$A$6:$A$47&amp;Sheet1!$C$6:$C$47&amp;Sheet1!$CE$6:$CE$47,Sheet1!BY$6:BY$47),2,0)</f>
        <v>2</v>
      </c>
      <c r="CA76" s="9">
        <f t="array" ref="CA76">VLOOKUP($C76&amp;$D76&amp;$CF76,IF({1,0},Sheet1!$A$6:$A$47&amp;Sheet1!$C$6:$C$47&amp;Sheet1!$CE$6:$CE$47,Sheet1!BZ$6:BZ$47),2,0)</f>
        <v>10000</v>
      </c>
      <c r="CB76" s="9">
        <f t="array" ref="CB76">VLOOKUP($C76&amp;$D76&amp;$CF76,IF({1,0},Sheet1!$A$6:$A$47&amp;Sheet1!$C$6:$C$47&amp;Sheet1!$CE$6:$CE$47,Sheet1!CA$6:CA$47),2,0)</f>
        <v>0</v>
      </c>
      <c r="CC76" s="9">
        <f t="array" ref="CC76">VLOOKUP($C76&amp;$D76&amp;$CF76,IF({1,0},Sheet1!$A$6:$A$47&amp;Sheet1!$C$6:$C$47&amp;Sheet1!$CE$6:$CE$47,Sheet1!CB$6:CB$47),2,0)</f>
        <v>0</v>
      </c>
      <c r="CD76" s="9">
        <f t="array" ref="CD76">VLOOKUP($C76&amp;$D76&amp;$CF76,IF({1,0},Sheet1!$A$6:$A$47&amp;Sheet1!$C$6:$C$47&amp;Sheet1!$CE$6:$CE$47,Sheet1!CC$6:CC$47),2,0)</f>
        <v>0</v>
      </c>
      <c r="CE76" s="9">
        <f t="array" ref="CE76">VLOOKUP($C76&amp;$D76&amp;$CF76,IF({1,0},Sheet1!$A$6:$A$47&amp;Sheet1!$C$6:$C$47&amp;Sheet1!$CE$6:$CE$47,Sheet1!CD$6:CD$47),2,0)</f>
        <v>0</v>
      </c>
      <c r="CF76" s="9">
        <v>45</v>
      </c>
      <c r="CG76" s="9" t="s">
        <v>474</v>
      </c>
      <c r="CH76" s="9" t="s">
        <v>214</v>
      </c>
      <c r="CI76" s="9">
        <f t="array" ref="CI76">VLOOKUP($C76&amp;$D76&amp;$CO76,IF({1,0},Sheet1!$A$6:$A$47&amp;Sheet1!$C$6:$C$47&amp;Sheet1!$CN$6:$CN$47,Sheet1!CH$6:CH$47),2,0)</f>
        <v>22</v>
      </c>
      <c r="CJ76" s="9">
        <f t="array" ref="CJ76">VLOOKUP($C76&amp;$D76&amp;$CO76,IF({1,0},Sheet1!$A$6:$A$47&amp;Sheet1!$C$6:$C$47&amp;Sheet1!$CN$6:$CN$47,Sheet1!CI$6:CI$47),2,0)</f>
        <v>72</v>
      </c>
      <c r="CK76" s="9">
        <f t="array" ref="CK76">VLOOKUP($C76&amp;$D76&amp;$CO76,IF({1,0},Sheet1!$A$6:$A$47&amp;Sheet1!$C$6:$C$47&amp;Sheet1!$CN$6:$CN$47,Sheet1!CJ$6:CJ$47),2,0)</f>
        <v>0</v>
      </c>
      <c r="CL76" s="9">
        <f t="array" ref="CL76">VLOOKUP($C76&amp;$D76&amp;$CO76,IF({1,0},Sheet1!$A$6:$A$47&amp;Sheet1!$C$6:$C$47&amp;Sheet1!$CN$6:$CN$47,Sheet1!CK$6:CK$47),2,0)</f>
        <v>0</v>
      </c>
      <c r="CM76" s="9">
        <f t="array" ref="CM76">VLOOKUP($C76&amp;$D76&amp;$CO76,IF({1,0},Sheet1!$A$6:$A$47&amp;Sheet1!$C$6:$C$47&amp;Sheet1!$CN$6:$CN$47,Sheet1!CL$6:CL$47),2,0)</f>
        <v>0</v>
      </c>
      <c r="CN76" s="9">
        <f t="array" ref="CN76">VLOOKUP($C76&amp;$D76&amp;$CO76,IF({1,0},Sheet1!$A$6:$A$47&amp;Sheet1!$C$6:$C$47&amp;Sheet1!$CN$6:$CN$47,Sheet1!CM$6:CM$47),2,0)</f>
        <v>0</v>
      </c>
      <c r="CO76" s="9">
        <v>50</v>
      </c>
      <c r="CP76" s="9" t="str">
        <f t="shared" ref="CP76:CP78" si="21">"最终增伤+"&amp;CJ76/10&amp;"% （"&amp;CO76/5&amp;"星）"</f>
        <v>最终增伤+7.2% （10星）</v>
      </c>
    </row>
    <row r="77" spans="1:94" ht="17.399999999999999" x14ac:dyDescent="0.25">
      <c r="A77" s="49">
        <v>11005</v>
      </c>
      <c r="B77" s="31" t="s">
        <v>288</v>
      </c>
      <c r="C77" s="31">
        <f>VLOOKUP(B77,Sheet4!$A$6:$B$171,2,0)</f>
        <v>3</v>
      </c>
      <c r="D77" s="50">
        <v>10</v>
      </c>
      <c r="E77" s="9" t="s">
        <v>206</v>
      </c>
      <c r="F77" s="9">
        <f t="array" ref="F77">VLOOKUP($C77&amp;$D77&amp;$L77,IF({1,0},Sheet1!$A$6:$A$47&amp;Sheet1!$C$6:$C$47&amp;Sheet1!$K$6:$K$47,Sheet1!E$6:E$47),2,0)</f>
        <v>18</v>
      </c>
      <c r="G77" s="9">
        <f t="array" ref="G77">VLOOKUP($C77&amp;$D77&amp;$L77,IF({1,0},Sheet1!$A$6:$A$47&amp;Sheet1!$C$6:$C$47&amp;Sheet1!$K$6:$K$47,Sheet1!F$6:F$47),2,0)</f>
        <v>1</v>
      </c>
      <c r="H77" s="9">
        <f t="array" ref="H77">VLOOKUP($C77&amp;$D77&amp;$L77,IF({1,0},Sheet1!$A$6:$A$47&amp;Sheet1!$C$6:$C$47&amp;Sheet1!$K$6:$K$47,Sheet1!G$6:G$47),2,0)</f>
        <v>0</v>
      </c>
      <c r="I77" s="9">
        <f t="array" ref="I77">VLOOKUP($C77&amp;$D77&amp;$L77,IF({1,0},Sheet1!$A$6:$A$47&amp;Sheet1!$C$6:$C$47&amp;Sheet1!$K$6:$K$47,Sheet1!H$6:H$47),2,0)</f>
        <v>0</v>
      </c>
      <c r="J77" s="9">
        <f t="array" ref="J77">VLOOKUP($C77&amp;$D77&amp;$L77,IF({1,0},Sheet1!$A$6:$A$47&amp;Sheet1!$C$6:$C$47&amp;Sheet1!$K$6:$K$47,Sheet1!I$6:I$47),2,0)</f>
        <v>0</v>
      </c>
      <c r="K77" s="9">
        <f t="array" ref="K77">VLOOKUP($C77&amp;$D77&amp;$L77,IF({1,0},Sheet1!$A$6:$A$47&amp;Sheet1!$C$6:$C$47&amp;Sheet1!$K$6:$K$47,Sheet1!J$6:J$47),2,0)</f>
        <v>0</v>
      </c>
      <c r="L77" s="9">
        <v>5</v>
      </c>
      <c r="M77" s="33" t="s">
        <v>413</v>
      </c>
      <c r="N77" s="9" t="s">
        <v>207</v>
      </c>
      <c r="O77" s="9">
        <f t="array" ref="O77">VLOOKUP($C77&amp;$D77&amp;$U77,IF({1,0},Sheet1!$A$6:$A$47&amp;Sheet1!$C$6:$C$47&amp;Sheet1!$T$6:$T$47,Sheet1!N$6:N$47),2,0)</f>
        <v>18</v>
      </c>
      <c r="P77" s="9">
        <f t="array" ref="P77">VLOOKUP($C77&amp;$D77&amp;$U77,IF({1,0},Sheet1!$A$6:$A$47&amp;Sheet1!$C$6:$C$47&amp;Sheet1!$T$6:$T$47,Sheet1!O$6:O$47),2,0)</f>
        <v>2</v>
      </c>
      <c r="Q77" s="9">
        <f t="array" ref="Q77">VLOOKUP($C77&amp;$D77&amp;$U77,IF({1,0},Sheet1!$A$6:$A$47&amp;Sheet1!$C$6:$C$47&amp;Sheet1!$T$6:$T$47,Sheet1!P$6:P$47),2,0)</f>
        <v>0</v>
      </c>
      <c r="R77" s="9">
        <f t="array" ref="R77">VLOOKUP($C77&amp;$D77&amp;$U77,IF({1,0},Sheet1!$A$6:$A$47&amp;Sheet1!$C$6:$C$47&amp;Sheet1!$T$6:$T$47,Sheet1!Q$6:Q$47),2,0)</f>
        <v>0</v>
      </c>
      <c r="S77" s="9">
        <f t="array" ref="S77">VLOOKUP($C77&amp;$D77&amp;$U77,IF({1,0},Sheet1!$A$6:$A$47&amp;Sheet1!$C$6:$C$47&amp;Sheet1!$T$6:$T$47,Sheet1!R$6:R$47),2,0)</f>
        <v>0</v>
      </c>
      <c r="T77" s="9">
        <f t="array" ref="T77">VLOOKUP($C77&amp;$D77&amp;$U77,IF({1,0},Sheet1!$A$6:$A$47&amp;Sheet1!$C$6:$C$47&amp;Sheet1!$T$6:$T$47,Sheet1!S$6:S$47),2,0)</f>
        <v>0</v>
      </c>
      <c r="U77" s="9">
        <v>10</v>
      </c>
      <c r="V77" s="33" t="s">
        <v>414</v>
      </c>
      <c r="W77" s="9" t="s">
        <v>28</v>
      </c>
      <c r="X77" s="9">
        <f t="array" ref="X77">VLOOKUP($C77&amp;$D77&amp;$AD77,IF({1,0},Sheet1!$A$6:$A$47&amp;Sheet1!$C$6:$C$47&amp;Sheet1!$AC$6:$AC$47,Sheet1!W$6:W$47),2,0)</f>
        <v>0</v>
      </c>
      <c r="Y77" s="9">
        <f t="array" ref="Y77">VLOOKUP($C77&amp;$D77&amp;$AD77,IF({1,0},Sheet1!$A$6:$A$47&amp;Sheet1!$C$6:$C$47&amp;Sheet1!$AC$6:$AC$47,Sheet1!X$6:X$47),2,0)</f>
        <v>0</v>
      </c>
      <c r="Z77" s="9">
        <f t="array" ref="Z77">VLOOKUP($C77&amp;$D77&amp;$AD77,IF({1,0},Sheet1!$A$6:$A$47&amp;Sheet1!$C$6:$C$47&amp;Sheet1!$AC$6:$AC$47,Sheet1!Y$6:Y$47),2,0)</f>
        <v>2</v>
      </c>
      <c r="AA77" s="9">
        <f t="array" ref="AA77">VLOOKUP($C77&amp;$D77&amp;$AD77,IF({1,0},Sheet1!$A$6:$A$47&amp;Sheet1!$C$6:$C$47&amp;Sheet1!$AC$6:$AC$47,Sheet1!Z$6:Z$47),2,0)</f>
        <v>700</v>
      </c>
      <c r="AB77" s="9">
        <f t="array" ref="AB77">VLOOKUP($C77&amp;$D77&amp;$AD77,IF({1,0},Sheet1!$A$6:$A$47&amp;Sheet1!$C$6:$C$47&amp;Sheet1!$AC$6:$AC$47,Sheet1!AA$6:AA$47),2,0)</f>
        <v>9</v>
      </c>
      <c r="AC77" s="9">
        <f t="array" ref="AC77">VLOOKUP($C77&amp;$D77&amp;$AD77,IF({1,0},Sheet1!$A$6:$A$47&amp;Sheet1!$C$6:$C$47&amp;Sheet1!$AC$6:$AC$47,Sheet1!AB$6:AB$47),2,0)</f>
        <v>35</v>
      </c>
      <c r="AD77" s="9">
        <v>15</v>
      </c>
      <c r="AE77" s="9" t="str">
        <f t="array" ref="AE77">VLOOKUP($C77&amp;$D77,IF({1,0},Sheet1!$A$6:$A$47&amp;Sheet1!$C$6:$C$47,Sheet1!AD$6:AD$47),2,0)</f>
        <v>攻击+700，命中+3.5% （3星）</v>
      </c>
      <c r="AF77" s="9" t="s">
        <v>209</v>
      </c>
      <c r="AG77" s="9">
        <f t="array" ref="AG77">VLOOKUP($C77&amp;$D77&amp;$AM77,IF({1,0},Sheet1!$A$6:$A$47&amp;Sheet1!$C$6:$C$47&amp;Sheet1!$AL$6:$AL$47,Sheet1!AF$6:AF$47),2,0)</f>
        <v>0</v>
      </c>
      <c r="AH77" s="9">
        <f t="array" ref="AH77">VLOOKUP($C77&amp;$D77&amp;$AM77,IF({1,0},Sheet1!$A$6:$A$47&amp;Sheet1!$C$6:$C$47&amp;Sheet1!$AL$6:$AL$47,Sheet1!AG$6:AG$47),2,0)</f>
        <v>0</v>
      </c>
      <c r="AI77" s="9">
        <f t="array" ref="AI77">VLOOKUP($C77&amp;$D77&amp;$AM77,IF({1,0},Sheet1!$A$6:$A$47&amp;Sheet1!$C$6:$C$47&amp;Sheet1!$AL$6:$AL$47,Sheet1!AH$6:AH$47),2,0)</f>
        <v>7</v>
      </c>
      <c r="AJ77" s="9">
        <f t="array" ref="AJ77">VLOOKUP($C77&amp;$D77&amp;$AM77,IF({1,0},Sheet1!$A$6:$A$47&amp;Sheet1!$C$6:$C$47&amp;Sheet1!$AL$6:$AL$47,Sheet1!AI$6:AI$47),2,0)</f>
        <v>55</v>
      </c>
      <c r="AK77" s="9">
        <f t="array" ref="AK77">VLOOKUP($C77&amp;$D77&amp;$AM77,IF({1,0},Sheet1!$A$6:$A$47&amp;Sheet1!$C$6:$C$47&amp;Sheet1!$AL$6:$AL$47,Sheet1!AJ$6:AJ$47),2,0)</f>
        <v>0</v>
      </c>
      <c r="AL77" s="9">
        <f t="array" ref="AL77">VLOOKUP($C77&amp;$D77&amp;$AM77,IF({1,0},Sheet1!$A$6:$A$47&amp;Sheet1!$C$6:$C$47&amp;Sheet1!$AL$6:$AL$47,Sheet1!AK$6:AK$47),2,0)</f>
        <v>0</v>
      </c>
      <c r="AM77" s="9">
        <v>20</v>
      </c>
      <c r="AN77" s="9" t="s">
        <v>471</v>
      </c>
      <c r="AO77" s="9" t="s">
        <v>73</v>
      </c>
      <c r="AP77" s="9">
        <f t="array" ref="AP77">VLOOKUP($C77&amp;$D77&amp;$AV77,IF({1,0},Sheet1!$A$6:$A$47&amp;Sheet1!$C$6:$C$47&amp;Sheet1!$AU$6:$AU$47,Sheet1!AO$6:AO$47),2,0)</f>
        <v>2</v>
      </c>
      <c r="AQ77" s="9">
        <f t="array" ref="AQ77">VLOOKUP($C77&amp;$D77&amp;$AV77,IF({1,0},Sheet1!$A$6:$A$47&amp;Sheet1!$C$6:$C$47&amp;Sheet1!$AU$6:$AU$47,Sheet1!AP$6:AP$47),2,0)</f>
        <v>2500</v>
      </c>
      <c r="AR77" s="9">
        <f t="array" ref="AR77">VLOOKUP($C77&amp;$D77&amp;$AV77,IF({1,0},Sheet1!$A$6:$A$47&amp;Sheet1!$C$6:$C$47&amp;Sheet1!$AU$6:$AU$47,Sheet1!AQ$6:AQ$47),2,0)</f>
        <v>0</v>
      </c>
      <c r="AS77" s="9">
        <f t="array" ref="AS77">VLOOKUP($C77&amp;$D77&amp;$AV77,IF({1,0},Sheet1!$A$6:$A$47&amp;Sheet1!$C$6:$C$47&amp;Sheet1!$AU$6:$AU$47,Sheet1!AR$6:AR$47),2,0)</f>
        <v>0</v>
      </c>
      <c r="AT77" s="9">
        <f t="array" ref="AT77">VLOOKUP($C77&amp;$D77&amp;$AV77,IF({1,0},Sheet1!$A$6:$A$47&amp;Sheet1!$C$6:$C$47&amp;Sheet1!$AU$6:$AU$47,Sheet1!AS$6:AS$47),2,0)</f>
        <v>0</v>
      </c>
      <c r="AU77" s="9">
        <f t="array" ref="AU77">VLOOKUP($C77&amp;$D77&amp;$AV77,IF({1,0},Sheet1!$A$6:$A$47&amp;Sheet1!$C$6:$C$47&amp;Sheet1!$AU$6:$AU$47,Sheet1!AT$6:AT$47),2,0)</f>
        <v>0</v>
      </c>
      <c r="AV77" s="9">
        <v>25</v>
      </c>
      <c r="AW77" s="9" t="s">
        <v>472</v>
      </c>
      <c r="AX77" s="9" t="s">
        <v>74</v>
      </c>
      <c r="AY77" s="9">
        <f t="array" ref="AY77">VLOOKUP($C77&amp;$D77&amp;$BE77,IF({1,0},Sheet1!$A$6:$A$47&amp;Sheet1!$C$6:$C$47&amp;Sheet1!$BD$6:$BD$47,Sheet1!AX$6:AX$47),2,0)</f>
        <v>18</v>
      </c>
      <c r="AZ77" s="9">
        <f t="array" ref="AZ77">VLOOKUP($C77&amp;$D77&amp;$BE77,IF({1,0},Sheet1!$A$6:$A$47&amp;Sheet1!$C$6:$C$47&amp;Sheet1!$BD$6:$BD$47,Sheet1!AY$6:AY$47),2,0)</f>
        <v>4</v>
      </c>
      <c r="BA77" s="9">
        <f t="array" ref="BA77">VLOOKUP($C77&amp;$D77&amp;$BE77,IF({1,0},Sheet1!$A$6:$A$47&amp;Sheet1!$C$6:$C$47&amp;Sheet1!$BD$6:$BD$47,Sheet1!AZ$6:AZ$47),2,0)</f>
        <v>0</v>
      </c>
      <c r="BB77" s="9">
        <f t="array" ref="BB77">VLOOKUP($C77&amp;$D77&amp;$BE77,IF({1,0},Sheet1!$A$6:$A$47&amp;Sheet1!$C$6:$C$47&amp;Sheet1!$BD$6:$BD$47,Sheet1!BA$6:BA$47),2,0)</f>
        <v>0</v>
      </c>
      <c r="BC77" s="9">
        <f t="array" ref="BC77">VLOOKUP($C77&amp;$D77&amp;$BE77,IF({1,0},Sheet1!$A$6:$A$47&amp;Sheet1!$C$6:$C$47&amp;Sheet1!$BD$6:$BD$47,Sheet1!BB$6:BB$47),2,0)</f>
        <v>0</v>
      </c>
      <c r="BD77" s="9">
        <f t="array" ref="BD77">VLOOKUP($C77&amp;$D77&amp;$BE77,IF({1,0},Sheet1!$A$6:$A$47&amp;Sheet1!$C$6:$C$47&amp;Sheet1!$BD$6:$BD$47,Sheet1!BC$6:BC$47),2,0)</f>
        <v>0</v>
      </c>
      <c r="BE77" s="9">
        <v>30</v>
      </c>
      <c r="BF77" s="33" t="s">
        <v>418</v>
      </c>
      <c r="BG77" s="33" t="s">
        <v>75</v>
      </c>
      <c r="BH77" s="9">
        <f t="array" ref="BH77">VLOOKUP($C77&amp;$D77&amp;$BN77,IF({1,0},Sheet1!$A$6:$A$47&amp;Sheet1!$C$6:$C$47&amp;Sheet1!$BM$6:$BM$47,Sheet1!BG$6:BG$47),2,0)</f>
        <v>2</v>
      </c>
      <c r="BI77" s="9">
        <f t="array" ref="BI77">VLOOKUP($C77&amp;$D77&amp;$BN77,IF({1,0},Sheet1!$A$6:$A$47&amp;Sheet1!$C$6:$C$47&amp;Sheet1!$BM$6:$BM$47,Sheet1!BH$6:BH$47),2,0)</f>
        <v>5000</v>
      </c>
      <c r="BJ77" s="9">
        <f t="array" ref="BJ77">VLOOKUP($C77&amp;$D77&amp;$BN77,IF({1,0},Sheet1!$A$6:$A$47&amp;Sheet1!$C$6:$C$47&amp;Sheet1!$BM$6:$BM$47,Sheet1!BI$6:BI$47),2,0)</f>
        <v>0</v>
      </c>
      <c r="BK77" s="9">
        <f t="array" ref="BK77">VLOOKUP($C77&amp;$D77&amp;$BN77,IF({1,0},Sheet1!$A$6:$A$47&amp;Sheet1!$C$6:$C$47&amp;Sheet1!$BM$6:$BM$47,Sheet1!BJ$6:BJ$47),2,0)</f>
        <v>0</v>
      </c>
      <c r="BL77" s="9">
        <f t="array" ref="BL77">VLOOKUP($C77&amp;$D77&amp;$BN77,IF({1,0},Sheet1!$A$6:$A$47&amp;Sheet1!$C$6:$C$47&amp;Sheet1!$BM$6:$BM$47,Sheet1!BK$6:BK$47),2,0)</f>
        <v>0</v>
      </c>
      <c r="BM77" s="9">
        <f t="array" ref="BM77">VLOOKUP($C77&amp;$D77&amp;$BN77,IF({1,0},Sheet1!$A$6:$A$47&amp;Sheet1!$C$6:$C$47&amp;Sheet1!$BM$6:$BM$47,Sheet1!BL$6:BL$47),2,0)</f>
        <v>0</v>
      </c>
      <c r="BN77" s="9">
        <v>35</v>
      </c>
      <c r="BO77" s="9" t="s">
        <v>473</v>
      </c>
      <c r="BP77" s="9" t="s">
        <v>212</v>
      </c>
      <c r="BQ77" s="9">
        <f t="array" ref="BQ77">VLOOKUP($C77&amp;$D77&amp;$BW77,IF({1,0},Sheet1!$A$6:$A$47&amp;Sheet1!$C$6:$C$47&amp;Sheet1!$BV$6:$BV$47,Sheet1!BP$6:BP$47),2,0)</f>
        <v>7</v>
      </c>
      <c r="BR77" s="9">
        <f t="array" ref="BR77">VLOOKUP($C77&amp;$D77&amp;$BW77,IF({1,0},Sheet1!$A$6:$A$47&amp;Sheet1!$C$6:$C$47&amp;Sheet1!$BV$6:$BV$47,Sheet1!BQ$6:BQ$47),2,0)</f>
        <v>60</v>
      </c>
      <c r="BS77" s="9">
        <f t="array" ref="BS77">VLOOKUP($C77&amp;$D77&amp;$BW77,IF({1,0},Sheet1!$A$6:$A$47&amp;Sheet1!$C$6:$C$47&amp;Sheet1!$BV$6:$BV$47,Sheet1!BR$6:BR$47),2,0)</f>
        <v>0</v>
      </c>
      <c r="BT77" s="9">
        <f t="array" ref="BT77">VLOOKUP($C77&amp;$D77&amp;$BW77,IF({1,0},Sheet1!$A$6:$A$47&amp;Sheet1!$C$6:$C$47&amp;Sheet1!$BV$6:$BV$47,Sheet1!BS$6:BS$47),2,0)</f>
        <v>0</v>
      </c>
      <c r="BU77" s="9">
        <f t="array" ref="BU77">VLOOKUP($C77&amp;$D77&amp;$BW77,IF({1,0},Sheet1!$A$6:$A$47&amp;Sheet1!$C$6:$C$47&amp;Sheet1!$BV$6:$BV$47,Sheet1!BT$6:BT$47),2,0)</f>
        <v>0</v>
      </c>
      <c r="BV77" s="9">
        <f t="array" ref="BV77">VLOOKUP($C77&amp;$D77&amp;$BW77,IF({1,0},Sheet1!$A$6:$A$47&amp;Sheet1!$C$6:$C$47&amp;Sheet1!$BV$6:$BV$47,Sheet1!BU$6:BU$47),2,0)</f>
        <v>0</v>
      </c>
      <c r="BW77" s="9">
        <v>40</v>
      </c>
      <c r="BX77" s="9" t="str">
        <f t="shared" si="20"/>
        <v>伤害加成+6% （8星）</v>
      </c>
      <c r="BY77" s="9" t="s">
        <v>77</v>
      </c>
      <c r="BZ77" s="9">
        <f t="array" ref="BZ77">VLOOKUP($C77&amp;$D77&amp;$CF77,IF({1,0},Sheet1!$A$6:$A$47&amp;Sheet1!$C$6:$C$47&amp;Sheet1!$CE$6:$CE$47,Sheet1!BY$6:BY$47),2,0)</f>
        <v>2</v>
      </c>
      <c r="CA77" s="9">
        <f t="array" ref="CA77">VLOOKUP($C77&amp;$D77&amp;$CF77,IF({1,0},Sheet1!$A$6:$A$47&amp;Sheet1!$C$6:$C$47&amp;Sheet1!$CE$6:$CE$47,Sheet1!BZ$6:BZ$47),2,0)</f>
        <v>10000</v>
      </c>
      <c r="CB77" s="9">
        <f t="array" ref="CB77">VLOOKUP($C77&amp;$D77&amp;$CF77,IF({1,0},Sheet1!$A$6:$A$47&amp;Sheet1!$C$6:$C$47&amp;Sheet1!$CE$6:$CE$47,Sheet1!CA$6:CA$47),2,0)</f>
        <v>0</v>
      </c>
      <c r="CC77" s="9">
        <f t="array" ref="CC77">VLOOKUP($C77&amp;$D77&amp;$CF77,IF({1,0},Sheet1!$A$6:$A$47&amp;Sheet1!$C$6:$C$47&amp;Sheet1!$CE$6:$CE$47,Sheet1!CB$6:CB$47),2,0)</f>
        <v>0</v>
      </c>
      <c r="CD77" s="9">
        <f t="array" ref="CD77">VLOOKUP($C77&amp;$D77&amp;$CF77,IF({1,0},Sheet1!$A$6:$A$47&amp;Sheet1!$C$6:$C$47&amp;Sheet1!$CE$6:$CE$47,Sheet1!CC$6:CC$47),2,0)</f>
        <v>0</v>
      </c>
      <c r="CE77" s="9">
        <f t="array" ref="CE77">VLOOKUP($C77&amp;$D77&amp;$CF77,IF({1,0},Sheet1!$A$6:$A$47&amp;Sheet1!$C$6:$C$47&amp;Sheet1!$CE$6:$CE$47,Sheet1!CD$6:CD$47),2,0)</f>
        <v>0</v>
      </c>
      <c r="CF77" s="9">
        <v>45</v>
      </c>
      <c r="CG77" s="9" t="s">
        <v>474</v>
      </c>
      <c r="CH77" s="9" t="s">
        <v>214</v>
      </c>
      <c r="CI77" s="9">
        <f t="array" ref="CI77">VLOOKUP($C77&amp;$D77&amp;$CO77,IF({1,0},Sheet1!$A$6:$A$47&amp;Sheet1!$C$6:$C$47&amp;Sheet1!$CN$6:$CN$47,Sheet1!CH$6:CH$47),2,0)</f>
        <v>22</v>
      </c>
      <c r="CJ77" s="9">
        <f t="array" ref="CJ77">VLOOKUP($C77&amp;$D77&amp;$CO77,IF({1,0},Sheet1!$A$6:$A$47&amp;Sheet1!$C$6:$C$47&amp;Sheet1!$CN$6:$CN$47,Sheet1!CI$6:CI$47),2,0)</f>
        <v>72</v>
      </c>
      <c r="CK77" s="9">
        <f t="array" ref="CK77">VLOOKUP($C77&amp;$D77&amp;$CO77,IF({1,0},Sheet1!$A$6:$A$47&amp;Sheet1!$C$6:$C$47&amp;Sheet1!$CN$6:$CN$47,Sheet1!CJ$6:CJ$47),2,0)</f>
        <v>0</v>
      </c>
      <c r="CL77" s="9">
        <f t="array" ref="CL77">VLOOKUP($C77&amp;$D77&amp;$CO77,IF({1,0},Sheet1!$A$6:$A$47&amp;Sheet1!$C$6:$C$47&amp;Sheet1!$CN$6:$CN$47,Sheet1!CK$6:CK$47),2,0)</f>
        <v>0</v>
      </c>
      <c r="CM77" s="9">
        <f t="array" ref="CM77">VLOOKUP($C77&amp;$D77&amp;$CO77,IF({1,0},Sheet1!$A$6:$A$47&amp;Sheet1!$C$6:$C$47&amp;Sheet1!$CN$6:$CN$47,Sheet1!CL$6:CL$47),2,0)</f>
        <v>0</v>
      </c>
      <c r="CN77" s="9">
        <f t="array" ref="CN77">VLOOKUP($C77&amp;$D77&amp;$CO77,IF({1,0},Sheet1!$A$6:$A$47&amp;Sheet1!$C$6:$C$47&amp;Sheet1!$CN$6:$CN$47,Sheet1!CM$6:CM$47),2,0)</f>
        <v>0</v>
      </c>
      <c r="CO77" s="9">
        <v>50</v>
      </c>
      <c r="CP77" s="9" t="str">
        <f t="shared" si="21"/>
        <v>最终增伤+7.2% （10星）</v>
      </c>
    </row>
    <row r="78" spans="1:94" ht="17.399999999999999" x14ac:dyDescent="0.25">
      <c r="A78" s="49">
        <v>11006</v>
      </c>
      <c r="B78" s="31" t="s">
        <v>289</v>
      </c>
      <c r="C78" s="31">
        <f>VLOOKUP(B78,Sheet4!$A$6:$B$171,2,0)</f>
        <v>3</v>
      </c>
      <c r="D78" s="50">
        <v>10</v>
      </c>
      <c r="E78" s="9" t="s">
        <v>29</v>
      </c>
      <c r="F78" s="9">
        <f t="array" ref="F78">VLOOKUP($C78&amp;$D78&amp;$L78,IF({1,0},Sheet1!$A$6:$A$47&amp;Sheet1!$C$6:$C$47&amp;Sheet1!$K$6:$K$47,Sheet1!E$6:E$47),2,0)</f>
        <v>18</v>
      </c>
      <c r="G78" s="9">
        <f t="array" ref="G78">VLOOKUP($C78&amp;$D78&amp;$L78,IF({1,0},Sheet1!$A$6:$A$47&amp;Sheet1!$C$6:$C$47&amp;Sheet1!$K$6:$K$47,Sheet1!F$6:F$47),2,0)</f>
        <v>1</v>
      </c>
      <c r="H78" s="9">
        <f t="array" ref="H78">VLOOKUP($C78&amp;$D78&amp;$L78,IF({1,0},Sheet1!$A$6:$A$47&amp;Sheet1!$C$6:$C$47&amp;Sheet1!$K$6:$K$47,Sheet1!G$6:G$47),2,0)</f>
        <v>0</v>
      </c>
      <c r="I78" s="9">
        <f t="array" ref="I78">VLOOKUP($C78&amp;$D78&amp;$L78,IF({1,0},Sheet1!$A$6:$A$47&amp;Sheet1!$C$6:$C$47&amp;Sheet1!$K$6:$K$47,Sheet1!H$6:H$47),2,0)</f>
        <v>0</v>
      </c>
      <c r="J78" s="9">
        <f t="array" ref="J78">VLOOKUP($C78&amp;$D78&amp;$L78,IF({1,0},Sheet1!$A$6:$A$47&amp;Sheet1!$C$6:$C$47&amp;Sheet1!$K$6:$K$47,Sheet1!I$6:I$47),2,0)</f>
        <v>0</v>
      </c>
      <c r="K78" s="9">
        <f t="array" ref="K78">VLOOKUP($C78&amp;$D78&amp;$L78,IF({1,0},Sheet1!$A$6:$A$47&amp;Sheet1!$C$6:$C$47&amp;Sheet1!$K$6:$K$47,Sheet1!J$6:J$47),2,0)</f>
        <v>0</v>
      </c>
      <c r="L78" s="9">
        <v>5</v>
      </c>
      <c r="M78" s="33" t="s">
        <v>413</v>
      </c>
      <c r="N78" s="9" t="s">
        <v>27</v>
      </c>
      <c r="O78" s="9">
        <f t="array" ref="O78">VLOOKUP($C78&amp;$D78&amp;$U78,IF({1,0},Sheet1!$A$6:$A$47&amp;Sheet1!$C$6:$C$47&amp;Sheet1!$T$6:$T$47,Sheet1!N$6:N$47),2,0)</f>
        <v>18</v>
      </c>
      <c r="P78" s="9">
        <f t="array" ref="P78">VLOOKUP($C78&amp;$D78&amp;$U78,IF({1,0},Sheet1!$A$6:$A$47&amp;Sheet1!$C$6:$C$47&amp;Sheet1!$T$6:$T$47,Sheet1!O$6:O$47),2,0)</f>
        <v>2</v>
      </c>
      <c r="Q78" s="9">
        <f t="array" ref="Q78">VLOOKUP($C78&amp;$D78&amp;$U78,IF({1,0},Sheet1!$A$6:$A$47&amp;Sheet1!$C$6:$C$47&amp;Sheet1!$T$6:$T$47,Sheet1!P$6:P$47),2,0)</f>
        <v>0</v>
      </c>
      <c r="R78" s="9">
        <f t="array" ref="R78">VLOOKUP($C78&amp;$D78&amp;$U78,IF({1,0},Sheet1!$A$6:$A$47&amp;Sheet1!$C$6:$C$47&amp;Sheet1!$T$6:$T$47,Sheet1!Q$6:Q$47),2,0)</f>
        <v>0</v>
      </c>
      <c r="S78" s="9">
        <f t="array" ref="S78">VLOOKUP($C78&amp;$D78&amp;$U78,IF({1,0},Sheet1!$A$6:$A$47&amp;Sheet1!$C$6:$C$47&amp;Sheet1!$T$6:$T$47,Sheet1!R$6:R$47),2,0)</f>
        <v>0</v>
      </c>
      <c r="T78" s="9">
        <f t="array" ref="T78">VLOOKUP($C78&amp;$D78&amp;$U78,IF({1,0},Sheet1!$A$6:$A$47&amp;Sheet1!$C$6:$C$47&amp;Sheet1!$T$6:$T$47,Sheet1!S$6:S$47),2,0)</f>
        <v>0</v>
      </c>
      <c r="U78" s="9">
        <v>10</v>
      </c>
      <c r="V78" s="33" t="s">
        <v>414</v>
      </c>
      <c r="W78" s="9" t="s">
        <v>28</v>
      </c>
      <c r="X78" s="9">
        <f t="array" ref="X78">VLOOKUP($C78&amp;$D78&amp;$AD78,IF({1,0},Sheet1!$A$6:$A$47&amp;Sheet1!$C$6:$C$47&amp;Sheet1!$AC$6:$AC$47,Sheet1!W$6:W$47),2,0)</f>
        <v>0</v>
      </c>
      <c r="Y78" s="9">
        <f t="array" ref="Y78">VLOOKUP($C78&amp;$D78&amp;$AD78,IF({1,0},Sheet1!$A$6:$A$47&amp;Sheet1!$C$6:$C$47&amp;Sheet1!$AC$6:$AC$47,Sheet1!X$6:X$47),2,0)</f>
        <v>0</v>
      </c>
      <c r="Z78" s="9">
        <f t="array" ref="Z78">VLOOKUP($C78&amp;$D78&amp;$AD78,IF({1,0},Sheet1!$A$6:$A$47&amp;Sheet1!$C$6:$C$47&amp;Sheet1!$AC$6:$AC$47,Sheet1!Y$6:Y$47),2,0)</f>
        <v>2</v>
      </c>
      <c r="AA78" s="9">
        <f t="array" ref="AA78">VLOOKUP($C78&amp;$D78&amp;$AD78,IF({1,0},Sheet1!$A$6:$A$47&amp;Sheet1!$C$6:$C$47&amp;Sheet1!$AC$6:$AC$47,Sheet1!Z$6:Z$47),2,0)</f>
        <v>700</v>
      </c>
      <c r="AB78" s="9">
        <f t="array" ref="AB78">VLOOKUP($C78&amp;$D78&amp;$AD78,IF({1,0},Sheet1!$A$6:$A$47&amp;Sheet1!$C$6:$C$47&amp;Sheet1!$AC$6:$AC$47,Sheet1!AA$6:AA$47),2,0)</f>
        <v>9</v>
      </c>
      <c r="AC78" s="9">
        <f t="array" ref="AC78">VLOOKUP($C78&amp;$D78&amp;$AD78,IF({1,0},Sheet1!$A$6:$A$47&amp;Sheet1!$C$6:$C$47&amp;Sheet1!$AC$6:$AC$47,Sheet1!AB$6:AB$47),2,0)</f>
        <v>35</v>
      </c>
      <c r="AD78" s="9">
        <v>15</v>
      </c>
      <c r="AE78" s="9" t="str">
        <f t="array" ref="AE78">VLOOKUP($C78&amp;$D78,IF({1,0},Sheet1!$A$6:$A$47&amp;Sheet1!$C$6:$C$47,Sheet1!AD$6:AD$47),2,0)</f>
        <v>攻击+700，命中+3.5% （3星）</v>
      </c>
      <c r="AF78" s="9" t="s">
        <v>72</v>
      </c>
      <c r="AG78" s="9">
        <f t="array" ref="AG78">VLOOKUP($C78&amp;$D78&amp;$AM78,IF({1,0},Sheet1!$A$6:$A$47&amp;Sheet1!$C$6:$C$47&amp;Sheet1!$AL$6:$AL$47,Sheet1!AF$6:AF$47),2,0)</f>
        <v>0</v>
      </c>
      <c r="AH78" s="9">
        <f t="array" ref="AH78">VLOOKUP($C78&amp;$D78&amp;$AM78,IF({1,0},Sheet1!$A$6:$A$47&amp;Sheet1!$C$6:$C$47&amp;Sheet1!$AL$6:$AL$47,Sheet1!AG$6:AG$47),2,0)</f>
        <v>0</v>
      </c>
      <c r="AI78" s="9">
        <f t="array" ref="AI78">VLOOKUP($C78&amp;$D78&amp;$AM78,IF({1,0},Sheet1!$A$6:$A$47&amp;Sheet1!$C$6:$C$47&amp;Sheet1!$AL$6:$AL$47,Sheet1!AH$6:AH$47),2,0)</f>
        <v>7</v>
      </c>
      <c r="AJ78" s="9">
        <f t="array" ref="AJ78">VLOOKUP($C78&amp;$D78&amp;$AM78,IF({1,0},Sheet1!$A$6:$A$47&amp;Sheet1!$C$6:$C$47&amp;Sheet1!$AL$6:$AL$47,Sheet1!AI$6:AI$47),2,0)</f>
        <v>55</v>
      </c>
      <c r="AK78" s="9">
        <f t="array" ref="AK78">VLOOKUP($C78&amp;$D78&amp;$AM78,IF({1,0},Sheet1!$A$6:$A$47&amp;Sheet1!$C$6:$C$47&amp;Sheet1!$AL$6:$AL$47,Sheet1!AJ$6:AJ$47),2,0)</f>
        <v>0</v>
      </c>
      <c r="AL78" s="9">
        <f t="array" ref="AL78">VLOOKUP($C78&amp;$D78&amp;$AM78,IF({1,0},Sheet1!$A$6:$A$47&amp;Sheet1!$C$6:$C$47&amp;Sheet1!$AL$6:$AL$47,Sheet1!AK$6:AK$47),2,0)</f>
        <v>0</v>
      </c>
      <c r="AM78" s="9">
        <v>20</v>
      </c>
      <c r="AN78" s="9" t="s">
        <v>471</v>
      </c>
      <c r="AO78" s="9" t="s">
        <v>73</v>
      </c>
      <c r="AP78" s="9">
        <f t="array" ref="AP78">VLOOKUP($C78&amp;$D78&amp;$AV78,IF({1,0},Sheet1!$A$6:$A$47&amp;Sheet1!$C$6:$C$47&amp;Sheet1!$AU$6:$AU$47,Sheet1!AO$6:AO$47),2,0)</f>
        <v>2</v>
      </c>
      <c r="AQ78" s="9">
        <f t="array" ref="AQ78">VLOOKUP($C78&amp;$D78&amp;$AV78,IF({1,0},Sheet1!$A$6:$A$47&amp;Sheet1!$C$6:$C$47&amp;Sheet1!$AU$6:$AU$47,Sheet1!AP$6:AP$47),2,0)</f>
        <v>2500</v>
      </c>
      <c r="AR78" s="9">
        <f t="array" ref="AR78">VLOOKUP($C78&amp;$D78&amp;$AV78,IF({1,0},Sheet1!$A$6:$A$47&amp;Sheet1!$C$6:$C$47&amp;Sheet1!$AU$6:$AU$47,Sheet1!AQ$6:AQ$47),2,0)</f>
        <v>0</v>
      </c>
      <c r="AS78" s="9">
        <f t="array" ref="AS78">VLOOKUP($C78&amp;$D78&amp;$AV78,IF({1,0},Sheet1!$A$6:$A$47&amp;Sheet1!$C$6:$C$47&amp;Sheet1!$AU$6:$AU$47,Sheet1!AR$6:AR$47),2,0)</f>
        <v>0</v>
      </c>
      <c r="AT78" s="9">
        <f t="array" ref="AT78">VLOOKUP($C78&amp;$D78&amp;$AV78,IF({1,0},Sheet1!$A$6:$A$47&amp;Sheet1!$C$6:$C$47&amp;Sheet1!$AU$6:$AU$47,Sheet1!AS$6:AS$47),2,0)</f>
        <v>0</v>
      </c>
      <c r="AU78" s="9">
        <f t="array" ref="AU78">VLOOKUP($C78&amp;$D78&amp;$AV78,IF({1,0},Sheet1!$A$6:$A$47&amp;Sheet1!$C$6:$C$47&amp;Sheet1!$AU$6:$AU$47,Sheet1!AT$6:AT$47),2,0)</f>
        <v>0</v>
      </c>
      <c r="AV78" s="9">
        <v>25</v>
      </c>
      <c r="AW78" s="9" t="s">
        <v>472</v>
      </c>
      <c r="AX78" s="9" t="s">
        <v>74</v>
      </c>
      <c r="AY78" s="9">
        <f t="array" ref="AY78">VLOOKUP($C78&amp;$D78&amp;$BE78,IF({1,0},Sheet1!$A$6:$A$47&amp;Sheet1!$C$6:$C$47&amp;Sheet1!$BD$6:$BD$47,Sheet1!AX$6:AX$47),2,0)</f>
        <v>18</v>
      </c>
      <c r="AZ78" s="9">
        <f t="array" ref="AZ78">VLOOKUP($C78&amp;$D78&amp;$BE78,IF({1,0},Sheet1!$A$6:$A$47&amp;Sheet1!$C$6:$C$47&amp;Sheet1!$BD$6:$BD$47,Sheet1!AY$6:AY$47),2,0)</f>
        <v>4</v>
      </c>
      <c r="BA78" s="9">
        <f t="array" ref="BA78">VLOOKUP($C78&amp;$D78&amp;$BE78,IF({1,0},Sheet1!$A$6:$A$47&amp;Sheet1!$C$6:$C$47&amp;Sheet1!$BD$6:$BD$47,Sheet1!AZ$6:AZ$47),2,0)</f>
        <v>0</v>
      </c>
      <c r="BB78" s="9">
        <f t="array" ref="BB78">VLOOKUP($C78&amp;$D78&amp;$BE78,IF({1,0},Sheet1!$A$6:$A$47&amp;Sheet1!$C$6:$C$47&amp;Sheet1!$BD$6:$BD$47,Sheet1!BA$6:BA$47),2,0)</f>
        <v>0</v>
      </c>
      <c r="BC78" s="9">
        <f t="array" ref="BC78">VLOOKUP($C78&amp;$D78&amp;$BE78,IF({1,0},Sheet1!$A$6:$A$47&amp;Sheet1!$C$6:$C$47&amp;Sheet1!$BD$6:$BD$47,Sheet1!BB$6:BB$47),2,0)</f>
        <v>0</v>
      </c>
      <c r="BD78" s="9">
        <f t="array" ref="BD78">VLOOKUP($C78&amp;$D78&amp;$BE78,IF({1,0},Sheet1!$A$6:$A$47&amp;Sheet1!$C$6:$C$47&amp;Sheet1!$BD$6:$BD$47,Sheet1!BC$6:BC$47),2,0)</f>
        <v>0</v>
      </c>
      <c r="BE78" s="9">
        <v>30</v>
      </c>
      <c r="BF78" s="33" t="s">
        <v>418</v>
      </c>
      <c r="BG78" s="33" t="s">
        <v>75</v>
      </c>
      <c r="BH78" s="9">
        <f t="array" ref="BH78">VLOOKUP($C78&amp;$D78&amp;$BN78,IF({1,0},Sheet1!$A$6:$A$47&amp;Sheet1!$C$6:$C$47&amp;Sheet1!$BM$6:$BM$47,Sheet1!BG$6:BG$47),2,0)</f>
        <v>2</v>
      </c>
      <c r="BI78" s="9">
        <f t="array" ref="BI78">VLOOKUP($C78&amp;$D78&amp;$BN78,IF({1,0},Sheet1!$A$6:$A$47&amp;Sheet1!$C$6:$C$47&amp;Sheet1!$BM$6:$BM$47,Sheet1!BH$6:BH$47),2,0)</f>
        <v>5000</v>
      </c>
      <c r="BJ78" s="9">
        <f t="array" ref="BJ78">VLOOKUP($C78&amp;$D78&amp;$BN78,IF({1,0},Sheet1!$A$6:$A$47&amp;Sheet1!$C$6:$C$47&amp;Sheet1!$BM$6:$BM$47,Sheet1!BI$6:BI$47),2,0)</f>
        <v>0</v>
      </c>
      <c r="BK78" s="9">
        <f t="array" ref="BK78">VLOOKUP($C78&amp;$D78&amp;$BN78,IF({1,0},Sheet1!$A$6:$A$47&amp;Sheet1!$C$6:$C$47&amp;Sheet1!$BM$6:$BM$47,Sheet1!BJ$6:BJ$47),2,0)</f>
        <v>0</v>
      </c>
      <c r="BL78" s="9">
        <f t="array" ref="BL78">VLOOKUP($C78&amp;$D78&amp;$BN78,IF({1,0},Sheet1!$A$6:$A$47&amp;Sheet1!$C$6:$C$47&amp;Sheet1!$BM$6:$BM$47,Sheet1!BK$6:BK$47),2,0)</f>
        <v>0</v>
      </c>
      <c r="BM78" s="9">
        <f t="array" ref="BM78">VLOOKUP($C78&amp;$D78&amp;$BN78,IF({1,0},Sheet1!$A$6:$A$47&amp;Sheet1!$C$6:$C$47&amp;Sheet1!$BM$6:$BM$47,Sheet1!BL$6:BL$47),2,0)</f>
        <v>0</v>
      </c>
      <c r="BN78" s="9">
        <v>35</v>
      </c>
      <c r="BO78" s="9" t="s">
        <v>473</v>
      </c>
      <c r="BP78" s="9" t="s">
        <v>76</v>
      </c>
      <c r="BQ78" s="9">
        <f t="array" ref="BQ78">VLOOKUP($C78&amp;$D78&amp;$BW78,IF({1,0},Sheet1!$A$6:$A$47&amp;Sheet1!$C$6:$C$47&amp;Sheet1!$BV$6:$BV$47,Sheet1!BP$6:BP$47),2,0)</f>
        <v>7</v>
      </c>
      <c r="BR78" s="9">
        <f t="array" ref="BR78">VLOOKUP($C78&amp;$D78&amp;$BW78,IF({1,0},Sheet1!$A$6:$A$47&amp;Sheet1!$C$6:$C$47&amp;Sheet1!$BV$6:$BV$47,Sheet1!BQ$6:BQ$47),2,0)</f>
        <v>60</v>
      </c>
      <c r="BS78" s="9">
        <f t="array" ref="BS78">VLOOKUP($C78&amp;$D78&amp;$BW78,IF({1,0},Sheet1!$A$6:$A$47&amp;Sheet1!$C$6:$C$47&amp;Sheet1!$BV$6:$BV$47,Sheet1!BR$6:BR$47),2,0)</f>
        <v>0</v>
      </c>
      <c r="BT78" s="9">
        <f t="array" ref="BT78">VLOOKUP($C78&amp;$D78&amp;$BW78,IF({1,0},Sheet1!$A$6:$A$47&amp;Sheet1!$C$6:$C$47&amp;Sheet1!$BV$6:$BV$47,Sheet1!BS$6:BS$47),2,0)</f>
        <v>0</v>
      </c>
      <c r="BU78" s="9">
        <f t="array" ref="BU78">VLOOKUP($C78&amp;$D78&amp;$BW78,IF({1,0},Sheet1!$A$6:$A$47&amp;Sheet1!$C$6:$C$47&amp;Sheet1!$BV$6:$BV$47,Sheet1!BT$6:BT$47),2,0)</f>
        <v>0</v>
      </c>
      <c r="BV78" s="9">
        <f t="array" ref="BV78">VLOOKUP($C78&amp;$D78&amp;$BW78,IF({1,0},Sheet1!$A$6:$A$47&amp;Sheet1!$C$6:$C$47&amp;Sheet1!$BV$6:$BV$47,Sheet1!BU$6:BU$47),2,0)</f>
        <v>0</v>
      </c>
      <c r="BW78" s="9">
        <v>40</v>
      </c>
      <c r="BX78" s="9" t="str">
        <f t="shared" si="20"/>
        <v>伤害加成+6% （8星）</v>
      </c>
      <c r="BY78" s="9" t="s">
        <v>77</v>
      </c>
      <c r="BZ78" s="9">
        <f t="array" ref="BZ78">VLOOKUP($C78&amp;$D78&amp;$CF78,IF({1,0},Sheet1!$A$6:$A$47&amp;Sheet1!$C$6:$C$47&amp;Sheet1!$CE$6:$CE$47,Sheet1!BY$6:BY$47),2,0)</f>
        <v>2</v>
      </c>
      <c r="CA78" s="9">
        <f t="array" ref="CA78">VLOOKUP($C78&amp;$D78&amp;$CF78,IF({1,0},Sheet1!$A$6:$A$47&amp;Sheet1!$C$6:$C$47&amp;Sheet1!$CE$6:$CE$47,Sheet1!BZ$6:BZ$47),2,0)</f>
        <v>10000</v>
      </c>
      <c r="CB78" s="9">
        <f t="array" ref="CB78">VLOOKUP($C78&amp;$D78&amp;$CF78,IF({1,0},Sheet1!$A$6:$A$47&amp;Sheet1!$C$6:$C$47&amp;Sheet1!$CE$6:$CE$47,Sheet1!CA$6:CA$47),2,0)</f>
        <v>0</v>
      </c>
      <c r="CC78" s="9">
        <f t="array" ref="CC78">VLOOKUP($C78&amp;$D78&amp;$CF78,IF({1,0},Sheet1!$A$6:$A$47&amp;Sheet1!$C$6:$C$47&amp;Sheet1!$CE$6:$CE$47,Sheet1!CB$6:CB$47),2,0)</f>
        <v>0</v>
      </c>
      <c r="CD78" s="9">
        <f t="array" ref="CD78">VLOOKUP($C78&amp;$D78&amp;$CF78,IF({1,0},Sheet1!$A$6:$A$47&amp;Sheet1!$C$6:$C$47&amp;Sheet1!$CE$6:$CE$47,Sheet1!CC$6:CC$47),2,0)</f>
        <v>0</v>
      </c>
      <c r="CE78" s="9">
        <f t="array" ref="CE78">VLOOKUP($C78&amp;$D78&amp;$CF78,IF({1,0},Sheet1!$A$6:$A$47&amp;Sheet1!$C$6:$C$47&amp;Sheet1!$CE$6:$CE$47,Sheet1!CD$6:CD$47),2,0)</f>
        <v>0</v>
      </c>
      <c r="CF78" s="9">
        <v>45</v>
      </c>
      <c r="CG78" s="9" t="s">
        <v>474</v>
      </c>
      <c r="CH78" s="9" t="s">
        <v>78</v>
      </c>
      <c r="CI78" s="9">
        <f t="array" ref="CI78">VLOOKUP($C78&amp;$D78&amp;$CO78,IF({1,0},Sheet1!$A$6:$A$47&amp;Sheet1!$C$6:$C$47&amp;Sheet1!$CN$6:$CN$47,Sheet1!CH$6:CH$47),2,0)</f>
        <v>22</v>
      </c>
      <c r="CJ78" s="9">
        <f t="array" ref="CJ78">VLOOKUP($C78&amp;$D78&amp;$CO78,IF({1,0},Sheet1!$A$6:$A$47&amp;Sheet1!$C$6:$C$47&amp;Sheet1!$CN$6:$CN$47,Sheet1!CI$6:CI$47),2,0)</f>
        <v>72</v>
      </c>
      <c r="CK78" s="9">
        <f t="array" ref="CK78">VLOOKUP($C78&amp;$D78&amp;$CO78,IF({1,0},Sheet1!$A$6:$A$47&amp;Sheet1!$C$6:$C$47&amp;Sheet1!$CN$6:$CN$47,Sheet1!CJ$6:CJ$47),2,0)</f>
        <v>0</v>
      </c>
      <c r="CL78" s="9">
        <f t="array" ref="CL78">VLOOKUP($C78&amp;$D78&amp;$CO78,IF({1,0},Sheet1!$A$6:$A$47&amp;Sheet1!$C$6:$C$47&amp;Sheet1!$CN$6:$CN$47,Sheet1!CK$6:CK$47),2,0)</f>
        <v>0</v>
      </c>
      <c r="CM78" s="9">
        <f t="array" ref="CM78">VLOOKUP($C78&amp;$D78&amp;$CO78,IF({1,0},Sheet1!$A$6:$A$47&amp;Sheet1!$C$6:$C$47&amp;Sheet1!$CN$6:$CN$47,Sheet1!CL$6:CL$47),2,0)</f>
        <v>0</v>
      </c>
      <c r="CN78" s="9">
        <f t="array" ref="CN78">VLOOKUP($C78&amp;$D78&amp;$CO78,IF({1,0},Sheet1!$A$6:$A$47&amp;Sheet1!$C$6:$C$47&amp;Sheet1!$CN$6:$CN$47,Sheet1!CM$6:CM$47),2,0)</f>
        <v>0</v>
      </c>
      <c r="CO78" s="9">
        <v>50</v>
      </c>
      <c r="CP78" s="9" t="str">
        <f t="shared" si="21"/>
        <v>最终增伤+7.2% （10星）</v>
      </c>
    </row>
    <row r="79" spans="1:94" ht="17.399999999999999" x14ac:dyDescent="0.25">
      <c r="A79" s="49">
        <v>11008</v>
      </c>
      <c r="B79" s="31" t="s">
        <v>290</v>
      </c>
      <c r="C79" s="31">
        <f>VLOOKUP(B79,Sheet4!$A$6:$B$171,2,0)</f>
        <v>4</v>
      </c>
      <c r="D79" s="50">
        <v>10</v>
      </c>
      <c r="E79" s="9" t="s">
        <v>29</v>
      </c>
      <c r="F79" s="9">
        <f t="array" ref="F79">VLOOKUP($C79&amp;$D79&amp;$L79,IF({1,0},Sheet1!$A$6:$A$47&amp;Sheet1!$C$6:$C$47&amp;Sheet1!$K$6:$K$47,Sheet1!E$6:E$47),2,0)</f>
        <v>18</v>
      </c>
      <c r="G79" s="9">
        <f t="array" ref="G79">VLOOKUP($C79&amp;$D79&amp;$L79,IF({1,0},Sheet1!$A$6:$A$47&amp;Sheet1!$C$6:$C$47&amp;Sheet1!$K$6:$K$47,Sheet1!F$6:F$47),2,0)</f>
        <v>1</v>
      </c>
      <c r="H79" s="9">
        <f t="array" ref="H79">VLOOKUP($C79&amp;$D79&amp;$L79,IF({1,0},Sheet1!$A$6:$A$47&amp;Sheet1!$C$6:$C$47&amp;Sheet1!$K$6:$K$47,Sheet1!G$6:G$47),2,0)</f>
        <v>0</v>
      </c>
      <c r="I79" s="9">
        <f t="array" ref="I79">VLOOKUP($C79&amp;$D79&amp;$L79,IF({1,0},Sheet1!$A$6:$A$47&amp;Sheet1!$C$6:$C$47&amp;Sheet1!$K$6:$K$47,Sheet1!H$6:H$47),2,0)</f>
        <v>0</v>
      </c>
      <c r="J79" s="9">
        <f t="array" ref="J79">VLOOKUP($C79&amp;$D79&amp;$L79,IF({1,0},Sheet1!$A$6:$A$47&amp;Sheet1!$C$6:$C$47&amp;Sheet1!$K$6:$K$47,Sheet1!I$6:I$47),2,0)</f>
        <v>0</v>
      </c>
      <c r="K79" s="9">
        <f t="array" ref="K79">VLOOKUP($C79&amp;$D79&amp;$L79,IF({1,0},Sheet1!$A$6:$A$47&amp;Sheet1!$C$6:$C$47&amp;Sheet1!$K$6:$K$47,Sheet1!J$6:J$47),2,0)</f>
        <v>0</v>
      </c>
      <c r="L79" s="9">
        <v>5</v>
      </c>
      <c r="M79" s="33" t="s">
        <v>413</v>
      </c>
      <c r="N79" s="9" t="s">
        <v>27</v>
      </c>
      <c r="O79" s="9">
        <f t="array" ref="O79">VLOOKUP($C79&amp;$D79&amp;$U79,IF({1,0},Sheet1!$A$6:$A$47&amp;Sheet1!$C$6:$C$47&amp;Sheet1!$T$6:$T$47,Sheet1!N$6:N$47),2,0)</f>
        <v>18</v>
      </c>
      <c r="P79" s="9">
        <f t="array" ref="P79">VLOOKUP($C79&amp;$D79&amp;$U79,IF({1,0},Sheet1!$A$6:$A$47&amp;Sheet1!$C$6:$C$47&amp;Sheet1!$T$6:$T$47,Sheet1!O$6:O$47),2,0)</f>
        <v>2</v>
      </c>
      <c r="Q79" s="9">
        <f t="array" ref="Q79">VLOOKUP($C79&amp;$D79&amp;$U79,IF({1,0},Sheet1!$A$6:$A$47&amp;Sheet1!$C$6:$C$47&amp;Sheet1!$T$6:$T$47,Sheet1!P$6:P$47),2,0)</f>
        <v>0</v>
      </c>
      <c r="R79" s="9">
        <f t="array" ref="R79">VLOOKUP($C79&amp;$D79&amp;$U79,IF({1,0},Sheet1!$A$6:$A$47&amp;Sheet1!$C$6:$C$47&amp;Sheet1!$T$6:$T$47,Sheet1!Q$6:Q$47),2,0)</f>
        <v>0</v>
      </c>
      <c r="S79" s="9">
        <f t="array" ref="S79">VLOOKUP($C79&amp;$D79&amp;$U79,IF({1,0},Sheet1!$A$6:$A$47&amp;Sheet1!$C$6:$C$47&amp;Sheet1!$T$6:$T$47,Sheet1!R$6:R$47),2,0)</f>
        <v>0</v>
      </c>
      <c r="T79" s="9">
        <f t="array" ref="T79">VLOOKUP($C79&amp;$D79&amp;$U79,IF({1,0},Sheet1!$A$6:$A$47&amp;Sheet1!$C$6:$C$47&amp;Sheet1!$T$6:$T$47,Sheet1!S$6:S$47),2,0)</f>
        <v>0</v>
      </c>
      <c r="U79" s="9">
        <v>10</v>
      </c>
      <c r="V79" s="33" t="s">
        <v>414</v>
      </c>
      <c r="W79" s="9" t="s">
        <v>28</v>
      </c>
      <c r="X79" s="9">
        <f t="array" ref="X79">VLOOKUP($C79&amp;$D79&amp;$AD79,IF({1,0},Sheet1!$A$6:$A$47&amp;Sheet1!$C$6:$C$47&amp;Sheet1!$AC$6:$AC$47,Sheet1!W$6:W$47),2,0)</f>
        <v>0</v>
      </c>
      <c r="Y79" s="9">
        <f t="array" ref="Y79">VLOOKUP($C79&amp;$D79&amp;$AD79,IF({1,0},Sheet1!$A$6:$A$47&amp;Sheet1!$C$6:$C$47&amp;Sheet1!$AC$6:$AC$47,Sheet1!X$6:X$47),2,0)</f>
        <v>0</v>
      </c>
      <c r="Z79" s="9">
        <f t="array" ref="Z79">VLOOKUP($C79&amp;$D79&amp;$AD79,IF({1,0},Sheet1!$A$6:$A$47&amp;Sheet1!$C$6:$C$47&amp;Sheet1!$AC$6:$AC$47,Sheet1!Y$6:Y$47),2,0)</f>
        <v>2</v>
      </c>
      <c r="AA79" s="9">
        <f t="array" ref="AA79">VLOOKUP($C79&amp;$D79&amp;$AD79,IF({1,0},Sheet1!$A$6:$A$47&amp;Sheet1!$C$6:$C$47&amp;Sheet1!$AC$6:$AC$47,Sheet1!Z$6:Z$47),2,0)</f>
        <v>500</v>
      </c>
      <c r="AB79" s="9">
        <f t="array" ref="AB79">VLOOKUP($C79&amp;$D79&amp;$AD79,IF({1,0},Sheet1!$A$6:$A$47&amp;Sheet1!$C$6:$C$47&amp;Sheet1!$AC$6:$AC$47,Sheet1!AA$6:AA$47),2,0)</f>
        <v>3</v>
      </c>
      <c r="AC79" s="9">
        <f t="array" ref="AC79">VLOOKUP($C79&amp;$D79&amp;$AD79,IF({1,0},Sheet1!$A$6:$A$47&amp;Sheet1!$C$6:$C$47&amp;Sheet1!$AC$6:$AC$47,Sheet1!AB$6:AB$47),2,0)</f>
        <v>300</v>
      </c>
      <c r="AD79" s="9">
        <v>15</v>
      </c>
      <c r="AE79" s="9" t="str">
        <f t="array" ref="AE79">VLOOKUP($C79&amp;$D79,IF({1,0},Sheet1!$A$6:$A$47&amp;Sheet1!$C$6:$C$47,Sheet1!AD$6:AD$47),2,0)</f>
        <v>攻击+500，防御+300 （3星）</v>
      </c>
      <c r="AF79" s="9" t="s">
        <v>72</v>
      </c>
      <c r="AG79" s="9">
        <f t="array" ref="AG79">VLOOKUP($C79&amp;$D79&amp;$AM79,IF({1,0},Sheet1!$A$6:$A$47&amp;Sheet1!$C$6:$C$47&amp;Sheet1!$AL$6:$AL$47,Sheet1!AF$6:AF$47),2,0)</f>
        <v>0</v>
      </c>
      <c r="AH79" s="9">
        <f t="array" ref="AH79">VLOOKUP($C79&amp;$D79&amp;$AM79,IF({1,0},Sheet1!$A$6:$A$47&amp;Sheet1!$C$6:$C$47&amp;Sheet1!$AL$6:$AL$47,Sheet1!AG$6:AG$47),2,0)</f>
        <v>0</v>
      </c>
      <c r="AI79" s="9">
        <f t="array" ref="AI79">VLOOKUP($C79&amp;$D79&amp;$AM79,IF({1,0},Sheet1!$A$6:$A$47&amp;Sheet1!$C$6:$C$47&amp;Sheet1!$AL$6:$AL$47,Sheet1!AH$6:AH$47),2,0)</f>
        <v>7</v>
      </c>
      <c r="AJ79" s="9">
        <f t="array" ref="AJ79">VLOOKUP($C79&amp;$D79&amp;$AM79,IF({1,0},Sheet1!$A$6:$A$47&amp;Sheet1!$C$6:$C$47&amp;Sheet1!$AL$6:$AL$47,Sheet1!AI$6:AI$47),2,0)</f>
        <v>25</v>
      </c>
      <c r="AK79" s="9">
        <f t="array" ref="AK79">VLOOKUP($C79&amp;$D79&amp;$AM79,IF({1,0},Sheet1!$A$6:$A$47&amp;Sheet1!$C$6:$C$47&amp;Sheet1!$AL$6:$AL$47,Sheet1!AJ$6:AJ$47),2,0)</f>
        <v>8</v>
      </c>
      <c r="AL79" s="9">
        <f t="array" ref="AL79">VLOOKUP($C79&amp;$D79&amp;$AM79,IF({1,0},Sheet1!$A$6:$A$47&amp;Sheet1!$C$6:$C$47&amp;Sheet1!$AL$6:$AL$47,Sheet1!AK$6:AK$47),2,0)</f>
        <v>15</v>
      </c>
      <c r="AM79" s="9">
        <v>20</v>
      </c>
      <c r="AN79" s="9" t="s">
        <v>477</v>
      </c>
      <c r="AO79" s="9" t="s">
        <v>73</v>
      </c>
      <c r="AP79" s="9">
        <f t="array" ref="AP79">VLOOKUP($C79&amp;$D79&amp;$AV79,IF({1,0},Sheet1!$A$6:$A$47&amp;Sheet1!$C$6:$C$47&amp;Sheet1!$AU$6:$AU$47,Sheet1!AO$6:AO$47),2,0)</f>
        <v>2</v>
      </c>
      <c r="AQ79" s="9">
        <f t="array" ref="AQ79">VLOOKUP($C79&amp;$D79&amp;$AV79,IF({1,0},Sheet1!$A$6:$A$47&amp;Sheet1!$C$6:$C$47&amp;Sheet1!$AU$6:$AU$47,Sheet1!AP$6:AP$47),2,0)</f>
        <v>1400</v>
      </c>
      <c r="AR79" s="9">
        <f t="array" ref="AR79">VLOOKUP($C79&amp;$D79&amp;$AV79,IF({1,0},Sheet1!$A$6:$A$47&amp;Sheet1!$C$6:$C$47&amp;Sheet1!$AU$6:$AU$47,Sheet1!AQ$6:AQ$47),2,0)</f>
        <v>3</v>
      </c>
      <c r="AS79" s="9">
        <f t="array" ref="AS79">VLOOKUP($C79&amp;$D79&amp;$AV79,IF({1,0},Sheet1!$A$6:$A$47&amp;Sheet1!$C$6:$C$47&amp;Sheet1!$AU$6:$AU$47,Sheet1!AR$6:AR$47),2,0)</f>
        <v>700</v>
      </c>
      <c r="AT79" s="9">
        <f t="array" ref="AT79">VLOOKUP($C79&amp;$D79&amp;$AV79,IF({1,0},Sheet1!$A$6:$A$47&amp;Sheet1!$C$6:$C$47&amp;Sheet1!$AU$6:$AU$47,Sheet1!AS$6:AS$47),2,0)</f>
        <v>0</v>
      </c>
      <c r="AU79" s="9">
        <f t="array" ref="AU79">VLOOKUP($C79&amp;$D79&amp;$AV79,IF({1,0},Sheet1!$A$6:$A$47&amp;Sheet1!$C$6:$C$47&amp;Sheet1!$AU$6:$AU$47,Sheet1!AT$6:AT$47),2,0)</f>
        <v>0</v>
      </c>
      <c r="AV79" s="9">
        <v>25</v>
      </c>
      <c r="AW79" s="9" t="s">
        <v>478</v>
      </c>
      <c r="AX79" s="9" t="s">
        <v>74</v>
      </c>
      <c r="AY79" s="9">
        <f t="array" ref="AY79">VLOOKUP($C79&amp;$D79&amp;$BE79,IF({1,0},Sheet1!$A$6:$A$47&amp;Sheet1!$C$6:$C$47&amp;Sheet1!$BD$6:$BD$47,Sheet1!AX$6:AX$47),2,0)</f>
        <v>18</v>
      </c>
      <c r="AZ79" s="9">
        <f t="array" ref="AZ79">VLOOKUP($C79&amp;$D79&amp;$BE79,IF({1,0},Sheet1!$A$6:$A$47&amp;Sheet1!$C$6:$C$47&amp;Sheet1!$BD$6:$BD$47,Sheet1!AY$6:AY$47),2,0)</f>
        <v>4</v>
      </c>
      <c r="BA79" s="9">
        <f t="array" ref="BA79">VLOOKUP($C79&amp;$D79&amp;$BE79,IF({1,0},Sheet1!$A$6:$A$47&amp;Sheet1!$C$6:$C$47&amp;Sheet1!$BD$6:$BD$47,Sheet1!AZ$6:AZ$47),2,0)</f>
        <v>0</v>
      </c>
      <c r="BB79" s="9">
        <f t="array" ref="BB79">VLOOKUP($C79&amp;$D79&amp;$BE79,IF({1,0},Sheet1!$A$6:$A$47&amp;Sheet1!$C$6:$C$47&amp;Sheet1!$BD$6:$BD$47,Sheet1!BA$6:BA$47),2,0)</f>
        <v>0</v>
      </c>
      <c r="BC79" s="9">
        <f t="array" ref="BC79">VLOOKUP($C79&amp;$D79&amp;$BE79,IF({1,0},Sheet1!$A$6:$A$47&amp;Sheet1!$C$6:$C$47&amp;Sheet1!$BD$6:$BD$47,Sheet1!BB$6:BB$47),2,0)</f>
        <v>0</v>
      </c>
      <c r="BD79" s="9">
        <f t="array" ref="BD79">VLOOKUP($C79&amp;$D79&amp;$BE79,IF({1,0},Sheet1!$A$6:$A$47&amp;Sheet1!$C$6:$C$47&amp;Sheet1!$BD$6:$BD$47,Sheet1!BC$6:BC$47),2,0)</f>
        <v>0</v>
      </c>
      <c r="BE79" s="9">
        <v>30</v>
      </c>
      <c r="BF79" s="33" t="s">
        <v>418</v>
      </c>
      <c r="BG79" s="33" t="s">
        <v>75</v>
      </c>
      <c r="BH79" s="9">
        <f t="array" ref="BH79">VLOOKUP($C79&amp;$D79&amp;$BN79,IF({1,0},Sheet1!$A$6:$A$47&amp;Sheet1!$C$6:$C$47&amp;Sheet1!$BM$6:$BM$47,Sheet1!BG$6:BG$47),2,0)</f>
        <v>2</v>
      </c>
      <c r="BI79" s="9">
        <f t="array" ref="BI79">VLOOKUP($C79&amp;$D79&amp;$BN79,IF({1,0},Sheet1!$A$6:$A$47&amp;Sheet1!$C$6:$C$47&amp;Sheet1!$BM$6:$BM$47,Sheet1!BH$6:BH$47),2,0)</f>
        <v>2800</v>
      </c>
      <c r="BJ79" s="9">
        <f t="array" ref="BJ79">VLOOKUP($C79&amp;$D79&amp;$BN79,IF({1,0},Sheet1!$A$6:$A$47&amp;Sheet1!$C$6:$C$47&amp;Sheet1!$BM$6:$BM$47,Sheet1!BI$6:BI$47),2,0)</f>
        <v>3</v>
      </c>
      <c r="BK79" s="9">
        <f t="array" ref="BK79">VLOOKUP($C79&amp;$D79&amp;$BN79,IF({1,0},Sheet1!$A$6:$A$47&amp;Sheet1!$C$6:$C$47&amp;Sheet1!$BM$6:$BM$47,Sheet1!BJ$6:BJ$47),2,0)</f>
        <v>1400</v>
      </c>
      <c r="BL79" s="9">
        <f t="array" ref="BL79">VLOOKUP($C79&amp;$D79&amp;$BN79,IF({1,0},Sheet1!$A$6:$A$47&amp;Sheet1!$C$6:$C$47&amp;Sheet1!$BM$6:$BM$47,Sheet1!BK$6:BK$47),2,0)</f>
        <v>0</v>
      </c>
      <c r="BM79" s="9">
        <f t="array" ref="BM79">VLOOKUP($C79&amp;$D79&amp;$BN79,IF({1,0},Sheet1!$A$6:$A$47&amp;Sheet1!$C$6:$C$47&amp;Sheet1!$BM$6:$BM$47,Sheet1!BL$6:BL$47),2,0)</f>
        <v>0</v>
      </c>
      <c r="BN79" s="9">
        <v>35</v>
      </c>
      <c r="BO79" s="9" t="s">
        <v>479</v>
      </c>
      <c r="BP79" s="9" t="s">
        <v>76</v>
      </c>
      <c r="BQ79" s="9">
        <f t="array" ref="BQ79">VLOOKUP($C79&amp;$D79&amp;$BW79,IF({1,0},Sheet1!$A$6:$A$47&amp;Sheet1!$C$6:$C$47&amp;Sheet1!$BV$6:$BV$47,Sheet1!BP$6:BP$47),2,0)</f>
        <v>7</v>
      </c>
      <c r="BR79" s="9">
        <f t="array" ref="BR79">VLOOKUP($C79&amp;$D79&amp;$BW79,IF({1,0},Sheet1!$A$6:$A$47&amp;Sheet1!$C$6:$C$47&amp;Sheet1!$BV$6:$BV$47,Sheet1!BQ$6:BQ$47),2,0)</f>
        <v>30</v>
      </c>
      <c r="BS79" s="9">
        <f t="array" ref="BS79">VLOOKUP($C79&amp;$D79&amp;$BW79,IF({1,0},Sheet1!$A$6:$A$47&amp;Sheet1!$C$6:$C$47&amp;Sheet1!$BV$6:$BV$47,Sheet1!BR$6:BR$47),2,0)</f>
        <v>23</v>
      </c>
      <c r="BT79" s="9">
        <f t="array" ref="BT79">VLOOKUP($C79&amp;$D79&amp;$BW79,IF({1,0},Sheet1!$A$6:$A$47&amp;Sheet1!$C$6:$C$47&amp;Sheet1!$BV$6:$BV$47,Sheet1!BS$6:BS$47),2,0)</f>
        <v>12</v>
      </c>
      <c r="BU79" s="9">
        <f t="array" ref="BU79">VLOOKUP($C79&amp;$D79&amp;$BW79,IF({1,0},Sheet1!$A$6:$A$47&amp;Sheet1!$C$6:$C$47&amp;Sheet1!$BV$6:$BV$47,Sheet1!BT$6:BT$47),2,0)</f>
        <v>0</v>
      </c>
      <c r="BV79" s="9">
        <f t="array" ref="BV79">VLOOKUP($C79&amp;$D79&amp;$BW79,IF({1,0},Sheet1!$A$6:$A$47&amp;Sheet1!$C$6:$C$47&amp;Sheet1!$BV$6:$BV$47,Sheet1!BU$6:BU$47),2,0)</f>
        <v>0</v>
      </c>
      <c r="BW79" s="9">
        <v>40</v>
      </c>
      <c r="BX79" s="9" t="str">
        <f>"伤害加成+"&amp;BR79/10&amp;"%，最终免伤+"&amp;BT79/10&amp;"% （"&amp;BW79/5&amp;"星）"</f>
        <v>伤害加成+3%，最终免伤+1.2% （8星）</v>
      </c>
      <c r="BY79" s="9" t="s">
        <v>77</v>
      </c>
      <c r="BZ79" s="9">
        <f t="array" ref="BZ79">VLOOKUP($C79&amp;$D79&amp;$CF79,IF({1,0},Sheet1!$A$6:$A$47&amp;Sheet1!$C$6:$C$47&amp;Sheet1!$CE$6:$CE$47,Sheet1!BY$6:BY$47),2,0)</f>
        <v>2</v>
      </c>
      <c r="CA79" s="9">
        <f t="array" ref="CA79">VLOOKUP($C79&amp;$D79&amp;$CF79,IF({1,0},Sheet1!$A$6:$A$47&amp;Sheet1!$C$6:$C$47&amp;Sheet1!$CE$6:$CE$47,Sheet1!BZ$6:BZ$47),2,0)</f>
        <v>5600</v>
      </c>
      <c r="CB79" s="9">
        <f t="array" ref="CB79">VLOOKUP($C79&amp;$D79&amp;$CF79,IF({1,0},Sheet1!$A$6:$A$47&amp;Sheet1!$C$6:$C$47&amp;Sheet1!$CE$6:$CE$47,Sheet1!CA$6:CA$47),2,0)</f>
        <v>3</v>
      </c>
      <c r="CC79" s="9">
        <f t="array" ref="CC79">VLOOKUP($C79&amp;$D79&amp;$CF79,IF({1,0},Sheet1!$A$6:$A$47&amp;Sheet1!$C$6:$C$47&amp;Sheet1!$CE$6:$CE$47,Sheet1!CB$6:CB$47),2,0)</f>
        <v>2800</v>
      </c>
      <c r="CD79" s="9">
        <f t="array" ref="CD79">VLOOKUP($C79&amp;$D79&amp;$CF79,IF({1,0},Sheet1!$A$6:$A$47&amp;Sheet1!$C$6:$C$47&amp;Sheet1!$CE$6:$CE$47,Sheet1!CC$6:CC$47),2,0)</f>
        <v>0</v>
      </c>
      <c r="CE79" s="9">
        <f t="array" ref="CE79">VLOOKUP($C79&amp;$D79&amp;$CF79,IF({1,0},Sheet1!$A$6:$A$47&amp;Sheet1!$C$6:$C$47&amp;Sheet1!$CE$6:$CE$47,Sheet1!CD$6:CD$47),2,0)</f>
        <v>0</v>
      </c>
      <c r="CF79" s="9">
        <v>45</v>
      </c>
      <c r="CG79" s="9" t="str">
        <f>"攻击+"&amp;CA79&amp;"，防御+"&amp;CC79&amp;" （9星）"</f>
        <v>攻击+5600，防御+2800 （9星）</v>
      </c>
      <c r="CH79" s="9" t="s">
        <v>78</v>
      </c>
      <c r="CI79" s="9">
        <f t="array" ref="CI79">VLOOKUP($C79&amp;$D79&amp;$CO79,IF({1,0},Sheet1!$A$6:$A$47&amp;Sheet1!$C$6:$C$47&amp;Sheet1!$CN$6:$CN$47,Sheet1!CH$6:CH$47),2,0)</f>
        <v>22</v>
      </c>
      <c r="CJ79" s="9">
        <f t="array" ref="CJ79">VLOOKUP($C79&amp;$D79&amp;$CO79,IF({1,0},Sheet1!$A$6:$A$47&amp;Sheet1!$C$6:$C$47&amp;Sheet1!$CN$6:$CN$47,Sheet1!CI$6:CI$47),2,0)</f>
        <v>36</v>
      </c>
      <c r="CK79" s="9">
        <f t="array" ref="CK79">VLOOKUP($C79&amp;$D79&amp;$CO79,IF({1,0},Sheet1!$A$6:$A$47&amp;Sheet1!$C$6:$C$47&amp;Sheet1!$CN$6:$CN$47,Sheet1!CJ$6:CJ$47),2,0)</f>
        <v>23</v>
      </c>
      <c r="CL79" s="9">
        <f t="array" ref="CL79">VLOOKUP($C79&amp;$D79&amp;$CO79,IF({1,0},Sheet1!$A$6:$A$47&amp;Sheet1!$C$6:$C$47&amp;Sheet1!$CN$6:$CN$47,Sheet1!CK$6:CK$47),2,0)</f>
        <v>18</v>
      </c>
      <c r="CM79" s="9">
        <f t="array" ref="CM79">VLOOKUP($C79&amp;$D79&amp;$CO79,IF({1,0},Sheet1!$A$6:$A$47&amp;Sheet1!$C$6:$C$47&amp;Sheet1!$CN$6:$CN$47,Sheet1!CL$6:CL$47),2,0)</f>
        <v>0</v>
      </c>
      <c r="CN79" s="9">
        <f t="array" ref="CN79">VLOOKUP($C79&amp;$D79&amp;$CO79,IF({1,0},Sheet1!$A$6:$A$47&amp;Sheet1!$C$6:$C$47&amp;Sheet1!$CN$6:$CN$47,Sheet1!CM$6:CM$47),2,0)</f>
        <v>0</v>
      </c>
      <c r="CO79" s="9">
        <v>50</v>
      </c>
      <c r="CP79" s="9" t="str">
        <f>"最终增伤+"&amp;CJ79/10&amp;"%，最终免伤+"&amp;CL79/10&amp;"% （"&amp;CO79/5&amp;"星）"</f>
        <v>最终增伤+3.6%，最终免伤+1.8% （10星）</v>
      </c>
    </row>
    <row r="80" spans="1:94" ht="17.399999999999999" x14ac:dyDescent="0.25">
      <c r="A80" s="49">
        <v>21003</v>
      </c>
      <c r="B80" s="31" t="s">
        <v>291</v>
      </c>
      <c r="C80" s="31">
        <f>VLOOKUP(B80,Sheet4!$A$6:$B$171,2,0)</f>
        <v>3</v>
      </c>
      <c r="D80" s="50">
        <v>10</v>
      </c>
      <c r="E80" s="9" t="s">
        <v>29</v>
      </c>
      <c r="F80" s="9">
        <f t="array" ref="F80">VLOOKUP($C80&amp;$D80&amp;$L80,IF({1,0},Sheet1!$A$6:$A$47&amp;Sheet1!$C$6:$C$47&amp;Sheet1!$K$6:$K$47,Sheet1!E$6:E$47),2,0)</f>
        <v>18</v>
      </c>
      <c r="G80" s="9">
        <f t="array" ref="G80">VLOOKUP($C80&amp;$D80&amp;$L80,IF({1,0},Sheet1!$A$6:$A$47&amp;Sheet1!$C$6:$C$47&amp;Sheet1!$K$6:$K$47,Sheet1!F$6:F$47),2,0)</f>
        <v>1</v>
      </c>
      <c r="H80" s="9">
        <f t="array" ref="H80">VLOOKUP($C80&amp;$D80&amp;$L80,IF({1,0},Sheet1!$A$6:$A$47&amp;Sheet1!$C$6:$C$47&amp;Sheet1!$K$6:$K$47,Sheet1!G$6:G$47),2,0)</f>
        <v>0</v>
      </c>
      <c r="I80" s="9">
        <f t="array" ref="I80">VLOOKUP($C80&amp;$D80&amp;$L80,IF({1,0},Sheet1!$A$6:$A$47&amp;Sheet1!$C$6:$C$47&amp;Sheet1!$K$6:$K$47,Sheet1!H$6:H$47),2,0)</f>
        <v>0</v>
      </c>
      <c r="J80" s="9">
        <f t="array" ref="J80">VLOOKUP($C80&amp;$D80&amp;$L80,IF({1,0},Sheet1!$A$6:$A$47&amp;Sheet1!$C$6:$C$47&amp;Sheet1!$K$6:$K$47,Sheet1!I$6:I$47),2,0)</f>
        <v>0</v>
      </c>
      <c r="K80" s="9">
        <f t="array" ref="K80">VLOOKUP($C80&amp;$D80&amp;$L80,IF({1,0},Sheet1!$A$6:$A$47&amp;Sheet1!$C$6:$C$47&amp;Sheet1!$K$6:$K$47,Sheet1!J$6:J$47),2,0)</f>
        <v>0</v>
      </c>
      <c r="L80" s="9">
        <v>5</v>
      </c>
      <c r="M80" s="33" t="s">
        <v>413</v>
      </c>
      <c r="N80" s="9" t="s">
        <v>27</v>
      </c>
      <c r="O80" s="9">
        <f t="array" ref="O80">VLOOKUP($C80&amp;$D80&amp;$U80,IF({1,0},Sheet1!$A$6:$A$47&amp;Sheet1!$C$6:$C$47&amp;Sheet1!$T$6:$T$47,Sheet1!N$6:N$47),2,0)</f>
        <v>18</v>
      </c>
      <c r="P80" s="9">
        <f t="array" ref="P80">VLOOKUP($C80&amp;$D80&amp;$U80,IF({1,0},Sheet1!$A$6:$A$47&amp;Sheet1!$C$6:$C$47&amp;Sheet1!$T$6:$T$47,Sheet1!O$6:O$47),2,0)</f>
        <v>2</v>
      </c>
      <c r="Q80" s="9">
        <f t="array" ref="Q80">VLOOKUP($C80&amp;$D80&amp;$U80,IF({1,0},Sheet1!$A$6:$A$47&amp;Sheet1!$C$6:$C$47&amp;Sheet1!$T$6:$T$47,Sheet1!P$6:P$47),2,0)</f>
        <v>0</v>
      </c>
      <c r="R80" s="9">
        <f t="array" ref="R80">VLOOKUP($C80&amp;$D80&amp;$U80,IF({1,0},Sheet1!$A$6:$A$47&amp;Sheet1!$C$6:$C$47&amp;Sheet1!$T$6:$T$47,Sheet1!Q$6:Q$47),2,0)</f>
        <v>0</v>
      </c>
      <c r="S80" s="9">
        <f t="array" ref="S80">VLOOKUP($C80&amp;$D80&amp;$U80,IF({1,0},Sheet1!$A$6:$A$47&amp;Sheet1!$C$6:$C$47&amp;Sheet1!$T$6:$T$47,Sheet1!R$6:R$47),2,0)</f>
        <v>0</v>
      </c>
      <c r="T80" s="9">
        <f t="array" ref="T80">VLOOKUP($C80&amp;$D80&amp;$U80,IF({1,0},Sheet1!$A$6:$A$47&amp;Sheet1!$C$6:$C$47&amp;Sheet1!$T$6:$T$47,Sheet1!S$6:S$47),2,0)</f>
        <v>0</v>
      </c>
      <c r="U80" s="9">
        <v>10</v>
      </c>
      <c r="V80" s="33" t="s">
        <v>414</v>
      </c>
      <c r="W80" s="9" t="s">
        <v>28</v>
      </c>
      <c r="X80" s="9">
        <f t="array" ref="X80">VLOOKUP($C80&amp;$D80&amp;$AD80,IF({1,0},Sheet1!$A$6:$A$47&amp;Sheet1!$C$6:$C$47&amp;Sheet1!$AC$6:$AC$47,Sheet1!W$6:W$47),2,0)</f>
        <v>0</v>
      </c>
      <c r="Y80" s="9">
        <f t="array" ref="Y80">VLOOKUP($C80&amp;$D80&amp;$AD80,IF({1,0},Sheet1!$A$6:$A$47&amp;Sheet1!$C$6:$C$47&amp;Sheet1!$AC$6:$AC$47,Sheet1!X$6:X$47),2,0)</f>
        <v>0</v>
      </c>
      <c r="Z80" s="9">
        <f t="array" ref="Z80">VLOOKUP($C80&amp;$D80&amp;$AD80,IF({1,0},Sheet1!$A$6:$A$47&amp;Sheet1!$C$6:$C$47&amp;Sheet1!$AC$6:$AC$47,Sheet1!Y$6:Y$47),2,0)</f>
        <v>2</v>
      </c>
      <c r="AA80" s="9">
        <f t="array" ref="AA80">VLOOKUP($C80&amp;$D80&amp;$AD80,IF({1,0},Sheet1!$A$6:$A$47&amp;Sheet1!$C$6:$C$47&amp;Sheet1!$AC$6:$AC$47,Sheet1!Z$6:Z$47),2,0)</f>
        <v>700</v>
      </c>
      <c r="AB80" s="9">
        <f t="array" ref="AB80">VLOOKUP($C80&amp;$D80&amp;$AD80,IF({1,0},Sheet1!$A$6:$A$47&amp;Sheet1!$C$6:$C$47&amp;Sheet1!$AC$6:$AC$47,Sheet1!AA$6:AA$47),2,0)</f>
        <v>9</v>
      </c>
      <c r="AC80" s="9">
        <f t="array" ref="AC80">VLOOKUP($C80&amp;$D80&amp;$AD80,IF({1,0},Sheet1!$A$6:$A$47&amp;Sheet1!$C$6:$C$47&amp;Sheet1!$AC$6:$AC$47,Sheet1!AB$6:AB$47),2,0)</f>
        <v>35</v>
      </c>
      <c r="AD80" s="9">
        <v>15</v>
      </c>
      <c r="AE80" s="9" t="str">
        <f t="array" ref="AE80">VLOOKUP($C80&amp;$D80,IF({1,0},Sheet1!$A$6:$A$47&amp;Sheet1!$C$6:$C$47,Sheet1!AD$6:AD$47),2,0)</f>
        <v>攻击+700，命中+3.5% （3星）</v>
      </c>
      <c r="AF80" s="9" t="s">
        <v>72</v>
      </c>
      <c r="AG80" s="9">
        <f t="array" ref="AG80">VLOOKUP($C80&amp;$D80&amp;$AM80,IF({1,0},Sheet1!$A$6:$A$47&amp;Sheet1!$C$6:$C$47&amp;Sheet1!$AL$6:$AL$47,Sheet1!AF$6:AF$47),2,0)</f>
        <v>0</v>
      </c>
      <c r="AH80" s="9">
        <f t="array" ref="AH80">VLOOKUP($C80&amp;$D80&amp;$AM80,IF({1,0},Sheet1!$A$6:$A$47&amp;Sheet1!$C$6:$C$47&amp;Sheet1!$AL$6:$AL$47,Sheet1!AG$6:AG$47),2,0)</f>
        <v>0</v>
      </c>
      <c r="AI80" s="9">
        <f t="array" ref="AI80">VLOOKUP($C80&amp;$D80&amp;$AM80,IF({1,0},Sheet1!$A$6:$A$47&amp;Sheet1!$C$6:$C$47&amp;Sheet1!$AL$6:$AL$47,Sheet1!AH$6:AH$47),2,0)</f>
        <v>7</v>
      </c>
      <c r="AJ80" s="9">
        <f t="array" ref="AJ80">VLOOKUP($C80&amp;$D80&amp;$AM80,IF({1,0},Sheet1!$A$6:$A$47&amp;Sheet1!$C$6:$C$47&amp;Sheet1!$AL$6:$AL$47,Sheet1!AI$6:AI$47),2,0)</f>
        <v>55</v>
      </c>
      <c r="AK80" s="9">
        <f t="array" ref="AK80">VLOOKUP($C80&amp;$D80&amp;$AM80,IF({1,0},Sheet1!$A$6:$A$47&amp;Sheet1!$C$6:$C$47&amp;Sheet1!$AL$6:$AL$47,Sheet1!AJ$6:AJ$47),2,0)</f>
        <v>0</v>
      </c>
      <c r="AL80" s="9">
        <f t="array" ref="AL80">VLOOKUP($C80&amp;$D80&amp;$AM80,IF({1,0},Sheet1!$A$6:$A$47&amp;Sheet1!$C$6:$C$47&amp;Sheet1!$AL$6:$AL$47,Sheet1!AK$6:AK$47),2,0)</f>
        <v>0</v>
      </c>
      <c r="AM80" s="9">
        <v>20</v>
      </c>
      <c r="AN80" s="9" t="s">
        <v>471</v>
      </c>
      <c r="AO80" s="9" t="s">
        <v>73</v>
      </c>
      <c r="AP80" s="9">
        <f t="array" ref="AP80">VLOOKUP($C80&amp;$D80&amp;$AV80,IF({1,0},Sheet1!$A$6:$A$47&amp;Sheet1!$C$6:$C$47&amp;Sheet1!$AU$6:$AU$47,Sheet1!AO$6:AO$47),2,0)</f>
        <v>2</v>
      </c>
      <c r="AQ80" s="9">
        <f t="array" ref="AQ80">VLOOKUP($C80&amp;$D80&amp;$AV80,IF({1,0},Sheet1!$A$6:$A$47&amp;Sheet1!$C$6:$C$47&amp;Sheet1!$AU$6:$AU$47,Sheet1!AP$6:AP$47),2,0)</f>
        <v>2500</v>
      </c>
      <c r="AR80" s="9">
        <f t="array" ref="AR80">VLOOKUP($C80&amp;$D80&amp;$AV80,IF({1,0},Sheet1!$A$6:$A$47&amp;Sheet1!$C$6:$C$47&amp;Sheet1!$AU$6:$AU$47,Sheet1!AQ$6:AQ$47),2,0)</f>
        <v>0</v>
      </c>
      <c r="AS80" s="9">
        <f t="array" ref="AS80">VLOOKUP($C80&amp;$D80&amp;$AV80,IF({1,0},Sheet1!$A$6:$A$47&amp;Sheet1!$C$6:$C$47&amp;Sheet1!$AU$6:$AU$47,Sheet1!AR$6:AR$47),2,0)</f>
        <v>0</v>
      </c>
      <c r="AT80" s="9">
        <f t="array" ref="AT80">VLOOKUP($C80&amp;$D80&amp;$AV80,IF({1,0},Sheet1!$A$6:$A$47&amp;Sheet1!$C$6:$C$47&amp;Sheet1!$AU$6:$AU$47,Sheet1!AS$6:AS$47),2,0)</f>
        <v>0</v>
      </c>
      <c r="AU80" s="9">
        <f t="array" ref="AU80">VLOOKUP($C80&amp;$D80&amp;$AV80,IF({1,0},Sheet1!$A$6:$A$47&amp;Sheet1!$C$6:$C$47&amp;Sheet1!$AU$6:$AU$47,Sheet1!AT$6:AT$47),2,0)</f>
        <v>0</v>
      </c>
      <c r="AV80" s="9">
        <v>25</v>
      </c>
      <c r="AW80" s="9" t="s">
        <v>472</v>
      </c>
      <c r="AX80" s="9" t="s">
        <v>74</v>
      </c>
      <c r="AY80" s="9">
        <f t="array" ref="AY80">VLOOKUP($C80&amp;$D80&amp;$BE80,IF({1,0},Sheet1!$A$6:$A$47&amp;Sheet1!$C$6:$C$47&amp;Sheet1!$BD$6:$BD$47,Sheet1!AX$6:AX$47),2,0)</f>
        <v>18</v>
      </c>
      <c r="AZ80" s="9">
        <f t="array" ref="AZ80">VLOOKUP($C80&amp;$D80&amp;$BE80,IF({1,0},Sheet1!$A$6:$A$47&amp;Sheet1!$C$6:$C$47&amp;Sheet1!$BD$6:$BD$47,Sheet1!AY$6:AY$47),2,0)</f>
        <v>4</v>
      </c>
      <c r="BA80" s="9">
        <f t="array" ref="BA80">VLOOKUP($C80&amp;$D80&amp;$BE80,IF({1,0},Sheet1!$A$6:$A$47&amp;Sheet1!$C$6:$C$47&amp;Sheet1!$BD$6:$BD$47,Sheet1!AZ$6:AZ$47),2,0)</f>
        <v>0</v>
      </c>
      <c r="BB80" s="9">
        <f t="array" ref="BB80">VLOOKUP($C80&amp;$D80&amp;$BE80,IF({1,0},Sheet1!$A$6:$A$47&amp;Sheet1!$C$6:$C$47&amp;Sheet1!$BD$6:$BD$47,Sheet1!BA$6:BA$47),2,0)</f>
        <v>0</v>
      </c>
      <c r="BC80" s="9">
        <f t="array" ref="BC80">VLOOKUP($C80&amp;$D80&amp;$BE80,IF({1,0},Sheet1!$A$6:$A$47&amp;Sheet1!$C$6:$C$47&amp;Sheet1!$BD$6:$BD$47,Sheet1!BB$6:BB$47),2,0)</f>
        <v>0</v>
      </c>
      <c r="BD80" s="9">
        <f t="array" ref="BD80">VLOOKUP($C80&amp;$D80&amp;$BE80,IF({1,0},Sheet1!$A$6:$A$47&amp;Sheet1!$C$6:$C$47&amp;Sheet1!$BD$6:$BD$47,Sheet1!BC$6:BC$47),2,0)</f>
        <v>0</v>
      </c>
      <c r="BE80" s="9">
        <v>30</v>
      </c>
      <c r="BF80" s="33" t="s">
        <v>418</v>
      </c>
      <c r="BG80" s="33" t="s">
        <v>75</v>
      </c>
      <c r="BH80" s="9">
        <f t="array" ref="BH80">VLOOKUP($C80&amp;$D80&amp;$BN80,IF({1,0},Sheet1!$A$6:$A$47&amp;Sheet1!$C$6:$C$47&amp;Sheet1!$BM$6:$BM$47,Sheet1!BG$6:BG$47),2,0)</f>
        <v>2</v>
      </c>
      <c r="BI80" s="9">
        <f t="array" ref="BI80">VLOOKUP($C80&amp;$D80&amp;$BN80,IF({1,0},Sheet1!$A$6:$A$47&amp;Sheet1!$C$6:$C$47&amp;Sheet1!$BM$6:$BM$47,Sheet1!BH$6:BH$47),2,0)</f>
        <v>5000</v>
      </c>
      <c r="BJ80" s="9">
        <f t="array" ref="BJ80">VLOOKUP($C80&amp;$D80&amp;$BN80,IF({1,0},Sheet1!$A$6:$A$47&amp;Sheet1!$C$6:$C$47&amp;Sheet1!$BM$6:$BM$47,Sheet1!BI$6:BI$47),2,0)</f>
        <v>0</v>
      </c>
      <c r="BK80" s="9">
        <f t="array" ref="BK80">VLOOKUP($C80&amp;$D80&amp;$BN80,IF({1,0},Sheet1!$A$6:$A$47&amp;Sheet1!$C$6:$C$47&amp;Sheet1!$BM$6:$BM$47,Sheet1!BJ$6:BJ$47),2,0)</f>
        <v>0</v>
      </c>
      <c r="BL80" s="9">
        <f t="array" ref="BL80">VLOOKUP($C80&amp;$D80&amp;$BN80,IF({1,0},Sheet1!$A$6:$A$47&amp;Sheet1!$C$6:$C$47&amp;Sheet1!$BM$6:$BM$47,Sheet1!BK$6:BK$47),2,0)</f>
        <v>0</v>
      </c>
      <c r="BM80" s="9">
        <f t="array" ref="BM80">VLOOKUP($C80&amp;$D80&amp;$BN80,IF({1,0},Sheet1!$A$6:$A$47&amp;Sheet1!$C$6:$C$47&amp;Sheet1!$BM$6:$BM$47,Sheet1!BL$6:BL$47),2,0)</f>
        <v>0</v>
      </c>
      <c r="BN80" s="9">
        <v>35</v>
      </c>
      <c r="BO80" s="9" t="s">
        <v>473</v>
      </c>
      <c r="BP80" s="9" t="s">
        <v>76</v>
      </c>
      <c r="BQ80" s="9">
        <f t="array" ref="BQ80">VLOOKUP($C80&amp;$D80&amp;$BW80,IF({1,0},Sheet1!$A$6:$A$47&amp;Sheet1!$C$6:$C$47&amp;Sheet1!$BV$6:$BV$47,Sheet1!BP$6:BP$47),2,0)</f>
        <v>7</v>
      </c>
      <c r="BR80" s="9">
        <f t="array" ref="BR80">VLOOKUP($C80&amp;$D80&amp;$BW80,IF({1,0},Sheet1!$A$6:$A$47&amp;Sheet1!$C$6:$C$47&amp;Sheet1!$BV$6:$BV$47,Sheet1!BQ$6:BQ$47),2,0)</f>
        <v>60</v>
      </c>
      <c r="BS80" s="9">
        <f t="array" ref="BS80">VLOOKUP($C80&amp;$D80&amp;$BW80,IF({1,0},Sheet1!$A$6:$A$47&amp;Sheet1!$C$6:$C$47&amp;Sheet1!$BV$6:$BV$47,Sheet1!BR$6:BR$47),2,0)</f>
        <v>0</v>
      </c>
      <c r="BT80" s="9">
        <f t="array" ref="BT80">VLOOKUP($C80&amp;$D80&amp;$BW80,IF({1,0},Sheet1!$A$6:$A$47&amp;Sheet1!$C$6:$C$47&amp;Sheet1!$BV$6:$BV$47,Sheet1!BS$6:BS$47),2,0)</f>
        <v>0</v>
      </c>
      <c r="BU80" s="9">
        <f t="array" ref="BU80">VLOOKUP($C80&amp;$D80&amp;$BW80,IF({1,0},Sheet1!$A$6:$A$47&amp;Sheet1!$C$6:$C$47&amp;Sheet1!$BV$6:$BV$47,Sheet1!BT$6:BT$47),2,0)</f>
        <v>0</v>
      </c>
      <c r="BV80" s="9">
        <f t="array" ref="BV80">VLOOKUP($C80&amp;$D80&amp;$BW80,IF({1,0},Sheet1!$A$6:$A$47&amp;Sheet1!$C$6:$C$47&amp;Sheet1!$BV$6:$BV$47,Sheet1!BU$6:BU$47),2,0)</f>
        <v>0</v>
      </c>
      <c r="BW80" s="9">
        <v>40</v>
      </c>
      <c r="BX80" s="9" t="str">
        <f t="shared" ref="BX80:BX83" si="22">"伤害加成+"&amp;BR80/10&amp;"% （"&amp;BW80/5&amp;"星）"</f>
        <v>伤害加成+6% （8星）</v>
      </c>
      <c r="BY80" s="9" t="s">
        <v>77</v>
      </c>
      <c r="BZ80" s="9">
        <f t="array" ref="BZ80">VLOOKUP($C80&amp;$D80&amp;$CF80,IF({1,0},Sheet1!$A$6:$A$47&amp;Sheet1!$C$6:$C$47&amp;Sheet1!$CE$6:$CE$47,Sheet1!BY$6:BY$47),2,0)</f>
        <v>2</v>
      </c>
      <c r="CA80" s="9">
        <f t="array" ref="CA80">VLOOKUP($C80&amp;$D80&amp;$CF80,IF({1,0},Sheet1!$A$6:$A$47&amp;Sheet1!$C$6:$C$47&amp;Sheet1!$CE$6:$CE$47,Sheet1!BZ$6:BZ$47),2,0)</f>
        <v>10000</v>
      </c>
      <c r="CB80" s="9">
        <f t="array" ref="CB80">VLOOKUP($C80&amp;$D80&amp;$CF80,IF({1,0},Sheet1!$A$6:$A$47&amp;Sheet1!$C$6:$C$47&amp;Sheet1!$CE$6:$CE$47,Sheet1!CA$6:CA$47),2,0)</f>
        <v>0</v>
      </c>
      <c r="CC80" s="9">
        <f t="array" ref="CC80">VLOOKUP($C80&amp;$D80&amp;$CF80,IF({1,0},Sheet1!$A$6:$A$47&amp;Sheet1!$C$6:$C$47&amp;Sheet1!$CE$6:$CE$47,Sheet1!CB$6:CB$47),2,0)</f>
        <v>0</v>
      </c>
      <c r="CD80" s="9">
        <f t="array" ref="CD80">VLOOKUP($C80&amp;$D80&amp;$CF80,IF({1,0},Sheet1!$A$6:$A$47&amp;Sheet1!$C$6:$C$47&amp;Sheet1!$CE$6:$CE$47,Sheet1!CC$6:CC$47),2,0)</f>
        <v>0</v>
      </c>
      <c r="CE80" s="9">
        <f t="array" ref="CE80">VLOOKUP($C80&amp;$D80&amp;$CF80,IF({1,0},Sheet1!$A$6:$A$47&amp;Sheet1!$C$6:$C$47&amp;Sheet1!$CE$6:$CE$47,Sheet1!CD$6:CD$47),2,0)</f>
        <v>0</v>
      </c>
      <c r="CF80" s="9">
        <v>45</v>
      </c>
      <c r="CG80" s="9" t="s">
        <v>474</v>
      </c>
      <c r="CH80" s="9" t="s">
        <v>78</v>
      </c>
      <c r="CI80" s="9">
        <f t="array" ref="CI80">VLOOKUP($C80&amp;$D80&amp;$CO80,IF({1,0},Sheet1!$A$6:$A$47&amp;Sheet1!$C$6:$C$47&amp;Sheet1!$CN$6:$CN$47,Sheet1!CH$6:CH$47),2,0)</f>
        <v>22</v>
      </c>
      <c r="CJ80" s="9">
        <f t="array" ref="CJ80">VLOOKUP($C80&amp;$D80&amp;$CO80,IF({1,0},Sheet1!$A$6:$A$47&amp;Sheet1!$C$6:$C$47&amp;Sheet1!$CN$6:$CN$47,Sheet1!CI$6:CI$47),2,0)</f>
        <v>72</v>
      </c>
      <c r="CK80" s="9">
        <f t="array" ref="CK80">VLOOKUP($C80&amp;$D80&amp;$CO80,IF({1,0},Sheet1!$A$6:$A$47&amp;Sheet1!$C$6:$C$47&amp;Sheet1!$CN$6:$CN$47,Sheet1!CJ$6:CJ$47),2,0)</f>
        <v>0</v>
      </c>
      <c r="CL80" s="9">
        <f t="array" ref="CL80">VLOOKUP($C80&amp;$D80&amp;$CO80,IF({1,0},Sheet1!$A$6:$A$47&amp;Sheet1!$C$6:$C$47&amp;Sheet1!$CN$6:$CN$47,Sheet1!CK$6:CK$47),2,0)</f>
        <v>0</v>
      </c>
      <c r="CM80" s="9">
        <f t="array" ref="CM80">VLOOKUP($C80&amp;$D80&amp;$CO80,IF({1,0},Sheet1!$A$6:$A$47&amp;Sheet1!$C$6:$C$47&amp;Sheet1!$CN$6:$CN$47,Sheet1!CL$6:CL$47),2,0)</f>
        <v>0</v>
      </c>
      <c r="CN80" s="9">
        <f t="array" ref="CN80">VLOOKUP($C80&amp;$D80&amp;$CO80,IF({1,0},Sheet1!$A$6:$A$47&amp;Sheet1!$C$6:$C$47&amp;Sheet1!$CN$6:$CN$47,Sheet1!CM$6:CM$47),2,0)</f>
        <v>0</v>
      </c>
      <c r="CO80" s="9">
        <v>50</v>
      </c>
      <c r="CP80" s="9" t="str">
        <f t="shared" ref="CP80:CP83" si="23">"最终增伤+"&amp;CJ80/10&amp;"% （"&amp;CO80/5&amp;"星）"</f>
        <v>最终增伤+7.2% （10星）</v>
      </c>
    </row>
    <row r="81" spans="1:94" ht="17.399999999999999" x14ac:dyDescent="0.25">
      <c r="A81" s="49">
        <v>21004</v>
      </c>
      <c r="B81" s="31" t="s">
        <v>292</v>
      </c>
      <c r="C81" s="31">
        <f>VLOOKUP(B81,Sheet4!$A$6:$B$171,2,0)</f>
        <v>3</v>
      </c>
      <c r="D81" s="50">
        <v>10</v>
      </c>
      <c r="E81" s="9" t="s">
        <v>29</v>
      </c>
      <c r="F81" s="9">
        <f t="array" ref="F81">VLOOKUP($C81&amp;$D81&amp;$L81,IF({1,0},Sheet1!$A$6:$A$47&amp;Sheet1!$C$6:$C$47&amp;Sheet1!$K$6:$K$47,Sheet1!E$6:E$47),2,0)</f>
        <v>18</v>
      </c>
      <c r="G81" s="9">
        <f t="array" ref="G81">VLOOKUP($C81&amp;$D81&amp;$L81,IF({1,0},Sheet1!$A$6:$A$47&amp;Sheet1!$C$6:$C$47&amp;Sheet1!$K$6:$K$47,Sheet1!F$6:F$47),2,0)</f>
        <v>1</v>
      </c>
      <c r="H81" s="9">
        <f t="array" ref="H81">VLOOKUP($C81&amp;$D81&amp;$L81,IF({1,0},Sheet1!$A$6:$A$47&amp;Sheet1!$C$6:$C$47&amp;Sheet1!$K$6:$K$47,Sheet1!G$6:G$47),2,0)</f>
        <v>0</v>
      </c>
      <c r="I81" s="9">
        <f t="array" ref="I81">VLOOKUP($C81&amp;$D81&amp;$L81,IF({1,0},Sheet1!$A$6:$A$47&amp;Sheet1!$C$6:$C$47&amp;Sheet1!$K$6:$K$47,Sheet1!H$6:H$47),2,0)</f>
        <v>0</v>
      </c>
      <c r="J81" s="9">
        <f t="array" ref="J81">VLOOKUP($C81&amp;$D81&amp;$L81,IF({1,0},Sheet1!$A$6:$A$47&amp;Sheet1!$C$6:$C$47&amp;Sheet1!$K$6:$K$47,Sheet1!I$6:I$47),2,0)</f>
        <v>0</v>
      </c>
      <c r="K81" s="9">
        <f t="array" ref="K81">VLOOKUP($C81&amp;$D81&amp;$L81,IF({1,0},Sheet1!$A$6:$A$47&amp;Sheet1!$C$6:$C$47&amp;Sheet1!$K$6:$K$47,Sheet1!J$6:J$47),2,0)</f>
        <v>0</v>
      </c>
      <c r="L81" s="9">
        <v>5</v>
      </c>
      <c r="M81" s="33" t="s">
        <v>413</v>
      </c>
      <c r="N81" s="9" t="s">
        <v>27</v>
      </c>
      <c r="O81" s="9">
        <f t="array" ref="O81">VLOOKUP($C81&amp;$D81&amp;$U81,IF({1,0},Sheet1!$A$6:$A$47&amp;Sheet1!$C$6:$C$47&amp;Sheet1!$T$6:$T$47,Sheet1!N$6:N$47),2,0)</f>
        <v>18</v>
      </c>
      <c r="P81" s="9">
        <f t="array" ref="P81">VLOOKUP($C81&amp;$D81&amp;$U81,IF({1,0},Sheet1!$A$6:$A$47&amp;Sheet1!$C$6:$C$47&amp;Sheet1!$T$6:$T$47,Sheet1!O$6:O$47),2,0)</f>
        <v>2</v>
      </c>
      <c r="Q81" s="9">
        <f t="array" ref="Q81">VLOOKUP($C81&amp;$D81&amp;$U81,IF({1,0},Sheet1!$A$6:$A$47&amp;Sheet1!$C$6:$C$47&amp;Sheet1!$T$6:$T$47,Sheet1!P$6:P$47),2,0)</f>
        <v>0</v>
      </c>
      <c r="R81" s="9">
        <f t="array" ref="R81">VLOOKUP($C81&amp;$D81&amp;$U81,IF({1,0},Sheet1!$A$6:$A$47&amp;Sheet1!$C$6:$C$47&amp;Sheet1!$T$6:$T$47,Sheet1!Q$6:Q$47),2,0)</f>
        <v>0</v>
      </c>
      <c r="S81" s="9">
        <f t="array" ref="S81">VLOOKUP($C81&amp;$D81&amp;$U81,IF({1,0},Sheet1!$A$6:$A$47&amp;Sheet1!$C$6:$C$47&amp;Sheet1!$T$6:$T$47,Sheet1!R$6:R$47),2,0)</f>
        <v>0</v>
      </c>
      <c r="T81" s="9">
        <f t="array" ref="T81">VLOOKUP($C81&amp;$D81&amp;$U81,IF({1,0},Sheet1!$A$6:$A$47&amp;Sheet1!$C$6:$C$47&amp;Sheet1!$T$6:$T$47,Sheet1!S$6:S$47),2,0)</f>
        <v>0</v>
      </c>
      <c r="U81" s="9">
        <v>10</v>
      </c>
      <c r="V81" s="33" t="s">
        <v>414</v>
      </c>
      <c r="W81" s="9" t="s">
        <v>28</v>
      </c>
      <c r="X81" s="9">
        <f t="array" ref="X81">VLOOKUP($C81&amp;$D81&amp;$AD81,IF({1,0},Sheet1!$A$6:$A$47&amp;Sheet1!$C$6:$C$47&amp;Sheet1!$AC$6:$AC$47,Sheet1!W$6:W$47),2,0)</f>
        <v>0</v>
      </c>
      <c r="Y81" s="9">
        <f t="array" ref="Y81">VLOOKUP($C81&amp;$D81&amp;$AD81,IF({1,0},Sheet1!$A$6:$A$47&amp;Sheet1!$C$6:$C$47&amp;Sheet1!$AC$6:$AC$47,Sheet1!X$6:X$47),2,0)</f>
        <v>0</v>
      </c>
      <c r="Z81" s="9">
        <f t="array" ref="Z81">VLOOKUP($C81&amp;$D81&amp;$AD81,IF({1,0},Sheet1!$A$6:$A$47&amp;Sheet1!$C$6:$C$47&amp;Sheet1!$AC$6:$AC$47,Sheet1!Y$6:Y$47),2,0)</f>
        <v>2</v>
      </c>
      <c r="AA81" s="9">
        <f t="array" ref="AA81">VLOOKUP($C81&amp;$D81&amp;$AD81,IF({1,0},Sheet1!$A$6:$A$47&amp;Sheet1!$C$6:$C$47&amp;Sheet1!$AC$6:$AC$47,Sheet1!Z$6:Z$47),2,0)</f>
        <v>700</v>
      </c>
      <c r="AB81" s="9">
        <f t="array" ref="AB81">VLOOKUP($C81&amp;$D81&amp;$AD81,IF({1,0},Sheet1!$A$6:$A$47&amp;Sheet1!$C$6:$C$47&amp;Sheet1!$AC$6:$AC$47,Sheet1!AA$6:AA$47),2,0)</f>
        <v>9</v>
      </c>
      <c r="AC81" s="9">
        <f t="array" ref="AC81">VLOOKUP($C81&amp;$D81&amp;$AD81,IF({1,0},Sheet1!$A$6:$A$47&amp;Sheet1!$C$6:$C$47&amp;Sheet1!$AC$6:$AC$47,Sheet1!AB$6:AB$47),2,0)</f>
        <v>35</v>
      </c>
      <c r="AD81" s="9">
        <v>15</v>
      </c>
      <c r="AE81" s="9" t="str">
        <f t="array" ref="AE81">VLOOKUP($C81&amp;$D81,IF({1,0},Sheet1!$A$6:$A$47&amp;Sheet1!$C$6:$C$47,Sheet1!AD$6:AD$47),2,0)</f>
        <v>攻击+700，命中+3.5% （3星）</v>
      </c>
      <c r="AF81" s="9" t="s">
        <v>72</v>
      </c>
      <c r="AG81" s="9">
        <f t="array" ref="AG81">VLOOKUP($C81&amp;$D81&amp;$AM81,IF({1,0},Sheet1!$A$6:$A$47&amp;Sheet1!$C$6:$C$47&amp;Sheet1!$AL$6:$AL$47,Sheet1!AF$6:AF$47),2,0)</f>
        <v>0</v>
      </c>
      <c r="AH81" s="9">
        <f t="array" ref="AH81">VLOOKUP($C81&amp;$D81&amp;$AM81,IF({1,0},Sheet1!$A$6:$A$47&amp;Sheet1!$C$6:$C$47&amp;Sheet1!$AL$6:$AL$47,Sheet1!AG$6:AG$47),2,0)</f>
        <v>0</v>
      </c>
      <c r="AI81" s="9">
        <f t="array" ref="AI81">VLOOKUP($C81&amp;$D81&amp;$AM81,IF({1,0},Sheet1!$A$6:$A$47&amp;Sheet1!$C$6:$C$47&amp;Sheet1!$AL$6:$AL$47,Sheet1!AH$6:AH$47),2,0)</f>
        <v>7</v>
      </c>
      <c r="AJ81" s="9">
        <f t="array" ref="AJ81">VLOOKUP($C81&amp;$D81&amp;$AM81,IF({1,0},Sheet1!$A$6:$A$47&amp;Sheet1!$C$6:$C$47&amp;Sheet1!$AL$6:$AL$47,Sheet1!AI$6:AI$47),2,0)</f>
        <v>55</v>
      </c>
      <c r="AK81" s="9">
        <f t="array" ref="AK81">VLOOKUP($C81&amp;$D81&amp;$AM81,IF({1,0},Sheet1!$A$6:$A$47&amp;Sheet1!$C$6:$C$47&amp;Sheet1!$AL$6:$AL$47,Sheet1!AJ$6:AJ$47),2,0)</f>
        <v>0</v>
      </c>
      <c r="AL81" s="9">
        <f t="array" ref="AL81">VLOOKUP($C81&amp;$D81&amp;$AM81,IF({1,0},Sheet1!$A$6:$A$47&amp;Sheet1!$C$6:$C$47&amp;Sheet1!$AL$6:$AL$47,Sheet1!AK$6:AK$47),2,0)</f>
        <v>0</v>
      </c>
      <c r="AM81" s="9">
        <v>20</v>
      </c>
      <c r="AN81" s="9" t="s">
        <v>471</v>
      </c>
      <c r="AO81" s="9" t="s">
        <v>73</v>
      </c>
      <c r="AP81" s="9">
        <f t="array" ref="AP81">VLOOKUP($C81&amp;$D81&amp;$AV81,IF({1,0},Sheet1!$A$6:$A$47&amp;Sheet1!$C$6:$C$47&amp;Sheet1!$AU$6:$AU$47,Sheet1!AO$6:AO$47),2,0)</f>
        <v>2</v>
      </c>
      <c r="AQ81" s="9">
        <f t="array" ref="AQ81">VLOOKUP($C81&amp;$D81&amp;$AV81,IF({1,0},Sheet1!$A$6:$A$47&amp;Sheet1!$C$6:$C$47&amp;Sheet1!$AU$6:$AU$47,Sheet1!AP$6:AP$47),2,0)</f>
        <v>2500</v>
      </c>
      <c r="AR81" s="9">
        <f t="array" ref="AR81">VLOOKUP($C81&amp;$D81&amp;$AV81,IF({1,0},Sheet1!$A$6:$A$47&amp;Sheet1!$C$6:$C$47&amp;Sheet1!$AU$6:$AU$47,Sheet1!AQ$6:AQ$47),2,0)</f>
        <v>0</v>
      </c>
      <c r="AS81" s="9">
        <f t="array" ref="AS81">VLOOKUP($C81&amp;$D81&amp;$AV81,IF({1,0},Sheet1!$A$6:$A$47&amp;Sheet1!$C$6:$C$47&amp;Sheet1!$AU$6:$AU$47,Sheet1!AR$6:AR$47),2,0)</f>
        <v>0</v>
      </c>
      <c r="AT81" s="9">
        <f t="array" ref="AT81">VLOOKUP($C81&amp;$D81&amp;$AV81,IF({1,0},Sheet1!$A$6:$A$47&amp;Sheet1!$C$6:$C$47&amp;Sheet1!$AU$6:$AU$47,Sheet1!AS$6:AS$47),2,0)</f>
        <v>0</v>
      </c>
      <c r="AU81" s="9">
        <f t="array" ref="AU81">VLOOKUP($C81&amp;$D81&amp;$AV81,IF({1,0},Sheet1!$A$6:$A$47&amp;Sheet1!$C$6:$C$47&amp;Sheet1!$AU$6:$AU$47,Sheet1!AT$6:AT$47),2,0)</f>
        <v>0</v>
      </c>
      <c r="AV81" s="9">
        <v>25</v>
      </c>
      <c r="AW81" s="9" t="s">
        <v>472</v>
      </c>
      <c r="AX81" s="9" t="s">
        <v>74</v>
      </c>
      <c r="AY81" s="9">
        <f t="array" ref="AY81">VLOOKUP($C81&amp;$D81&amp;$BE81,IF({1,0},Sheet1!$A$6:$A$47&amp;Sheet1!$C$6:$C$47&amp;Sheet1!$BD$6:$BD$47,Sheet1!AX$6:AX$47),2,0)</f>
        <v>18</v>
      </c>
      <c r="AZ81" s="9">
        <f t="array" ref="AZ81">VLOOKUP($C81&amp;$D81&amp;$BE81,IF({1,0},Sheet1!$A$6:$A$47&amp;Sheet1!$C$6:$C$47&amp;Sheet1!$BD$6:$BD$47,Sheet1!AY$6:AY$47),2,0)</f>
        <v>4</v>
      </c>
      <c r="BA81" s="9">
        <f t="array" ref="BA81">VLOOKUP($C81&amp;$D81&amp;$BE81,IF({1,0},Sheet1!$A$6:$A$47&amp;Sheet1!$C$6:$C$47&amp;Sheet1!$BD$6:$BD$47,Sheet1!AZ$6:AZ$47),2,0)</f>
        <v>0</v>
      </c>
      <c r="BB81" s="9">
        <f t="array" ref="BB81">VLOOKUP($C81&amp;$D81&amp;$BE81,IF({1,0},Sheet1!$A$6:$A$47&amp;Sheet1!$C$6:$C$47&amp;Sheet1!$BD$6:$BD$47,Sheet1!BA$6:BA$47),2,0)</f>
        <v>0</v>
      </c>
      <c r="BC81" s="9">
        <f t="array" ref="BC81">VLOOKUP($C81&amp;$D81&amp;$BE81,IF({1,0},Sheet1!$A$6:$A$47&amp;Sheet1!$C$6:$C$47&amp;Sheet1!$BD$6:$BD$47,Sheet1!BB$6:BB$47),2,0)</f>
        <v>0</v>
      </c>
      <c r="BD81" s="9">
        <f t="array" ref="BD81">VLOOKUP($C81&amp;$D81&amp;$BE81,IF({1,0},Sheet1!$A$6:$A$47&amp;Sheet1!$C$6:$C$47&amp;Sheet1!$BD$6:$BD$47,Sheet1!BC$6:BC$47),2,0)</f>
        <v>0</v>
      </c>
      <c r="BE81" s="9">
        <v>30</v>
      </c>
      <c r="BF81" s="33" t="s">
        <v>418</v>
      </c>
      <c r="BG81" s="33" t="s">
        <v>75</v>
      </c>
      <c r="BH81" s="9">
        <f t="array" ref="BH81">VLOOKUP($C81&amp;$D81&amp;$BN81,IF({1,0},Sheet1!$A$6:$A$47&amp;Sheet1!$C$6:$C$47&amp;Sheet1!$BM$6:$BM$47,Sheet1!BG$6:BG$47),2,0)</f>
        <v>2</v>
      </c>
      <c r="BI81" s="9">
        <f t="array" ref="BI81">VLOOKUP($C81&amp;$D81&amp;$BN81,IF({1,0},Sheet1!$A$6:$A$47&amp;Sheet1!$C$6:$C$47&amp;Sheet1!$BM$6:$BM$47,Sheet1!BH$6:BH$47),2,0)</f>
        <v>5000</v>
      </c>
      <c r="BJ81" s="9">
        <f t="array" ref="BJ81">VLOOKUP($C81&amp;$D81&amp;$BN81,IF({1,0},Sheet1!$A$6:$A$47&amp;Sheet1!$C$6:$C$47&amp;Sheet1!$BM$6:$BM$47,Sheet1!BI$6:BI$47),2,0)</f>
        <v>0</v>
      </c>
      <c r="BK81" s="9">
        <f t="array" ref="BK81">VLOOKUP($C81&amp;$D81&amp;$BN81,IF({1,0},Sheet1!$A$6:$A$47&amp;Sheet1!$C$6:$C$47&amp;Sheet1!$BM$6:$BM$47,Sheet1!BJ$6:BJ$47),2,0)</f>
        <v>0</v>
      </c>
      <c r="BL81" s="9">
        <f t="array" ref="BL81">VLOOKUP($C81&amp;$D81&amp;$BN81,IF({1,0},Sheet1!$A$6:$A$47&amp;Sheet1!$C$6:$C$47&amp;Sheet1!$BM$6:$BM$47,Sheet1!BK$6:BK$47),2,0)</f>
        <v>0</v>
      </c>
      <c r="BM81" s="9">
        <f t="array" ref="BM81">VLOOKUP($C81&amp;$D81&amp;$BN81,IF({1,0},Sheet1!$A$6:$A$47&amp;Sheet1!$C$6:$C$47&amp;Sheet1!$BM$6:$BM$47,Sheet1!BL$6:BL$47),2,0)</f>
        <v>0</v>
      </c>
      <c r="BN81" s="9">
        <v>35</v>
      </c>
      <c r="BO81" s="9" t="s">
        <v>473</v>
      </c>
      <c r="BP81" s="9" t="s">
        <v>76</v>
      </c>
      <c r="BQ81" s="9">
        <f t="array" ref="BQ81">VLOOKUP($C81&amp;$D81&amp;$BW81,IF({1,0},Sheet1!$A$6:$A$47&amp;Sheet1!$C$6:$C$47&amp;Sheet1!$BV$6:$BV$47,Sheet1!BP$6:BP$47),2,0)</f>
        <v>7</v>
      </c>
      <c r="BR81" s="9">
        <f t="array" ref="BR81">VLOOKUP($C81&amp;$D81&amp;$BW81,IF({1,0},Sheet1!$A$6:$A$47&amp;Sheet1!$C$6:$C$47&amp;Sheet1!$BV$6:$BV$47,Sheet1!BQ$6:BQ$47),2,0)</f>
        <v>60</v>
      </c>
      <c r="BS81" s="9">
        <f t="array" ref="BS81">VLOOKUP($C81&amp;$D81&amp;$BW81,IF({1,0},Sheet1!$A$6:$A$47&amp;Sheet1!$C$6:$C$47&amp;Sheet1!$BV$6:$BV$47,Sheet1!BR$6:BR$47),2,0)</f>
        <v>0</v>
      </c>
      <c r="BT81" s="9">
        <f t="array" ref="BT81">VLOOKUP($C81&amp;$D81&amp;$BW81,IF({1,0},Sheet1!$A$6:$A$47&amp;Sheet1!$C$6:$C$47&amp;Sheet1!$BV$6:$BV$47,Sheet1!BS$6:BS$47),2,0)</f>
        <v>0</v>
      </c>
      <c r="BU81" s="9">
        <f t="array" ref="BU81">VLOOKUP($C81&amp;$D81&amp;$BW81,IF({1,0},Sheet1!$A$6:$A$47&amp;Sheet1!$C$6:$C$47&amp;Sheet1!$BV$6:$BV$47,Sheet1!BT$6:BT$47),2,0)</f>
        <v>0</v>
      </c>
      <c r="BV81" s="9">
        <f t="array" ref="BV81">VLOOKUP($C81&amp;$D81&amp;$BW81,IF({1,0},Sheet1!$A$6:$A$47&amp;Sheet1!$C$6:$C$47&amp;Sheet1!$BV$6:$BV$47,Sheet1!BU$6:BU$47),2,0)</f>
        <v>0</v>
      </c>
      <c r="BW81" s="9">
        <v>40</v>
      </c>
      <c r="BX81" s="9" t="str">
        <f t="shared" si="22"/>
        <v>伤害加成+6% （8星）</v>
      </c>
      <c r="BY81" s="9" t="s">
        <v>77</v>
      </c>
      <c r="BZ81" s="9">
        <f t="array" ref="BZ81">VLOOKUP($C81&amp;$D81&amp;$CF81,IF({1,0},Sheet1!$A$6:$A$47&amp;Sheet1!$C$6:$C$47&amp;Sheet1!$CE$6:$CE$47,Sheet1!BY$6:BY$47),2,0)</f>
        <v>2</v>
      </c>
      <c r="CA81" s="9">
        <f t="array" ref="CA81">VLOOKUP($C81&amp;$D81&amp;$CF81,IF({1,0},Sheet1!$A$6:$A$47&amp;Sheet1!$C$6:$C$47&amp;Sheet1!$CE$6:$CE$47,Sheet1!BZ$6:BZ$47),2,0)</f>
        <v>10000</v>
      </c>
      <c r="CB81" s="9">
        <f t="array" ref="CB81">VLOOKUP($C81&amp;$D81&amp;$CF81,IF({1,0},Sheet1!$A$6:$A$47&amp;Sheet1!$C$6:$C$47&amp;Sheet1!$CE$6:$CE$47,Sheet1!CA$6:CA$47),2,0)</f>
        <v>0</v>
      </c>
      <c r="CC81" s="9">
        <f t="array" ref="CC81">VLOOKUP($C81&amp;$D81&amp;$CF81,IF({1,0},Sheet1!$A$6:$A$47&amp;Sheet1!$C$6:$C$47&amp;Sheet1!$CE$6:$CE$47,Sheet1!CB$6:CB$47),2,0)</f>
        <v>0</v>
      </c>
      <c r="CD81" s="9">
        <f t="array" ref="CD81">VLOOKUP($C81&amp;$D81&amp;$CF81,IF({1,0},Sheet1!$A$6:$A$47&amp;Sheet1!$C$6:$C$47&amp;Sheet1!$CE$6:$CE$47,Sheet1!CC$6:CC$47),2,0)</f>
        <v>0</v>
      </c>
      <c r="CE81" s="9">
        <f t="array" ref="CE81">VLOOKUP($C81&amp;$D81&amp;$CF81,IF({1,0},Sheet1!$A$6:$A$47&amp;Sheet1!$C$6:$C$47&amp;Sheet1!$CE$6:$CE$47,Sheet1!CD$6:CD$47),2,0)</f>
        <v>0</v>
      </c>
      <c r="CF81" s="9">
        <v>45</v>
      </c>
      <c r="CG81" s="9" t="s">
        <v>474</v>
      </c>
      <c r="CH81" s="9" t="s">
        <v>78</v>
      </c>
      <c r="CI81" s="9">
        <f t="array" ref="CI81">VLOOKUP($C81&amp;$D81&amp;$CO81,IF({1,0},Sheet1!$A$6:$A$47&amp;Sheet1!$C$6:$C$47&amp;Sheet1!$CN$6:$CN$47,Sheet1!CH$6:CH$47),2,0)</f>
        <v>22</v>
      </c>
      <c r="CJ81" s="9">
        <f t="array" ref="CJ81">VLOOKUP($C81&amp;$D81&amp;$CO81,IF({1,0},Sheet1!$A$6:$A$47&amp;Sheet1!$C$6:$C$47&amp;Sheet1!$CN$6:$CN$47,Sheet1!CI$6:CI$47),2,0)</f>
        <v>72</v>
      </c>
      <c r="CK81" s="9">
        <f t="array" ref="CK81">VLOOKUP($C81&amp;$D81&amp;$CO81,IF({1,0},Sheet1!$A$6:$A$47&amp;Sheet1!$C$6:$C$47&amp;Sheet1!$CN$6:$CN$47,Sheet1!CJ$6:CJ$47),2,0)</f>
        <v>0</v>
      </c>
      <c r="CL81" s="9">
        <f t="array" ref="CL81">VLOOKUP($C81&amp;$D81&amp;$CO81,IF({1,0},Sheet1!$A$6:$A$47&amp;Sheet1!$C$6:$C$47&amp;Sheet1!$CN$6:$CN$47,Sheet1!CK$6:CK$47),2,0)</f>
        <v>0</v>
      </c>
      <c r="CM81" s="9">
        <f t="array" ref="CM81">VLOOKUP($C81&amp;$D81&amp;$CO81,IF({1,0},Sheet1!$A$6:$A$47&amp;Sheet1!$C$6:$C$47&amp;Sheet1!$CN$6:$CN$47,Sheet1!CL$6:CL$47),2,0)</f>
        <v>0</v>
      </c>
      <c r="CN81" s="9">
        <f t="array" ref="CN81">VLOOKUP($C81&amp;$D81&amp;$CO81,IF({1,0},Sheet1!$A$6:$A$47&amp;Sheet1!$C$6:$C$47&amp;Sheet1!$CN$6:$CN$47,Sheet1!CM$6:CM$47),2,0)</f>
        <v>0</v>
      </c>
      <c r="CO81" s="9">
        <v>50</v>
      </c>
      <c r="CP81" s="9" t="str">
        <f t="shared" si="23"/>
        <v>最终增伤+7.2% （10星）</v>
      </c>
    </row>
    <row r="82" spans="1:94" ht="17.399999999999999" x14ac:dyDescent="0.25">
      <c r="A82" s="49">
        <v>21005</v>
      </c>
      <c r="B82" s="31" t="s">
        <v>293</v>
      </c>
      <c r="C82" s="31">
        <f>VLOOKUP(B82,Sheet4!$A$6:$B$171,2,0)</f>
        <v>3</v>
      </c>
      <c r="D82" s="50">
        <v>10</v>
      </c>
      <c r="E82" s="9" t="s">
        <v>29</v>
      </c>
      <c r="F82" s="9">
        <f t="array" ref="F82">VLOOKUP($C82&amp;$D82&amp;$L82,IF({1,0},Sheet1!$A$6:$A$47&amp;Sheet1!$C$6:$C$47&amp;Sheet1!$K$6:$K$47,Sheet1!E$6:E$47),2,0)</f>
        <v>18</v>
      </c>
      <c r="G82" s="9">
        <f t="array" ref="G82">VLOOKUP($C82&amp;$D82&amp;$L82,IF({1,0},Sheet1!$A$6:$A$47&amp;Sheet1!$C$6:$C$47&amp;Sheet1!$K$6:$K$47,Sheet1!F$6:F$47),2,0)</f>
        <v>1</v>
      </c>
      <c r="H82" s="9">
        <f t="array" ref="H82">VLOOKUP($C82&amp;$D82&amp;$L82,IF({1,0},Sheet1!$A$6:$A$47&amp;Sheet1!$C$6:$C$47&amp;Sheet1!$K$6:$K$47,Sheet1!G$6:G$47),2,0)</f>
        <v>0</v>
      </c>
      <c r="I82" s="9">
        <f t="array" ref="I82">VLOOKUP($C82&amp;$D82&amp;$L82,IF({1,0},Sheet1!$A$6:$A$47&amp;Sheet1!$C$6:$C$47&amp;Sheet1!$K$6:$K$47,Sheet1!H$6:H$47),2,0)</f>
        <v>0</v>
      </c>
      <c r="J82" s="9">
        <f t="array" ref="J82">VLOOKUP($C82&amp;$D82&amp;$L82,IF({1,0},Sheet1!$A$6:$A$47&amp;Sheet1!$C$6:$C$47&amp;Sheet1!$K$6:$K$47,Sheet1!I$6:I$47),2,0)</f>
        <v>0</v>
      </c>
      <c r="K82" s="9">
        <f t="array" ref="K82">VLOOKUP($C82&amp;$D82&amp;$L82,IF({1,0},Sheet1!$A$6:$A$47&amp;Sheet1!$C$6:$C$47&amp;Sheet1!$K$6:$K$47,Sheet1!J$6:J$47),2,0)</f>
        <v>0</v>
      </c>
      <c r="L82" s="9">
        <v>5</v>
      </c>
      <c r="M82" s="33" t="s">
        <v>413</v>
      </c>
      <c r="N82" s="9" t="s">
        <v>27</v>
      </c>
      <c r="O82" s="9">
        <f t="array" ref="O82">VLOOKUP($C82&amp;$D82&amp;$U82,IF({1,0},Sheet1!$A$6:$A$47&amp;Sheet1!$C$6:$C$47&amp;Sheet1!$T$6:$T$47,Sheet1!N$6:N$47),2,0)</f>
        <v>18</v>
      </c>
      <c r="P82" s="9">
        <f t="array" ref="P82">VLOOKUP($C82&amp;$D82&amp;$U82,IF({1,0},Sheet1!$A$6:$A$47&amp;Sheet1!$C$6:$C$47&amp;Sheet1!$T$6:$T$47,Sheet1!O$6:O$47),2,0)</f>
        <v>2</v>
      </c>
      <c r="Q82" s="9">
        <f t="array" ref="Q82">VLOOKUP($C82&amp;$D82&amp;$U82,IF({1,0},Sheet1!$A$6:$A$47&amp;Sheet1!$C$6:$C$47&amp;Sheet1!$T$6:$T$47,Sheet1!P$6:P$47),2,0)</f>
        <v>0</v>
      </c>
      <c r="R82" s="9">
        <f t="array" ref="R82">VLOOKUP($C82&amp;$D82&amp;$U82,IF({1,0},Sheet1!$A$6:$A$47&amp;Sheet1!$C$6:$C$47&amp;Sheet1!$T$6:$T$47,Sheet1!Q$6:Q$47),2,0)</f>
        <v>0</v>
      </c>
      <c r="S82" s="9">
        <f t="array" ref="S82">VLOOKUP($C82&amp;$D82&amp;$U82,IF({1,0},Sheet1!$A$6:$A$47&amp;Sheet1!$C$6:$C$47&amp;Sheet1!$T$6:$T$47,Sheet1!R$6:R$47),2,0)</f>
        <v>0</v>
      </c>
      <c r="T82" s="9">
        <f t="array" ref="T82">VLOOKUP($C82&amp;$D82&amp;$U82,IF({1,0},Sheet1!$A$6:$A$47&amp;Sheet1!$C$6:$C$47&amp;Sheet1!$T$6:$T$47,Sheet1!S$6:S$47),2,0)</f>
        <v>0</v>
      </c>
      <c r="U82" s="9">
        <v>10</v>
      </c>
      <c r="V82" s="33" t="s">
        <v>414</v>
      </c>
      <c r="W82" s="9" t="s">
        <v>28</v>
      </c>
      <c r="X82" s="9">
        <f t="array" ref="X82">VLOOKUP($C82&amp;$D82&amp;$AD82,IF({1,0},Sheet1!$A$6:$A$47&amp;Sheet1!$C$6:$C$47&amp;Sheet1!$AC$6:$AC$47,Sheet1!W$6:W$47),2,0)</f>
        <v>0</v>
      </c>
      <c r="Y82" s="9">
        <f t="array" ref="Y82">VLOOKUP($C82&amp;$D82&amp;$AD82,IF({1,0},Sheet1!$A$6:$A$47&amp;Sheet1!$C$6:$C$47&amp;Sheet1!$AC$6:$AC$47,Sheet1!X$6:X$47),2,0)</f>
        <v>0</v>
      </c>
      <c r="Z82" s="9">
        <f t="array" ref="Z82">VLOOKUP($C82&amp;$D82&amp;$AD82,IF({1,0},Sheet1!$A$6:$A$47&amp;Sheet1!$C$6:$C$47&amp;Sheet1!$AC$6:$AC$47,Sheet1!Y$6:Y$47),2,0)</f>
        <v>2</v>
      </c>
      <c r="AA82" s="9">
        <f t="array" ref="AA82">VLOOKUP($C82&amp;$D82&amp;$AD82,IF({1,0},Sheet1!$A$6:$A$47&amp;Sheet1!$C$6:$C$47&amp;Sheet1!$AC$6:$AC$47,Sheet1!Z$6:Z$47),2,0)</f>
        <v>700</v>
      </c>
      <c r="AB82" s="9">
        <f t="array" ref="AB82">VLOOKUP($C82&amp;$D82&amp;$AD82,IF({1,0},Sheet1!$A$6:$A$47&amp;Sheet1!$C$6:$C$47&amp;Sheet1!$AC$6:$AC$47,Sheet1!AA$6:AA$47),2,0)</f>
        <v>9</v>
      </c>
      <c r="AC82" s="9">
        <f t="array" ref="AC82">VLOOKUP($C82&amp;$D82&amp;$AD82,IF({1,0},Sheet1!$A$6:$A$47&amp;Sheet1!$C$6:$C$47&amp;Sheet1!$AC$6:$AC$47,Sheet1!AB$6:AB$47),2,0)</f>
        <v>35</v>
      </c>
      <c r="AD82" s="9">
        <v>15</v>
      </c>
      <c r="AE82" s="9" t="str">
        <f t="array" ref="AE82">VLOOKUP($C82&amp;$D82,IF({1,0},Sheet1!$A$6:$A$47&amp;Sheet1!$C$6:$C$47,Sheet1!AD$6:AD$47),2,0)</f>
        <v>攻击+700，命中+3.5% （3星）</v>
      </c>
      <c r="AF82" s="9" t="s">
        <v>72</v>
      </c>
      <c r="AG82" s="9">
        <f t="array" ref="AG82">VLOOKUP($C82&amp;$D82&amp;$AM82,IF({1,0},Sheet1!$A$6:$A$47&amp;Sheet1!$C$6:$C$47&amp;Sheet1!$AL$6:$AL$47,Sheet1!AF$6:AF$47),2,0)</f>
        <v>0</v>
      </c>
      <c r="AH82" s="9">
        <f t="array" ref="AH82">VLOOKUP($C82&amp;$D82&amp;$AM82,IF({1,0},Sheet1!$A$6:$A$47&amp;Sheet1!$C$6:$C$47&amp;Sheet1!$AL$6:$AL$47,Sheet1!AG$6:AG$47),2,0)</f>
        <v>0</v>
      </c>
      <c r="AI82" s="9">
        <f t="array" ref="AI82">VLOOKUP($C82&amp;$D82&amp;$AM82,IF({1,0},Sheet1!$A$6:$A$47&amp;Sheet1!$C$6:$C$47&amp;Sheet1!$AL$6:$AL$47,Sheet1!AH$6:AH$47),2,0)</f>
        <v>7</v>
      </c>
      <c r="AJ82" s="9">
        <f t="array" ref="AJ82">VLOOKUP($C82&amp;$D82&amp;$AM82,IF({1,0},Sheet1!$A$6:$A$47&amp;Sheet1!$C$6:$C$47&amp;Sheet1!$AL$6:$AL$47,Sheet1!AI$6:AI$47),2,0)</f>
        <v>55</v>
      </c>
      <c r="AK82" s="9">
        <f t="array" ref="AK82">VLOOKUP($C82&amp;$D82&amp;$AM82,IF({1,0},Sheet1!$A$6:$A$47&amp;Sheet1!$C$6:$C$47&amp;Sheet1!$AL$6:$AL$47,Sheet1!AJ$6:AJ$47),2,0)</f>
        <v>0</v>
      </c>
      <c r="AL82" s="9">
        <f t="array" ref="AL82">VLOOKUP($C82&amp;$D82&amp;$AM82,IF({1,0},Sheet1!$A$6:$A$47&amp;Sheet1!$C$6:$C$47&amp;Sheet1!$AL$6:$AL$47,Sheet1!AK$6:AK$47),2,0)</f>
        <v>0</v>
      </c>
      <c r="AM82" s="9">
        <v>20</v>
      </c>
      <c r="AN82" s="9" t="s">
        <v>471</v>
      </c>
      <c r="AO82" s="9" t="s">
        <v>73</v>
      </c>
      <c r="AP82" s="9">
        <f t="array" ref="AP82">VLOOKUP($C82&amp;$D82&amp;$AV82,IF({1,0},Sheet1!$A$6:$A$47&amp;Sheet1!$C$6:$C$47&amp;Sheet1!$AU$6:$AU$47,Sheet1!AO$6:AO$47),2,0)</f>
        <v>2</v>
      </c>
      <c r="AQ82" s="9">
        <f t="array" ref="AQ82">VLOOKUP($C82&amp;$D82&amp;$AV82,IF({1,0},Sheet1!$A$6:$A$47&amp;Sheet1!$C$6:$C$47&amp;Sheet1!$AU$6:$AU$47,Sheet1!AP$6:AP$47),2,0)</f>
        <v>2500</v>
      </c>
      <c r="AR82" s="9">
        <f t="array" ref="AR82">VLOOKUP($C82&amp;$D82&amp;$AV82,IF({1,0},Sheet1!$A$6:$A$47&amp;Sheet1!$C$6:$C$47&amp;Sheet1!$AU$6:$AU$47,Sheet1!AQ$6:AQ$47),2,0)</f>
        <v>0</v>
      </c>
      <c r="AS82" s="9">
        <f t="array" ref="AS82">VLOOKUP($C82&amp;$D82&amp;$AV82,IF({1,0},Sheet1!$A$6:$A$47&amp;Sheet1!$C$6:$C$47&amp;Sheet1!$AU$6:$AU$47,Sheet1!AR$6:AR$47),2,0)</f>
        <v>0</v>
      </c>
      <c r="AT82" s="9">
        <f t="array" ref="AT82">VLOOKUP($C82&amp;$D82&amp;$AV82,IF({1,0},Sheet1!$A$6:$A$47&amp;Sheet1!$C$6:$C$47&amp;Sheet1!$AU$6:$AU$47,Sheet1!AS$6:AS$47),2,0)</f>
        <v>0</v>
      </c>
      <c r="AU82" s="9">
        <f t="array" ref="AU82">VLOOKUP($C82&amp;$D82&amp;$AV82,IF({1,0},Sheet1!$A$6:$A$47&amp;Sheet1!$C$6:$C$47&amp;Sheet1!$AU$6:$AU$47,Sheet1!AT$6:AT$47),2,0)</f>
        <v>0</v>
      </c>
      <c r="AV82" s="9">
        <v>25</v>
      </c>
      <c r="AW82" s="9" t="s">
        <v>472</v>
      </c>
      <c r="AX82" s="9" t="s">
        <v>74</v>
      </c>
      <c r="AY82" s="9">
        <f t="array" ref="AY82">VLOOKUP($C82&amp;$D82&amp;$BE82,IF({1,0},Sheet1!$A$6:$A$47&amp;Sheet1!$C$6:$C$47&amp;Sheet1!$BD$6:$BD$47,Sheet1!AX$6:AX$47),2,0)</f>
        <v>18</v>
      </c>
      <c r="AZ82" s="9">
        <f t="array" ref="AZ82">VLOOKUP($C82&amp;$D82&amp;$BE82,IF({1,0},Sheet1!$A$6:$A$47&amp;Sheet1!$C$6:$C$47&amp;Sheet1!$BD$6:$BD$47,Sheet1!AY$6:AY$47),2,0)</f>
        <v>4</v>
      </c>
      <c r="BA82" s="9">
        <f t="array" ref="BA82">VLOOKUP($C82&amp;$D82&amp;$BE82,IF({1,0},Sheet1!$A$6:$A$47&amp;Sheet1!$C$6:$C$47&amp;Sheet1!$BD$6:$BD$47,Sheet1!AZ$6:AZ$47),2,0)</f>
        <v>0</v>
      </c>
      <c r="BB82" s="9">
        <f t="array" ref="BB82">VLOOKUP($C82&amp;$D82&amp;$BE82,IF({1,0},Sheet1!$A$6:$A$47&amp;Sheet1!$C$6:$C$47&amp;Sheet1!$BD$6:$BD$47,Sheet1!BA$6:BA$47),2,0)</f>
        <v>0</v>
      </c>
      <c r="BC82" s="9">
        <f t="array" ref="BC82">VLOOKUP($C82&amp;$D82&amp;$BE82,IF({1,0},Sheet1!$A$6:$A$47&amp;Sheet1!$C$6:$C$47&amp;Sheet1!$BD$6:$BD$47,Sheet1!BB$6:BB$47),2,0)</f>
        <v>0</v>
      </c>
      <c r="BD82" s="9">
        <f t="array" ref="BD82">VLOOKUP($C82&amp;$D82&amp;$BE82,IF({1,0},Sheet1!$A$6:$A$47&amp;Sheet1!$C$6:$C$47&amp;Sheet1!$BD$6:$BD$47,Sheet1!BC$6:BC$47),2,0)</f>
        <v>0</v>
      </c>
      <c r="BE82" s="9">
        <v>30</v>
      </c>
      <c r="BF82" s="33" t="s">
        <v>418</v>
      </c>
      <c r="BG82" s="33" t="s">
        <v>75</v>
      </c>
      <c r="BH82" s="9">
        <f t="array" ref="BH82">VLOOKUP($C82&amp;$D82&amp;$BN82,IF({1,0},Sheet1!$A$6:$A$47&amp;Sheet1!$C$6:$C$47&amp;Sheet1!$BM$6:$BM$47,Sheet1!BG$6:BG$47),2,0)</f>
        <v>2</v>
      </c>
      <c r="BI82" s="9">
        <f t="array" ref="BI82">VLOOKUP($C82&amp;$D82&amp;$BN82,IF({1,0},Sheet1!$A$6:$A$47&amp;Sheet1!$C$6:$C$47&amp;Sheet1!$BM$6:$BM$47,Sheet1!BH$6:BH$47),2,0)</f>
        <v>5000</v>
      </c>
      <c r="BJ82" s="9">
        <f t="array" ref="BJ82">VLOOKUP($C82&amp;$D82&amp;$BN82,IF({1,0},Sheet1!$A$6:$A$47&amp;Sheet1!$C$6:$C$47&amp;Sheet1!$BM$6:$BM$47,Sheet1!BI$6:BI$47),2,0)</f>
        <v>0</v>
      </c>
      <c r="BK82" s="9">
        <f t="array" ref="BK82">VLOOKUP($C82&amp;$D82&amp;$BN82,IF({1,0},Sheet1!$A$6:$A$47&amp;Sheet1!$C$6:$C$47&amp;Sheet1!$BM$6:$BM$47,Sheet1!BJ$6:BJ$47),2,0)</f>
        <v>0</v>
      </c>
      <c r="BL82" s="9">
        <f t="array" ref="BL82">VLOOKUP($C82&amp;$D82&amp;$BN82,IF({1,0},Sheet1!$A$6:$A$47&amp;Sheet1!$C$6:$C$47&amp;Sheet1!$BM$6:$BM$47,Sheet1!BK$6:BK$47),2,0)</f>
        <v>0</v>
      </c>
      <c r="BM82" s="9">
        <f t="array" ref="BM82">VLOOKUP($C82&amp;$D82&amp;$BN82,IF({1,0},Sheet1!$A$6:$A$47&amp;Sheet1!$C$6:$C$47&amp;Sheet1!$BM$6:$BM$47,Sheet1!BL$6:BL$47),2,0)</f>
        <v>0</v>
      </c>
      <c r="BN82" s="9">
        <v>35</v>
      </c>
      <c r="BO82" s="9" t="s">
        <v>473</v>
      </c>
      <c r="BP82" s="9" t="s">
        <v>76</v>
      </c>
      <c r="BQ82" s="9">
        <f t="array" ref="BQ82">VLOOKUP($C82&amp;$D82&amp;$BW82,IF({1,0},Sheet1!$A$6:$A$47&amp;Sheet1!$C$6:$C$47&amp;Sheet1!$BV$6:$BV$47,Sheet1!BP$6:BP$47),2,0)</f>
        <v>7</v>
      </c>
      <c r="BR82" s="9">
        <f t="array" ref="BR82">VLOOKUP($C82&amp;$D82&amp;$BW82,IF({1,0},Sheet1!$A$6:$A$47&amp;Sheet1!$C$6:$C$47&amp;Sheet1!$BV$6:$BV$47,Sheet1!BQ$6:BQ$47),2,0)</f>
        <v>60</v>
      </c>
      <c r="BS82" s="9">
        <f t="array" ref="BS82">VLOOKUP($C82&amp;$D82&amp;$BW82,IF({1,0},Sheet1!$A$6:$A$47&amp;Sheet1!$C$6:$C$47&amp;Sheet1!$BV$6:$BV$47,Sheet1!BR$6:BR$47),2,0)</f>
        <v>0</v>
      </c>
      <c r="BT82" s="9">
        <f t="array" ref="BT82">VLOOKUP($C82&amp;$D82&amp;$BW82,IF({1,0},Sheet1!$A$6:$A$47&amp;Sheet1!$C$6:$C$47&amp;Sheet1!$BV$6:$BV$47,Sheet1!BS$6:BS$47),2,0)</f>
        <v>0</v>
      </c>
      <c r="BU82" s="9">
        <f t="array" ref="BU82">VLOOKUP($C82&amp;$D82&amp;$BW82,IF({1,0},Sheet1!$A$6:$A$47&amp;Sheet1!$C$6:$C$47&amp;Sheet1!$BV$6:$BV$47,Sheet1!BT$6:BT$47),2,0)</f>
        <v>0</v>
      </c>
      <c r="BV82" s="9">
        <f t="array" ref="BV82">VLOOKUP($C82&amp;$D82&amp;$BW82,IF({1,0},Sheet1!$A$6:$A$47&amp;Sheet1!$C$6:$C$47&amp;Sheet1!$BV$6:$BV$47,Sheet1!BU$6:BU$47),2,0)</f>
        <v>0</v>
      </c>
      <c r="BW82" s="9">
        <v>40</v>
      </c>
      <c r="BX82" s="9" t="str">
        <f t="shared" si="22"/>
        <v>伤害加成+6% （8星）</v>
      </c>
      <c r="BY82" s="9" t="s">
        <v>77</v>
      </c>
      <c r="BZ82" s="9">
        <f t="array" ref="BZ82">VLOOKUP($C82&amp;$D82&amp;$CF82,IF({1,0},Sheet1!$A$6:$A$47&amp;Sheet1!$C$6:$C$47&amp;Sheet1!$CE$6:$CE$47,Sheet1!BY$6:BY$47),2,0)</f>
        <v>2</v>
      </c>
      <c r="CA82" s="9">
        <f t="array" ref="CA82">VLOOKUP($C82&amp;$D82&amp;$CF82,IF({1,0},Sheet1!$A$6:$A$47&amp;Sheet1!$C$6:$C$47&amp;Sheet1!$CE$6:$CE$47,Sheet1!BZ$6:BZ$47),2,0)</f>
        <v>10000</v>
      </c>
      <c r="CB82" s="9">
        <f t="array" ref="CB82">VLOOKUP($C82&amp;$D82&amp;$CF82,IF({1,0},Sheet1!$A$6:$A$47&amp;Sheet1!$C$6:$C$47&amp;Sheet1!$CE$6:$CE$47,Sheet1!CA$6:CA$47),2,0)</f>
        <v>0</v>
      </c>
      <c r="CC82" s="9">
        <f t="array" ref="CC82">VLOOKUP($C82&amp;$D82&amp;$CF82,IF({1,0},Sheet1!$A$6:$A$47&amp;Sheet1!$C$6:$C$47&amp;Sheet1!$CE$6:$CE$47,Sheet1!CB$6:CB$47),2,0)</f>
        <v>0</v>
      </c>
      <c r="CD82" s="9">
        <f t="array" ref="CD82">VLOOKUP($C82&amp;$D82&amp;$CF82,IF({1,0},Sheet1!$A$6:$A$47&amp;Sheet1!$C$6:$C$47&amp;Sheet1!$CE$6:$CE$47,Sheet1!CC$6:CC$47),2,0)</f>
        <v>0</v>
      </c>
      <c r="CE82" s="9">
        <f t="array" ref="CE82">VLOOKUP($C82&amp;$D82&amp;$CF82,IF({1,0},Sheet1!$A$6:$A$47&amp;Sheet1!$C$6:$C$47&amp;Sheet1!$CE$6:$CE$47,Sheet1!CD$6:CD$47),2,0)</f>
        <v>0</v>
      </c>
      <c r="CF82" s="9">
        <v>45</v>
      </c>
      <c r="CG82" s="9" t="s">
        <v>474</v>
      </c>
      <c r="CH82" s="9" t="s">
        <v>78</v>
      </c>
      <c r="CI82" s="9">
        <f t="array" ref="CI82">VLOOKUP($C82&amp;$D82&amp;$CO82,IF({1,0},Sheet1!$A$6:$A$47&amp;Sheet1!$C$6:$C$47&amp;Sheet1!$CN$6:$CN$47,Sheet1!CH$6:CH$47),2,0)</f>
        <v>22</v>
      </c>
      <c r="CJ82" s="9">
        <f t="array" ref="CJ82">VLOOKUP($C82&amp;$D82&amp;$CO82,IF({1,0},Sheet1!$A$6:$A$47&amp;Sheet1!$C$6:$C$47&amp;Sheet1!$CN$6:$CN$47,Sheet1!CI$6:CI$47),2,0)</f>
        <v>72</v>
      </c>
      <c r="CK82" s="9">
        <f t="array" ref="CK82">VLOOKUP($C82&amp;$D82&amp;$CO82,IF({1,0},Sheet1!$A$6:$A$47&amp;Sheet1!$C$6:$C$47&amp;Sheet1!$CN$6:$CN$47,Sheet1!CJ$6:CJ$47),2,0)</f>
        <v>0</v>
      </c>
      <c r="CL82" s="9">
        <f t="array" ref="CL82">VLOOKUP($C82&amp;$D82&amp;$CO82,IF({1,0},Sheet1!$A$6:$A$47&amp;Sheet1!$C$6:$C$47&amp;Sheet1!$CN$6:$CN$47,Sheet1!CK$6:CK$47),2,0)</f>
        <v>0</v>
      </c>
      <c r="CM82" s="9">
        <f t="array" ref="CM82">VLOOKUP($C82&amp;$D82&amp;$CO82,IF({1,0},Sheet1!$A$6:$A$47&amp;Sheet1!$C$6:$C$47&amp;Sheet1!$CN$6:$CN$47,Sheet1!CL$6:CL$47),2,0)</f>
        <v>0</v>
      </c>
      <c r="CN82" s="9">
        <f t="array" ref="CN82">VLOOKUP($C82&amp;$D82&amp;$CO82,IF({1,0},Sheet1!$A$6:$A$47&amp;Sheet1!$C$6:$C$47&amp;Sheet1!$CN$6:$CN$47,Sheet1!CM$6:CM$47),2,0)</f>
        <v>0</v>
      </c>
      <c r="CO82" s="9">
        <v>50</v>
      </c>
      <c r="CP82" s="9" t="str">
        <f t="shared" si="23"/>
        <v>最终增伤+7.2% （10星）</v>
      </c>
    </row>
    <row r="83" spans="1:94" ht="17.399999999999999" x14ac:dyDescent="0.25">
      <c r="A83" s="49">
        <v>21006</v>
      </c>
      <c r="B83" s="31" t="s">
        <v>294</v>
      </c>
      <c r="C83" s="31">
        <f>VLOOKUP(B83,Sheet4!$A$6:$B$171,2,0)</f>
        <v>3</v>
      </c>
      <c r="D83" s="50">
        <v>10</v>
      </c>
      <c r="E83" s="9" t="s">
        <v>29</v>
      </c>
      <c r="F83" s="9">
        <f t="array" ref="F83">VLOOKUP($C83&amp;$D83&amp;$L83,IF({1,0},Sheet1!$A$6:$A$47&amp;Sheet1!$C$6:$C$47&amp;Sheet1!$K$6:$K$47,Sheet1!E$6:E$47),2,0)</f>
        <v>18</v>
      </c>
      <c r="G83" s="9">
        <f t="array" ref="G83">VLOOKUP($C83&amp;$D83&amp;$L83,IF({1,0},Sheet1!$A$6:$A$47&amp;Sheet1!$C$6:$C$47&amp;Sheet1!$K$6:$K$47,Sheet1!F$6:F$47),2,0)</f>
        <v>1</v>
      </c>
      <c r="H83" s="9">
        <f t="array" ref="H83">VLOOKUP($C83&amp;$D83&amp;$L83,IF({1,0},Sheet1!$A$6:$A$47&amp;Sheet1!$C$6:$C$47&amp;Sheet1!$K$6:$K$47,Sheet1!G$6:G$47),2,0)</f>
        <v>0</v>
      </c>
      <c r="I83" s="9">
        <f t="array" ref="I83">VLOOKUP($C83&amp;$D83&amp;$L83,IF({1,0},Sheet1!$A$6:$A$47&amp;Sheet1!$C$6:$C$47&amp;Sheet1!$K$6:$K$47,Sheet1!H$6:H$47),2,0)</f>
        <v>0</v>
      </c>
      <c r="J83" s="9">
        <f t="array" ref="J83">VLOOKUP($C83&amp;$D83&amp;$L83,IF({1,0},Sheet1!$A$6:$A$47&amp;Sheet1!$C$6:$C$47&amp;Sheet1!$K$6:$K$47,Sheet1!I$6:I$47),2,0)</f>
        <v>0</v>
      </c>
      <c r="K83" s="9">
        <f t="array" ref="K83">VLOOKUP($C83&amp;$D83&amp;$L83,IF({1,0},Sheet1!$A$6:$A$47&amp;Sheet1!$C$6:$C$47&amp;Sheet1!$K$6:$K$47,Sheet1!J$6:J$47),2,0)</f>
        <v>0</v>
      </c>
      <c r="L83" s="9">
        <v>5</v>
      </c>
      <c r="M83" s="33" t="s">
        <v>413</v>
      </c>
      <c r="N83" s="9" t="s">
        <v>27</v>
      </c>
      <c r="O83" s="9">
        <f t="array" ref="O83">VLOOKUP($C83&amp;$D83&amp;$U83,IF({1,0},Sheet1!$A$6:$A$47&amp;Sheet1!$C$6:$C$47&amp;Sheet1!$T$6:$T$47,Sheet1!N$6:N$47),2,0)</f>
        <v>18</v>
      </c>
      <c r="P83" s="9">
        <f t="array" ref="P83">VLOOKUP($C83&amp;$D83&amp;$U83,IF({1,0},Sheet1!$A$6:$A$47&amp;Sheet1!$C$6:$C$47&amp;Sheet1!$T$6:$T$47,Sheet1!O$6:O$47),2,0)</f>
        <v>2</v>
      </c>
      <c r="Q83" s="9">
        <f t="array" ref="Q83">VLOOKUP($C83&amp;$D83&amp;$U83,IF({1,0},Sheet1!$A$6:$A$47&amp;Sheet1!$C$6:$C$47&amp;Sheet1!$T$6:$T$47,Sheet1!P$6:P$47),2,0)</f>
        <v>0</v>
      </c>
      <c r="R83" s="9">
        <f t="array" ref="R83">VLOOKUP($C83&amp;$D83&amp;$U83,IF({1,0},Sheet1!$A$6:$A$47&amp;Sheet1!$C$6:$C$47&amp;Sheet1!$T$6:$T$47,Sheet1!Q$6:Q$47),2,0)</f>
        <v>0</v>
      </c>
      <c r="S83" s="9">
        <f t="array" ref="S83">VLOOKUP($C83&amp;$D83&amp;$U83,IF({1,0},Sheet1!$A$6:$A$47&amp;Sheet1!$C$6:$C$47&amp;Sheet1!$T$6:$T$47,Sheet1!R$6:R$47),2,0)</f>
        <v>0</v>
      </c>
      <c r="T83" s="9">
        <f t="array" ref="T83">VLOOKUP($C83&amp;$D83&amp;$U83,IF({1,0},Sheet1!$A$6:$A$47&amp;Sheet1!$C$6:$C$47&amp;Sheet1!$T$6:$T$47,Sheet1!S$6:S$47),2,0)</f>
        <v>0</v>
      </c>
      <c r="U83" s="9">
        <v>10</v>
      </c>
      <c r="V83" s="33" t="s">
        <v>414</v>
      </c>
      <c r="W83" s="9" t="s">
        <v>28</v>
      </c>
      <c r="X83" s="9">
        <f t="array" ref="X83">VLOOKUP($C83&amp;$D83&amp;$AD83,IF({1,0},Sheet1!$A$6:$A$47&amp;Sheet1!$C$6:$C$47&amp;Sheet1!$AC$6:$AC$47,Sheet1!W$6:W$47),2,0)</f>
        <v>0</v>
      </c>
      <c r="Y83" s="9">
        <f t="array" ref="Y83">VLOOKUP($C83&amp;$D83&amp;$AD83,IF({1,0},Sheet1!$A$6:$A$47&amp;Sheet1!$C$6:$C$47&amp;Sheet1!$AC$6:$AC$47,Sheet1!X$6:X$47),2,0)</f>
        <v>0</v>
      </c>
      <c r="Z83" s="9">
        <f t="array" ref="Z83">VLOOKUP($C83&amp;$D83&amp;$AD83,IF({1,0},Sheet1!$A$6:$A$47&amp;Sheet1!$C$6:$C$47&amp;Sheet1!$AC$6:$AC$47,Sheet1!Y$6:Y$47),2,0)</f>
        <v>2</v>
      </c>
      <c r="AA83" s="9">
        <f t="array" ref="AA83">VLOOKUP($C83&amp;$D83&amp;$AD83,IF({1,0},Sheet1!$A$6:$A$47&amp;Sheet1!$C$6:$C$47&amp;Sheet1!$AC$6:$AC$47,Sheet1!Z$6:Z$47),2,0)</f>
        <v>700</v>
      </c>
      <c r="AB83" s="9">
        <f t="array" ref="AB83">VLOOKUP($C83&amp;$D83&amp;$AD83,IF({1,0},Sheet1!$A$6:$A$47&amp;Sheet1!$C$6:$C$47&amp;Sheet1!$AC$6:$AC$47,Sheet1!AA$6:AA$47),2,0)</f>
        <v>9</v>
      </c>
      <c r="AC83" s="9">
        <f t="array" ref="AC83">VLOOKUP($C83&amp;$D83&amp;$AD83,IF({1,0},Sheet1!$A$6:$A$47&amp;Sheet1!$C$6:$C$47&amp;Sheet1!$AC$6:$AC$47,Sheet1!AB$6:AB$47),2,0)</f>
        <v>35</v>
      </c>
      <c r="AD83" s="9">
        <v>15</v>
      </c>
      <c r="AE83" s="9" t="str">
        <f t="array" ref="AE83">VLOOKUP($C83&amp;$D83,IF({1,0},Sheet1!$A$6:$A$47&amp;Sheet1!$C$6:$C$47,Sheet1!AD$6:AD$47),2,0)</f>
        <v>攻击+700，命中+3.5% （3星）</v>
      </c>
      <c r="AF83" s="9" t="s">
        <v>72</v>
      </c>
      <c r="AG83" s="9">
        <f t="array" ref="AG83">VLOOKUP($C83&amp;$D83&amp;$AM83,IF({1,0},Sheet1!$A$6:$A$47&amp;Sheet1!$C$6:$C$47&amp;Sheet1!$AL$6:$AL$47,Sheet1!AF$6:AF$47),2,0)</f>
        <v>0</v>
      </c>
      <c r="AH83" s="9">
        <f t="array" ref="AH83">VLOOKUP($C83&amp;$D83&amp;$AM83,IF({1,0},Sheet1!$A$6:$A$47&amp;Sheet1!$C$6:$C$47&amp;Sheet1!$AL$6:$AL$47,Sheet1!AG$6:AG$47),2,0)</f>
        <v>0</v>
      </c>
      <c r="AI83" s="9">
        <f t="array" ref="AI83">VLOOKUP($C83&amp;$D83&amp;$AM83,IF({1,0},Sheet1!$A$6:$A$47&amp;Sheet1!$C$6:$C$47&amp;Sheet1!$AL$6:$AL$47,Sheet1!AH$6:AH$47),2,0)</f>
        <v>7</v>
      </c>
      <c r="AJ83" s="9">
        <f t="array" ref="AJ83">VLOOKUP($C83&amp;$D83&amp;$AM83,IF({1,0},Sheet1!$A$6:$A$47&amp;Sheet1!$C$6:$C$47&amp;Sheet1!$AL$6:$AL$47,Sheet1!AI$6:AI$47),2,0)</f>
        <v>55</v>
      </c>
      <c r="AK83" s="9">
        <f t="array" ref="AK83">VLOOKUP($C83&amp;$D83&amp;$AM83,IF({1,0},Sheet1!$A$6:$A$47&amp;Sheet1!$C$6:$C$47&amp;Sheet1!$AL$6:$AL$47,Sheet1!AJ$6:AJ$47),2,0)</f>
        <v>0</v>
      </c>
      <c r="AL83" s="9">
        <f t="array" ref="AL83">VLOOKUP($C83&amp;$D83&amp;$AM83,IF({1,0},Sheet1!$A$6:$A$47&amp;Sheet1!$C$6:$C$47&amp;Sheet1!$AL$6:$AL$47,Sheet1!AK$6:AK$47),2,0)</f>
        <v>0</v>
      </c>
      <c r="AM83" s="9">
        <v>20</v>
      </c>
      <c r="AN83" s="9" t="s">
        <v>471</v>
      </c>
      <c r="AO83" s="9" t="s">
        <v>73</v>
      </c>
      <c r="AP83" s="9">
        <f t="array" ref="AP83">VLOOKUP($C83&amp;$D83&amp;$AV83,IF({1,0},Sheet1!$A$6:$A$47&amp;Sheet1!$C$6:$C$47&amp;Sheet1!$AU$6:$AU$47,Sheet1!AO$6:AO$47),2,0)</f>
        <v>2</v>
      </c>
      <c r="AQ83" s="9">
        <f t="array" ref="AQ83">VLOOKUP($C83&amp;$D83&amp;$AV83,IF({1,0},Sheet1!$A$6:$A$47&amp;Sheet1!$C$6:$C$47&amp;Sheet1!$AU$6:$AU$47,Sheet1!AP$6:AP$47),2,0)</f>
        <v>2500</v>
      </c>
      <c r="AR83" s="9">
        <f t="array" ref="AR83">VLOOKUP($C83&amp;$D83&amp;$AV83,IF({1,0},Sheet1!$A$6:$A$47&amp;Sheet1!$C$6:$C$47&amp;Sheet1!$AU$6:$AU$47,Sheet1!AQ$6:AQ$47),2,0)</f>
        <v>0</v>
      </c>
      <c r="AS83" s="9">
        <f t="array" ref="AS83">VLOOKUP($C83&amp;$D83&amp;$AV83,IF({1,0},Sheet1!$A$6:$A$47&amp;Sheet1!$C$6:$C$47&amp;Sheet1!$AU$6:$AU$47,Sheet1!AR$6:AR$47),2,0)</f>
        <v>0</v>
      </c>
      <c r="AT83" s="9">
        <f t="array" ref="AT83">VLOOKUP($C83&amp;$D83&amp;$AV83,IF({1,0},Sheet1!$A$6:$A$47&amp;Sheet1!$C$6:$C$47&amp;Sheet1!$AU$6:$AU$47,Sheet1!AS$6:AS$47),2,0)</f>
        <v>0</v>
      </c>
      <c r="AU83" s="9">
        <f t="array" ref="AU83">VLOOKUP($C83&amp;$D83&amp;$AV83,IF({1,0},Sheet1!$A$6:$A$47&amp;Sheet1!$C$6:$C$47&amp;Sheet1!$AU$6:$AU$47,Sheet1!AT$6:AT$47),2,0)</f>
        <v>0</v>
      </c>
      <c r="AV83" s="9">
        <v>25</v>
      </c>
      <c r="AW83" s="9" t="s">
        <v>472</v>
      </c>
      <c r="AX83" s="9" t="s">
        <v>74</v>
      </c>
      <c r="AY83" s="9">
        <f t="array" ref="AY83">VLOOKUP($C83&amp;$D83&amp;$BE83,IF({1,0},Sheet1!$A$6:$A$47&amp;Sheet1!$C$6:$C$47&amp;Sheet1!$BD$6:$BD$47,Sheet1!AX$6:AX$47),2,0)</f>
        <v>18</v>
      </c>
      <c r="AZ83" s="9">
        <f t="array" ref="AZ83">VLOOKUP($C83&amp;$D83&amp;$BE83,IF({1,0},Sheet1!$A$6:$A$47&amp;Sheet1!$C$6:$C$47&amp;Sheet1!$BD$6:$BD$47,Sheet1!AY$6:AY$47),2,0)</f>
        <v>4</v>
      </c>
      <c r="BA83" s="9">
        <f t="array" ref="BA83">VLOOKUP($C83&amp;$D83&amp;$BE83,IF({1,0},Sheet1!$A$6:$A$47&amp;Sheet1!$C$6:$C$47&amp;Sheet1!$BD$6:$BD$47,Sheet1!AZ$6:AZ$47),2,0)</f>
        <v>0</v>
      </c>
      <c r="BB83" s="9">
        <f t="array" ref="BB83">VLOOKUP($C83&amp;$D83&amp;$BE83,IF({1,0},Sheet1!$A$6:$A$47&amp;Sheet1!$C$6:$C$47&amp;Sheet1!$BD$6:$BD$47,Sheet1!BA$6:BA$47),2,0)</f>
        <v>0</v>
      </c>
      <c r="BC83" s="9">
        <f t="array" ref="BC83">VLOOKUP($C83&amp;$D83&amp;$BE83,IF({1,0},Sheet1!$A$6:$A$47&amp;Sheet1!$C$6:$C$47&amp;Sheet1!$BD$6:$BD$47,Sheet1!BB$6:BB$47),2,0)</f>
        <v>0</v>
      </c>
      <c r="BD83" s="9">
        <f t="array" ref="BD83">VLOOKUP($C83&amp;$D83&amp;$BE83,IF({1,0},Sheet1!$A$6:$A$47&amp;Sheet1!$C$6:$C$47&amp;Sheet1!$BD$6:$BD$47,Sheet1!BC$6:BC$47),2,0)</f>
        <v>0</v>
      </c>
      <c r="BE83" s="9">
        <v>30</v>
      </c>
      <c r="BF83" s="33" t="s">
        <v>418</v>
      </c>
      <c r="BG83" s="33" t="s">
        <v>75</v>
      </c>
      <c r="BH83" s="9">
        <f t="array" ref="BH83">VLOOKUP($C83&amp;$D83&amp;$BN83,IF({1,0},Sheet1!$A$6:$A$47&amp;Sheet1!$C$6:$C$47&amp;Sheet1!$BM$6:$BM$47,Sheet1!BG$6:BG$47),2,0)</f>
        <v>2</v>
      </c>
      <c r="BI83" s="9">
        <f t="array" ref="BI83">VLOOKUP($C83&amp;$D83&amp;$BN83,IF({1,0},Sheet1!$A$6:$A$47&amp;Sheet1!$C$6:$C$47&amp;Sheet1!$BM$6:$BM$47,Sheet1!BH$6:BH$47),2,0)</f>
        <v>5000</v>
      </c>
      <c r="BJ83" s="9">
        <f t="array" ref="BJ83">VLOOKUP($C83&amp;$D83&amp;$BN83,IF({1,0},Sheet1!$A$6:$A$47&amp;Sheet1!$C$6:$C$47&amp;Sheet1!$BM$6:$BM$47,Sheet1!BI$6:BI$47),2,0)</f>
        <v>0</v>
      </c>
      <c r="BK83" s="9">
        <f t="array" ref="BK83">VLOOKUP($C83&amp;$D83&amp;$BN83,IF({1,0},Sheet1!$A$6:$A$47&amp;Sheet1!$C$6:$C$47&amp;Sheet1!$BM$6:$BM$47,Sheet1!BJ$6:BJ$47),2,0)</f>
        <v>0</v>
      </c>
      <c r="BL83" s="9">
        <f t="array" ref="BL83">VLOOKUP($C83&amp;$D83&amp;$BN83,IF({1,0},Sheet1!$A$6:$A$47&amp;Sheet1!$C$6:$C$47&amp;Sheet1!$BM$6:$BM$47,Sheet1!BK$6:BK$47),2,0)</f>
        <v>0</v>
      </c>
      <c r="BM83" s="9">
        <f t="array" ref="BM83">VLOOKUP($C83&amp;$D83&amp;$BN83,IF({1,0},Sheet1!$A$6:$A$47&amp;Sheet1!$C$6:$C$47&amp;Sheet1!$BM$6:$BM$47,Sheet1!BL$6:BL$47),2,0)</f>
        <v>0</v>
      </c>
      <c r="BN83" s="9">
        <v>35</v>
      </c>
      <c r="BO83" s="9" t="s">
        <v>473</v>
      </c>
      <c r="BP83" s="9" t="s">
        <v>76</v>
      </c>
      <c r="BQ83" s="9">
        <f t="array" ref="BQ83">VLOOKUP($C83&amp;$D83&amp;$BW83,IF({1,0},Sheet1!$A$6:$A$47&amp;Sheet1!$C$6:$C$47&amp;Sheet1!$BV$6:$BV$47,Sheet1!BP$6:BP$47),2,0)</f>
        <v>7</v>
      </c>
      <c r="BR83" s="9">
        <f t="array" ref="BR83">VLOOKUP($C83&amp;$D83&amp;$BW83,IF({1,0},Sheet1!$A$6:$A$47&amp;Sheet1!$C$6:$C$47&amp;Sheet1!$BV$6:$BV$47,Sheet1!BQ$6:BQ$47),2,0)</f>
        <v>60</v>
      </c>
      <c r="BS83" s="9">
        <f t="array" ref="BS83">VLOOKUP($C83&amp;$D83&amp;$BW83,IF({1,0},Sheet1!$A$6:$A$47&amp;Sheet1!$C$6:$C$47&amp;Sheet1!$BV$6:$BV$47,Sheet1!BR$6:BR$47),2,0)</f>
        <v>0</v>
      </c>
      <c r="BT83" s="9">
        <f t="array" ref="BT83">VLOOKUP($C83&amp;$D83&amp;$BW83,IF({1,0},Sheet1!$A$6:$A$47&amp;Sheet1!$C$6:$C$47&amp;Sheet1!$BV$6:$BV$47,Sheet1!BS$6:BS$47),2,0)</f>
        <v>0</v>
      </c>
      <c r="BU83" s="9">
        <f t="array" ref="BU83">VLOOKUP($C83&amp;$D83&amp;$BW83,IF({1,0},Sheet1!$A$6:$A$47&amp;Sheet1!$C$6:$C$47&amp;Sheet1!$BV$6:$BV$47,Sheet1!BT$6:BT$47),2,0)</f>
        <v>0</v>
      </c>
      <c r="BV83" s="9">
        <f t="array" ref="BV83">VLOOKUP($C83&amp;$D83&amp;$BW83,IF({1,0},Sheet1!$A$6:$A$47&amp;Sheet1!$C$6:$C$47&amp;Sheet1!$BV$6:$BV$47,Sheet1!BU$6:BU$47),2,0)</f>
        <v>0</v>
      </c>
      <c r="BW83" s="9">
        <v>40</v>
      </c>
      <c r="BX83" s="9" t="str">
        <f t="shared" si="22"/>
        <v>伤害加成+6% （8星）</v>
      </c>
      <c r="BY83" s="9" t="s">
        <v>77</v>
      </c>
      <c r="BZ83" s="9">
        <f t="array" ref="BZ83">VLOOKUP($C83&amp;$D83&amp;$CF83,IF({1,0},Sheet1!$A$6:$A$47&amp;Sheet1!$C$6:$C$47&amp;Sheet1!$CE$6:$CE$47,Sheet1!BY$6:BY$47),2,0)</f>
        <v>2</v>
      </c>
      <c r="CA83" s="9">
        <f t="array" ref="CA83">VLOOKUP($C83&amp;$D83&amp;$CF83,IF({1,0},Sheet1!$A$6:$A$47&amp;Sheet1!$C$6:$C$47&amp;Sheet1!$CE$6:$CE$47,Sheet1!BZ$6:BZ$47),2,0)</f>
        <v>10000</v>
      </c>
      <c r="CB83" s="9">
        <f t="array" ref="CB83">VLOOKUP($C83&amp;$D83&amp;$CF83,IF({1,0},Sheet1!$A$6:$A$47&amp;Sheet1!$C$6:$C$47&amp;Sheet1!$CE$6:$CE$47,Sheet1!CA$6:CA$47),2,0)</f>
        <v>0</v>
      </c>
      <c r="CC83" s="9">
        <f t="array" ref="CC83">VLOOKUP($C83&amp;$D83&amp;$CF83,IF({1,0},Sheet1!$A$6:$A$47&amp;Sheet1!$C$6:$C$47&amp;Sheet1!$CE$6:$CE$47,Sheet1!CB$6:CB$47),2,0)</f>
        <v>0</v>
      </c>
      <c r="CD83" s="9">
        <f t="array" ref="CD83">VLOOKUP($C83&amp;$D83&amp;$CF83,IF({1,0},Sheet1!$A$6:$A$47&amp;Sheet1!$C$6:$C$47&amp;Sheet1!$CE$6:$CE$47,Sheet1!CC$6:CC$47),2,0)</f>
        <v>0</v>
      </c>
      <c r="CE83" s="9">
        <f t="array" ref="CE83">VLOOKUP($C83&amp;$D83&amp;$CF83,IF({1,0},Sheet1!$A$6:$A$47&amp;Sheet1!$C$6:$C$47&amp;Sheet1!$CE$6:$CE$47,Sheet1!CD$6:CD$47),2,0)</f>
        <v>0</v>
      </c>
      <c r="CF83" s="9">
        <v>45</v>
      </c>
      <c r="CG83" s="9" t="s">
        <v>474</v>
      </c>
      <c r="CH83" s="9" t="s">
        <v>78</v>
      </c>
      <c r="CI83" s="9">
        <f t="array" ref="CI83">VLOOKUP($C83&amp;$D83&amp;$CO83,IF({1,0},Sheet1!$A$6:$A$47&amp;Sheet1!$C$6:$C$47&amp;Sheet1!$CN$6:$CN$47,Sheet1!CH$6:CH$47),2,0)</f>
        <v>22</v>
      </c>
      <c r="CJ83" s="9">
        <f t="array" ref="CJ83">VLOOKUP($C83&amp;$D83&amp;$CO83,IF({1,0},Sheet1!$A$6:$A$47&amp;Sheet1!$C$6:$C$47&amp;Sheet1!$CN$6:$CN$47,Sheet1!CI$6:CI$47),2,0)</f>
        <v>72</v>
      </c>
      <c r="CK83" s="9">
        <f t="array" ref="CK83">VLOOKUP($C83&amp;$D83&amp;$CO83,IF({1,0},Sheet1!$A$6:$A$47&amp;Sheet1!$C$6:$C$47&amp;Sheet1!$CN$6:$CN$47,Sheet1!CJ$6:CJ$47),2,0)</f>
        <v>0</v>
      </c>
      <c r="CL83" s="9">
        <f t="array" ref="CL83">VLOOKUP($C83&amp;$D83&amp;$CO83,IF({1,0},Sheet1!$A$6:$A$47&amp;Sheet1!$C$6:$C$47&amp;Sheet1!$CN$6:$CN$47,Sheet1!CK$6:CK$47),2,0)</f>
        <v>0</v>
      </c>
      <c r="CM83" s="9">
        <f t="array" ref="CM83">VLOOKUP($C83&amp;$D83&amp;$CO83,IF({1,0},Sheet1!$A$6:$A$47&amp;Sheet1!$C$6:$C$47&amp;Sheet1!$CN$6:$CN$47,Sheet1!CL$6:CL$47),2,0)</f>
        <v>0</v>
      </c>
      <c r="CN83" s="9">
        <f t="array" ref="CN83">VLOOKUP($C83&amp;$D83&amp;$CO83,IF({1,0},Sheet1!$A$6:$A$47&amp;Sheet1!$C$6:$C$47&amp;Sheet1!$CN$6:$CN$47,Sheet1!CM$6:CM$47),2,0)</f>
        <v>0</v>
      </c>
      <c r="CO83" s="9">
        <v>50</v>
      </c>
      <c r="CP83" s="9" t="str">
        <f t="shared" si="23"/>
        <v>最终增伤+7.2% （10星）</v>
      </c>
    </row>
    <row r="84" spans="1:94" ht="17.399999999999999" x14ac:dyDescent="0.25">
      <c r="A84" s="49">
        <v>21007</v>
      </c>
      <c r="B84" s="31" t="s">
        <v>295</v>
      </c>
      <c r="C84" s="31">
        <f>VLOOKUP(B84,Sheet4!$A$6:$B$171,2,0)</f>
        <v>4</v>
      </c>
      <c r="D84" s="50">
        <v>10</v>
      </c>
      <c r="E84" s="8" t="s">
        <v>29</v>
      </c>
      <c r="F84" s="9">
        <f t="array" ref="F84">VLOOKUP($C84&amp;$D84&amp;$L84,IF({1,0},Sheet1!$A$6:$A$47&amp;Sheet1!$C$6:$C$47&amp;Sheet1!$K$6:$K$47,Sheet1!E$6:E$47),2,0)</f>
        <v>18</v>
      </c>
      <c r="G84" s="9">
        <f t="array" ref="G84">VLOOKUP($C84&amp;$D84&amp;$L84,IF({1,0},Sheet1!$A$6:$A$47&amp;Sheet1!$C$6:$C$47&amp;Sheet1!$K$6:$K$47,Sheet1!F$6:F$47),2,0)</f>
        <v>1</v>
      </c>
      <c r="H84" s="9">
        <f t="array" ref="H84">VLOOKUP($C84&amp;$D84&amp;$L84,IF({1,0},Sheet1!$A$6:$A$47&amp;Sheet1!$C$6:$C$47&amp;Sheet1!$K$6:$K$47,Sheet1!G$6:G$47),2,0)</f>
        <v>0</v>
      </c>
      <c r="I84" s="9">
        <f t="array" ref="I84">VLOOKUP($C84&amp;$D84&amp;$L84,IF({1,0},Sheet1!$A$6:$A$47&amp;Sheet1!$C$6:$C$47&amp;Sheet1!$K$6:$K$47,Sheet1!H$6:H$47),2,0)</f>
        <v>0</v>
      </c>
      <c r="J84" s="9">
        <f t="array" ref="J84">VLOOKUP($C84&amp;$D84&amp;$L84,IF({1,0},Sheet1!$A$6:$A$47&amp;Sheet1!$C$6:$C$47&amp;Sheet1!$K$6:$K$47,Sheet1!I$6:I$47),2,0)</f>
        <v>0</v>
      </c>
      <c r="K84" s="9">
        <f t="array" ref="K84">VLOOKUP($C84&amp;$D84&amp;$L84,IF({1,0},Sheet1!$A$6:$A$47&amp;Sheet1!$C$6:$C$47&amp;Sheet1!$K$6:$K$47,Sheet1!J$6:J$47),2,0)</f>
        <v>0</v>
      </c>
      <c r="L84" s="8">
        <v>5</v>
      </c>
      <c r="M84" s="33" t="s">
        <v>413</v>
      </c>
      <c r="N84" s="8" t="s">
        <v>27</v>
      </c>
      <c r="O84" s="9">
        <f t="array" ref="O84">VLOOKUP($C84&amp;$D84&amp;$U84,IF({1,0},Sheet1!$A$6:$A$47&amp;Sheet1!$C$6:$C$47&amp;Sheet1!$T$6:$T$47,Sheet1!N$6:N$47),2,0)</f>
        <v>18</v>
      </c>
      <c r="P84" s="9">
        <f t="array" ref="P84">VLOOKUP($C84&amp;$D84&amp;$U84,IF({1,0},Sheet1!$A$6:$A$47&amp;Sheet1!$C$6:$C$47&amp;Sheet1!$T$6:$T$47,Sheet1!O$6:O$47),2,0)</f>
        <v>2</v>
      </c>
      <c r="Q84" s="9">
        <f t="array" ref="Q84">VLOOKUP($C84&amp;$D84&amp;$U84,IF({1,0},Sheet1!$A$6:$A$47&amp;Sheet1!$C$6:$C$47&amp;Sheet1!$T$6:$T$47,Sheet1!P$6:P$47),2,0)</f>
        <v>0</v>
      </c>
      <c r="R84" s="9">
        <f t="array" ref="R84">VLOOKUP($C84&amp;$D84&amp;$U84,IF({1,0},Sheet1!$A$6:$A$47&amp;Sheet1!$C$6:$C$47&amp;Sheet1!$T$6:$T$47,Sheet1!Q$6:Q$47),2,0)</f>
        <v>0</v>
      </c>
      <c r="S84" s="9">
        <f t="array" ref="S84">VLOOKUP($C84&amp;$D84&amp;$U84,IF({1,0},Sheet1!$A$6:$A$47&amp;Sheet1!$C$6:$C$47&amp;Sheet1!$T$6:$T$47,Sheet1!R$6:R$47),2,0)</f>
        <v>0</v>
      </c>
      <c r="T84" s="9">
        <f t="array" ref="T84">VLOOKUP($C84&amp;$D84&amp;$U84,IF({1,0},Sheet1!$A$6:$A$47&amp;Sheet1!$C$6:$C$47&amp;Sheet1!$T$6:$T$47,Sheet1!S$6:S$47),2,0)</f>
        <v>0</v>
      </c>
      <c r="U84" s="8">
        <v>10</v>
      </c>
      <c r="V84" s="33" t="s">
        <v>414</v>
      </c>
      <c r="W84" s="8" t="s">
        <v>28</v>
      </c>
      <c r="X84" s="9">
        <f t="array" ref="X84">VLOOKUP($C84&amp;$D84&amp;$AD84,IF({1,0},Sheet1!$A$6:$A$47&amp;Sheet1!$C$6:$C$47&amp;Sheet1!$AC$6:$AC$47,Sheet1!W$6:W$47),2,0)</f>
        <v>0</v>
      </c>
      <c r="Y84" s="9">
        <f t="array" ref="Y84">VLOOKUP($C84&amp;$D84&amp;$AD84,IF({1,0},Sheet1!$A$6:$A$47&amp;Sheet1!$C$6:$C$47&amp;Sheet1!$AC$6:$AC$47,Sheet1!X$6:X$47),2,0)</f>
        <v>0</v>
      </c>
      <c r="Z84" s="9">
        <f t="array" ref="Z84">VLOOKUP($C84&amp;$D84&amp;$AD84,IF({1,0},Sheet1!$A$6:$A$47&amp;Sheet1!$C$6:$C$47&amp;Sheet1!$AC$6:$AC$47,Sheet1!Y$6:Y$47),2,0)</f>
        <v>2</v>
      </c>
      <c r="AA84" s="9">
        <f t="array" ref="AA84">VLOOKUP($C84&amp;$D84&amp;$AD84,IF({1,0},Sheet1!$A$6:$A$47&amp;Sheet1!$C$6:$C$47&amp;Sheet1!$AC$6:$AC$47,Sheet1!Z$6:Z$47),2,0)</f>
        <v>500</v>
      </c>
      <c r="AB84" s="9">
        <f t="array" ref="AB84">VLOOKUP($C84&amp;$D84&amp;$AD84,IF({1,0},Sheet1!$A$6:$A$47&amp;Sheet1!$C$6:$C$47&amp;Sheet1!$AC$6:$AC$47,Sheet1!AA$6:AA$47),2,0)</f>
        <v>3</v>
      </c>
      <c r="AC84" s="9">
        <f t="array" ref="AC84">VLOOKUP($C84&amp;$D84&amp;$AD84,IF({1,0},Sheet1!$A$6:$A$47&amp;Sheet1!$C$6:$C$47&amp;Sheet1!$AC$6:$AC$47,Sheet1!AB$6:AB$47),2,0)</f>
        <v>300</v>
      </c>
      <c r="AD84" s="8">
        <v>15</v>
      </c>
      <c r="AE84" s="9" t="str">
        <f t="array" ref="AE84">VLOOKUP($C84&amp;$D84,IF({1,0},Sheet1!$A$6:$A$47&amp;Sheet1!$C$6:$C$47,Sheet1!AD$6:AD$47),2,0)</f>
        <v>攻击+500，防御+300 （3星）</v>
      </c>
      <c r="AF84" s="8" t="s">
        <v>72</v>
      </c>
      <c r="AG84" s="9">
        <f t="array" ref="AG84">VLOOKUP($C84&amp;$D84&amp;$AM84,IF({1,0},Sheet1!$A$6:$A$47&amp;Sheet1!$C$6:$C$47&amp;Sheet1!$AL$6:$AL$47,Sheet1!AF$6:AF$47),2,0)</f>
        <v>0</v>
      </c>
      <c r="AH84" s="9">
        <f t="array" ref="AH84">VLOOKUP($C84&amp;$D84&amp;$AM84,IF({1,0},Sheet1!$A$6:$A$47&amp;Sheet1!$C$6:$C$47&amp;Sheet1!$AL$6:$AL$47,Sheet1!AG$6:AG$47),2,0)</f>
        <v>0</v>
      </c>
      <c r="AI84" s="9">
        <f t="array" ref="AI84">VLOOKUP($C84&amp;$D84&amp;$AM84,IF({1,0},Sheet1!$A$6:$A$47&amp;Sheet1!$C$6:$C$47&amp;Sheet1!$AL$6:$AL$47,Sheet1!AH$6:AH$47),2,0)</f>
        <v>7</v>
      </c>
      <c r="AJ84" s="9">
        <f t="array" ref="AJ84">VLOOKUP($C84&amp;$D84&amp;$AM84,IF({1,0},Sheet1!$A$6:$A$47&amp;Sheet1!$C$6:$C$47&amp;Sheet1!$AL$6:$AL$47,Sheet1!AI$6:AI$47),2,0)</f>
        <v>25</v>
      </c>
      <c r="AK84" s="9">
        <f t="array" ref="AK84">VLOOKUP($C84&amp;$D84&amp;$AM84,IF({1,0},Sheet1!$A$6:$A$47&amp;Sheet1!$C$6:$C$47&amp;Sheet1!$AL$6:$AL$47,Sheet1!AJ$6:AJ$47),2,0)</f>
        <v>8</v>
      </c>
      <c r="AL84" s="9">
        <f t="array" ref="AL84">VLOOKUP($C84&amp;$D84&amp;$AM84,IF({1,0},Sheet1!$A$6:$A$47&amp;Sheet1!$C$6:$C$47&amp;Sheet1!$AL$6:$AL$47,Sheet1!AK$6:AK$47),2,0)</f>
        <v>15</v>
      </c>
      <c r="AM84" s="8">
        <v>20</v>
      </c>
      <c r="AN84" s="9" t="s">
        <v>477</v>
      </c>
      <c r="AO84" s="8" t="s">
        <v>73</v>
      </c>
      <c r="AP84" s="9">
        <f t="array" ref="AP84">VLOOKUP($C84&amp;$D84&amp;$AV84,IF({1,0},Sheet1!$A$6:$A$47&amp;Sheet1!$C$6:$C$47&amp;Sheet1!$AU$6:$AU$47,Sheet1!AO$6:AO$47),2,0)</f>
        <v>2</v>
      </c>
      <c r="AQ84" s="9">
        <f t="array" ref="AQ84">VLOOKUP($C84&amp;$D84&amp;$AV84,IF({1,0},Sheet1!$A$6:$A$47&amp;Sheet1!$C$6:$C$47&amp;Sheet1!$AU$6:$AU$47,Sheet1!AP$6:AP$47),2,0)</f>
        <v>1400</v>
      </c>
      <c r="AR84" s="9">
        <f t="array" ref="AR84">VLOOKUP($C84&amp;$D84&amp;$AV84,IF({1,0},Sheet1!$A$6:$A$47&amp;Sheet1!$C$6:$C$47&amp;Sheet1!$AU$6:$AU$47,Sheet1!AQ$6:AQ$47),2,0)</f>
        <v>3</v>
      </c>
      <c r="AS84" s="9">
        <f t="array" ref="AS84">VLOOKUP($C84&amp;$D84&amp;$AV84,IF({1,0},Sheet1!$A$6:$A$47&amp;Sheet1!$C$6:$C$47&amp;Sheet1!$AU$6:$AU$47,Sheet1!AR$6:AR$47),2,0)</f>
        <v>700</v>
      </c>
      <c r="AT84" s="9">
        <f t="array" ref="AT84">VLOOKUP($C84&amp;$D84&amp;$AV84,IF({1,0},Sheet1!$A$6:$A$47&amp;Sheet1!$C$6:$C$47&amp;Sheet1!$AU$6:$AU$47,Sheet1!AS$6:AS$47),2,0)</f>
        <v>0</v>
      </c>
      <c r="AU84" s="9">
        <f t="array" ref="AU84">VLOOKUP($C84&amp;$D84&amp;$AV84,IF({1,0},Sheet1!$A$6:$A$47&amp;Sheet1!$C$6:$C$47&amp;Sheet1!$AU$6:$AU$47,Sheet1!AT$6:AT$47),2,0)</f>
        <v>0</v>
      </c>
      <c r="AV84" s="8">
        <v>25</v>
      </c>
      <c r="AW84" s="9" t="s">
        <v>478</v>
      </c>
      <c r="AX84" s="8" t="s">
        <v>74</v>
      </c>
      <c r="AY84" s="9">
        <f t="array" ref="AY84">VLOOKUP($C84&amp;$D84&amp;$BE84,IF({1,0},Sheet1!$A$6:$A$47&amp;Sheet1!$C$6:$C$47&amp;Sheet1!$BD$6:$BD$47,Sheet1!AX$6:AX$47),2,0)</f>
        <v>18</v>
      </c>
      <c r="AZ84" s="9">
        <f t="array" ref="AZ84">VLOOKUP($C84&amp;$D84&amp;$BE84,IF({1,0},Sheet1!$A$6:$A$47&amp;Sheet1!$C$6:$C$47&amp;Sheet1!$BD$6:$BD$47,Sheet1!AY$6:AY$47),2,0)</f>
        <v>4</v>
      </c>
      <c r="BA84" s="9">
        <f t="array" ref="BA84">VLOOKUP($C84&amp;$D84&amp;$BE84,IF({1,0},Sheet1!$A$6:$A$47&amp;Sheet1!$C$6:$C$47&amp;Sheet1!$BD$6:$BD$47,Sheet1!AZ$6:AZ$47),2,0)</f>
        <v>0</v>
      </c>
      <c r="BB84" s="9">
        <f t="array" ref="BB84">VLOOKUP($C84&amp;$D84&amp;$BE84,IF({1,0},Sheet1!$A$6:$A$47&amp;Sheet1!$C$6:$C$47&amp;Sheet1!$BD$6:$BD$47,Sheet1!BA$6:BA$47),2,0)</f>
        <v>0</v>
      </c>
      <c r="BC84" s="9">
        <f t="array" ref="BC84">VLOOKUP($C84&amp;$D84&amp;$BE84,IF({1,0},Sheet1!$A$6:$A$47&amp;Sheet1!$C$6:$C$47&amp;Sheet1!$BD$6:$BD$47,Sheet1!BB$6:BB$47),2,0)</f>
        <v>0</v>
      </c>
      <c r="BD84" s="9">
        <f t="array" ref="BD84">VLOOKUP($C84&amp;$D84&amp;$BE84,IF({1,0},Sheet1!$A$6:$A$47&amp;Sheet1!$C$6:$C$47&amp;Sheet1!$BD$6:$BD$47,Sheet1!BC$6:BC$47),2,0)</f>
        <v>0</v>
      </c>
      <c r="BE84" s="8">
        <v>30</v>
      </c>
      <c r="BF84" s="33" t="s">
        <v>418</v>
      </c>
      <c r="BG84" s="33" t="s">
        <v>75</v>
      </c>
      <c r="BH84" s="9">
        <f t="array" ref="BH84">VLOOKUP($C84&amp;$D84&amp;$BN84,IF({1,0},Sheet1!$A$6:$A$47&amp;Sheet1!$C$6:$C$47&amp;Sheet1!$BM$6:$BM$47,Sheet1!BG$6:BG$47),2,0)</f>
        <v>2</v>
      </c>
      <c r="BI84" s="9">
        <f t="array" ref="BI84">VLOOKUP($C84&amp;$D84&amp;$BN84,IF({1,0},Sheet1!$A$6:$A$47&amp;Sheet1!$C$6:$C$47&amp;Sheet1!$BM$6:$BM$47,Sheet1!BH$6:BH$47),2,0)</f>
        <v>2800</v>
      </c>
      <c r="BJ84" s="9">
        <f t="array" ref="BJ84">VLOOKUP($C84&amp;$D84&amp;$BN84,IF({1,0},Sheet1!$A$6:$A$47&amp;Sheet1!$C$6:$C$47&amp;Sheet1!$BM$6:$BM$47,Sheet1!BI$6:BI$47),2,0)</f>
        <v>3</v>
      </c>
      <c r="BK84" s="9">
        <f t="array" ref="BK84">VLOOKUP($C84&amp;$D84&amp;$BN84,IF({1,0},Sheet1!$A$6:$A$47&amp;Sheet1!$C$6:$C$47&amp;Sheet1!$BM$6:$BM$47,Sheet1!BJ$6:BJ$47),2,0)</f>
        <v>1400</v>
      </c>
      <c r="BL84" s="9">
        <f t="array" ref="BL84">VLOOKUP($C84&amp;$D84&amp;$BN84,IF({1,0},Sheet1!$A$6:$A$47&amp;Sheet1!$C$6:$C$47&amp;Sheet1!$BM$6:$BM$47,Sheet1!BK$6:BK$47),2,0)</f>
        <v>0</v>
      </c>
      <c r="BM84" s="9">
        <f t="array" ref="BM84">VLOOKUP($C84&amp;$D84&amp;$BN84,IF({1,0},Sheet1!$A$6:$A$47&amp;Sheet1!$C$6:$C$47&amp;Sheet1!$BM$6:$BM$47,Sheet1!BL$6:BL$47),2,0)</f>
        <v>0</v>
      </c>
      <c r="BN84" s="8">
        <v>35</v>
      </c>
      <c r="BO84" s="9" t="s">
        <v>479</v>
      </c>
      <c r="BP84" s="8" t="s">
        <v>76</v>
      </c>
      <c r="BQ84" s="9">
        <f t="array" ref="BQ84">VLOOKUP($C84&amp;$D84&amp;$BW84,IF({1,0},Sheet1!$A$6:$A$47&amp;Sheet1!$C$6:$C$47&amp;Sheet1!$BV$6:$BV$47,Sheet1!BP$6:BP$47),2,0)</f>
        <v>7</v>
      </c>
      <c r="BR84" s="9">
        <f t="array" ref="BR84">VLOOKUP($C84&amp;$D84&amp;$BW84,IF({1,0},Sheet1!$A$6:$A$47&amp;Sheet1!$C$6:$C$47&amp;Sheet1!$BV$6:$BV$47,Sheet1!BQ$6:BQ$47),2,0)</f>
        <v>30</v>
      </c>
      <c r="BS84" s="9">
        <f t="array" ref="BS84">VLOOKUP($C84&amp;$D84&amp;$BW84,IF({1,0},Sheet1!$A$6:$A$47&amp;Sheet1!$C$6:$C$47&amp;Sheet1!$BV$6:$BV$47,Sheet1!BR$6:BR$47),2,0)</f>
        <v>23</v>
      </c>
      <c r="BT84" s="9">
        <f t="array" ref="BT84">VLOOKUP($C84&amp;$D84&amp;$BW84,IF({1,0},Sheet1!$A$6:$A$47&amp;Sheet1!$C$6:$C$47&amp;Sheet1!$BV$6:$BV$47,Sheet1!BS$6:BS$47),2,0)</f>
        <v>12</v>
      </c>
      <c r="BU84" s="9">
        <f t="array" ref="BU84">VLOOKUP($C84&amp;$D84&amp;$BW84,IF({1,0},Sheet1!$A$6:$A$47&amp;Sheet1!$C$6:$C$47&amp;Sheet1!$BV$6:$BV$47,Sheet1!BT$6:BT$47),2,0)</f>
        <v>0</v>
      </c>
      <c r="BV84" s="9">
        <f t="array" ref="BV84">VLOOKUP($C84&amp;$D84&amp;$BW84,IF({1,0},Sheet1!$A$6:$A$47&amp;Sheet1!$C$6:$C$47&amp;Sheet1!$BV$6:$BV$47,Sheet1!BU$6:BU$47),2,0)</f>
        <v>0</v>
      </c>
      <c r="BW84" s="8">
        <v>40</v>
      </c>
      <c r="BX84" s="9" t="str">
        <f>"伤害加成+"&amp;BR84/10&amp;"%，最终免伤+"&amp;BT84/10&amp;"% （"&amp;BW84/5&amp;"星）"</f>
        <v>伤害加成+3%，最终免伤+1.2% （8星）</v>
      </c>
      <c r="BY84" s="8" t="s">
        <v>77</v>
      </c>
      <c r="BZ84" s="9">
        <f t="array" ref="BZ84">VLOOKUP($C84&amp;$D84&amp;$CF84,IF({1,0},Sheet1!$A$6:$A$47&amp;Sheet1!$C$6:$C$47&amp;Sheet1!$CE$6:$CE$47,Sheet1!BY$6:BY$47),2,0)</f>
        <v>2</v>
      </c>
      <c r="CA84" s="9">
        <f t="array" ref="CA84">VLOOKUP($C84&amp;$D84&amp;$CF84,IF({1,0},Sheet1!$A$6:$A$47&amp;Sheet1!$C$6:$C$47&amp;Sheet1!$CE$6:$CE$47,Sheet1!BZ$6:BZ$47),2,0)</f>
        <v>5600</v>
      </c>
      <c r="CB84" s="9">
        <f t="array" ref="CB84">VLOOKUP($C84&amp;$D84&amp;$CF84,IF({1,0},Sheet1!$A$6:$A$47&amp;Sheet1!$C$6:$C$47&amp;Sheet1!$CE$6:$CE$47,Sheet1!CA$6:CA$47),2,0)</f>
        <v>3</v>
      </c>
      <c r="CC84" s="9">
        <f t="array" ref="CC84">VLOOKUP($C84&amp;$D84&amp;$CF84,IF({1,0},Sheet1!$A$6:$A$47&amp;Sheet1!$C$6:$C$47&amp;Sheet1!$CE$6:$CE$47,Sheet1!CB$6:CB$47),2,0)</f>
        <v>2800</v>
      </c>
      <c r="CD84" s="9">
        <f t="array" ref="CD84">VLOOKUP($C84&amp;$D84&amp;$CF84,IF({1,0},Sheet1!$A$6:$A$47&amp;Sheet1!$C$6:$C$47&amp;Sheet1!$CE$6:$CE$47,Sheet1!CC$6:CC$47),2,0)</f>
        <v>0</v>
      </c>
      <c r="CE84" s="9">
        <f t="array" ref="CE84">VLOOKUP($C84&amp;$D84&amp;$CF84,IF({1,0},Sheet1!$A$6:$A$47&amp;Sheet1!$C$6:$C$47&amp;Sheet1!$CE$6:$CE$47,Sheet1!CD$6:CD$47),2,0)</f>
        <v>0</v>
      </c>
      <c r="CF84" s="8">
        <v>45</v>
      </c>
      <c r="CG84" s="9" t="str">
        <f>"攻击+"&amp;CA84&amp;"，防御+"&amp;CC84&amp;" （9星）"</f>
        <v>攻击+5600，防御+2800 （9星）</v>
      </c>
      <c r="CH84" s="8" t="s">
        <v>78</v>
      </c>
      <c r="CI84" s="9">
        <f t="array" ref="CI84">VLOOKUP($C84&amp;$D84&amp;$CO84,IF({1,0},Sheet1!$A$6:$A$47&amp;Sheet1!$C$6:$C$47&amp;Sheet1!$CN$6:$CN$47,Sheet1!CH$6:CH$47),2,0)</f>
        <v>22</v>
      </c>
      <c r="CJ84" s="9">
        <f t="array" ref="CJ84">VLOOKUP($C84&amp;$D84&amp;$CO84,IF({1,0},Sheet1!$A$6:$A$47&amp;Sheet1!$C$6:$C$47&amp;Sheet1!$CN$6:$CN$47,Sheet1!CI$6:CI$47),2,0)</f>
        <v>36</v>
      </c>
      <c r="CK84" s="9">
        <f t="array" ref="CK84">VLOOKUP($C84&amp;$D84&amp;$CO84,IF({1,0},Sheet1!$A$6:$A$47&amp;Sheet1!$C$6:$C$47&amp;Sheet1!$CN$6:$CN$47,Sheet1!CJ$6:CJ$47),2,0)</f>
        <v>23</v>
      </c>
      <c r="CL84" s="9">
        <f t="array" ref="CL84">VLOOKUP($C84&amp;$D84&amp;$CO84,IF({1,0},Sheet1!$A$6:$A$47&amp;Sheet1!$C$6:$C$47&amp;Sheet1!$CN$6:$CN$47,Sheet1!CK$6:CK$47),2,0)</f>
        <v>18</v>
      </c>
      <c r="CM84" s="9">
        <f t="array" ref="CM84">VLOOKUP($C84&amp;$D84&amp;$CO84,IF({1,0},Sheet1!$A$6:$A$47&amp;Sheet1!$C$6:$C$47&amp;Sheet1!$CN$6:$CN$47,Sheet1!CL$6:CL$47),2,0)</f>
        <v>0</v>
      </c>
      <c r="CN84" s="9">
        <f t="array" ref="CN84">VLOOKUP($C84&amp;$D84&amp;$CO84,IF({1,0},Sheet1!$A$6:$A$47&amp;Sheet1!$C$6:$C$47&amp;Sheet1!$CN$6:$CN$47,Sheet1!CM$6:CM$47),2,0)</f>
        <v>0</v>
      </c>
      <c r="CO84" s="8">
        <v>50</v>
      </c>
      <c r="CP84" s="9" t="str">
        <f>"最终增伤+"&amp;CJ84/10&amp;"%，最终免伤+"&amp;CL84/10&amp;"% （"&amp;CO84/5&amp;"星）"</f>
        <v>最终增伤+3.6%，最终免伤+1.8% （10星）</v>
      </c>
    </row>
    <row r="85" spans="1:94" ht="17.399999999999999" x14ac:dyDescent="0.25">
      <c r="A85" s="49">
        <v>21008</v>
      </c>
      <c r="B85" s="31" t="s">
        <v>296</v>
      </c>
      <c r="C85" s="31">
        <f>VLOOKUP(B85,Sheet4!$A$6:$B$171,2,0)</f>
        <v>3</v>
      </c>
      <c r="D85" s="50">
        <v>10</v>
      </c>
      <c r="E85" s="8" t="s">
        <v>29</v>
      </c>
      <c r="F85" s="9">
        <f t="array" ref="F85">VLOOKUP($C85&amp;$D85&amp;$L85,IF({1,0},Sheet1!$A$6:$A$47&amp;Sheet1!$C$6:$C$47&amp;Sheet1!$K$6:$K$47,Sheet1!E$6:E$47),2,0)</f>
        <v>18</v>
      </c>
      <c r="G85" s="9">
        <f t="array" ref="G85">VLOOKUP($C85&amp;$D85&amp;$L85,IF({1,0},Sheet1!$A$6:$A$47&amp;Sheet1!$C$6:$C$47&amp;Sheet1!$K$6:$K$47,Sheet1!F$6:F$47),2,0)</f>
        <v>1</v>
      </c>
      <c r="H85" s="9">
        <f t="array" ref="H85">VLOOKUP($C85&amp;$D85&amp;$L85,IF({1,0},Sheet1!$A$6:$A$47&amp;Sheet1!$C$6:$C$47&amp;Sheet1!$K$6:$K$47,Sheet1!G$6:G$47),2,0)</f>
        <v>0</v>
      </c>
      <c r="I85" s="9">
        <f t="array" ref="I85">VLOOKUP($C85&amp;$D85&amp;$L85,IF({1,0},Sheet1!$A$6:$A$47&amp;Sheet1!$C$6:$C$47&amp;Sheet1!$K$6:$K$47,Sheet1!H$6:H$47),2,0)</f>
        <v>0</v>
      </c>
      <c r="J85" s="9">
        <f t="array" ref="J85">VLOOKUP($C85&amp;$D85&amp;$L85,IF({1,0},Sheet1!$A$6:$A$47&amp;Sheet1!$C$6:$C$47&amp;Sheet1!$K$6:$K$47,Sheet1!I$6:I$47),2,0)</f>
        <v>0</v>
      </c>
      <c r="K85" s="9">
        <f t="array" ref="K85">VLOOKUP($C85&amp;$D85&amp;$L85,IF({1,0},Sheet1!$A$6:$A$47&amp;Sheet1!$C$6:$C$47&amp;Sheet1!$K$6:$K$47,Sheet1!J$6:J$47),2,0)</f>
        <v>0</v>
      </c>
      <c r="L85" s="8">
        <v>5</v>
      </c>
      <c r="M85" s="33" t="s">
        <v>413</v>
      </c>
      <c r="N85" s="8" t="s">
        <v>27</v>
      </c>
      <c r="O85" s="9">
        <f t="array" ref="O85">VLOOKUP($C85&amp;$D85&amp;$U85,IF({1,0},Sheet1!$A$6:$A$47&amp;Sheet1!$C$6:$C$47&amp;Sheet1!$T$6:$T$47,Sheet1!N$6:N$47),2,0)</f>
        <v>18</v>
      </c>
      <c r="P85" s="9">
        <f t="array" ref="P85">VLOOKUP($C85&amp;$D85&amp;$U85,IF({1,0},Sheet1!$A$6:$A$47&amp;Sheet1!$C$6:$C$47&amp;Sheet1!$T$6:$T$47,Sheet1!O$6:O$47),2,0)</f>
        <v>2</v>
      </c>
      <c r="Q85" s="9">
        <f t="array" ref="Q85">VLOOKUP($C85&amp;$D85&amp;$U85,IF({1,0},Sheet1!$A$6:$A$47&amp;Sheet1!$C$6:$C$47&amp;Sheet1!$T$6:$T$47,Sheet1!P$6:P$47),2,0)</f>
        <v>0</v>
      </c>
      <c r="R85" s="9">
        <f t="array" ref="R85">VLOOKUP($C85&amp;$D85&amp;$U85,IF({1,0},Sheet1!$A$6:$A$47&amp;Sheet1!$C$6:$C$47&amp;Sheet1!$T$6:$T$47,Sheet1!Q$6:Q$47),2,0)</f>
        <v>0</v>
      </c>
      <c r="S85" s="9">
        <f t="array" ref="S85">VLOOKUP($C85&amp;$D85&amp;$U85,IF({1,0},Sheet1!$A$6:$A$47&amp;Sheet1!$C$6:$C$47&amp;Sheet1!$T$6:$T$47,Sheet1!R$6:R$47),2,0)</f>
        <v>0</v>
      </c>
      <c r="T85" s="9">
        <f t="array" ref="T85">VLOOKUP($C85&amp;$D85&amp;$U85,IF({1,0},Sheet1!$A$6:$A$47&amp;Sheet1!$C$6:$C$47&amp;Sheet1!$T$6:$T$47,Sheet1!S$6:S$47),2,0)</f>
        <v>0</v>
      </c>
      <c r="U85" s="8">
        <v>10</v>
      </c>
      <c r="V85" s="33" t="s">
        <v>414</v>
      </c>
      <c r="W85" s="8" t="s">
        <v>28</v>
      </c>
      <c r="X85" s="9">
        <f t="array" ref="X85">VLOOKUP($C85&amp;$D85&amp;$AD85,IF({1,0},Sheet1!$A$6:$A$47&amp;Sheet1!$C$6:$C$47&amp;Sheet1!$AC$6:$AC$47,Sheet1!W$6:W$47),2,0)</f>
        <v>0</v>
      </c>
      <c r="Y85" s="9">
        <f t="array" ref="Y85">VLOOKUP($C85&amp;$D85&amp;$AD85,IF({1,0},Sheet1!$A$6:$A$47&amp;Sheet1!$C$6:$C$47&amp;Sheet1!$AC$6:$AC$47,Sheet1!X$6:X$47),2,0)</f>
        <v>0</v>
      </c>
      <c r="Z85" s="9">
        <f t="array" ref="Z85">VLOOKUP($C85&amp;$D85&amp;$AD85,IF({1,0},Sheet1!$A$6:$A$47&amp;Sheet1!$C$6:$C$47&amp;Sheet1!$AC$6:$AC$47,Sheet1!Y$6:Y$47),2,0)</f>
        <v>2</v>
      </c>
      <c r="AA85" s="9">
        <f t="array" ref="AA85">VLOOKUP($C85&amp;$D85&amp;$AD85,IF({1,0},Sheet1!$A$6:$A$47&amp;Sheet1!$C$6:$C$47&amp;Sheet1!$AC$6:$AC$47,Sheet1!Z$6:Z$47),2,0)</f>
        <v>700</v>
      </c>
      <c r="AB85" s="9">
        <f t="array" ref="AB85">VLOOKUP($C85&amp;$D85&amp;$AD85,IF({1,0},Sheet1!$A$6:$A$47&amp;Sheet1!$C$6:$C$47&amp;Sheet1!$AC$6:$AC$47,Sheet1!AA$6:AA$47),2,0)</f>
        <v>9</v>
      </c>
      <c r="AC85" s="9">
        <f t="array" ref="AC85">VLOOKUP($C85&amp;$D85&amp;$AD85,IF({1,0},Sheet1!$A$6:$A$47&amp;Sheet1!$C$6:$C$47&amp;Sheet1!$AC$6:$AC$47,Sheet1!AB$6:AB$47),2,0)</f>
        <v>35</v>
      </c>
      <c r="AD85" s="8">
        <v>15</v>
      </c>
      <c r="AE85" s="9" t="str">
        <f t="array" ref="AE85">VLOOKUP($C85&amp;$D85,IF({1,0},Sheet1!$A$6:$A$47&amp;Sheet1!$C$6:$C$47,Sheet1!AD$6:AD$47),2,0)</f>
        <v>攻击+700，命中+3.5% （3星）</v>
      </c>
      <c r="AF85" s="8" t="s">
        <v>72</v>
      </c>
      <c r="AG85" s="9">
        <f t="array" ref="AG85">VLOOKUP($C85&amp;$D85&amp;$AM85,IF({1,0},Sheet1!$A$6:$A$47&amp;Sheet1!$C$6:$C$47&amp;Sheet1!$AL$6:$AL$47,Sheet1!AF$6:AF$47),2,0)</f>
        <v>0</v>
      </c>
      <c r="AH85" s="9">
        <f t="array" ref="AH85">VLOOKUP($C85&amp;$D85&amp;$AM85,IF({1,0},Sheet1!$A$6:$A$47&amp;Sheet1!$C$6:$C$47&amp;Sheet1!$AL$6:$AL$47,Sheet1!AG$6:AG$47),2,0)</f>
        <v>0</v>
      </c>
      <c r="AI85" s="9">
        <f t="array" ref="AI85">VLOOKUP($C85&amp;$D85&amp;$AM85,IF({1,0},Sheet1!$A$6:$A$47&amp;Sheet1!$C$6:$C$47&amp;Sheet1!$AL$6:$AL$47,Sheet1!AH$6:AH$47),2,0)</f>
        <v>7</v>
      </c>
      <c r="AJ85" s="9">
        <f t="array" ref="AJ85">VLOOKUP($C85&amp;$D85&amp;$AM85,IF({1,0},Sheet1!$A$6:$A$47&amp;Sheet1!$C$6:$C$47&amp;Sheet1!$AL$6:$AL$47,Sheet1!AI$6:AI$47),2,0)</f>
        <v>55</v>
      </c>
      <c r="AK85" s="9">
        <f t="array" ref="AK85">VLOOKUP($C85&amp;$D85&amp;$AM85,IF({1,0},Sheet1!$A$6:$A$47&amp;Sheet1!$C$6:$C$47&amp;Sheet1!$AL$6:$AL$47,Sheet1!AJ$6:AJ$47),2,0)</f>
        <v>0</v>
      </c>
      <c r="AL85" s="9">
        <f t="array" ref="AL85">VLOOKUP($C85&amp;$D85&amp;$AM85,IF({1,0},Sheet1!$A$6:$A$47&amp;Sheet1!$C$6:$C$47&amp;Sheet1!$AL$6:$AL$47,Sheet1!AK$6:AK$47),2,0)</f>
        <v>0</v>
      </c>
      <c r="AM85" s="8">
        <v>20</v>
      </c>
      <c r="AN85" s="9" t="s">
        <v>471</v>
      </c>
      <c r="AO85" s="8" t="s">
        <v>73</v>
      </c>
      <c r="AP85" s="9">
        <f t="array" ref="AP85">VLOOKUP($C85&amp;$D85&amp;$AV85,IF({1,0},Sheet1!$A$6:$A$47&amp;Sheet1!$C$6:$C$47&amp;Sheet1!$AU$6:$AU$47,Sheet1!AO$6:AO$47),2,0)</f>
        <v>2</v>
      </c>
      <c r="AQ85" s="9">
        <f t="array" ref="AQ85">VLOOKUP($C85&amp;$D85&amp;$AV85,IF({1,0},Sheet1!$A$6:$A$47&amp;Sheet1!$C$6:$C$47&amp;Sheet1!$AU$6:$AU$47,Sheet1!AP$6:AP$47),2,0)</f>
        <v>2500</v>
      </c>
      <c r="AR85" s="9">
        <f t="array" ref="AR85">VLOOKUP($C85&amp;$D85&amp;$AV85,IF({1,0},Sheet1!$A$6:$A$47&amp;Sheet1!$C$6:$C$47&amp;Sheet1!$AU$6:$AU$47,Sheet1!AQ$6:AQ$47),2,0)</f>
        <v>0</v>
      </c>
      <c r="AS85" s="9">
        <f t="array" ref="AS85">VLOOKUP($C85&amp;$D85&amp;$AV85,IF({1,0},Sheet1!$A$6:$A$47&amp;Sheet1!$C$6:$C$47&amp;Sheet1!$AU$6:$AU$47,Sheet1!AR$6:AR$47),2,0)</f>
        <v>0</v>
      </c>
      <c r="AT85" s="9">
        <f t="array" ref="AT85">VLOOKUP($C85&amp;$D85&amp;$AV85,IF({1,0},Sheet1!$A$6:$A$47&amp;Sheet1!$C$6:$C$47&amp;Sheet1!$AU$6:$AU$47,Sheet1!AS$6:AS$47),2,0)</f>
        <v>0</v>
      </c>
      <c r="AU85" s="9">
        <f t="array" ref="AU85">VLOOKUP($C85&amp;$D85&amp;$AV85,IF({1,0},Sheet1!$A$6:$A$47&amp;Sheet1!$C$6:$C$47&amp;Sheet1!$AU$6:$AU$47,Sheet1!AT$6:AT$47),2,0)</f>
        <v>0</v>
      </c>
      <c r="AV85" s="8">
        <v>25</v>
      </c>
      <c r="AW85" s="9" t="s">
        <v>472</v>
      </c>
      <c r="AX85" s="8" t="s">
        <v>74</v>
      </c>
      <c r="AY85" s="9">
        <f t="array" ref="AY85">VLOOKUP($C85&amp;$D85&amp;$BE85,IF({1,0},Sheet1!$A$6:$A$47&amp;Sheet1!$C$6:$C$47&amp;Sheet1!$BD$6:$BD$47,Sheet1!AX$6:AX$47),2,0)</f>
        <v>18</v>
      </c>
      <c r="AZ85" s="9">
        <f t="array" ref="AZ85">VLOOKUP($C85&amp;$D85&amp;$BE85,IF({1,0},Sheet1!$A$6:$A$47&amp;Sheet1!$C$6:$C$47&amp;Sheet1!$BD$6:$BD$47,Sheet1!AY$6:AY$47),2,0)</f>
        <v>4</v>
      </c>
      <c r="BA85" s="9">
        <f t="array" ref="BA85">VLOOKUP($C85&amp;$D85&amp;$BE85,IF({1,0},Sheet1!$A$6:$A$47&amp;Sheet1!$C$6:$C$47&amp;Sheet1!$BD$6:$BD$47,Sheet1!AZ$6:AZ$47),2,0)</f>
        <v>0</v>
      </c>
      <c r="BB85" s="9">
        <f t="array" ref="BB85">VLOOKUP($C85&amp;$D85&amp;$BE85,IF({1,0},Sheet1!$A$6:$A$47&amp;Sheet1!$C$6:$C$47&amp;Sheet1!$BD$6:$BD$47,Sheet1!BA$6:BA$47),2,0)</f>
        <v>0</v>
      </c>
      <c r="BC85" s="9">
        <f t="array" ref="BC85">VLOOKUP($C85&amp;$D85&amp;$BE85,IF({1,0},Sheet1!$A$6:$A$47&amp;Sheet1!$C$6:$C$47&amp;Sheet1!$BD$6:$BD$47,Sheet1!BB$6:BB$47),2,0)</f>
        <v>0</v>
      </c>
      <c r="BD85" s="9">
        <f t="array" ref="BD85">VLOOKUP($C85&amp;$D85&amp;$BE85,IF({1,0},Sheet1!$A$6:$A$47&amp;Sheet1!$C$6:$C$47&amp;Sheet1!$BD$6:$BD$47,Sheet1!BC$6:BC$47),2,0)</f>
        <v>0</v>
      </c>
      <c r="BE85" s="8">
        <v>30</v>
      </c>
      <c r="BF85" s="33" t="s">
        <v>418</v>
      </c>
      <c r="BG85" s="33" t="s">
        <v>75</v>
      </c>
      <c r="BH85" s="9">
        <f t="array" ref="BH85">VLOOKUP($C85&amp;$D85&amp;$BN85,IF({1,0},Sheet1!$A$6:$A$47&amp;Sheet1!$C$6:$C$47&amp;Sheet1!$BM$6:$BM$47,Sheet1!BG$6:BG$47),2,0)</f>
        <v>2</v>
      </c>
      <c r="BI85" s="9">
        <f t="array" ref="BI85">VLOOKUP($C85&amp;$D85&amp;$BN85,IF({1,0},Sheet1!$A$6:$A$47&amp;Sheet1!$C$6:$C$47&amp;Sheet1!$BM$6:$BM$47,Sheet1!BH$6:BH$47),2,0)</f>
        <v>5000</v>
      </c>
      <c r="BJ85" s="9">
        <f t="array" ref="BJ85">VLOOKUP($C85&amp;$D85&amp;$BN85,IF({1,0},Sheet1!$A$6:$A$47&amp;Sheet1!$C$6:$C$47&amp;Sheet1!$BM$6:$BM$47,Sheet1!BI$6:BI$47),2,0)</f>
        <v>0</v>
      </c>
      <c r="BK85" s="9">
        <f t="array" ref="BK85">VLOOKUP($C85&amp;$D85&amp;$BN85,IF({1,0},Sheet1!$A$6:$A$47&amp;Sheet1!$C$6:$C$47&amp;Sheet1!$BM$6:$BM$47,Sheet1!BJ$6:BJ$47),2,0)</f>
        <v>0</v>
      </c>
      <c r="BL85" s="9">
        <f t="array" ref="BL85">VLOOKUP($C85&amp;$D85&amp;$BN85,IF({1,0},Sheet1!$A$6:$A$47&amp;Sheet1!$C$6:$C$47&amp;Sheet1!$BM$6:$BM$47,Sheet1!BK$6:BK$47),2,0)</f>
        <v>0</v>
      </c>
      <c r="BM85" s="9">
        <f t="array" ref="BM85">VLOOKUP($C85&amp;$D85&amp;$BN85,IF({1,0},Sheet1!$A$6:$A$47&amp;Sheet1!$C$6:$C$47&amp;Sheet1!$BM$6:$BM$47,Sheet1!BL$6:BL$47),2,0)</f>
        <v>0</v>
      </c>
      <c r="BN85" s="8">
        <v>35</v>
      </c>
      <c r="BO85" s="9" t="s">
        <v>473</v>
      </c>
      <c r="BP85" s="8" t="s">
        <v>76</v>
      </c>
      <c r="BQ85" s="9">
        <f t="array" ref="BQ85">VLOOKUP($C85&amp;$D85&amp;$BW85,IF({1,0},Sheet1!$A$6:$A$47&amp;Sheet1!$C$6:$C$47&amp;Sheet1!$BV$6:$BV$47,Sheet1!BP$6:BP$47),2,0)</f>
        <v>7</v>
      </c>
      <c r="BR85" s="9">
        <f t="array" ref="BR85">VLOOKUP($C85&amp;$D85&amp;$BW85,IF({1,0},Sheet1!$A$6:$A$47&amp;Sheet1!$C$6:$C$47&amp;Sheet1!$BV$6:$BV$47,Sheet1!BQ$6:BQ$47),2,0)</f>
        <v>60</v>
      </c>
      <c r="BS85" s="9">
        <f t="array" ref="BS85">VLOOKUP($C85&amp;$D85&amp;$BW85,IF({1,0},Sheet1!$A$6:$A$47&amp;Sheet1!$C$6:$C$47&amp;Sheet1!$BV$6:$BV$47,Sheet1!BR$6:BR$47),2,0)</f>
        <v>0</v>
      </c>
      <c r="BT85" s="9">
        <f t="array" ref="BT85">VLOOKUP($C85&amp;$D85&amp;$BW85,IF({1,0},Sheet1!$A$6:$A$47&amp;Sheet1!$C$6:$C$47&amp;Sheet1!$BV$6:$BV$47,Sheet1!BS$6:BS$47),2,0)</f>
        <v>0</v>
      </c>
      <c r="BU85" s="9">
        <f t="array" ref="BU85">VLOOKUP($C85&amp;$D85&amp;$BW85,IF({1,0},Sheet1!$A$6:$A$47&amp;Sheet1!$C$6:$C$47&amp;Sheet1!$BV$6:$BV$47,Sheet1!BT$6:BT$47),2,0)</f>
        <v>0</v>
      </c>
      <c r="BV85" s="9">
        <f t="array" ref="BV85">VLOOKUP($C85&amp;$D85&amp;$BW85,IF({1,0},Sheet1!$A$6:$A$47&amp;Sheet1!$C$6:$C$47&amp;Sheet1!$BV$6:$BV$47,Sheet1!BU$6:BU$47),2,0)</f>
        <v>0</v>
      </c>
      <c r="BW85" s="8">
        <v>40</v>
      </c>
      <c r="BX85" s="9" t="str">
        <f>"伤害加成+"&amp;BR85/10&amp;"% （"&amp;BW85/5&amp;"星）"</f>
        <v>伤害加成+6% （8星）</v>
      </c>
      <c r="BY85" s="8" t="s">
        <v>77</v>
      </c>
      <c r="BZ85" s="9">
        <f t="array" ref="BZ85">VLOOKUP($C85&amp;$D85&amp;$CF85,IF({1,0},Sheet1!$A$6:$A$47&amp;Sheet1!$C$6:$C$47&amp;Sheet1!$CE$6:$CE$47,Sheet1!BY$6:BY$47),2,0)</f>
        <v>2</v>
      </c>
      <c r="CA85" s="9">
        <f t="array" ref="CA85">VLOOKUP($C85&amp;$D85&amp;$CF85,IF({1,0},Sheet1!$A$6:$A$47&amp;Sheet1!$C$6:$C$47&amp;Sheet1!$CE$6:$CE$47,Sheet1!BZ$6:BZ$47),2,0)</f>
        <v>10000</v>
      </c>
      <c r="CB85" s="9">
        <f t="array" ref="CB85">VLOOKUP($C85&amp;$D85&amp;$CF85,IF({1,0},Sheet1!$A$6:$A$47&amp;Sheet1!$C$6:$C$47&amp;Sheet1!$CE$6:$CE$47,Sheet1!CA$6:CA$47),2,0)</f>
        <v>0</v>
      </c>
      <c r="CC85" s="9">
        <f t="array" ref="CC85">VLOOKUP($C85&amp;$D85&amp;$CF85,IF({1,0},Sheet1!$A$6:$A$47&amp;Sheet1!$C$6:$C$47&amp;Sheet1!$CE$6:$CE$47,Sheet1!CB$6:CB$47),2,0)</f>
        <v>0</v>
      </c>
      <c r="CD85" s="9">
        <f t="array" ref="CD85">VLOOKUP($C85&amp;$D85&amp;$CF85,IF({1,0},Sheet1!$A$6:$A$47&amp;Sheet1!$C$6:$C$47&amp;Sheet1!$CE$6:$CE$47,Sheet1!CC$6:CC$47),2,0)</f>
        <v>0</v>
      </c>
      <c r="CE85" s="9">
        <f t="array" ref="CE85">VLOOKUP($C85&amp;$D85&amp;$CF85,IF({1,0},Sheet1!$A$6:$A$47&amp;Sheet1!$C$6:$C$47&amp;Sheet1!$CE$6:$CE$47,Sheet1!CD$6:CD$47),2,0)</f>
        <v>0</v>
      </c>
      <c r="CF85" s="8">
        <v>45</v>
      </c>
      <c r="CG85" s="9" t="s">
        <v>474</v>
      </c>
      <c r="CH85" s="8" t="s">
        <v>78</v>
      </c>
      <c r="CI85" s="9">
        <f t="array" ref="CI85">VLOOKUP($C85&amp;$D85&amp;$CO85,IF({1,0},Sheet1!$A$6:$A$47&amp;Sheet1!$C$6:$C$47&amp;Sheet1!$CN$6:$CN$47,Sheet1!CH$6:CH$47),2,0)</f>
        <v>22</v>
      </c>
      <c r="CJ85" s="9">
        <f t="array" ref="CJ85">VLOOKUP($C85&amp;$D85&amp;$CO85,IF({1,0},Sheet1!$A$6:$A$47&amp;Sheet1!$C$6:$C$47&amp;Sheet1!$CN$6:$CN$47,Sheet1!CI$6:CI$47),2,0)</f>
        <v>72</v>
      </c>
      <c r="CK85" s="9">
        <f t="array" ref="CK85">VLOOKUP($C85&amp;$D85&amp;$CO85,IF({1,0},Sheet1!$A$6:$A$47&amp;Sheet1!$C$6:$C$47&amp;Sheet1!$CN$6:$CN$47,Sheet1!CJ$6:CJ$47),2,0)</f>
        <v>0</v>
      </c>
      <c r="CL85" s="9">
        <f t="array" ref="CL85">VLOOKUP($C85&amp;$D85&amp;$CO85,IF({1,0},Sheet1!$A$6:$A$47&amp;Sheet1!$C$6:$C$47&amp;Sheet1!$CN$6:$CN$47,Sheet1!CK$6:CK$47),2,0)</f>
        <v>0</v>
      </c>
      <c r="CM85" s="9">
        <f t="array" ref="CM85">VLOOKUP($C85&amp;$D85&amp;$CO85,IF({1,0},Sheet1!$A$6:$A$47&amp;Sheet1!$C$6:$C$47&amp;Sheet1!$CN$6:$CN$47,Sheet1!CL$6:CL$47),2,0)</f>
        <v>0</v>
      </c>
      <c r="CN85" s="9">
        <f t="array" ref="CN85">VLOOKUP($C85&amp;$D85&amp;$CO85,IF({1,0},Sheet1!$A$6:$A$47&amp;Sheet1!$C$6:$C$47&amp;Sheet1!$CN$6:$CN$47,Sheet1!CM$6:CM$47),2,0)</f>
        <v>0</v>
      </c>
      <c r="CO85" s="8">
        <v>50</v>
      </c>
      <c r="CP85" s="9" t="str">
        <f>"最终增伤+"&amp;CJ85/10&amp;"% （"&amp;CO85/5&amp;"星）"</f>
        <v>最终增伤+7.2% （10星）</v>
      </c>
    </row>
    <row r="86" spans="1:94" ht="17.399999999999999" x14ac:dyDescent="0.25">
      <c r="A86" s="49">
        <v>31001</v>
      </c>
      <c r="B86" s="31" t="s">
        <v>297</v>
      </c>
      <c r="C86" s="31">
        <f>VLOOKUP(B86,Sheet4!$A$6:$B$171,2,0)</f>
        <v>2</v>
      </c>
      <c r="D86" s="50">
        <v>10</v>
      </c>
      <c r="E86" s="8" t="s">
        <v>29</v>
      </c>
      <c r="F86" s="9">
        <f t="array" ref="F86">VLOOKUP($C86&amp;$D86&amp;$L86,IF({1,0},Sheet1!$A$6:$A$47&amp;Sheet1!$C$6:$C$47&amp;Sheet1!$K$6:$K$47,Sheet1!E$6:E$47),2,0)</f>
        <v>18</v>
      </c>
      <c r="G86" s="9">
        <f t="array" ref="G86">VLOOKUP($C86&amp;$D86&amp;$L86,IF({1,0},Sheet1!$A$6:$A$47&amp;Sheet1!$C$6:$C$47&amp;Sheet1!$K$6:$K$47,Sheet1!F$6:F$47),2,0)</f>
        <v>1</v>
      </c>
      <c r="H86" s="9">
        <f t="array" ref="H86">VLOOKUP($C86&amp;$D86&amp;$L86,IF({1,0},Sheet1!$A$6:$A$47&amp;Sheet1!$C$6:$C$47&amp;Sheet1!$K$6:$K$47,Sheet1!G$6:G$47),2,0)</f>
        <v>0</v>
      </c>
      <c r="I86" s="9">
        <f t="array" ref="I86">VLOOKUP($C86&amp;$D86&amp;$L86,IF({1,0},Sheet1!$A$6:$A$47&amp;Sheet1!$C$6:$C$47&amp;Sheet1!$K$6:$K$47,Sheet1!H$6:H$47),2,0)</f>
        <v>0</v>
      </c>
      <c r="J86" s="9">
        <f t="array" ref="J86">VLOOKUP($C86&amp;$D86&amp;$L86,IF({1,0},Sheet1!$A$6:$A$47&amp;Sheet1!$C$6:$C$47&amp;Sheet1!$K$6:$K$47,Sheet1!I$6:I$47),2,0)</f>
        <v>0</v>
      </c>
      <c r="K86" s="9">
        <f t="array" ref="K86">VLOOKUP($C86&amp;$D86&amp;$L86,IF({1,0},Sheet1!$A$6:$A$47&amp;Sheet1!$C$6:$C$47&amp;Sheet1!$K$6:$K$47,Sheet1!J$6:J$47),2,0)</f>
        <v>0</v>
      </c>
      <c r="L86" s="8">
        <v>5</v>
      </c>
      <c r="M86" s="33" t="s">
        <v>413</v>
      </c>
      <c r="N86" s="8" t="s">
        <v>27</v>
      </c>
      <c r="O86" s="9">
        <f t="array" ref="O86">VLOOKUP($C86&amp;$D86&amp;$U86,IF({1,0},Sheet1!$A$6:$A$47&amp;Sheet1!$C$6:$C$47&amp;Sheet1!$T$6:$T$47,Sheet1!N$6:N$47),2,0)</f>
        <v>18</v>
      </c>
      <c r="P86" s="9">
        <f t="array" ref="P86">VLOOKUP($C86&amp;$D86&amp;$U86,IF({1,0},Sheet1!$A$6:$A$47&amp;Sheet1!$C$6:$C$47&amp;Sheet1!$T$6:$T$47,Sheet1!O$6:O$47),2,0)</f>
        <v>2</v>
      </c>
      <c r="Q86" s="9">
        <f t="array" ref="Q86">VLOOKUP($C86&amp;$D86&amp;$U86,IF({1,0},Sheet1!$A$6:$A$47&amp;Sheet1!$C$6:$C$47&amp;Sheet1!$T$6:$T$47,Sheet1!P$6:P$47),2,0)</f>
        <v>0</v>
      </c>
      <c r="R86" s="9">
        <f t="array" ref="R86">VLOOKUP($C86&amp;$D86&amp;$U86,IF({1,0},Sheet1!$A$6:$A$47&amp;Sheet1!$C$6:$C$47&amp;Sheet1!$T$6:$T$47,Sheet1!Q$6:Q$47),2,0)</f>
        <v>0</v>
      </c>
      <c r="S86" s="9">
        <f t="array" ref="S86">VLOOKUP($C86&amp;$D86&amp;$U86,IF({1,0},Sheet1!$A$6:$A$47&amp;Sheet1!$C$6:$C$47&amp;Sheet1!$T$6:$T$47,Sheet1!R$6:R$47),2,0)</f>
        <v>0</v>
      </c>
      <c r="T86" s="9">
        <f t="array" ref="T86">VLOOKUP($C86&amp;$D86&amp;$U86,IF({1,0},Sheet1!$A$6:$A$47&amp;Sheet1!$C$6:$C$47&amp;Sheet1!$T$6:$T$47,Sheet1!S$6:S$47),2,0)</f>
        <v>0</v>
      </c>
      <c r="U86" s="8">
        <v>10</v>
      </c>
      <c r="V86" s="33" t="s">
        <v>414</v>
      </c>
      <c r="W86" s="8" t="s">
        <v>28</v>
      </c>
      <c r="X86" s="9">
        <f t="array" ref="X86">VLOOKUP($C86&amp;$D86&amp;$AD86,IF({1,0},Sheet1!$A$6:$A$47&amp;Sheet1!$C$6:$C$47&amp;Sheet1!$AC$6:$AC$47,Sheet1!W$6:W$47),2,0)</f>
        <v>0</v>
      </c>
      <c r="Y86" s="9">
        <f t="array" ref="Y86">VLOOKUP($C86&amp;$D86&amp;$AD86,IF({1,0},Sheet1!$A$6:$A$47&amp;Sheet1!$C$6:$C$47&amp;Sheet1!$AC$6:$AC$47,Sheet1!X$6:X$47),2,0)</f>
        <v>0</v>
      </c>
      <c r="Z86" s="9">
        <f t="array" ref="Z86">VLOOKUP($C86&amp;$D86&amp;$AD86,IF({1,0},Sheet1!$A$6:$A$47&amp;Sheet1!$C$6:$C$47&amp;Sheet1!$AC$6:$AC$47,Sheet1!Y$6:Y$47),2,0)</f>
        <v>3</v>
      </c>
      <c r="AA86" s="9">
        <f t="array" ref="AA86">VLOOKUP($C86&amp;$D86&amp;$AD86,IF({1,0},Sheet1!$A$6:$A$47&amp;Sheet1!$C$6:$C$47&amp;Sheet1!$AC$6:$AC$47,Sheet1!Z$6:Z$47),2,0)</f>
        <v>500</v>
      </c>
      <c r="AB86" s="9">
        <f t="array" ref="AB86">VLOOKUP($C86&amp;$D86&amp;$AD86,IF({1,0},Sheet1!$A$6:$A$47&amp;Sheet1!$C$6:$C$47&amp;Sheet1!$AC$6:$AC$47,Sheet1!AA$6:AA$47),2,0)</f>
        <v>10</v>
      </c>
      <c r="AC86" s="9">
        <f t="array" ref="AC86">VLOOKUP($C86&amp;$D86&amp;$AD86,IF({1,0},Sheet1!$A$6:$A$47&amp;Sheet1!$C$6:$C$47&amp;Sheet1!$AC$6:$AC$47,Sheet1!AB$6:AB$47),2,0)</f>
        <v>45</v>
      </c>
      <c r="AD86" s="8">
        <v>15</v>
      </c>
      <c r="AE86" s="9" t="str">
        <f t="array" ref="AE86">VLOOKUP($C86&amp;$D86,IF({1,0},Sheet1!$A$6:$A$47&amp;Sheet1!$C$6:$C$47,Sheet1!AD$6:AD$47),2,0)</f>
        <v>防御+500，闪避+4.5% （3星）</v>
      </c>
      <c r="AF86" s="8" t="s">
        <v>72</v>
      </c>
      <c r="AG86" s="9">
        <f t="array" ref="AG86">VLOOKUP($C86&amp;$D86&amp;$AM86,IF({1,0},Sheet1!$A$6:$A$47&amp;Sheet1!$C$6:$C$47&amp;Sheet1!$AL$6:$AL$47,Sheet1!AF$6:AF$47),2,0)</f>
        <v>901</v>
      </c>
      <c r="AH86" s="9">
        <v>31001201</v>
      </c>
      <c r="AI86" s="9">
        <f t="array" ref="AI86">VLOOKUP($C86&amp;$D86&amp;$AM86,IF({1,0},Sheet1!$A$6:$A$47&amp;Sheet1!$C$6:$C$47&amp;Sheet1!$AL$6:$AL$47,Sheet1!AH$6:AH$47),2,0)</f>
        <v>0</v>
      </c>
      <c r="AJ86" s="9">
        <f t="array" ref="AJ86">VLOOKUP($C86&amp;$D86&amp;$AM86,IF({1,0},Sheet1!$A$6:$A$47&amp;Sheet1!$C$6:$C$47&amp;Sheet1!$AL$6:$AL$47,Sheet1!AI$6:AI$47),2,0)</f>
        <v>0</v>
      </c>
      <c r="AK86" s="9">
        <f t="array" ref="AK86">VLOOKUP($C86&amp;$D86&amp;$AM86,IF({1,0},Sheet1!$A$6:$A$47&amp;Sheet1!$C$6:$C$47&amp;Sheet1!$AL$6:$AL$47,Sheet1!AJ$6:AJ$47),2,0)</f>
        <v>0</v>
      </c>
      <c r="AL86" s="9">
        <f t="array" ref="AL86">VLOOKUP($C86&amp;$D86&amp;$AM86,IF({1,0},Sheet1!$A$6:$A$47&amp;Sheet1!$C$6:$C$47&amp;Sheet1!$AL$6:$AL$47,Sheet1!AK$6:AK$47),2,0)</f>
        <v>0</v>
      </c>
      <c r="AM86" s="8">
        <v>20</v>
      </c>
      <c r="AN86" s="9" t="s">
        <v>422</v>
      </c>
      <c r="AO86" s="8" t="s">
        <v>73</v>
      </c>
      <c r="AP86" s="9">
        <f t="array" ref="AP86">VLOOKUP($C86&amp;$D86&amp;$AV86,IF({1,0},Sheet1!$A$6:$A$47&amp;Sheet1!$C$6:$C$47&amp;Sheet1!$AU$6:$AU$47,Sheet1!AO$6:AO$47),2,0)</f>
        <v>1</v>
      </c>
      <c r="AQ86" s="9">
        <f t="array" ref="AQ86">VLOOKUP($C86&amp;$D86&amp;$AV86,IF({1,0},Sheet1!$A$6:$A$47&amp;Sheet1!$C$6:$C$47&amp;Sheet1!$AU$6:$AU$47,Sheet1!AP$6:AP$47),2,0)</f>
        <v>12000</v>
      </c>
      <c r="AR86" s="9">
        <f t="array" ref="AR86">VLOOKUP($C86&amp;$D86&amp;$AV86,IF({1,0},Sheet1!$A$6:$A$47&amp;Sheet1!$C$6:$C$47&amp;Sheet1!$AU$6:$AU$47,Sheet1!AQ$6:AQ$47),2,0)</f>
        <v>3</v>
      </c>
      <c r="AS86" s="9">
        <f t="array" ref="AS86">VLOOKUP($C86&amp;$D86&amp;$AV86,IF({1,0},Sheet1!$A$6:$A$47&amp;Sheet1!$C$6:$C$47&amp;Sheet1!$AU$6:$AU$47,Sheet1!AR$6:AR$47),2,0)</f>
        <v>600</v>
      </c>
      <c r="AT86" s="9">
        <f t="array" ref="AT86">VLOOKUP($C86&amp;$D86&amp;$AV86,IF({1,0},Sheet1!$A$6:$A$47&amp;Sheet1!$C$6:$C$47&amp;Sheet1!$AU$6:$AU$47,Sheet1!AS$6:AS$47),2,0)</f>
        <v>0</v>
      </c>
      <c r="AU86" s="9">
        <f t="array" ref="AU86">VLOOKUP($C86&amp;$D86&amp;$AV86,IF({1,0},Sheet1!$A$6:$A$47&amp;Sheet1!$C$6:$C$47&amp;Sheet1!$AU$6:$AU$47,Sheet1!AT$6:AT$47),2,0)</f>
        <v>0</v>
      </c>
      <c r="AV86" s="8">
        <v>25</v>
      </c>
      <c r="AW86" s="9" t="s">
        <v>475</v>
      </c>
      <c r="AX86" s="8" t="s">
        <v>74</v>
      </c>
      <c r="AY86" s="9">
        <f t="array" ref="AY86">VLOOKUP($C86&amp;$D86&amp;$BE86,IF({1,0},Sheet1!$A$6:$A$47&amp;Sheet1!$C$6:$C$47&amp;Sheet1!$BD$6:$BD$47,Sheet1!AX$6:AX$47),2,0)</f>
        <v>18</v>
      </c>
      <c r="AZ86" s="9">
        <f t="array" ref="AZ86">VLOOKUP($C86&amp;$D86&amp;$BE86,IF({1,0},Sheet1!$A$6:$A$47&amp;Sheet1!$C$6:$C$47&amp;Sheet1!$BD$6:$BD$47,Sheet1!AY$6:AY$47),2,0)</f>
        <v>4</v>
      </c>
      <c r="BA86" s="9">
        <f t="array" ref="BA86">VLOOKUP($C86&amp;$D86&amp;$BE86,IF({1,0},Sheet1!$A$6:$A$47&amp;Sheet1!$C$6:$C$47&amp;Sheet1!$BD$6:$BD$47,Sheet1!AZ$6:AZ$47),2,0)</f>
        <v>0</v>
      </c>
      <c r="BB86" s="9">
        <f t="array" ref="BB86">VLOOKUP($C86&amp;$D86&amp;$BE86,IF({1,0},Sheet1!$A$6:$A$47&amp;Sheet1!$C$6:$C$47&amp;Sheet1!$BD$6:$BD$47,Sheet1!BA$6:BA$47),2,0)</f>
        <v>0</v>
      </c>
      <c r="BC86" s="9">
        <f t="array" ref="BC86">VLOOKUP($C86&amp;$D86&amp;$BE86,IF({1,0},Sheet1!$A$6:$A$47&amp;Sheet1!$C$6:$C$47&amp;Sheet1!$BD$6:$BD$47,Sheet1!BB$6:BB$47),2,0)</f>
        <v>0</v>
      </c>
      <c r="BD86" s="9">
        <f t="array" ref="BD86">VLOOKUP($C86&amp;$D86&amp;$BE86,IF({1,0},Sheet1!$A$6:$A$47&amp;Sheet1!$C$6:$C$47&amp;Sheet1!$BD$6:$BD$47,Sheet1!BC$6:BC$47),2,0)</f>
        <v>0</v>
      </c>
      <c r="BE86" s="8">
        <v>30</v>
      </c>
      <c r="BF86" s="33" t="s">
        <v>418</v>
      </c>
      <c r="BG86" s="33" t="s">
        <v>75</v>
      </c>
      <c r="BH86" s="9">
        <f t="array" ref="BH86">VLOOKUP($C86&amp;$D86&amp;$BN86,IF({1,0},Sheet1!$A$6:$A$47&amp;Sheet1!$C$6:$C$47&amp;Sheet1!$BM$6:$BM$47,Sheet1!BG$6:BG$47),2,0)</f>
        <v>1</v>
      </c>
      <c r="BI86" s="9">
        <f t="array" ref="BI86">VLOOKUP($C86&amp;$D86&amp;$BN86,IF({1,0},Sheet1!$A$6:$A$47&amp;Sheet1!$C$6:$C$47&amp;Sheet1!$BM$6:$BM$47,Sheet1!BH$6:BH$47),2,0)</f>
        <v>24000</v>
      </c>
      <c r="BJ86" s="9">
        <f t="array" ref="BJ86">VLOOKUP($C86&amp;$D86&amp;$BN86,IF({1,0},Sheet1!$A$6:$A$47&amp;Sheet1!$C$6:$C$47&amp;Sheet1!$BM$6:$BM$47,Sheet1!BI$6:BI$47),2,0)</f>
        <v>3</v>
      </c>
      <c r="BK86" s="9">
        <f t="array" ref="BK86">VLOOKUP($C86&amp;$D86&amp;$BN86,IF({1,0},Sheet1!$A$6:$A$47&amp;Sheet1!$C$6:$C$47&amp;Sheet1!$BM$6:$BM$47,Sheet1!BJ$6:BJ$47),2,0)</f>
        <v>1200</v>
      </c>
      <c r="BL86" s="9">
        <f t="array" ref="BL86">VLOOKUP($C86&amp;$D86&amp;$BN86,IF({1,0},Sheet1!$A$6:$A$47&amp;Sheet1!$C$6:$C$47&amp;Sheet1!$BM$6:$BM$47,Sheet1!BK$6:BK$47),2,0)</f>
        <v>0</v>
      </c>
      <c r="BM86" s="9">
        <f t="array" ref="BM86">VLOOKUP($C86&amp;$D86&amp;$BN86,IF({1,0},Sheet1!$A$6:$A$47&amp;Sheet1!$C$6:$C$47&amp;Sheet1!$BM$6:$BM$47,Sheet1!BL$6:BL$47),2,0)</f>
        <v>0</v>
      </c>
      <c r="BN86" s="8">
        <v>35</v>
      </c>
      <c r="BO86" s="9" t="s">
        <v>476</v>
      </c>
      <c r="BP86" s="8" t="s">
        <v>76</v>
      </c>
      <c r="BQ86" s="9">
        <f t="array" ref="BQ86">VLOOKUP($C86&amp;$D86&amp;$BW86,IF({1,0},Sheet1!$A$6:$A$47&amp;Sheet1!$C$6:$C$47&amp;Sheet1!$BV$6:$BV$47,Sheet1!BP$6:BP$47),2,0)</f>
        <v>23</v>
      </c>
      <c r="BR86" s="9">
        <f t="array" ref="BR86">VLOOKUP($C86&amp;$D86&amp;$BW86,IF({1,0},Sheet1!$A$6:$A$47&amp;Sheet1!$C$6:$C$47&amp;Sheet1!$BV$6:$BV$47,Sheet1!BQ$6:BQ$47),2,0)</f>
        <v>24</v>
      </c>
      <c r="BS86" s="9">
        <f t="array" ref="BS86">VLOOKUP($C86&amp;$D86&amp;$BW86,IF({1,0},Sheet1!$A$6:$A$47&amp;Sheet1!$C$6:$C$47&amp;Sheet1!$BV$6:$BV$47,Sheet1!BR$6:BR$47),2,0)</f>
        <v>0</v>
      </c>
      <c r="BT86" s="9">
        <f t="array" ref="BT86">VLOOKUP($C86&amp;$D86&amp;$BW86,IF({1,0},Sheet1!$A$6:$A$47&amp;Sheet1!$C$6:$C$47&amp;Sheet1!$BV$6:$BV$47,Sheet1!BS$6:BS$47),2,0)</f>
        <v>0</v>
      </c>
      <c r="BU86" s="9">
        <f t="array" ref="BU86">VLOOKUP($C86&amp;$D86&amp;$BW86,IF({1,0},Sheet1!$A$6:$A$47&amp;Sheet1!$C$6:$C$47&amp;Sheet1!$BV$6:$BV$47,Sheet1!BT$6:BT$47),2,0)</f>
        <v>0</v>
      </c>
      <c r="BV86" s="9">
        <f t="array" ref="BV86">VLOOKUP($C86&amp;$D86&amp;$BW86,IF({1,0},Sheet1!$A$6:$A$47&amp;Sheet1!$C$6:$C$47&amp;Sheet1!$BV$6:$BV$47,Sheet1!BU$6:BU$47),2,0)</f>
        <v>0</v>
      </c>
      <c r="BW86" s="8">
        <v>40</v>
      </c>
      <c r="BX86" s="8" t="str">
        <f>"最终免伤+"&amp;BR86/10&amp;"% （"&amp;BW86/5&amp;"星）"</f>
        <v>最终免伤+2.4% （8星）</v>
      </c>
      <c r="BY86" s="8" t="s">
        <v>77</v>
      </c>
      <c r="BZ86" s="9">
        <f t="array" ref="BZ86">VLOOKUP($C86&amp;$D86&amp;$CF86,IF({1,0},Sheet1!$A$6:$A$47&amp;Sheet1!$C$6:$C$47&amp;Sheet1!$CE$6:$CE$47,Sheet1!BY$6:BY$47),2,0)</f>
        <v>1</v>
      </c>
      <c r="CA86" s="9">
        <f t="array" ref="CA86">VLOOKUP($C86&amp;$D86&amp;$CF86,IF({1,0},Sheet1!$A$6:$A$47&amp;Sheet1!$C$6:$C$47&amp;Sheet1!$CE$6:$CE$47,Sheet1!BZ$6:BZ$47),2,0)</f>
        <v>48000</v>
      </c>
      <c r="CB86" s="9">
        <f t="array" ref="CB86">VLOOKUP($C86&amp;$D86&amp;$CF86,IF({1,0},Sheet1!$A$6:$A$47&amp;Sheet1!$C$6:$C$47&amp;Sheet1!$CE$6:$CE$47,Sheet1!CA$6:CA$47),2,0)</f>
        <v>3</v>
      </c>
      <c r="CC86" s="9">
        <f t="array" ref="CC86">VLOOKUP($C86&amp;$D86&amp;$CF86,IF({1,0},Sheet1!$A$6:$A$47&amp;Sheet1!$C$6:$C$47&amp;Sheet1!$CE$6:$CE$47,Sheet1!CB$6:CB$47),2,0)</f>
        <v>2400</v>
      </c>
      <c r="CD86" s="9">
        <f t="array" ref="CD86">VLOOKUP($C86&amp;$D86&amp;$CF86,IF({1,0},Sheet1!$A$6:$A$47&amp;Sheet1!$C$6:$C$47&amp;Sheet1!$CE$6:$CE$47,Sheet1!CC$6:CC$47),2,0)</f>
        <v>0</v>
      </c>
      <c r="CE86" s="9">
        <f t="array" ref="CE86">VLOOKUP($C86&amp;$D86&amp;$CF86,IF({1,0},Sheet1!$A$6:$A$47&amp;Sheet1!$C$6:$C$47&amp;Sheet1!$CE$6:$CE$47,Sheet1!CD$6:CD$47),2,0)</f>
        <v>0</v>
      </c>
      <c r="CF86" s="8">
        <v>45</v>
      </c>
      <c r="CG86" s="9" t="str">
        <f>"生命+"&amp;CA86&amp;"，防御+"&amp;CC86&amp;" （9星）"</f>
        <v>生命+48000，防御+2400 （9星）</v>
      </c>
      <c r="CH86" s="8" t="s">
        <v>78</v>
      </c>
      <c r="CI86" s="9">
        <f t="array" ref="CI86">VLOOKUP($C86&amp;$D86&amp;$CO86,IF({1,0},Sheet1!$A$6:$A$47&amp;Sheet1!$C$6:$C$47&amp;Sheet1!$CN$6:$CN$47,Sheet1!CH$6:CH$47),2,0)</f>
        <v>23</v>
      </c>
      <c r="CJ86" s="9">
        <f t="array" ref="CJ86">VLOOKUP($C86&amp;$D86&amp;$CO86,IF({1,0},Sheet1!$A$6:$A$47&amp;Sheet1!$C$6:$C$47&amp;Sheet1!$CN$6:$CN$47,Sheet1!CI$6:CI$47),2,0)</f>
        <v>36</v>
      </c>
      <c r="CK86" s="9">
        <f t="array" ref="CK86">VLOOKUP($C86&amp;$D86&amp;$CO86,IF({1,0},Sheet1!$A$6:$A$47&amp;Sheet1!$C$6:$C$47&amp;Sheet1!$CN$6:$CN$47,Sheet1!CJ$6:CJ$47),2,0)</f>
        <v>0</v>
      </c>
      <c r="CL86" s="9">
        <f t="array" ref="CL86">VLOOKUP($C86&amp;$D86&amp;$CO86,IF({1,0},Sheet1!$A$6:$A$47&amp;Sheet1!$C$6:$C$47&amp;Sheet1!$CN$6:$CN$47,Sheet1!CK$6:CK$47),2,0)</f>
        <v>0</v>
      </c>
      <c r="CM86" s="9">
        <f t="array" ref="CM86">VLOOKUP($C86&amp;$D86&amp;$CO86,IF({1,0},Sheet1!$A$6:$A$47&amp;Sheet1!$C$6:$C$47&amp;Sheet1!$CN$6:$CN$47,Sheet1!CL$6:CL$47),2,0)</f>
        <v>0</v>
      </c>
      <c r="CN86" s="9">
        <f t="array" ref="CN86">VLOOKUP($C86&amp;$D86&amp;$CO86,IF({1,0},Sheet1!$A$6:$A$47&amp;Sheet1!$C$6:$C$47&amp;Sheet1!$CN$6:$CN$47,Sheet1!CM$6:CM$47),2,0)</f>
        <v>0</v>
      </c>
      <c r="CO86" s="8">
        <v>50</v>
      </c>
      <c r="CP86" s="8" t="str">
        <f>"最终免伤+"&amp;CJ86/10&amp;"% （"&amp;CO86/5&amp;"星）"</f>
        <v>最终免伤+3.6% （10星）</v>
      </c>
    </row>
    <row r="87" spans="1:94" ht="17.399999999999999" x14ac:dyDescent="0.25">
      <c r="A87" s="49">
        <v>31002</v>
      </c>
      <c r="B87" s="31" t="s">
        <v>298</v>
      </c>
      <c r="C87" s="31">
        <f>VLOOKUP(B87,Sheet4!$A$6:$B$171,2,0)</f>
        <v>3</v>
      </c>
      <c r="D87" s="50">
        <v>10</v>
      </c>
      <c r="E87" s="8" t="s">
        <v>29</v>
      </c>
      <c r="F87" s="9">
        <f t="array" ref="F87">VLOOKUP($C87&amp;$D87&amp;$L87,IF({1,0},Sheet1!$A$6:$A$47&amp;Sheet1!$C$6:$C$47&amp;Sheet1!$K$6:$K$47,Sheet1!E$6:E$47),2,0)</f>
        <v>18</v>
      </c>
      <c r="G87" s="9">
        <f t="array" ref="G87">VLOOKUP($C87&amp;$D87&amp;$L87,IF({1,0},Sheet1!$A$6:$A$47&amp;Sheet1!$C$6:$C$47&amp;Sheet1!$K$6:$K$47,Sheet1!F$6:F$47),2,0)</f>
        <v>1</v>
      </c>
      <c r="H87" s="9">
        <f t="array" ref="H87">VLOOKUP($C87&amp;$D87&amp;$L87,IF({1,0},Sheet1!$A$6:$A$47&amp;Sheet1!$C$6:$C$47&amp;Sheet1!$K$6:$K$47,Sheet1!G$6:G$47),2,0)</f>
        <v>0</v>
      </c>
      <c r="I87" s="9">
        <f t="array" ref="I87">VLOOKUP($C87&amp;$D87&amp;$L87,IF({1,0},Sheet1!$A$6:$A$47&amp;Sheet1!$C$6:$C$47&amp;Sheet1!$K$6:$K$47,Sheet1!H$6:H$47),2,0)</f>
        <v>0</v>
      </c>
      <c r="J87" s="9">
        <f t="array" ref="J87">VLOOKUP($C87&amp;$D87&amp;$L87,IF({1,0},Sheet1!$A$6:$A$47&amp;Sheet1!$C$6:$C$47&amp;Sheet1!$K$6:$K$47,Sheet1!I$6:I$47),2,0)</f>
        <v>0</v>
      </c>
      <c r="K87" s="9">
        <f t="array" ref="K87">VLOOKUP($C87&amp;$D87&amp;$L87,IF({1,0},Sheet1!$A$6:$A$47&amp;Sheet1!$C$6:$C$47&amp;Sheet1!$K$6:$K$47,Sheet1!J$6:J$47),2,0)</f>
        <v>0</v>
      </c>
      <c r="L87" s="8">
        <v>5</v>
      </c>
      <c r="M87" s="33" t="s">
        <v>413</v>
      </c>
      <c r="N87" s="8" t="s">
        <v>27</v>
      </c>
      <c r="O87" s="9">
        <f t="array" ref="O87">VLOOKUP($C87&amp;$D87&amp;$U87,IF({1,0},Sheet1!$A$6:$A$47&amp;Sheet1!$C$6:$C$47&amp;Sheet1!$T$6:$T$47,Sheet1!N$6:N$47),2,0)</f>
        <v>18</v>
      </c>
      <c r="P87" s="9">
        <f t="array" ref="P87">VLOOKUP($C87&amp;$D87&amp;$U87,IF({1,0},Sheet1!$A$6:$A$47&amp;Sheet1!$C$6:$C$47&amp;Sheet1!$T$6:$T$47,Sheet1!O$6:O$47),2,0)</f>
        <v>2</v>
      </c>
      <c r="Q87" s="9">
        <f t="array" ref="Q87">VLOOKUP($C87&amp;$D87&amp;$U87,IF({1,0},Sheet1!$A$6:$A$47&amp;Sheet1!$C$6:$C$47&amp;Sheet1!$T$6:$T$47,Sheet1!P$6:P$47),2,0)</f>
        <v>0</v>
      </c>
      <c r="R87" s="9">
        <f t="array" ref="R87">VLOOKUP($C87&amp;$D87&amp;$U87,IF({1,0},Sheet1!$A$6:$A$47&amp;Sheet1!$C$6:$C$47&amp;Sheet1!$T$6:$T$47,Sheet1!Q$6:Q$47),2,0)</f>
        <v>0</v>
      </c>
      <c r="S87" s="9">
        <f t="array" ref="S87">VLOOKUP($C87&amp;$D87&amp;$U87,IF({1,0},Sheet1!$A$6:$A$47&amp;Sheet1!$C$6:$C$47&amp;Sheet1!$T$6:$T$47,Sheet1!R$6:R$47),2,0)</f>
        <v>0</v>
      </c>
      <c r="T87" s="9">
        <f t="array" ref="T87">VLOOKUP($C87&amp;$D87&amp;$U87,IF({1,0},Sheet1!$A$6:$A$47&amp;Sheet1!$C$6:$C$47&amp;Sheet1!$T$6:$T$47,Sheet1!S$6:S$47),2,0)</f>
        <v>0</v>
      </c>
      <c r="U87" s="8">
        <v>10</v>
      </c>
      <c r="V87" s="33" t="s">
        <v>414</v>
      </c>
      <c r="W87" s="8" t="s">
        <v>28</v>
      </c>
      <c r="X87" s="9">
        <f t="array" ref="X87">VLOOKUP($C87&amp;$D87&amp;$AD87,IF({1,0},Sheet1!$A$6:$A$47&amp;Sheet1!$C$6:$C$47&amp;Sheet1!$AC$6:$AC$47,Sheet1!W$6:W$47),2,0)</f>
        <v>0</v>
      </c>
      <c r="Y87" s="9">
        <f t="array" ref="Y87">VLOOKUP($C87&amp;$D87&amp;$AD87,IF({1,0},Sheet1!$A$6:$A$47&amp;Sheet1!$C$6:$C$47&amp;Sheet1!$AC$6:$AC$47,Sheet1!X$6:X$47),2,0)</f>
        <v>0</v>
      </c>
      <c r="Z87" s="9">
        <f t="array" ref="Z87">VLOOKUP($C87&amp;$D87&amp;$AD87,IF({1,0},Sheet1!$A$6:$A$47&amp;Sheet1!$C$6:$C$47&amp;Sheet1!$AC$6:$AC$47,Sheet1!Y$6:Y$47),2,0)</f>
        <v>2</v>
      </c>
      <c r="AA87" s="9">
        <f t="array" ref="AA87">VLOOKUP($C87&amp;$D87&amp;$AD87,IF({1,0},Sheet1!$A$6:$A$47&amp;Sheet1!$C$6:$C$47&amp;Sheet1!$AC$6:$AC$47,Sheet1!Z$6:Z$47),2,0)</f>
        <v>700</v>
      </c>
      <c r="AB87" s="9">
        <f t="array" ref="AB87">VLOOKUP($C87&amp;$D87&amp;$AD87,IF({1,0},Sheet1!$A$6:$A$47&amp;Sheet1!$C$6:$C$47&amp;Sheet1!$AC$6:$AC$47,Sheet1!AA$6:AA$47),2,0)</f>
        <v>9</v>
      </c>
      <c r="AC87" s="9">
        <f t="array" ref="AC87">VLOOKUP($C87&amp;$D87&amp;$AD87,IF({1,0},Sheet1!$A$6:$A$47&amp;Sheet1!$C$6:$C$47&amp;Sheet1!$AC$6:$AC$47,Sheet1!AB$6:AB$47),2,0)</f>
        <v>35</v>
      </c>
      <c r="AD87" s="8">
        <v>15</v>
      </c>
      <c r="AE87" s="9" t="str">
        <f t="array" ref="AE87">VLOOKUP($C87&amp;$D87,IF({1,0},Sheet1!$A$6:$A$47&amp;Sheet1!$C$6:$C$47,Sheet1!AD$6:AD$47),2,0)</f>
        <v>攻击+700，命中+3.5% （3星）</v>
      </c>
      <c r="AF87" s="8" t="s">
        <v>72</v>
      </c>
      <c r="AG87" s="9">
        <f t="array" ref="AG87">VLOOKUP($C87&amp;$D87&amp;$AM87,IF({1,0},Sheet1!$A$6:$A$47&amp;Sheet1!$C$6:$C$47&amp;Sheet1!$AL$6:$AL$47,Sheet1!AF$6:AF$47),2,0)</f>
        <v>0</v>
      </c>
      <c r="AH87" s="9">
        <f t="array" ref="AH87">VLOOKUP($C87&amp;$D87&amp;$AM87,IF({1,0},Sheet1!$A$6:$A$47&amp;Sheet1!$C$6:$C$47&amp;Sheet1!$AL$6:$AL$47,Sheet1!AG$6:AG$47),2,0)</f>
        <v>0</v>
      </c>
      <c r="AI87" s="9">
        <f t="array" ref="AI87">VLOOKUP($C87&amp;$D87&amp;$AM87,IF({1,0},Sheet1!$A$6:$A$47&amp;Sheet1!$C$6:$C$47&amp;Sheet1!$AL$6:$AL$47,Sheet1!AH$6:AH$47),2,0)</f>
        <v>7</v>
      </c>
      <c r="AJ87" s="9">
        <f t="array" ref="AJ87">VLOOKUP($C87&amp;$D87&amp;$AM87,IF({1,0},Sheet1!$A$6:$A$47&amp;Sheet1!$C$6:$C$47&amp;Sheet1!$AL$6:$AL$47,Sheet1!AI$6:AI$47),2,0)</f>
        <v>55</v>
      </c>
      <c r="AK87" s="9">
        <f t="array" ref="AK87">VLOOKUP($C87&amp;$D87&amp;$AM87,IF({1,0},Sheet1!$A$6:$A$47&amp;Sheet1!$C$6:$C$47&amp;Sheet1!$AL$6:$AL$47,Sheet1!AJ$6:AJ$47),2,0)</f>
        <v>0</v>
      </c>
      <c r="AL87" s="9">
        <f t="array" ref="AL87">VLOOKUP($C87&amp;$D87&amp;$AM87,IF({1,0},Sheet1!$A$6:$A$47&amp;Sheet1!$C$6:$C$47&amp;Sheet1!$AL$6:$AL$47,Sheet1!AK$6:AK$47),2,0)</f>
        <v>0</v>
      </c>
      <c r="AM87" s="8">
        <v>20</v>
      </c>
      <c r="AN87" s="9" t="s">
        <v>471</v>
      </c>
      <c r="AO87" s="8" t="s">
        <v>73</v>
      </c>
      <c r="AP87" s="9">
        <f t="array" ref="AP87">VLOOKUP($C87&amp;$D87&amp;$AV87,IF({1,0},Sheet1!$A$6:$A$47&amp;Sheet1!$C$6:$C$47&amp;Sheet1!$AU$6:$AU$47,Sheet1!AO$6:AO$47),2,0)</f>
        <v>2</v>
      </c>
      <c r="AQ87" s="9">
        <f t="array" ref="AQ87">VLOOKUP($C87&amp;$D87&amp;$AV87,IF({1,0},Sheet1!$A$6:$A$47&amp;Sheet1!$C$6:$C$47&amp;Sheet1!$AU$6:$AU$47,Sheet1!AP$6:AP$47),2,0)</f>
        <v>2500</v>
      </c>
      <c r="AR87" s="9">
        <f t="array" ref="AR87">VLOOKUP($C87&amp;$D87&amp;$AV87,IF({1,0},Sheet1!$A$6:$A$47&amp;Sheet1!$C$6:$C$47&amp;Sheet1!$AU$6:$AU$47,Sheet1!AQ$6:AQ$47),2,0)</f>
        <v>0</v>
      </c>
      <c r="AS87" s="9">
        <f t="array" ref="AS87">VLOOKUP($C87&amp;$D87&amp;$AV87,IF({1,0},Sheet1!$A$6:$A$47&amp;Sheet1!$C$6:$C$47&amp;Sheet1!$AU$6:$AU$47,Sheet1!AR$6:AR$47),2,0)</f>
        <v>0</v>
      </c>
      <c r="AT87" s="9">
        <f t="array" ref="AT87">VLOOKUP($C87&amp;$D87&amp;$AV87,IF({1,0},Sheet1!$A$6:$A$47&amp;Sheet1!$C$6:$C$47&amp;Sheet1!$AU$6:$AU$47,Sheet1!AS$6:AS$47),2,0)</f>
        <v>0</v>
      </c>
      <c r="AU87" s="9">
        <f t="array" ref="AU87">VLOOKUP($C87&amp;$D87&amp;$AV87,IF({1,0},Sheet1!$A$6:$A$47&amp;Sheet1!$C$6:$C$47&amp;Sheet1!$AU$6:$AU$47,Sheet1!AT$6:AT$47),2,0)</f>
        <v>0</v>
      </c>
      <c r="AV87" s="8">
        <v>25</v>
      </c>
      <c r="AW87" s="9" t="s">
        <v>472</v>
      </c>
      <c r="AX87" s="8" t="s">
        <v>74</v>
      </c>
      <c r="AY87" s="9">
        <f t="array" ref="AY87">VLOOKUP($C87&amp;$D87&amp;$BE87,IF({1,0},Sheet1!$A$6:$A$47&amp;Sheet1!$C$6:$C$47&amp;Sheet1!$BD$6:$BD$47,Sheet1!AX$6:AX$47),2,0)</f>
        <v>18</v>
      </c>
      <c r="AZ87" s="9">
        <f t="array" ref="AZ87">VLOOKUP($C87&amp;$D87&amp;$BE87,IF({1,0},Sheet1!$A$6:$A$47&amp;Sheet1!$C$6:$C$47&amp;Sheet1!$BD$6:$BD$47,Sheet1!AY$6:AY$47),2,0)</f>
        <v>4</v>
      </c>
      <c r="BA87" s="9">
        <f t="array" ref="BA87">VLOOKUP($C87&amp;$D87&amp;$BE87,IF({1,0},Sheet1!$A$6:$A$47&amp;Sheet1!$C$6:$C$47&amp;Sheet1!$BD$6:$BD$47,Sheet1!AZ$6:AZ$47),2,0)</f>
        <v>0</v>
      </c>
      <c r="BB87" s="9">
        <f t="array" ref="BB87">VLOOKUP($C87&amp;$D87&amp;$BE87,IF({1,0},Sheet1!$A$6:$A$47&amp;Sheet1!$C$6:$C$47&amp;Sheet1!$BD$6:$BD$47,Sheet1!BA$6:BA$47),2,0)</f>
        <v>0</v>
      </c>
      <c r="BC87" s="9">
        <f t="array" ref="BC87">VLOOKUP($C87&amp;$D87&amp;$BE87,IF({1,0},Sheet1!$A$6:$A$47&amp;Sheet1!$C$6:$C$47&amp;Sheet1!$BD$6:$BD$47,Sheet1!BB$6:BB$47),2,0)</f>
        <v>0</v>
      </c>
      <c r="BD87" s="9">
        <f t="array" ref="BD87">VLOOKUP($C87&amp;$D87&amp;$BE87,IF({1,0},Sheet1!$A$6:$A$47&amp;Sheet1!$C$6:$C$47&amp;Sheet1!$BD$6:$BD$47,Sheet1!BC$6:BC$47),2,0)</f>
        <v>0</v>
      </c>
      <c r="BE87" s="8">
        <v>30</v>
      </c>
      <c r="BF87" s="33" t="s">
        <v>418</v>
      </c>
      <c r="BG87" s="33" t="s">
        <v>75</v>
      </c>
      <c r="BH87" s="9">
        <f t="array" ref="BH87">VLOOKUP($C87&amp;$D87&amp;$BN87,IF({1,0},Sheet1!$A$6:$A$47&amp;Sheet1!$C$6:$C$47&amp;Sheet1!$BM$6:$BM$47,Sheet1!BG$6:BG$47),2,0)</f>
        <v>2</v>
      </c>
      <c r="BI87" s="9">
        <f t="array" ref="BI87">VLOOKUP($C87&amp;$D87&amp;$BN87,IF({1,0},Sheet1!$A$6:$A$47&amp;Sheet1!$C$6:$C$47&amp;Sheet1!$BM$6:$BM$47,Sheet1!BH$6:BH$47),2,0)</f>
        <v>5000</v>
      </c>
      <c r="BJ87" s="9">
        <f t="array" ref="BJ87">VLOOKUP($C87&amp;$D87&amp;$BN87,IF({1,0},Sheet1!$A$6:$A$47&amp;Sheet1!$C$6:$C$47&amp;Sheet1!$BM$6:$BM$47,Sheet1!BI$6:BI$47),2,0)</f>
        <v>0</v>
      </c>
      <c r="BK87" s="9">
        <f t="array" ref="BK87">VLOOKUP($C87&amp;$D87&amp;$BN87,IF({1,0},Sheet1!$A$6:$A$47&amp;Sheet1!$C$6:$C$47&amp;Sheet1!$BM$6:$BM$47,Sheet1!BJ$6:BJ$47),2,0)</f>
        <v>0</v>
      </c>
      <c r="BL87" s="9">
        <f t="array" ref="BL87">VLOOKUP($C87&amp;$D87&amp;$BN87,IF({1,0},Sheet1!$A$6:$A$47&amp;Sheet1!$C$6:$C$47&amp;Sheet1!$BM$6:$BM$47,Sheet1!BK$6:BK$47),2,0)</f>
        <v>0</v>
      </c>
      <c r="BM87" s="9">
        <f t="array" ref="BM87">VLOOKUP($C87&amp;$D87&amp;$BN87,IF({1,0},Sheet1!$A$6:$A$47&amp;Sheet1!$C$6:$C$47&amp;Sheet1!$BM$6:$BM$47,Sheet1!BL$6:BL$47),2,0)</f>
        <v>0</v>
      </c>
      <c r="BN87" s="8">
        <v>35</v>
      </c>
      <c r="BO87" s="9" t="s">
        <v>473</v>
      </c>
      <c r="BP87" s="8" t="s">
        <v>76</v>
      </c>
      <c r="BQ87" s="9">
        <f t="array" ref="BQ87">VLOOKUP($C87&amp;$D87&amp;$BW87,IF({1,0},Sheet1!$A$6:$A$47&amp;Sheet1!$C$6:$C$47&amp;Sheet1!$BV$6:$BV$47,Sheet1!BP$6:BP$47),2,0)</f>
        <v>7</v>
      </c>
      <c r="BR87" s="9">
        <f t="array" ref="BR87">VLOOKUP($C87&amp;$D87&amp;$BW87,IF({1,0},Sheet1!$A$6:$A$47&amp;Sheet1!$C$6:$C$47&amp;Sheet1!$BV$6:$BV$47,Sheet1!BQ$6:BQ$47),2,0)</f>
        <v>60</v>
      </c>
      <c r="BS87" s="9">
        <f t="array" ref="BS87">VLOOKUP($C87&amp;$D87&amp;$BW87,IF({1,0},Sheet1!$A$6:$A$47&amp;Sheet1!$C$6:$C$47&amp;Sheet1!$BV$6:$BV$47,Sheet1!BR$6:BR$47),2,0)</f>
        <v>0</v>
      </c>
      <c r="BT87" s="9">
        <f t="array" ref="BT87">VLOOKUP($C87&amp;$D87&amp;$BW87,IF({1,0},Sheet1!$A$6:$A$47&amp;Sheet1!$C$6:$C$47&amp;Sheet1!$BV$6:$BV$47,Sheet1!BS$6:BS$47),2,0)</f>
        <v>0</v>
      </c>
      <c r="BU87" s="9">
        <f t="array" ref="BU87">VLOOKUP($C87&amp;$D87&amp;$BW87,IF({1,0},Sheet1!$A$6:$A$47&amp;Sheet1!$C$6:$C$47&amp;Sheet1!$BV$6:$BV$47,Sheet1!BT$6:BT$47),2,0)</f>
        <v>0</v>
      </c>
      <c r="BV87" s="9">
        <f t="array" ref="BV87">VLOOKUP($C87&amp;$D87&amp;$BW87,IF({1,0},Sheet1!$A$6:$A$47&amp;Sheet1!$C$6:$C$47&amp;Sheet1!$BV$6:$BV$47,Sheet1!BU$6:BU$47),2,0)</f>
        <v>0</v>
      </c>
      <c r="BW87" s="8">
        <v>40</v>
      </c>
      <c r="BX87" s="9" t="str">
        <f>"伤害加成+"&amp;BR87/10&amp;"% （"&amp;BW87/5&amp;"星）"</f>
        <v>伤害加成+6% （8星）</v>
      </c>
      <c r="BY87" s="8" t="s">
        <v>77</v>
      </c>
      <c r="BZ87" s="9">
        <f t="array" ref="BZ87">VLOOKUP($C87&amp;$D87&amp;$CF87,IF({1,0},Sheet1!$A$6:$A$47&amp;Sheet1!$C$6:$C$47&amp;Sheet1!$CE$6:$CE$47,Sheet1!BY$6:BY$47),2,0)</f>
        <v>2</v>
      </c>
      <c r="CA87" s="9">
        <f t="array" ref="CA87">VLOOKUP($C87&amp;$D87&amp;$CF87,IF({1,0},Sheet1!$A$6:$A$47&amp;Sheet1!$C$6:$C$47&amp;Sheet1!$CE$6:$CE$47,Sheet1!BZ$6:BZ$47),2,0)</f>
        <v>10000</v>
      </c>
      <c r="CB87" s="9">
        <f t="array" ref="CB87">VLOOKUP($C87&amp;$D87&amp;$CF87,IF({1,0},Sheet1!$A$6:$A$47&amp;Sheet1!$C$6:$C$47&amp;Sheet1!$CE$6:$CE$47,Sheet1!CA$6:CA$47),2,0)</f>
        <v>0</v>
      </c>
      <c r="CC87" s="9">
        <f t="array" ref="CC87">VLOOKUP($C87&amp;$D87&amp;$CF87,IF({1,0},Sheet1!$A$6:$A$47&amp;Sheet1!$C$6:$C$47&amp;Sheet1!$CE$6:$CE$47,Sheet1!CB$6:CB$47),2,0)</f>
        <v>0</v>
      </c>
      <c r="CD87" s="9">
        <f t="array" ref="CD87">VLOOKUP($C87&amp;$D87&amp;$CF87,IF({1,0},Sheet1!$A$6:$A$47&amp;Sheet1!$C$6:$C$47&amp;Sheet1!$CE$6:$CE$47,Sheet1!CC$6:CC$47),2,0)</f>
        <v>0</v>
      </c>
      <c r="CE87" s="9">
        <f t="array" ref="CE87">VLOOKUP($C87&amp;$D87&amp;$CF87,IF({1,0},Sheet1!$A$6:$A$47&amp;Sheet1!$C$6:$C$47&amp;Sheet1!$CE$6:$CE$47,Sheet1!CD$6:CD$47),2,0)</f>
        <v>0</v>
      </c>
      <c r="CF87" s="8">
        <v>45</v>
      </c>
      <c r="CG87" s="9" t="s">
        <v>474</v>
      </c>
      <c r="CH87" s="8" t="s">
        <v>78</v>
      </c>
      <c r="CI87" s="9">
        <f t="array" ref="CI87">VLOOKUP($C87&amp;$D87&amp;$CO87,IF({1,0},Sheet1!$A$6:$A$47&amp;Sheet1!$C$6:$C$47&amp;Sheet1!$CN$6:$CN$47,Sheet1!CH$6:CH$47),2,0)</f>
        <v>22</v>
      </c>
      <c r="CJ87" s="9">
        <f t="array" ref="CJ87">VLOOKUP($C87&amp;$D87&amp;$CO87,IF({1,0},Sheet1!$A$6:$A$47&amp;Sheet1!$C$6:$C$47&amp;Sheet1!$CN$6:$CN$47,Sheet1!CI$6:CI$47),2,0)</f>
        <v>72</v>
      </c>
      <c r="CK87" s="9">
        <f t="array" ref="CK87">VLOOKUP($C87&amp;$D87&amp;$CO87,IF({1,0},Sheet1!$A$6:$A$47&amp;Sheet1!$C$6:$C$47&amp;Sheet1!$CN$6:$CN$47,Sheet1!CJ$6:CJ$47),2,0)</f>
        <v>0</v>
      </c>
      <c r="CL87" s="9">
        <f t="array" ref="CL87">VLOOKUP($C87&amp;$D87&amp;$CO87,IF({1,0},Sheet1!$A$6:$A$47&amp;Sheet1!$C$6:$C$47&amp;Sheet1!$CN$6:$CN$47,Sheet1!CK$6:CK$47),2,0)</f>
        <v>0</v>
      </c>
      <c r="CM87" s="9">
        <f t="array" ref="CM87">VLOOKUP($C87&amp;$D87&amp;$CO87,IF({1,0},Sheet1!$A$6:$A$47&amp;Sheet1!$C$6:$C$47&amp;Sheet1!$CN$6:$CN$47,Sheet1!CL$6:CL$47),2,0)</f>
        <v>0</v>
      </c>
      <c r="CN87" s="9">
        <f t="array" ref="CN87">VLOOKUP($C87&amp;$D87&amp;$CO87,IF({1,0},Sheet1!$A$6:$A$47&amp;Sheet1!$C$6:$C$47&amp;Sheet1!$CN$6:$CN$47,Sheet1!CM$6:CM$47),2,0)</f>
        <v>0</v>
      </c>
      <c r="CO87" s="8">
        <v>50</v>
      </c>
      <c r="CP87" s="9" t="str">
        <f>"最终增伤+"&amp;CJ87/10&amp;"% （"&amp;CO87/5&amp;"星）"</f>
        <v>最终增伤+7.2% （10星）</v>
      </c>
    </row>
    <row r="88" spans="1:94" ht="17.399999999999999" x14ac:dyDescent="0.25">
      <c r="A88" s="49">
        <v>31003</v>
      </c>
      <c r="B88" s="31" t="s">
        <v>299</v>
      </c>
      <c r="C88" s="31">
        <f>VLOOKUP(B88,Sheet4!$A$6:$B$171,2,0)</f>
        <v>4</v>
      </c>
      <c r="D88" s="50">
        <v>10</v>
      </c>
      <c r="E88" s="8" t="s">
        <v>29</v>
      </c>
      <c r="F88" s="9">
        <f t="array" ref="F88">VLOOKUP($C88&amp;$D88&amp;$L88,IF({1,0},Sheet1!$A$6:$A$47&amp;Sheet1!$C$6:$C$47&amp;Sheet1!$K$6:$K$47,Sheet1!E$6:E$47),2,0)</f>
        <v>18</v>
      </c>
      <c r="G88" s="9">
        <f t="array" ref="G88">VLOOKUP($C88&amp;$D88&amp;$L88,IF({1,0},Sheet1!$A$6:$A$47&amp;Sheet1!$C$6:$C$47&amp;Sheet1!$K$6:$K$47,Sheet1!F$6:F$47),2,0)</f>
        <v>1</v>
      </c>
      <c r="H88" s="9">
        <f t="array" ref="H88">VLOOKUP($C88&amp;$D88&amp;$L88,IF({1,0},Sheet1!$A$6:$A$47&amp;Sheet1!$C$6:$C$47&amp;Sheet1!$K$6:$K$47,Sheet1!G$6:G$47),2,0)</f>
        <v>0</v>
      </c>
      <c r="I88" s="9">
        <f t="array" ref="I88">VLOOKUP($C88&amp;$D88&amp;$L88,IF({1,0},Sheet1!$A$6:$A$47&amp;Sheet1!$C$6:$C$47&amp;Sheet1!$K$6:$K$47,Sheet1!H$6:H$47),2,0)</f>
        <v>0</v>
      </c>
      <c r="J88" s="9">
        <f t="array" ref="J88">VLOOKUP($C88&amp;$D88&amp;$L88,IF({1,0},Sheet1!$A$6:$A$47&amp;Sheet1!$C$6:$C$47&amp;Sheet1!$K$6:$K$47,Sheet1!I$6:I$47),2,0)</f>
        <v>0</v>
      </c>
      <c r="K88" s="9">
        <f t="array" ref="K88">VLOOKUP($C88&amp;$D88&amp;$L88,IF({1,0},Sheet1!$A$6:$A$47&amp;Sheet1!$C$6:$C$47&amp;Sheet1!$K$6:$K$47,Sheet1!J$6:J$47),2,0)</f>
        <v>0</v>
      </c>
      <c r="L88" s="8">
        <v>5</v>
      </c>
      <c r="M88" s="33" t="s">
        <v>413</v>
      </c>
      <c r="N88" s="8" t="s">
        <v>27</v>
      </c>
      <c r="O88" s="9">
        <f t="array" ref="O88">VLOOKUP($C88&amp;$D88&amp;$U88,IF({1,0},Sheet1!$A$6:$A$47&amp;Sheet1!$C$6:$C$47&amp;Sheet1!$T$6:$T$47,Sheet1!N$6:N$47),2,0)</f>
        <v>18</v>
      </c>
      <c r="P88" s="9">
        <f t="array" ref="P88">VLOOKUP($C88&amp;$D88&amp;$U88,IF({1,0},Sheet1!$A$6:$A$47&amp;Sheet1!$C$6:$C$47&amp;Sheet1!$T$6:$T$47,Sheet1!O$6:O$47),2,0)</f>
        <v>2</v>
      </c>
      <c r="Q88" s="9">
        <f t="array" ref="Q88">VLOOKUP($C88&amp;$D88&amp;$U88,IF({1,0},Sheet1!$A$6:$A$47&amp;Sheet1!$C$6:$C$47&amp;Sheet1!$T$6:$T$47,Sheet1!P$6:P$47),2,0)</f>
        <v>0</v>
      </c>
      <c r="R88" s="9">
        <f t="array" ref="R88">VLOOKUP($C88&amp;$D88&amp;$U88,IF({1,0},Sheet1!$A$6:$A$47&amp;Sheet1!$C$6:$C$47&amp;Sheet1!$T$6:$T$47,Sheet1!Q$6:Q$47),2,0)</f>
        <v>0</v>
      </c>
      <c r="S88" s="9">
        <f t="array" ref="S88">VLOOKUP($C88&amp;$D88&amp;$U88,IF({1,0},Sheet1!$A$6:$A$47&amp;Sheet1!$C$6:$C$47&amp;Sheet1!$T$6:$T$47,Sheet1!R$6:R$47),2,0)</f>
        <v>0</v>
      </c>
      <c r="T88" s="9">
        <f t="array" ref="T88">VLOOKUP($C88&amp;$D88&amp;$U88,IF({1,0},Sheet1!$A$6:$A$47&amp;Sheet1!$C$6:$C$47&amp;Sheet1!$T$6:$T$47,Sheet1!S$6:S$47),2,0)</f>
        <v>0</v>
      </c>
      <c r="U88" s="8">
        <v>10</v>
      </c>
      <c r="V88" s="33" t="s">
        <v>414</v>
      </c>
      <c r="W88" s="8" t="s">
        <v>28</v>
      </c>
      <c r="X88" s="9">
        <f t="array" ref="X88">VLOOKUP($C88&amp;$D88&amp;$AD88,IF({1,0},Sheet1!$A$6:$A$47&amp;Sheet1!$C$6:$C$47&amp;Sheet1!$AC$6:$AC$47,Sheet1!W$6:W$47),2,0)</f>
        <v>0</v>
      </c>
      <c r="Y88" s="9">
        <f t="array" ref="Y88">VLOOKUP($C88&amp;$D88&amp;$AD88,IF({1,0},Sheet1!$A$6:$A$47&amp;Sheet1!$C$6:$C$47&amp;Sheet1!$AC$6:$AC$47,Sheet1!X$6:X$47),2,0)</f>
        <v>0</v>
      </c>
      <c r="Z88" s="9">
        <f t="array" ref="Z88">VLOOKUP($C88&amp;$D88&amp;$AD88,IF({1,0},Sheet1!$A$6:$A$47&amp;Sheet1!$C$6:$C$47&amp;Sheet1!$AC$6:$AC$47,Sheet1!Y$6:Y$47),2,0)</f>
        <v>2</v>
      </c>
      <c r="AA88" s="9">
        <f t="array" ref="AA88">VLOOKUP($C88&amp;$D88&amp;$AD88,IF({1,0},Sheet1!$A$6:$A$47&amp;Sheet1!$C$6:$C$47&amp;Sheet1!$AC$6:$AC$47,Sheet1!Z$6:Z$47),2,0)</f>
        <v>500</v>
      </c>
      <c r="AB88" s="9">
        <f t="array" ref="AB88">VLOOKUP($C88&amp;$D88&amp;$AD88,IF({1,0},Sheet1!$A$6:$A$47&amp;Sheet1!$C$6:$C$47&amp;Sheet1!$AC$6:$AC$47,Sheet1!AA$6:AA$47),2,0)</f>
        <v>3</v>
      </c>
      <c r="AC88" s="9">
        <f t="array" ref="AC88">VLOOKUP($C88&amp;$D88&amp;$AD88,IF({1,0},Sheet1!$A$6:$A$47&amp;Sheet1!$C$6:$C$47&amp;Sheet1!$AC$6:$AC$47,Sheet1!AB$6:AB$47),2,0)</f>
        <v>300</v>
      </c>
      <c r="AD88" s="8">
        <v>15</v>
      </c>
      <c r="AE88" s="9" t="str">
        <f t="array" ref="AE88">VLOOKUP($C88&amp;$D88,IF({1,0},Sheet1!$A$6:$A$47&amp;Sheet1!$C$6:$C$47,Sheet1!AD$6:AD$47),2,0)</f>
        <v>攻击+500，防御+300 （3星）</v>
      </c>
      <c r="AF88" s="8" t="s">
        <v>72</v>
      </c>
      <c r="AG88" s="9">
        <f t="array" ref="AG88">VLOOKUP($C88&amp;$D88&amp;$AM88,IF({1,0},Sheet1!$A$6:$A$47&amp;Sheet1!$C$6:$C$47&amp;Sheet1!$AL$6:$AL$47,Sheet1!AF$6:AF$47),2,0)</f>
        <v>0</v>
      </c>
      <c r="AH88" s="9">
        <f t="array" ref="AH88">VLOOKUP($C88&amp;$D88&amp;$AM88,IF({1,0},Sheet1!$A$6:$A$47&amp;Sheet1!$C$6:$C$47&amp;Sheet1!$AL$6:$AL$47,Sheet1!AG$6:AG$47),2,0)</f>
        <v>0</v>
      </c>
      <c r="AI88" s="9">
        <f t="array" ref="AI88">VLOOKUP($C88&amp;$D88&amp;$AM88,IF({1,0},Sheet1!$A$6:$A$47&amp;Sheet1!$C$6:$C$47&amp;Sheet1!$AL$6:$AL$47,Sheet1!AH$6:AH$47),2,0)</f>
        <v>7</v>
      </c>
      <c r="AJ88" s="9">
        <f t="array" ref="AJ88">VLOOKUP($C88&amp;$D88&amp;$AM88,IF({1,0},Sheet1!$A$6:$A$47&amp;Sheet1!$C$6:$C$47&amp;Sheet1!$AL$6:$AL$47,Sheet1!AI$6:AI$47),2,0)</f>
        <v>25</v>
      </c>
      <c r="AK88" s="9">
        <f t="array" ref="AK88">VLOOKUP($C88&amp;$D88&amp;$AM88,IF({1,0},Sheet1!$A$6:$A$47&amp;Sheet1!$C$6:$C$47&amp;Sheet1!$AL$6:$AL$47,Sheet1!AJ$6:AJ$47),2,0)</f>
        <v>8</v>
      </c>
      <c r="AL88" s="9">
        <f t="array" ref="AL88">VLOOKUP($C88&amp;$D88&amp;$AM88,IF({1,0},Sheet1!$A$6:$A$47&amp;Sheet1!$C$6:$C$47&amp;Sheet1!$AL$6:$AL$47,Sheet1!AK$6:AK$47),2,0)</f>
        <v>15</v>
      </c>
      <c r="AM88" s="8">
        <v>20</v>
      </c>
      <c r="AN88" s="9" t="s">
        <v>477</v>
      </c>
      <c r="AO88" s="8" t="s">
        <v>73</v>
      </c>
      <c r="AP88" s="9">
        <f t="array" ref="AP88">VLOOKUP($C88&amp;$D88&amp;$AV88,IF({1,0},Sheet1!$A$6:$A$47&amp;Sheet1!$C$6:$C$47&amp;Sheet1!$AU$6:$AU$47,Sheet1!AO$6:AO$47),2,0)</f>
        <v>2</v>
      </c>
      <c r="AQ88" s="9">
        <f t="array" ref="AQ88">VLOOKUP($C88&amp;$D88&amp;$AV88,IF({1,0},Sheet1!$A$6:$A$47&amp;Sheet1!$C$6:$C$47&amp;Sheet1!$AU$6:$AU$47,Sheet1!AP$6:AP$47),2,0)</f>
        <v>1400</v>
      </c>
      <c r="AR88" s="9">
        <f t="array" ref="AR88">VLOOKUP($C88&amp;$D88&amp;$AV88,IF({1,0},Sheet1!$A$6:$A$47&amp;Sheet1!$C$6:$C$47&amp;Sheet1!$AU$6:$AU$47,Sheet1!AQ$6:AQ$47),2,0)</f>
        <v>3</v>
      </c>
      <c r="AS88" s="9">
        <f t="array" ref="AS88">VLOOKUP($C88&amp;$D88&amp;$AV88,IF({1,0},Sheet1!$A$6:$A$47&amp;Sheet1!$C$6:$C$47&amp;Sheet1!$AU$6:$AU$47,Sheet1!AR$6:AR$47),2,0)</f>
        <v>700</v>
      </c>
      <c r="AT88" s="9">
        <f t="array" ref="AT88">VLOOKUP($C88&amp;$D88&amp;$AV88,IF({1,0},Sheet1!$A$6:$A$47&amp;Sheet1!$C$6:$C$47&amp;Sheet1!$AU$6:$AU$47,Sheet1!AS$6:AS$47),2,0)</f>
        <v>0</v>
      </c>
      <c r="AU88" s="9">
        <f t="array" ref="AU88">VLOOKUP($C88&amp;$D88&amp;$AV88,IF({1,0},Sheet1!$A$6:$A$47&amp;Sheet1!$C$6:$C$47&amp;Sheet1!$AU$6:$AU$47,Sheet1!AT$6:AT$47),2,0)</f>
        <v>0</v>
      </c>
      <c r="AV88" s="8">
        <v>25</v>
      </c>
      <c r="AW88" s="9" t="s">
        <v>478</v>
      </c>
      <c r="AX88" s="8" t="s">
        <v>74</v>
      </c>
      <c r="AY88" s="9">
        <f t="array" ref="AY88">VLOOKUP($C88&amp;$D88&amp;$BE88,IF({1,0},Sheet1!$A$6:$A$47&amp;Sheet1!$C$6:$C$47&amp;Sheet1!$BD$6:$BD$47,Sheet1!AX$6:AX$47),2,0)</f>
        <v>18</v>
      </c>
      <c r="AZ88" s="9">
        <f t="array" ref="AZ88">VLOOKUP($C88&amp;$D88&amp;$BE88,IF({1,0},Sheet1!$A$6:$A$47&amp;Sheet1!$C$6:$C$47&amp;Sheet1!$BD$6:$BD$47,Sheet1!AY$6:AY$47),2,0)</f>
        <v>4</v>
      </c>
      <c r="BA88" s="9">
        <f t="array" ref="BA88">VLOOKUP($C88&amp;$D88&amp;$BE88,IF({1,0},Sheet1!$A$6:$A$47&amp;Sheet1!$C$6:$C$47&amp;Sheet1!$BD$6:$BD$47,Sheet1!AZ$6:AZ$47),2,0)</f>
        <v>0</v>
      </c>
      <c r="BB88" s="9">
        <f t="array" ref="BB88">VLOOKUP($C88&amp;$D88&amp;$BE88,IF({1,0},Sheet1!$A$6:$A$47&amp;Sheet1!$C$6:$C$47&amp;Sheet1!$BD$6:$BD$47,Sheet1!BA$6:BA$47),2,0)</f>
        <v>0</v>
      </c>
      <c r="BC88" s="9">
        <f t="array" ref="BC88">VLOOKUP($C88&amp;$D88&amp;$BE88,IF({1,0},Sheet1!$A$6:$A$47&amp;Sheet1!$C$6:$C$47&amp;Sheet1!$BD$6:$BD$47,Sheet1!BB$6:BB$47),2,0)</f>
        <v>0</v>
      </c>
      <c r="BD88" s="9">
        <f t="array" ref="BD88">VLOOKUP($C88&amp;$D88&amp;$BE88,IF({1,0},Sheet1!$A$6:$A$47&amp;Sheet1!$C$6:$C$47&amp;Sheet1!$BD$6:$BD$47,Sheet1!BC$6:BC$47),2,0)</f>
        <v>0</v>
      </c>
      <c r="BE88" s="8">
        <v>30</v>
      </c>
      <c r="BF88" s="33" t="s">
        <v>418</v>
      </c>
      <c r="BG88" s="33" t="s">
        <v>75</v>
      </c>
      <c r="BH88" s="9">
        <f t="array" ref="BH88">VLOOKUP($C88&amp;$D88&amp;$BN88,IF({1,0},Sheet1!$A$6:$A$47&amp;Sheet1!$C$6:$C$47&amp;Sheet1!$BM$6:$BM$47,Sheet1!BG$6:BG$47),2,0)</f>
        <v>2</v>
      </c>
      <c r="BI88" s="9">
        <f t="array" ref="BI88">VLOOKUP($C88&amp;$D88&amp;$BN88,IF({1,0},Sheet1!$A$6:$A$47&amp;Sheet1!$C$6:$C$47&amp;Sheet1!$BM$6:$BM$47,Sheet1!BH$6:BH$47),2,0)</f>
        <v>2800</v>
      </c>
      <c r="BJ88" s="9">
        <f t="array" ref="BJ88">VLOOKUP($C88&amp;$D88&amp;$BN88,IF({1,0},Sheet1!$A$6:$A$47&amp;Sheet1!$C$6:$C$47&amp;Sheet1!$BM$6:$BM$47,Sheet1!BI$6:BI$47),2,0)</f>
        <v>3</v>
      </c>
      <c r="BK88" s="9">
        <f t="array" ref="BK88">VLOOKUP($C88&amp;$D88&amp;$BN88,IF({1,0},Sheet1!$A$6:$A$47&amp;Sheet1!$C$6:$C$47&amp;Sheet1!$BM$6:$BM$47,Sheet1!BJ$6:BJ$47),2,0)</f>
        <v>1400</v>
      </c>
      <c r="BL88" s="9">
        <f t="array" ref="BL88">VLOOKUP($C88&amp;$D88&amp;$BN88,IF({1,0},Sheet1!$A$6:$A$47&amp;Sheet1!$C$6:$C$47&amp;Sheet1!$BM$6:$BM$47,Sheet1!BK$6:BK$47),2,0)</f>
        <v>0</v>
      </c>
      <c r="BM88" s="9">
        <f t="array" ref="BM88">VLOOKUP($C88&amp;$D88&amp;$BN88,IF({1,0},Sheet1!$A$6:$A$47&amp;Sheet1!$C$6:$C$47&amp;Sheet1!$BM$6:$BM$47,Sheet1!BL$6:BL$47),2,0)</f>
        <v>0</v>
      </c>
      <c r="BN88" s="8">
        <v>35</v>
      </c>
      <c r="BO88" s="9" t="s">
        <v>479</v>
      </c>
      <c r="BP88" s="8" t="s">
        <v>76</v>
      </c>
      <c r="BQ88" s="9">
        <f t="array" ref="BQ88">VLOOKUP($C88&amp;$D88&amp;$BW88,IF({1,0},Sheet1!$A$6:$A$47&amp;Sheet1!$C$6:$C$47&amp;Sheet1!$BV$6:$BV$47,Sheet1!BP$6:BP$47),2,0)</f>
        <v>7</v>
      </c>
      <c r="BR88" s="9">
        <f t="array" ref="BR88">VLOOKUP($C88&amp;$D88&amp;$BW88,IF({1,0},Sheet1!$A$6:$A$47&amp;Sheet1!$C$6:$C$47&amp;Sheet1!$BV$6:$BV$47,Sheet1!BQ$6:BQ$47),2,0)</f>
        <v>30</v>
      </c>
      <c r="BS88" s="9">
        <f t="array" ref="BS88">VLOOKUP($C88&amp;$D88&amp;$BW88,IF({1,0},Sheet1!$A$6:$A$47&amp;Sheet1!$C$6:$C$47&amp;Sheet1!$BV$6:$BV$47,Sheet1!BR$6:BR$47),2,0)</f>
        <v>23</v>
      </c>
      <c r="BT88" s="9">
        <f t="array" ref="BT88">VLOOKUP($C88&amp;$D88&amp;$BW88,IF({1,0},Sheet1!$A$6:$A$47&amp;Sheet1!$C$6:$C$47&amp;Sheet1!$BV$6:$BV$47,Sheet1!BS$6:BS$47),2,0)</f>
        <v>12</v>
      </c>
      <c r="BU88" s="9">
        <f t="array" ref="BU88">VLOOKUP($C88&amp;$D88&amp;$BW88,IF({1,0},Sheet1!$A$6:$A$47&amp;Sheet1!$C$6:$C$47&amp;Sheet1!$BV$6:$BV$47,Sheet1!BT$6:BT$47),2,0)</f>
        <v>0</v>
      </c>
      <c r="BV88" s="9">
        <f t="array" ref="BV88">VLOOKUP($C88&amp;$D88&amp;$BW88,IF({1,0},Sheet1!$A$6:$A$47&amp;Sheet1!$C$6:$C$47&amp;Sheet1!$BV$6:$BV$47,Sheet1!BU$6:BU$47),2,0)</f>
        <v>0</v>
      </c>
      <c r="BW88" s="8">
        <v>40</v>
      </c>
      <c r="BX88" s="9" t="str">
        <f>"伤害加成+"&amp;BR88/10&amp;"%，最终免伤+"&amp;BT88/10&amp;"% （"&amp;BW88/5&amp;"星）"</f>
        <v>伤害加成+3%，最终免伤+1.2% （8星）</v>
      </c>
      <c r="BY88" s="8" t="s">
        <v>77</v>
      </c>
      <c r="BZ88" s="9">
        <f t="array" ref="BZ88">VLOOKUP($C88&amp;$D88&amp;$CF88,IF({1,0},Sheet1!$A$6:$A$47&amp;Sheet1!$C$6:$C$47&amp;Sheet1!$CE$6:$CE$47,Sheet1!BY$6:BY$47),2,0)</f>
        <v>2</v>
      </c>
      <c r="CA88" s="9">
        <f t="array" ref="CA88">VLOOKUP($C88&amp;$D88&amp;$CF88,IF({1,0},Sheet1!$A$6:$A$47&amp;Sheet1!$C$6:$C$47&amp;Sheet1!$CE$6:$CE$47,Sheet1!BZ$6:BZ$47),2,0)</f>
        <v>5600</v>
      </c>
      <c r="CB88" s="9">
        <f t="array" ref="CB88">VLOOKUP($C88&amp;$D88&amp;$CF88,IF({1,0},Sheet1!$A$6:$A$47&amp;Sheet1!$C$6:$C$47&amp;Sheet1!$CE$6:$CE$47,Sheet1!CA$6:CA$47),2,0)</f>
        <v>3</v>
      </c>
      <c r="CC88" s="9">
        <f t="array" ref="CC88">VLOOKUP($C88&amp;$D88&amp;$CF88,IF({1,0},Sheet1!$A$6:$A$47&amp;Sheet1!$C$6:$C$47&amp;Sheet1!$CE$6:$CE$47,Sheet1!CB$6:CB$47),2,0)</f>
        <v>2800</v>
      </c>
      <c r="CD88" s="9">
        <f t="array" ref="CD88">VLOOKUP($C88&amp;$D88&amp;$CF88,IF({1,0},Sheet1!$A$6:$A$47&amp;Sheet1!$C$6:$C$47&amp;Sheet1!$CE$6:$CE$47,Sheet1!CC$6:CC$47),2,0)</f>
        <v>0</v>
      </c>
      <c r="CE88" s="9">
        <f t="array" ref="CE88">VLOOKUP($C88&amp;$D88&amp;$CF88,IF({1,0},Sheet1!$A$6:$A$47&amp;Sheet1!$C$6:$C$47&amp;Sheet1!$CE$6:$CE$47,Sheet1!CD$6:CD$47),2,0)</f>
        <v>0</v>
      </c>
      <c r="CF88" s="8">
        <v>45</v>
      </c>
      <c r="CG88" s="9" t="str">
        <f>"攻击+"&amp;CA88&amp;"，防御+"&amp;CC88&amp;" （9星）"</f>
        <v>攻击+5600，防御+2800 （9星）</v>
      </c>
      <c r="CH88" s="8" t="s">
        <v>78</v>
      </c>
      <c r="CI88" s="9">
        <f t="array" ref="CI88">VLOOKUP($C88&amp;$D88&amp;$CO88,IF({1,0},Sheet1!$A$6:$A$47&amp;Sheet1!$C$6:$C$47&amp;Sheet1!$CN$6:$CN$47,Sheet1!CH$6:CH$47),2,0)</f>
        <v>22</v>
      </c>
      <c r="CJ88" s="9">
        <f t="array" ref="CJ88">VLOOKUP($C88&amp;$D88&amp;$CO88,IF({1,0},Sheet1!$A$6:$A$47&amp;Sheet1!$C$6:$C$47&amp;Sheet1!$CN$6:$CN$47,Sheet1!CI$6:CI$47),2,0)</f>
        <v>36</v>
      </c>
      <c r="CK88" s="9">
        <f t="array" ref="CK88">VLOOKUP($C88&amp;$D88&amp;$CO88,IF({1,0},Sheet1!$A$6:$A$47&amp;Sheet1!$C$6:$C$47&amp;Sheet1!$CN$6:$CN$47,Sheet1!CJ$6:CJ$47),2,0)</f>
        <v>23</v>
      </c>
      <c r="CL88" s="9">
        <f t="array" ref="CL88">VLOOKUP($C88&amp;$D88&amp;$CO88,IF({1,0},Sheet1!$A$6:$A$47&amp;Sheet1!$C$6:$C$47&amp;Sheet1!$CN$6:$CN$47,Sheet1!CK$6:CK$47),2,0)</f>
        <v>18</v>
      </c>
      <c r="CM88" s="9">
        <f t="array" ref="CM88">VLOOKUP($C88&amp;$D88&amp;$CO88,IF({1,0},Sheet1!$A$6:$A$47&amp;Sheet1!$C$6:$C$47&amp;Sheet1!$CN$6:$CN$47,Sheet1!CL$6:CL$47),2,0)</f>
        <v>0</v>
      </c>
      <c r="CN88" s="9">
        <f t="array" ref="CN88">VLOOKUP($C88&amp;$D88&amp;$CO88,IF({1,0},Sheet1!$A$6:$A$47&amp;Sheet1!$C$6:$C$47&amp;Sheet1!$CN$6:$CN$47,Sheet1!CM$6:CM$47),2,0)</f>
        <v>0</v>
      </c>
      <c r="CO88" s="8">
        <v>50</v>
      </c>
      <c r="CP88" s="9" t="str">
        <f>"最终增伤+"&amp;CJ88/10&amp;"%，最终免伤+"&amp;CL88/10&amp;"% （"&amp;CO88/5&amp;"星）"</f>
        <v>最终增伤+3.6%，最终免伤+1.8% （10星）</v>
      </c>
    </row>
    <row r="89" spans="1:94" ht="17.399999999999999" x14ac:dyDescent="0.25">
      <c r="A89" s="49">
        <v>31005</v>
      </c>
      <c r="B89" s="31" t="s">
        <v>300</v>
      </c>
      <c r="C89" s="31">
        <f>VLOOKUP(B89,Sheet4!$A$6:$B$171,2,0)</f>
        <v>3</v>
      </c>
      <c r="D89" s="50">
        <v>10</v>
      </c>
      <c r="E89" s="8" t="s">
        <v>29</v>
      </c>
      <c r="F89" s="9">
        <f t="array" ref="F89">VLOOKUP($C89&amp;$D89&amp;$L89,IF({1,0},Sheet1!$A$6:$A$47&amp;Sheet1!$C$6:$C$47&amp;Sheet1!$K$6:$K$47,Sheet1!E$6:E$47),2,0)</f>
        <v>18</v>
      </c>
      <c r="G89" s="9">
        <f t="array" ref="G89">VLOOKUP($C89&amp;$D89&amp;$L89,IF({1,0},Sheet1!$A$6:$A$47&amp;Sheet1!$C$6:$C$47&amp;Sheet1!$K$6:$K$47,Sheet1!F$6:F$47),2,0)</f>
        <v>1</v>
      </c>
      <c r="H89" s="9">
        <f t="array" ref="H89">VLOOKUP($C89&amp;$D89&amp;$L89,IF({1,0},Sheet1!$A$6:$A$47&amp;Sheet1!$C$6:$C$47&amp;Sheet1!$K$6:$K$47,Sheet1!G$6:G$47),2,0)</f>
        <v>0</v>
      </c>
      <c r="I89" s="9">
        <f t="array" ref="I89">VLOOKUP($C89&amp;$D89&amp;$L89,IF({1,0},Sheet1!$A$6:$A$47&amp;Sheet1!$C$6:$C$47&amp;Sheet1!$K$6:$K$47,Sheet1!H$6:H$47),2,0)</f>
        <v>0</v>
      </c>
      <c r="J89" s="9">
        <f t="array" ref="J89">VLOOKUP($C89&amp;$D89&amp;$L89,IF({1,0},Sheet1!$A$6:$A$47&amp;Sheet1!$C$6:$C$47&amp;Sheet1!$K$6:$K$47,Sheet1!I$6:I$47),2,0)</f>
        <v>0</v>
      </c>
      <c r="K89" s="9">
        <f t="array" ref="K89">VLOOKUP($C89&amp;$D89&amp;$L89,IF({1,0},Sheet1!$A$6:$A$47&amp;Sheet1!$C$6:$C$47&amp;Sheet1!$K$6:$K$47,Sheet1!J$6:J$47),2,0)</f>
        <v>0</v>
      </c>
      <c r="L89" s="8">
        <v>5</v>
      </c>
      <c r="M89" s="33" t="s">
        <v>413</v>
      </c>
      <c r="N89" s="8" t="s">
        <v>27</v>
      </c>
      <c r="O89" s="9">
        <f t="array" ref="O89">VLOOKUP($C89&amp;$D89&amp;$U89,IF({1,0},Sheet1!$A$6:$A$47&amp;Sheet1!$C$6:$C$47&amp;Sheet1!$T$6:$T$47,Sheet1!N$6:N$47),2,0)</f>
        <v>18</v>
      </c>
      <c r="P89" s="9">
        <f t="array" ref="P89">VLOOKUP($C89&amp;$D89&amp;$U89,IF({1,0},Sheet1!$A$6:$A$47&amp;Sheet1!$C$6:$C$47&amp;Sheet1!$T$6:$T$47,Sheet1!O$6:O$47),2,0)</f>
        <v>2</v>
      </c>
      <c r="Q89" s="9">
        <f t="array" ref="Q89">VLOOKUP($C89&amp;$D89&amp;$U89,IF({1,0},Sheet1!$A$6:$A$47&amp;Sheet1!$C$6:$C$47&amp;Sheet1!$T$6:$T$47,Sheet1!P$6:P$47),2,0)</f>
        <v>0</v>
      </c>
      <c r="R89" s="9">
        <f t="array" ref="R89">VLOOKUP($C89&amp;$D89&amp;$U89,IF({1,0},Sheet1!$A$6:$A$47&amp;Sheet1!$C$6:$C$47&amp;Sheet1!$T$6:$T$47,Sheet1!Q$6:Q$47),2,0)</f>
        <v>0</v>
      </c>
      <c r="S89" s="9">
        <f t="array" ref="S89">VLOOKUP($C89&amp;$D89&amp;$U89,IF({1,0},Sheet1!$A$6:$A$47&amp;Sheet1!$C$6:$C$47&amp;Sheet1!$T$6:$T$47,Sheet1!R$6:R$47),2,0)</f>
        <v>0</v>
      </c>
      <c r="T89" s="9">
        <f t="array" ref="T89">VLOOKUP($C89&amp;$D89&amp;$U89,IF({1,0},Sheet1!$A$6:$A$47&amp;Sheet1!$C$6:$C$47&amp;Sheet1!$T$6:$T$47,Sheet1!S$6:S$47),2,0)</f>
        <v>0</v>
      </c>
      <c r="U89" s="8">
        <v>10</v>
      </c>
      <c r="V89" s="33" t="s">
        <v>414</v>
      </c>
      <c r="W89" s="8" t="s">
        <v>28</v>
      </c>
      <c r="X89" s="9">
        <f t="array" ref="X89">VLOOKUP($C89&amp;$D89&amp;$AD89,IF({1,0},Sheet1!$A$6:$A$47&amp;Sheet1!$C$6:$C$47&amp;Sheet1!$AC$6:$AC$47,Sheet1!W$6:W$47),2,0)</f>
        <v>0</v>
      </c>
      <c r="Y89" s="9">
        <f t="array" ref="Y89">VLOOKUP($C89&amp;$D89&amp;$AD89,IF({1,0},Sheet1!$A$6:$A$47&amp;Sheet1!$C$6:$C$47&amp;Sheet1!$AC$6:$AC$47,Sheet1!X$6:X$47),2,0)</f>
        <v>0</v>
      </c>
      <c r="Z89" s="9">
        <f t="array" ref="Z89">VLOOKUP($C89&amp;$D89&amp;$AD89,IF({1,0},Sheet1!$A$6:$A$47&amp;Sheet1!$C$6:$C$47&amp;Sheet1!$AC$6:$AC$47,Sheet1!Y$6:Y$47),2,0)</f>
        <v>2</v>
      </c>
      <c r="AA89" s="9">
        <f t="array" ref="AA89">VLOOKUP($C89&amp;$D89&amp;$AD89,IF({1,0},Sheet1!$A$6:$A$47&amp;Sheet1!$C$6:$C$47&amp;Sheet1!$AC$6:$AC$47,Sheet1!Z$6:Z$47),2,0)</f>
        <v>700</v>
      </c>
      <c r="AB89" s="9">
        <f t="array" ref="AB89">VLOOKUP($C89&amp;$D89&amp;$AD89,IF({1,0},Sheet1!$A$6:$A$47&amp;Sheet1!$C$6:$C$47&amp;Sheet1!$AC$6:$AC$47,Sheet1!AA$6:AA$47),2,0)</f>
        <v>9</v>
      </c>
      <c r="AC89" s="9">
        <f t="array" ref="AC89">VLOOKUP($C89&amp;$D89&amp;$AD89,IF({1,0},Sheet1!$A$6:$A$47&amp;Sheet1!$C$6:$C$47&amp;Sheet1!$AC$6:$AC$47,Sheet1!AB$6:AB$47),2,0)</f>
        <v>35</v>
      </c>
      <c r="AD89" s="8">
        <v>15</v>
      </c>
      <c r="AE89" s="9" t="str">
        <f t="array" ref="AE89">VLOOKUP($C89&amp;$D89,IF({1,0},Sheet1!$A$6:$A$47&amp;Sheet1!$C$6:$C$47,Sheet1!AD$6:AD$47),2,0)</f>
        <v>攻击+700，命中+3.5% （3星）</v>
      </c>
      <c r="AF89" s="8" t="s">
        <v>72</v>
      </c>
      <c r="AG89" s="9">
        <f t="array" ref="AG89">VLOOKUP($C89&amp;$D89&amp;$AM89,IF({1,0},Sheet1!$A$6:$A$47&amp;Sheet1!$C$6:$C$47&amp;Sheet1!$AL$6:$AL$47,Sheet1!AF$6:AF$47),2,0)</f>
        <v>0</v>
      </c>
      <c r="AH89" s="9">
        <f t="array" ref="AH89">VLOOKUP($C89&amp;$D89&amp;$AM89,IF({1,0},Sheet1!$A$6:$A$47&amp;Sheet1!$C$6:$C$47&amp;Sheet1!$AL$6:$AL$47,Sheet1!AG$6:AG$47),2,0)</f>
        <v>0</v>
      </c>
      <c r="AI89" s="9">
        <f t="array" ref="AI89">VLOOKUP($C89&amp;$D89&amp;$AM89,IF({1,0},Sheet1!$A$6:$A$47&amp;Sheet1!$C$6:$C$47&amp;Sheet1!$AL$6:$AL$47,Sheet1!AH$6:AH$47),2,0)</f>
        <v>7</v>
      </c>
      <c r="AJ89" s="9">
        <f t="array" ref="AJ89">VLOOKUP($C89&amp;$D89&amp;$AM89,IF({1,0},Sheet1!$A$6:$A$47&amp;Sheet1!$C$6:$C$47&amp;Sheet1!$AL$6:$AL$47,Sheet1!AI$6:AI$47),2,0)</f>
        <v>55</v>
      </c>
      <c r="AK89" s="9">
        <f t="array" ref="AK89">VLOOKUP($C89&amp;$D89&amp;$AM89,IF({1,0},Sheet1!$A$6:$A$47&amp;Sheet1!$C$6:$C$47&amp;Sheet1!$AL$6:$AL$47,Sheet1!AJ$6:AJ$47),2,0)</f>
        <v>0</v>
      </c>
      <c r="AL89" s="9">
        <f t="array" ref="AL89">VLOOKUP($C89&amp;$D89&amp;$AM89,IF({1,0},Sheet1!$A$6:$A$47&amp;Sheet1!$C$6:$C$47&amp;Sheet1!$AL$6:$AL$47,Sheet1!AK$6:AK$47),2,0)</f>
        <v>0</v>
      </c>
      <c r="AM89" s="8">
        <v>20</v>
      </c>
      <c r="AN89" s="9" t="s">
        <v>471</v>
      </c>
      <c r="AO89" s="8" t="s">
        <v>73</v>
      </c>
      <c r="AP89" s="9">
        <f t="array" ref="AP89">VLOOKUP($C89&amp;$D89&amp;$AV89,IF({1,0},Sheet1!$A$6:$A$47&amp;Sheet1!$C$6:$C$47&amp;Sheet1!$AU$6:$AU$47,Sheet1!AO$6:AO$47),2,0)</f>
        <v>2</v>
      </c>
      <c r="AQ89" s="9">
        <f t="array" ref="AQ89">VLOOKUP($C89&amp;$D89&amp;$AV89,IF({1,0},Sheet1!$A$6:$A$47&amp;Sheet1!$C$6:$C$47&amp;Sheet1!$AU$6:$AU$47,Sheet1!AP$6:AP$47),2,0)</f>
        <v>2500</v>
      </c>
      <c r="AR89" s="9">
        <f t="array" ref="AR89">VLOOKUP($C89&amp;$D89&amp;$AV89,IF({1,0},Sheet1!$A$6:$A$47&amp;Sheet1!$C$6:$C$47&amp;Sheet1!$AU$6:$AU$47,Sheet1!AQ$6:AQ$47),2,0)</f>
        <v>0</v>
      </c>
      <c r="AS89" s="9">
        <f t="array" ref="AS89">VLOOKUP($C89&amp;$D89&amp;$AV89,IF({1,0},Sheet1!$A$6:$A$47&amp;Sheet1!$C$6:$C$47&amp;Sheet1!$AU$6:$AU$47,Sheet1!AR$6:AR$47),2,0)</f>
        <v>0</v>
      </c>
      <c r="AT89" s="9">
        <f t="array" ref="AT89">VLOOKUP($C89&amp;$D89&amp;$AV89,IF({1,0},Sheet1!$A$6:$A$47&amp;Sheet1!$C$6:$C$47&amp;Sheet1!$AU$6:$AU$47,Sheet1!AS$6:AS$47),2,0)</f>
        <v>0</v>
      </c>
      <c r="AU89" s="9">
        <f t="array" ref="AU89">VLOOKUP($C89&amp;$D89&amp;$AV89,IF({1,0},Sheet1!$A$6:$A$47&amp;Sheet1!$C$6:$C$47&amp;Sheet1!$AU$6:$AU$47,Sheet1!AT$6:AT$47),2,0)</f>
        <v>0</v>
      </c>
      <c r="AV89" s="8">
        <v>25</v>
      </c>
      <c r="AW89" s="9" t="s">
        <v>472</v>
      </c>
      <c r="AX89" s="8" t="s">
        <v>74</v>
      </c>
      <c r="AY89" s="9">
        <f t="array" ref="AY89">VLOOKUP($C89&amp;$D89&amp;$BE89,IF({1,0},Sheet1!$A$6:$A$47&amp;Sheet1!$C$6:$C$47&amp;Sheet1!$BD$6:$BD$47,Sheet1!AX$6:AX$47),2,0)</f>
        <v>18</v>
      </c>
      <c r="AZ89" s="9">
        <f t="array" ref="AZ89">VLOOKUP($C89&amp;$D89&amp;$BE89,IF({1,0},Sheet1!$A$6:$A$47&amp;Sheet1!$C$6:$C$47&amp;Sheet1!$BD$6:$BD$47,Sheet1!AY$6:AY$47),2,0)</f>
        <v>4</v>
      </c>
      <c r="BA89" s="9">
        <f t="array" ref="BA89">VLOOKUP($C89&amp;$D89&amp;$BE89,IF({1,0},Sheet1!$A$6:$A$47&amp;Sheet1!$C$6:$C$47&amp;Sheet1!$BD$6:$BD$47,Sheet1!AZ$6:AZ$47),2,0)</f>
        <v>0</v>
      </c>
      <c r="BB89" s="9">
        <f t="array" ref="BB89">VLOOKUP($C89&amp;$D89&amp;$BE89,IF({1,0},Sheet1!$A$6:$A$47&amp;Sheet1!$C$6:$C$47&amp;Sheet1!$BD$6:$BD$47,Sheet1!BA$6:BA$47),2,0)</f>
        <v>0</v>
      </c>
      <c r="BC89" s="9">
        <f t="array" ref="BC89">VLOOKUP($C89&amp;$D89&amp;$BE89,IF({1,0},Sheet1!$A$6:$A$47&amp;Sheet1!$C$6:$C$47&amp;Sheet1!$BD$6:$BD$47,Sheet1!BB$6:BB$47),2,0)</f>
        <v>0</v>
      </c>
      <c r="BD89" s="9">
        <f t="array" ref="BD89">VLOOKUP($C89&amp;$D89&amp;$BE89,IF({1,0},Sheet1!$A$6:$A$47&amp;Sheet1!$C$6:$C$47&amp;Sheet1!$BD$6:$BD$47,Sheet1!BC$6:BC$47),2,0)</f>
        <v>0</v>
      </c>
      <c r="BE89" s="8">
        <v>30</v>
      </c>
      <c r="BF89" s="33" t="s">
        <v>418</v>
      </c>
      <c r="BG89" s="33" t="s">
        <v>75</v>
      </c>
      <c r="BH89" s="9">
        <f t="array" ref="BH89">VLOOKUP($C89&amp;$D89&amp;$BN89,IF({1,0},Sheet1!$A$6:$A$47&amp;Sheet1!$C$6:$C$47&amp;Sheet1!$BM$6:$BM$47,Sheet1!BG$6:BG$47),2,0)</f>
        <v>2</v>
      </c>
      <c r="BI89" s="9">
        <f t="array" ref="BI89">VLOOKUP($C89&amp;$D89&amp;$BN89,IF({1,0},Sheet1!$A$6:$A$47&amp;Sheet1!$C$6:$C$47&amp;Sheet1!$BM$6:$BM$47,Sheet1!BH$6:BH$47),2,0)</f>
        <v>5000</v>
      </c>
      <c r="BJ89" s="9">
        <f t="array" ref="BJ89">VLOOKUP($C89&amp;$D89&amp;$BN89,IF({1,0},Sheet1!$A$6:$A$47&amp;Sheet1!$C$6:$C$47&amp;Sheet1!$BM$6:$BM$47,Sheet1!BI$6:BI$47),2,0)</f>
        <v>0</v>
      </c>
      <c r="BK89" s="9">
        <f t="array" ref="BK89">VLOOKUP($C89&amp;$D89&amp;$BN89,IF({1,0},Sheet1!$A$6:$A$47&amp;Sheet1!$C$6:$C$47&amp;Sheet1!$BM$6:$BM$47,Sheet1!BJ$6:BJ$47),2,0)</f>
        <v>0</v>
      </c>
      <c r="BL89" s="9">
        <f t="array" ref="BL89">VLOOKUP($C89&amp;$D89&amp;$BN89,IF({1,0},Sheet1!$A$6:$A$47&amp;Sheet1!$C$6:$C$47&amp;Sheet1!$BM$6:$BM$47,Sheet1!BK$6:BK$47),2,0)</f>
        <v>0</v>
      </c>
      <c r="BM89" s="9">
        <f t="array" ref="BM89">VLOOKUP($C89&amp;$D89&amp;$BN89,IF({1,0},Sheet1!$A$6:$A$47&amp;Sheet1!$C$6:$C$47&amp;Sheet1!$BM$6:$BM$47,Sheet1!BL$6:BL$47),2,0)</f>
        <v>0</v>
      </c>
      <c r="BN89" s="8">
        <v>35</v>
      </c>
      <c r="BO89" s="9" t="s">
        <v>473</v>
      </c>
      <c r="BP89" s="8" t="s">
        <v>76</v>
      </c>
      <c r="BQ89" s="9">
        <f t="array" ref="BQ89">VLOOKUP($C89&amp;$D89&amp;$BW89,IF({1,0},Sheet1!$A$6:$A$47&amp;Sheet1!$C$6:$C$47&amp;Sheet1!$BV$6:$BV$47,Sheet1!BP$6:BP$47),2,0)</f>
        <v>7</v>
      </c>
      <c r="BR89" s="9">
        <f t="array" ref="BR89">VLOOKUP($C89&amp;$D89&amp;$BW89,IF({1,0},Sheet1!$A$6:$A$47&amp;Sheet1!$C$6:$C$47&amp;Sheet1!$BV$6:$BV$47,Sheet1!BQ$6:BQ$47),2,0)</f>
        <v>60</v>
      </c>
      <c r="BS89" s="9">
        <f t="array" ref="BS89">VLOOKUP($C89&amp;$D89&amp;$BW89,IF({1,0},Sheet1!$A$6:$A$47&amp;Sheet1!$C$6:$C$47&amp;Sheet1!$BV$6:$BV$47,Sheet1!BR$6:BR$47),2,0)</f>
        <v>0</v>
      </c>
      <c r="BT89" s="9">
        <f t="array" ref="BT89">VLOOKUP($C89&amp;$D89&amp;$BW89,IF({1,0},Sheet1!$A$6:$A$47&amp;Sheet1!$C$6:$C$47&amp;Sheet1!$BV$6:$BV$47,Sheet1!BS$6:BS$47),2,0)</f>
        <v>0</v>
      </c>
      <c r="BU89" s="9">
        <f t="array" ref="BU89">VLOOKUP($C89&amp;$D89&amp;$BW89,IF({1,0},Sheet1!$A$6:$A$47&amp;Sheet1!$C$6:$C$47&amp;Sheet1!$BV$6:$BV$47,Sheet1!BT$6:BT$47),2,0)</f>
        <v>0</v>
      </c>
      <c r="BV89" s="9">
        <f t="array" ref="BV89">VLOOKUP($C89&amp;$D89&amp;$BW89,IF({1,0},Sheet1!$A$6:$A$47&amp;Sheet1!$C$6:$C$47&amp;Sheet1!$BV$6:$BV$47,Sheet1!BU$6:BU$47),2,0)</f>
        <v>0</v>
      </c>
      <c r="BW89" s="8">
        <v>40</v>
      </c>
      <c r="BX89" s="9" t="str">
        <f t="shared" ref="BX89:BX95" si="24">"伤害加成+"&amp;BR89/10&amp;"% （"&amp;BW89/5&amp;"星）"</f>
        <v>伤害加成+6% （8星）</v>
      </c>
      <c r="BY89" s="8" t="s">
        <v>77</v>
      </c>
      <c r="BZ89" s="9">
        <f t="array" ref="BZ89">VLOOKUP($C89&amp;$D89&amp;$CF89,IF({1,0},Sheet1!$A$6:$A$47&amp;Sheet1!$C$6:$C$47&amp;Sheet1!$CE$6:$CE$47,Sheet1!BY$6:BY$47),2,0)</f>
        <v>2</v>
      </c>
      <c r="CA89" s="9">
        <f t="array" ref="CA89">VLOOKUP($C89&amp;$D89&amp;$CF89,IF({1,0},Sheet1!$A$6:$A$47&amp;Sheet1!$C$6:$C$47&amp;Sheet1!$CE$6:$CE$47,Sheet1!BZ$6:BZ$47),2,0)</f>
        <v>10000</v>
      </c>
      <c r="CB89" s="9">
        <f t="array" ref="CB89">VLOOKUP($C89&amp;$D89&amp;$CF89,IF({1,0},Sheet1!$A$6:$A$47&amp;Sheet1!$C$6:$C$47&amp;Sheet1!$CE$6:$CE$47,Sheet1!CA$6:CA$47),2,0)</f>
        <v>0</v>
      </c>
      <c r="CC89" s="9">
        <f t="array" ref="CC89">VLOOKUP($C89&amp;$D89&amp;$CF89,IF({1,0},Sheet1!$A$6:$A$47&amp;Sheet1!$C$6:$C$47&amp;Sheet1!$CE$6:$CE$47,Sheet1!CB$6:CB$47),2,0)</f>
        <v>0</v>
      </c>
      <c r="CD89" s="9">
        <f t="array" ref="CD89">VLOOKUP($C89&amp;$D89&amp;$CF89,IF({1,0},Sheet1!$A$6:$A$47&amp;Sheet1!$C$6:$C$47&amp;Sheet1!$CE$6:$CE$47,Sheet1!CC$6:CC$47),2,0)</f>
        <v>0</v>
      </c>
      <c r="CE89" s="9">
        <f t="array" ref="CE89">VLOOKUP($C89&amp;$D89&amp;$CF89,IF({1,0},Sheet1!$A$6:$A$47&amp;Sheet1!$C$6:$C$47&amp;Sheet1!$CE$6:$CE$47,Sheet1!CD$6:CD$47),2,0)</f>
        <v>0</v>
      </c>
      <c r="CF89" s="8">
        <v>45</v>
      </c>
      <c r="CG89" s="9" t="s">
        <v>474</v>
      </c>
      <c r="CH89" s="8" t="s">
        <v>78</v>
      </c>
      <c r="CI89" s="9">
        <f t="array" ref="CI89">VLOOKUP($C89&amp;$D89&amp;$CO89,IF({1,0},Sheet1!$A$6:$A$47&amp;Sheet1!$C$6:$C$47&amp;Sheet1!$CN$6:$CN$47,Sheet1!CH$6:CH$47),2,0)</f>
        <v>22</v>
      </c>
      <c r="CJ89" s="9">
        <f t="array" ref="CJ89">VLOOKUP($C89&amp;$D89&amp;$CO89,IF({1,0},Sheet1!$A$6:$A$47&amp;Sheet1!$C$6:$C$47&amp;Sheet1!$CN$6:$CN$47,Sheet1!CI$6:CI$47),2,0)</f>
        <v>72</v>
      </c>
      <c r="CK89" s="9">
        <f t="array" ref="CK89">VLOOKUP($C89&amp;$D89&amp;$CO89,IF({1,0},Sheet1!$A$6:$A$47&amp;Sheet1!$C$6:$C$47&amp;Sheet1!$CN$6:$CN$47,Sheet1!CJ$6:CJ$47),2,0)</f>
        <v>0</v>
      </c>
      <c r="CL89" s="9">
        <f t="array" ref="CL89">VLOOKUP($C89&amp;$D89&amp;$CO89,IF({1,0},Sheet1!$A$6:$A$47&amp;Sheet1!$C$6:$C$47&amp;Sheet1!$CN$6:$CN$47,Sheet1!CK$6:CK$47),2,0)</f>
        <v>0</v>
      </c>
      <c r="CM89" s="9">
        <f t="array" ref="CM89">VLOOKUP($C89&amp;$D89&amp;$CO89,IF({1,0},Sheet1!$A$6:$A$47&amp;Sheet1!$C$6:$C$47&amp;Sheet1!$CN$6:$CN$47,Sheet1!CL$6:CL$47),2,0)</f>
        <v>0</v>
      </c>
      <c r="CN89" s="9">
        <f t="array" ref="CN89">VLOOKUP($C89&amp;$D89&amp;$CO89,IF({1,0},Sheet1!$A$6:$A$47&amp;Sheet1!$C$6:$C$47&amp;Sheet1!$CN$6:$CN$47,Sheet1!CM$6:CM$47),2,0)</f>
        <v>0</v>
      </c>
      <c r="CO89" s="8">
        <v>50</v>
      </c>
      <c r="CP89" s="9" t="str">
        <f t="shared" ref="CP89:CP95" si="25">"最终增伤+"&amp;CJ89/10&amp;"% （"&amp;CO89/5&amp;"星）"</f>
        <v>最终增伤+7.2% （10星）</v>
      </c>
    </row>
    <row r="90" spans="1:94" ht="17.399999999999999" x14ac:dyDescent="0.25">
      <c r="A90" s="49">
        <v>31006</v>
      </c>
      <c r="B90" s="31" t="s">
        <v>301</v>
      </c>
      <c r="C90" s="31">
        <f>VLOOKUP(B90,Sheet4!$A$6:$B$171,2,0)</f>
        <v>3</v>
      </c>
      <c r="D90" s="50">
        <v>10</v>
      </c>
      <c r="E90" s="8" t="s">
        <v>29</v>
      </c>
      <c r="F90" s="9">
        <f t="array" ref="F90">VLOOKUP($C90&amp;$D90&amp;$L90,IF({1,0},Sheet1!$A$6:$A$47&amp;Sheet1!$C$6:$C$47&amp;Sheet1!$K$6:$K$47,Sheet1!E$6:E$47),2,0)</f>
        <v>18</v>
      </c>
      <c r="G90" s="9">
        <f t="array" ref="G90">VLOOKUP($C90&amp;$D90&amp;$L90,IF({1,0},Sheet1!$A$6:$A$47&amp;Sheet1!$C$6:$C$47&amp;Sheet1!$K$6:$K$47,Sheet1!F$6:F$47),2,0)</f>
        <v>1</v>
      </c>
      <c r="H90" s="9">
        <f t="array" ref="H90">VLOOKUP($C90&amp;$D90&amp;$L90,IF({1,0},Sheet1!$A$6:$A$47&amp;Sheet1!$C$6:$C$47&amp;Sheet1!$K$6:$K$47,Sheet1!G$6:G$47),2,0)</f>
        <v>0</v>
      </c>
      <c r="I90" s="9">
        <f t="array" ref="I90">VLOOKUP($C90&amp;$D90&amp;$L90,IF({1,0},Sheet1!$A$6:$A$47&amp;Sheet1!$C$6:$C$47&amp;Sheet1!$K$6:$K$47,Sheet1!H$6:H$47),2,0)</f>
        <v>0</v>
      </c>
      <c r="J90" s="9">
        <f t="array" ref="J90">VLOOKUP($C90&amp;$D90&amp;$L90,IF({1,0},Sheet1!$A$6:$A$47&amp;Sheet1!$C$6:$C$47&amp;Sheet1!$K$6:$K$47,Sheet1!I$6:I$47),2,0)</f>
        <v>0</v>
      </c>
      <c r="K90" s="9">
        <f t="array" ref="K90">VLOOKUP($C90&amp;$D90&amp;$L90,IF({1,0},Sheet1!$A$6:$A$47&amp;Sheet1!$C$6:$C$47&amp;Sheet1!$K$6:$K$47,Sheet1!J$6:J$47),2,0)</f>
        <v>0</v>
      </c>
      <c r="L90" s="8">
        <v>5</v>
      </c>
      <c r="M90" s="33" t="s">
        <v>413</v>
      </c>
      <c r="N90" s="8" t="s">
        <v>27</v>
      </c>
      <c r="O90" s="9">
        <f t="array" ref="O90">VLOOKUP($C90&amp;$D90&amp;$U90,IF({1,0},Sheet1!$A$6:$A$47&amp;Sheet1!$C$6:$C$47&amp;Sheet1!$T$6:$T$47,Sheet1!N$6:N$47),2,0)</f>
        <v>18</v>
      </c>
      <c r="P90" s="9">
        <f t="array" ref="P90">VLOOKUP($C90&amp;$D90&amp;$U90,IF({1,0},Sheet1!$A$6:$A$47&amp;Sheet1!$C$6:$C$47&amp;Sheet1!$T$6:$T$47,Sheet1!O$6:O$47),2,0)</f>
        <v>2</v>
      </c>
      <c r="Q90" s="9">
        <f t="array" ref="Q90">VLOOKUP($C90&amp;$D90&amp;$U90,IF({1,0},Sheet1!$A$6:$A$47&amp;Sheet1!$C$6:$C$47&amp;Sheet1!$T$6:$T$47,Sheet1!P$6:P$47),2,0)</f>
        <v>0</v>
      </c>
      <c r="R90" s="9">
        <f t="array" ref="R90">VLOOKUP($C90&amp;$D90&amp;$U90,IF({1,0},Sheet1!$A$6:$A$47&amp;Sheet1!$C$6:$C$47&amp;Sheet1!$T$6:$T$47,Sheet1!Q$6:Q$47),2,0)</f>
        <v>0</v>
      </c>
      <c r="S90" s="9">
        <f t="array" ref="S90">VLOOKUP($C90&amp;$D90&amp;$U90,IF({1,0},Sheet1!$A$6:$A$47&amp;Sheet1!$C$6:$C$47&amp;Sheet1!$T$6:$T$47,Sheet1!R$6:R$47),2,0)</f>
        <v>0</v>
      </c>
      <c r="T90" s="9">
        <f t="array" ref="T90">VLOOKUP($C90&amp;$D90&amp;$U90,IF({1,0},Sheet1!$A$6:$A$47&amp;Sheet1!$C$6:$C$47&amp;Sheet1!$T$6:$T$47,Sheet1!S$6:S$47),2,0)</f>
        <v>0</v>
      </c>
      <c r="U90" s="8">
        <v>10</v>
      </c>
      <c r="V90" s="33" t="s">
        <v>414</v>
      </c>
      <c r="W90" s="8" t="s">
        <v>28</v>
      </c>
      <c r="X90" s="9">
        <f t="array" ref="X90">VLOOKUP($C90&amp;$D90&amp;$AD90,IF({1,0},Sheet1!$A$6:$A$47&amp;Sheet1!$C$6:$C$47&amp;Sheet1!$AC$6:$AC$47,Sheet1!W$6:W$47),2,0)</f>
        <v>0</v>
      </c>
      <c r="Y90" s="9">
        <f t="array" ref="Y90">VLOOKUP($C90&amp;$D90&amp;$AD90,IF({1,0},Sheet1!$A$6:$A$47&amp;Sheet1!$C$6:$C$47&amp;Sheet1!$AC$6:$AC$47,Sheet1!X$6:X$47),2,0)</f>
        <v>0</v>
      </c>
      <c r="Z90" s="9">
        <f t="array" ref="Z90">VLOOKUP($C90&amp;$D90&amp;$AD90,IF({1,0},Sheet1!$A$6:$A$47&amp;Sheet1!$C$6:$C$47&amp;Sheet1!$AC$6:$AC$47,Sheet1!Y$6:Y$47),2,0)</f>
        <v>2</v>
      </c>
      <c r="AA90" s="9">
        <f t="array" ref="AA90">VLOOKUP($C90&amp;$D90&amp;$AD90,IF({1,0},Sheet1!$A$6:$A$47&amp;Sheet1!$C$6:$C$47&amp;Sheet1!$AC$6:$AC$47,Sheet1!Z$6:Z$47),2,0)</f>
        <v>700</v>
      </c>
      <c r="AB90" s="9">
        <f t="array" ref="AB90">VLOOKUP($C90&amp;$D90&amp;$AD90,IF({1,0},Sheet1!$A$6:$A$47&amp;Sheet1!$C$6:$C$47&amp;Sheet1!$AC$6:$AC$47,Sheet1!AA$6:AA$47),2,0)</f>
        <v>9</v>
      </c>
      <c r="AC90" s="9">
        <f t="array" ref="AC90">VLOOKUP($C90&amp;$D90&amp;$AD90,IF({1,0},Sheet1!$A$6:$A$47&amp;Sheet1!$C$6:$C$47&amp;Sheet1!$AC$6:$AC$47,Sheet1!AB$6:AB$47),2,0)</f>
        <v>35</v>
      </c>
      <c r="AD90" s="8">
        <v>15</v>
      </c>
      <c r="AE90" s="9" t="str">
        <f t="array" ref="AE90">VLOOKUP($C90&amp;$D90,IF({1,0},Sheet1!$A$6:$A$47&amp;Sheet1!$C$6:$C$47,Sheet1!AD$6:AD$47),2,0)</f>
        <v>攻击+700，命中+3.5% （3星）</v>
      </c>
      <c r="AF90" s="8" t="s">
        <v>72</v>
      </c>
      <c r="AG90" s="9">
        <f t="array" ref="AG90">VLOOKUP($C90&amp;$D90&amp;$AM90,IF({1,0},Sheet1!$A$6:$A$47&amp;Sheet1!$C$6:$C$47&amp;Sheet1!$AL$6:$AL$47,Sheet1!AF$6:AF$47),2,0)</f>
        <v>0</v>
      </c>
      <c r="AH90" s="9">
        <f t="array" ref="AH90">VLOOKUP($C90&amp;$D90&amp;$AM90,IF({1,0},Sheet1!$A$6:$A$47&amp;Sheet1!$C$6:$C$47&amp;Sheet1!$AL$6:$AL$47,Sheet1!AG$6:AG$47),2,0)</f>
        <v>0</v>
      </c>
      <c r="AI90" s="9">
        <f t="array" ref="AI90">VLOOKUP($C90&amp;$D90&amp;$AM90,IF({1,0},Sheet1!$A$6:$A$47&amp;Sheet1!$C$6:$C$47&amp;Sheet1!$AL$6:$AL$47,Sheet1!AH$6:AH$47),2,0)</f>
        <v>7</v>
      </c>
      <c r="AJ90" s="9">
        <f t="array" ref="AJ90">VLOOKUP($C90&amp;$D90&amp;$AM90,IF({1,0},Sheet1!$A$6:$A$47&amp;Sheet1!$C$6:$C$47&amp;Sheet1!$AL$6:$AL$47,Sheet1!AI$6:AI$47),2,0)</f>
        <v>55</v>
      </c>
      <c r="AK90" s="9">
        <f t="array" ref="AK90">VLOOKUP($C90&amp;$D90&amp;$AM90,IF({1,0},Sheet1!$A$6:$A$47&amp;Sheet1!$C$6:$C$47&amp;Sheet1!$AL$6:$AL$47,Sheet1!AJ$6:AJ$47),2,0)</f>
        <v>0</v>
      </c>
      <c r="AL90" s="9">
        <f t="array" ref="AL90">VLOOKUP($C90&amp;$D90&amp;$AM90,IF({1,0},Sheet1!$A$6:$A$47&amp;Sheet1!$C$6:$C$47&amp;Sheet1!$AL$6:$AL$47,Sheet1!AK$6:AK$47),2,0)</f>
        <v>0</v>
      </c>
      <c r="AM90" s="8">
        <v>20</v>
      </c>
      <c r="AN90" s="9" t="s">
        <v>471</v>
      </c>
      <c r="AO90" s="8" t="s">
        <v>73</v>
      </c>
      <c r="AP90" s="9">
        <f t="array" ref="AP90">VLOOKUP($C90&amp;$D90&amp;$AV90,IF({1,0},Sheet1!$A$6:$A$47&amp;Sheet1!$C$6:$C$47&amp;Sheet1!$AU$6:$AU$47,Sheet1!AO$6:AO$47),2,0)</f>
        <v>2</v>
      </c>
      <c r="AQ90" s="9">
        <f t="array" ref="AQ90">VLOOKUP($C90&amp;$D90&amp;$AV90,IF({1,0},Sheet1!$A$6:$A$47&amp;Sheet1!$C$6:$C$47&amp;Sheet1!$AU$6:$AU$47,Sheet1!AP$6:AP$47),2,0)</f>
        <v>2500</v>
      </c>
      <c r="AR90" s="9">
        <f t="array" ref="AR90">VLOOKUP($C90&amp;$D90&amp;$AV90,IF({1,0},Sheet1!$A$6:$A$47&amp;Sheet1!$C$6:$C$47&amp;Sheet1!$AU$6:$AU$47,Sheet1!AQ$6:AQ$47),2,0)</f>
        <v>0</v>
      </c>
      <c r="AS90" s="9">
        <f t="array" ref="AS90">VLOOKUP($C90&amp;$D90&amp;$AV90,IF({1,0},Sheet1!$A$6:$A$47&amp;Sheet1!$C$6:$C$47&amp;Sheet1!$AU$6:$AU$47,Sheet1!AR$6:AR$47),2,0)</f>
        <v>0</v>
      </c>
      <c r="AT90" s="9">
        <f t="array" ref="AT90">VLOOKUP($C90&amp;$D90&amp;$AV90,IF({1,0},Sheet1!$A$6:$A$47&amp;Sheet1!$C$6:$C$47&amp;Sheet1!$AU$6:$AU$47,Sheet1!AS$6:AS$47),2,0)</f>
        <v>0</v>
      </c>
      <c r="AU90" s="9">
        <f t="array" ref="AU90">VLOOKUP($C90&amp;$D90&amp;$AV90,IF({1,0},Sheet1!$A$6:$A$47&amp;Sheet1!$C$6:$C$47&amp;Sheet1!$AU$6:$AU$47,Sheet1!AT$6:AT$47),2,0)</f>
        <v>0</v>
      </c>
      <c r="AV90" s="8">
        <v>25</v>
      </c>
      <c r="AW90" s="9" t="s">
        <v>472</v>
      </c>
      <c r="AX90" s="8" t="s">
        <v>74</v>
      </c>
      <c r="AY90" s="9">
        <f t="array" ref="AY90">VLOOKUP($C90&amp;$D90&amp;$BE90,IF({1,0},Sheet1!$A$6:$A$47&amp;Sheet1!$C$6:$C$47&amp;Sheet1!$BD$6:$BD$47,Sheet1!AX$6:AX$47),2,0)</f>
        <v>18</v>
      </c>
      <c r="AZ90" s="9">
        <f t="array" ref="AZ90">VLOOKUP($C90&amp;$D90&amp;$BE90,IF({1,0},Sheet1!$A$6:$A$47&amp;Sheet1!$C$6:$C$47&amp;Sheet1!$BD$6:$BD$47,Sheet1!AY$6:AY$47),2,0)</f>
        <v>4</v>
      </c>
      <c r="BA90" s="9">
        <f t="array" ref="BA90">VLOOKUP($C90&amp;$D90&amp;$BE90,IF({1,0},Sheet1!$A$6:$A$47&amp;Sheet1!$C$6:$C$47&amp;Sheet1!$BD$6:$BD$47,Sheet1!AZ$6:AZ$47),2,0)</f>
        <v>0</v>
      </c>
      <c r="BB90" s="9">
        <f t="array" ref="BB90">VLOOKUP($C90&amp;$D90&amp;$BE90,IF({1,0},Sheet1!$A$6:$A$47&amp;Sheet1!$C$6:$C$47&amp;Sheet1!$BD$6:$BD$47,Sheet1!BA$6:BA$47),2,0)</f>
        <v>0</v>
      </c>
      <c r="BC90" s="9">
        <f t="array" ref="BC90">VLOOKUP($C90&amp;$D90&amp;$BE90,IF({1,0},Sheet1!$A$6:$A$47&amp;Sheet1!$C$6:$C$47&amp;Sheet1!$BD$6:$BD$47,Sheet1!BB$6:BB$47),2,0)</f>
        <v>0</v>
      </c>
      <c r="BD90" s="9">
        <f t="array" ref="BD90">VLOOKUP($C90&amp;$D90&amp;$BE90,IF({1,0},Sheet1!$A$6:$A$47&amp;Sheet1!$C$6:$C$47&amp;Sheet1!$BD$6:$BD$47,Sheet1!BC$6:BC$47),2,0)</f>
        <v>0</v>
      </c>
      <c r="BE90" s="8">
        <v>30</v>
      </c>
      <c r="BF90" s="33" t="s">
        <v>418</v>
      </c>
      <c r="BG90" s="33" t="s">
        <v>75</v>
      </c>
      <c r="BH90" s="9">
        <f t="array" ref="BH90">VLOOKUP($C90&amp;$D90&amp;$BN90,IF({1,0},Sheet1!$A$6:$A$47&amp;Sheet1!$C$6:$C$47&amp;Sheet1!$BM$6:$BM$47,Sheet1!BG$6:BG$47),2,0)</f>
        <v>2</v>
      </c>
      <c r="BI90" s="9">
        <f t="array" ref="BI90">VLOOKUP($C90&amp;$D90&amp;$BN90,IF({1,0},Sheet1!$A$6:$A$47&amp;Sheet1!$C$6:$C$47&amp;Sheet1!$BM$6:$BM$47,Sheet1!BH$6:BH$47),2,0)</f>
        <v>5000</v>
      </c>
      <c r="BJ90" s="9">
        <f t="array" ref="BJ90">VLOOKUP($C90&amp;$D90&amp;$BN90,IF({1,0},Sheet1!$A$6:$A$47&amp;Sheet1!$C$6:$C$47&amp;Sheet1!$BM$6:$BM$47,Sheet1!BI$6:BI$47),2,0)</f>
        <v>0</v>
      </c>
      <c r="BK90" s="9">
        <f t="array" ref="BK90">VLOOKUP($C90&amp;$D90&amp;$BN90,IF({1,0},Sheet1!$A$6:$A$47&amp;Sheet1!$C$6:$C$47&amp;Sheet1!$BM$6:$BM$47,Sheet1!BJ$6:BJ$47),2,0)</f>
        <v>0</v>
      </c>
      <c r="BL90" s="9">
        <f t="array" ref="BL90">VLOOKUP($C90&amp;$D90&amp;$BN90,IF({1,0},Sheet1!$A$6:$A$47&amp;Sheet1!$C$6:$C$47&amp;Sheet1!$BM$6:$BM$47,Sheet1!BK$6:BK$47),2,0)</f>
        <v>0</v>
      </c>
      <c r="BM90" s="9">
        <f t="array" ref="BM90">VLOOKUP($C90&amp;$D90&amp;$BN90,IF({1,0},Sheet1!$A$6:$A$47&amp;Sheet1!$C$6:$C$47&amp;Sheet1!$BM$6:$BM$47,Sheet1!BL$6:BL$47),2,0)</f>
        <v>0</v>
      </c>
      <c r="BN90" s="8">
        <v>35</v>
      </c>
      <c r="BO90" s="9" t="s">
        <v>473</v>
      </c>
      <c r="BP90" s="8" t="s">
        <v>76</v>
      </c>
      <c r="BQ90" s="9">
        <f t="array" ref="BQ90">VLOOKUP($C90&amp;$D90&amp;$BW90,IF({1,0},Sheet1!$A$6:$A$47&amp;Sheet1!$C$6:$C$47&amp;Sheet1!$BV$6:$BV$47,Sheet1!BP$6:BP$47),2,0)</f>
        <v>7</v>
      </c>
      <c r="BR90" s="9">
        <f t="array" ref="BR90">VLOOKUP($C90&amp;$D90&amp;$BW90,IF({1,0},Sheet1!$A$6:$A$47&amp;Sheet1!$C$6:$C$47&amp;Sheet1!$BV$6:$BV$47,Sheet1!BQ$6:BQ$47),2,0)</f>
        <v>60</v>
      </c>
      <c r="BS90" s="9">
        <f t="array" ref="BS90">VLOOKUP($C90&amp;$D90&amp;$BW90,IF({1,0},Sheet1!$A$6:$A$47&amp;Sheet1!$C$6:$C$47&amp;Sheet1!$BV$6:$BV$47,Sheet1!BR$6:BR$47),2,0)</f>
        <v>0</v>
      </c>
      <c r="BT90" s="9">
        <f t="array" ref="BT90">VLOOKUP($C90&amp;$D90&amp;$BW90,IF({1,0},Sheet1!$A$6:$A$47&amp;Sheet1!$C$6:$C$47&amp;Sheet1!$BV$6:$BV$47,Sheet1!BS$6:BS$47),2,0)</f>
        <v>0</v>
      </c>
      <c r="BU90" s="9">
        <f t="array" ref="BU90">VLOOKUP($C90&amp;$D90&amp;$BW90,IF({1,0},Sheet1!$A$6:$A$47&amp;Sheet1!$C$6:$C$47&amp;Sheet1!$BV$6:$BV$47,Sheet1!BT$6:BT$47),2,0)</f>
        <v>0</v>
      </c>
      <c r="BV90" s="9">
        <f t="array" ref="BV90">VLOOKUP($C90&amp;$D90&amp;$BW90,IF({1,0},Sheet1!$A$6:$A$47&amp;Sheet1!$C$6:$C$47&amp;Sheet1!$BV$6:$BV$47,Sheet1!BU$6:BU$47),2,0)</f>
        <v>0</v>
      </c>
      <c r="BW90" s="8">
        <v>40</v>
      </c>
      <c r="BX90" s="9" t="str">
        <f t="shared" si="24"/>
        <v>伤害加成+6% （8星）</v>
      </c>
      <c r="BY90" s="8" t="s">
        <v>77</v>
      </c>
      <c r="BZ90" s="9">
        <f t="array" ref="BZ90">VLOOKUP($C90&amp;$D90&amp;$CF90,IF({1,0},Sheet1!$A$6:$A$47&amp;Sheet1!$C$6:$C$47&amp;Sheet1!$CE$6:$CE$47,Sheet1!BY$6:BY$47),2,0)</f>
        <v>2</v>
      </c>
      <c r="CA90" s="9">
        <f t="array" ref="CA90">VLOOKUP($C90&amp;$D90&amp;$CF90,IF({1,0},Sheet1!$A$6:$A$47&amp;Sheet1!$C$6:$C$47&amp;Sheet1!$CE$6:$CE$47,Sheet1!BZ$6:BZ$47),2,0)</f>
        <v>10000</v>
      </c>
      <c r="CB90" s="9">
        <f t="array" ref="CB90">VLOOKUP($C90&amp;$D90&amp;$CF90,IF({1,0},Sheet1!$A$6:$A$47&amp;Sheet1!$C$6:$C$47&amp;Sheet1!$CE$6:$CE$47,Sheet1!CA$6:CA$47),2,0)</f>
        <v>0</v>
      </c>
      <c r="CC90" s="9">
        <f t="array" ref="CC90">VLOOKUP($C90&amp;$D90&amp;$CF90,IF({1,0},Sheet1!$A$6:$A$47&amp;Sheet1!$C$6:$C$47&amp;Sheet1!$CE$6:$CE$47,Sheet1!CB$6:CB$47),2,0)</f>
        <v>0</v>
      </c>
      <c r="CD90" s="9">
        <f t="array" ref="CD90">VLOOKUP($C90&amp;$D90&amp;$CF90,IF({1,0},Sheet1!$A$6:$A$47&amp;Sheet1!$C$6:$C$47&amp;Sheet1!$CE$6:$CE$47,Sheet1!CC$6:CC$47),2,0)</f>
        <v>0</v>
      </c>
      <c r="CE90" s="9">
        <f t="array" ref="CE90">VLOOKUP($C90&amp;$D90&amp;$CF90,IF({1,0},Sheet1!$A$6:$A$47&amp;Sheet1!$C$6:$C$47&amp;Sheet1!$CE$6:$CE$47,Sheet1!CD$6:CD$47),2,0)</f>
        <v>0</v>
      </c>
      <c r="CF90" s="8">
        <v>45</v>
      </c>
      <c r="CG90" s="9" t="s">
        <v>474</v>
      </c>
      <c r="CH90" s="8" t="s">
        <v>78</v>
      </c>
      <c r="CI90" s="9">
        <f t="array" ref="CI90">VLOOKUP($C90&amp;$D90&amp;$CO90,IF({1,0},Sheet1!$A$6:$A$47&amp;Sheet1!$C$6:$C$47&amp;Sheet1!$CN$6:$CN$47,Sheet1!CH$6:CH$47),2,0)</f>
        <v>22</v>
      </c>
      <c r="CJ90" s="9">
        <f t="array" ref="CJ90">VLOOKUP($C90&amp;$D90&amp;$CO90,IF({1,0},Sheet1!$A$6:$A$47&amp;Sheet1!$C$6:$C$47&amp;Sheet1!$CN$6:$CN$47,Sheet1!CI$6:CI$47),2,0)</f>
        <v>72</v>
      </c>
      <c r="CK90" s="9">
        <f t="array" ref="CK90">VLOOKUP($C90&amp;$D90&amp;$CO90,IF({1,0},Sheet1!$A$6:$A$47&amp;Sheet1!$C$6:$C$47&amp;Sheet1!$CN$6:$CN$47,Sheet1!CJ$6:CJ$47),2,0)</f>
        <v>0</v>
      </c>
      <c r="CL90" s="9">
        <f t="array" ref="CL90">VLOOKUP($C90&amp;$D90&amp;$CO90,IF({1,0},Sheet1!$A$6:$A$47&amp;Sheet1!$C$6:$C$47&amp;Sheet1!$CN$6:$CN$47,Sheet1!CK$6:CK$47),2,0)</f>
        <v>0</v>
      </c>
      <c r="CM90" s="9">
        <f t="array" ref="CM90">VLOOKUP($C90&amp;$D90&amp;$CO90,IF({1,0},Sheet1!$A$6:$A$47&amp;Sheet1!$C$6:$C$47&amp;Sheet1!$CN$6:$CN$47,Sheet1!CL$6:CL$47),2,0)</f>
        <v>0</v>
      </c>
      <c r="CN90" s="9">
        <f t="array" ref="CN90">VLOOKUP($C90&amp;$D90&amp;$CO90,IF({1,0},Sheet1!$A$6:$A$47&amp;Sheet1!$C$6:$C$47&amp;Sheet1!$CN$6:$CN$47,Sheet1!CM$6:CM$47),2,0)</f>
        <v>0</v>
      </c>
      <c r="CO90" s="8">
        <v>50</v>
      </c>
      <c r="CP90" s="9" t="str">
        <f t="shared" si="25"/>
        <v>最终增伤+7.2% （10星）</v>
      </c>
    </row>
    <row r="91" spans="1:94" ht="17.399999999999999" x14ac:dyDescent="0.25">
      <c r="A91" s="49">
        <v>31007</v>
      </c>
      <c r="B91" s="31" t="s">
        <v>302</v>
      </c>
      <c r="C91" s="31">
        <f>VLOOKUP(B91,Sheet4!$A$6:$B$171,2,0)</f>
        <v>3</v>
      </c>
      <c r="D91" s="50">
        <v>10</v>
      </c>
      <c r="E91" s="8" t="s">
        <v>29</v>
      </c>
      <c r="F91" s="9">
        <f t="array" ref="F91">VLOOKUP($C91&amp;$D91&amp;$L91,IF({1,0},Sheet1!$A$6:$A$47&amp;Sheet1!$C$6:$C$47&amp;Sheet1!$K$6:$K$47,Sheet1!E$6:E$47),2,0)</f>
        <v>18</v>
      </c>
      <c r="G91" s="9">
        <f t="array" ref="G91">VLOOKUP($C91&amp;$D91&amp;$L91,IF({1,0},Sheet1!$A$6:$A$47&amp;Sheet1!$C$6:$C$47&amp;Sheet1!$K$6:$K$47,Sheet1!F$6:F$47),2,0)</f>
        <v>1</v>
      </c>
      <c r="H91" s="9">
        <f t="array" ref="H91">VLOOKUP($C91&amp;$D91&amp;$L91,IF({1,0},Sheet1!$A$6:$A$47&amp;Sheet1!$C$6:$C$47&amp;Sheet1!$K$6:$K$47,Sheet1!G$6:G$47),2,0)</f>
        <v>0</v>
      </c>
      <c r="I91" s="9">
        <f t="array" ref="I91">VLOOKUP($C91&amp;$D91&amp;$L91,IF({1,0},Sheet1!$A$6:$A$47&amp;Sheet1!$C$6:$C$47&amp;Sheet1!$K$6:$K$47,Sheet1!H$6:H$47),2,0)</f>
        <v>0</v>
      </c>
      <c r="J91" s="9">
        <f t="array" ref="J91">VLOOKUP($C91&amp;$D91&amp;$L91,IF({1,0},Sheet1!$A$6:$A$47&amp;Sheet1!$C$6:$C$47&amp;Sheet1!$K$6:$K$47,Sheet1!I$6:I$47),2,0)</f>
        <v>0</v>
      </c>
      <c r="K91" s="9">
        <f t="array" ref="K91">VLOOKUP($C91&amp;$D91&amp;$L91,IF({1,0},Sheet1!$A$6:$A$47&amp;Sheet1!$C$6:$C$47&amp;Sheet1!$K$6:$K$47,Sheet1!J$6:J$47),2,0)</f>
        <v>0</v>
      </c>
      <c r="L91" s="8">
        <v>5</v>
      </c>
      <c r="M91" s="33" t="s">
        <v>413</v>
      </c>
      <c r="N91" s="8" t="s">
        <v>27</v>
      </c>
      <c r="O91" s="9">
        <f t="array" ref="O91">VLOOKUP($C91&amp;$D91&amp;$U91,IF({1,0},Sheet1!$A$6:$A$47&amp;Sheet1!$C$6:$C$47&amp;Sheet1!$T$6:$T$47,Sheet1!N$6:N$47),2,0)</f>
        <v>18</v>
      </c>
      <c r="P91" s="9">
        <f t="array" ref="P91">VLOOKUP($C91&amp;$D91&amp;$U91,IF({1,0},Sheet1!$A$6:$A$47&amp;Sheet1!$C$6:$C$47&amp;Sheet1!$T$6:$T$47,Sheet1!O$6:O$47),2,0)</f>
        <v>2</v>
      </c>
      <c r="Q91" s="9">
        <f t="array" ref="Q91">VLOOKUP($C91&amp;$D91&amp;$U91,IF({1,0},Sheet1!$A$6:$A$47&amp;Sheet1!$C$6:$C$47&amp;Sheet1!$T$6:$T$47,Sheet1!P$6:P$47),2,0)</f>
        <v>0</v>
      </c>
      <c r="R91" s="9">
        <f t="array" ref="R91">VLOOKUP($C91&amp;$D91&amp;$U91,IF({1,0},Sheet1!$A$6:$A$47&amp;Sheet1!$C$6:$C$47&amp;Sheet1!$T$6:$T$47,Sheet1!Q$6:Q$47),2,0)</f>
        <v>0</v>
      </c>
      <c r="S91" s="9">
        <f t="array" ref="S91">VLOOKUP($C91&amp;$D91&amp;$U91,IF({1,0},Sheet1!$A$6:$A$47&amp;Sheet1!$C$6:$C$47&amp;Sheet1!$T$6:$T$47,Sheet1!R$6:R$47),2,0)</f>
        <v>0</v>
      </c>
      <c r="T91" s="9">
        <f t="array" ref="T91">VLOOKUP($C91&amp;$D91&amp;$U91,IF({1,0},Sheet1!$A$6:$A$47&amp;Sheet1!$C$6:$C$47&amp;Sheet1!$T$6:$T$47,Sheet1!S$6:S$47),2,0)</f>
        <v>0</v>
      </c>
      <c r="U91" s="8">
        <v>10</v>
      </c>
      <c r="V91" s="33" t="s">
        <v>414</v>
      </c>
      <c r="W91" s="8" t="s">
        <v>28</v>
      </c>
      <c r="X91" s="9">
        <f t="array" ref="X91">VLOOKUP($C91&amp;$D91&amp;$AD91,IF({1,0},Sheet1!$A$6:$A$47&amp;Sheet1!$C$6:$C$47&amp;Sheet1!$AC$6:$AC$47,Sheet1!W$6:W$47),2,0)</f>
        <v>0</v>
      </c>
      <c r="Y91" s="9">
        <f t="array" ref="Y91">VLOOKUP($C91&amp;$D91&amp;$AD91,IF({1,0},Sheet1!$A$6:$A$47&amp;Sheet1!$C$6:$C$47&amp;Sheet1!$AC$6:$AC$47,Sheet1!X$6:X$47),2,0)</f>
        <v>0</v>
      </c>
      <c r="Z91" s="9">
        <f t="array" ref="Z91">VLOOKUP($C91&amp;$D91&amp;$AD91,IF({1,0},Sheet1!$A$6:$A$47&amp;Sheet1!$C$6:$C$47&amp;Sheet1!$AC$6:$AC$47,Sheet1!Y$6:Y$47),2,0)</f>
        <v>2</v>
      </c>
      <c r="AA91" s="9">
        <f t="array" ref="AA91">VLOOKUP($C91&amp;$D91&amp;$AD91,IF({1,0},Sheet1!$A$6:$A$47&amp;Sheet1!$C$6:$C$47&amp;Sheet1!$AC$6:$AC$47,Sheet1!Z$6:Z$47),2,0)</f>
        <v>700</v>
      </c>
      <c r="AB91" s="9">
        <f t="array" ref="AB91">VLOOKUP($C91&amp;$D91&amp;$AD91,IF({1,0},Sheet1!$A$6:$A$47&amp;Sheet1!$C$6:$C$47&amp;Sheet1!$AC$6:$AC$47,Sheet1!AA$6:AA$47),2,0)</f>
        <v>9</v>
      </c>
      <c r="AC91" s="9">
        <f t="array" ref="AC91">VLOOKUP($C91&amp;$D91&amp;$AD91,IF({1,0},Sheet1!$A$6:$A$47&amp;Sheet1!$C$6:$C$47&amp;Sheet1!$AC$6:$AC$47,Sheet1!AB$6:AB$47),2,0)</f>
        <v>35</v>
      </c>
      <c r="AD91" s="8">
        <v>15</v>
      </c>
      <c r="AE91" s="9" t="str">
        <f t="array" ref="AE91">VLOOKUP($C91&amp;$D91,IF({1,0},Sheet1!$A$6:$A$47&amp;Sheet1!$C$6:$C$47,Sheet1!AD$6:AD$47),2,0)</f>
        <v>攻击+700，命中+3.5% （3星）</v>
      </c>
      <c r="AF91" s="8" t="s">
        <v>72</v>
      </c>
      <c r="AG91" s="9">
        <f t="array" ref="AG91">VLOOKUP($C91&amp;$D91&amp;$AM91,IF({1,0},Sheet1!$A$6:$A$47&amp;Sheet1!$C$6:$C$47&amp;Sheet1!$AL$6:$AL$47,Sheet1!AF$6:AF$47),2,0)</f>
        <v>0</v>
      </c>
      <c r="AH91" s="9">
        <f t="array" ref="AH91">VLOOKUP($C91&amp;$D91&amp;$AM91,IF({1,0},Sheet1!$A$6:$A$47&amp;Sheet1!$C$6:$C$47&amp;Sheet1!$AL$6:$AL$47,Sheet1!AG$6:AG$47),2,0)</f>
        <v>0</v>
      </c>
      <c r="AI91" s="9">
        <f t="array" ref="AI91">VLOOKUP($C91&amp;$D91&amp;$AM91,IF({1,0},Sheet1!$A$6:$A$47&amp;Sheet1!$C$6:$C$47&amp;Sheet1!$AL$6:$AL$47,Sheet1!AH$6:AH$47),2,0)</f>
        <v>7</v>
      </c>
      <c r="AJ91" s="9">
        <f t="array" ref="AJ91">VLOOKUP($C91&amp;$D91&amp;$AM91,IF({1,0},Sheet1!$A$6:$A$47&amp;Sheet1!$C$6:$C$47&amp;Sheet1!$AL$6:$AL$47,Sheet1!AI$6:AI$47),2,0)</f>
        <v>55</v>
      </c>
      <c r="AK91" s="9">
        <f t="array" ref="AK91">VLOOKUP($C91&amp;$D91&amp;$AM91,IF({1,0},Sheet1!$A$6:$A$47&amp;Sheet1!$C$6:$C$47&amp;Sheet1!$AL$6:$AL$47,Sheet1!AJ$6:AJ$47),2,0)</f>
        <v>0</v>
      </c>
      <c r="AL91" s="9">
        <f t="array" ref="AL91">VLOOKUP($C91&amp;$D91&amp;$AM91,IF({1,0},Sheet1!$A$6:$A$47&amp;Sheet1!$C$6:$C$47&amp;Sheet1!$AL$6:$AL$47,Sheet1!AK$6:AK$47),2,0)</f>
        <v>0</v>
      </c>
      <c r="AM91" s="8">
        <v>20</v>
      </c>
      <c r="AN91" s="9" t="s">
        <v>471</v>
      </c>
      <c r="AO91" s="8" t="s">
        <v>73</v>
      </c>
      <c r="AP91" s="9">
        <f t="array" ref="AP91">VLOOKUP($C91&amp;$D91&amp;$AV91,IF({1,0},Sheet1!$A$6:$A$47&amp;Sheet1!$C$6:$C$47&amp;Sheet1!$AU$6:$AU$47,Sheet1!AO$6:AO$47),2,0)</f>
        <v>2</v>
      </c>
      <c r="AQ91" s="9">
        <f t="array" ref="AQ91">VLOOKUP($C91&amp;$D91&amp;$AV91,IF({1,0},Sheet1!$A$6:$A$47&amp;Sheet1!$C$6:$C$47&amp;Sheet1!$AU$6:$AU$47,Sheet1!AP$6:AP$47),2,0)</f>
        <v>2500</v>
      </c>
      <c r="AR91" s="9">
        <f t="array" ref="AR91">VLOOKUP($C91&amp;$D91&amp;$AV91,IF({1,0},Sheet1!$A$6:$A$47&amp;Sheet1!$C$6:$C$47&amp;Sheet1!$AU$6:$AU$47,Sheet1!AQ$6:AQ$47),2,0)</f>
        <v>0</v>
      </c>
      <c r="AS91" s="9">
        <f t="array" ref="AS91">VLOOKUP($C91&amp;$D91&amp;$AV91,IF({1,0},Sheet1!$A$6:$A$47&amp;Sheet1!$C$6:$C$47&amp;Sheet1!$AU$6:$AU$47,Sheet1!AR$6:AR$47),2,0)</f>
        <v>0</v>
      </c>
      <c r="AT91" s="9">
        <f t="array" ref="AT91">VLOOKUP($C91&amp;$D91&amp;$AV91,IF({1,0},Sheet1!$A$6:$A$47&amp;Sheet1!$C$6:$C$47&amp;Sheet1!$AU$6:$AU$47,Sheet1!AS$6:AS$47),2,0)</f>
        <v>0</v>
      </c>
      <c r="AU91" s="9">
        <f t="array" ref="AU91">VLOOKUP($C91&amp;$D91&amp;$AV91,IF({1,0},Sheet1!$A$6:$A$47&amp;Sheet1!$C$6:$C$47&amp;Sheet1!$AU$6:$AU$47,Sheet1!AT$6:AT$47),2,0)</f>
        <v>0</v>
      </c>
      <c r="AV91" s="8">
        <v>25</v>
      </c>
      <c r="AW91" s="9" t="s">
        <v>472</v>
      </c>
      <c r="AX91" s="8" t="s">
        <v>74</v>
      </c>
      <c r="AY91" s="9">
        <f t="array" ref="AY91">VLOOKUP($C91&amp;$D91&amp;$BE91,IF({1,0},Sheet1!$A$6:$A$47&amp;Sheet1!$C$6:$C$47&amp;Sheet1!$BD$6:$BD$47,Sheet1!AX$6:AX$47),2,0)</f>
        <v>18</v>
      </c>
      <c r="AZ91" s="9">
        <f t="array" ref="AZ91">VLOOKUP($C91&amp;$D91&amp;$BE91,IF({1,0},Sheet1!$A$6:$A$47&amp;Sheet1!$C$6:$C$47&amp;Sheet1!$BD$6:$BD$47,Sheet1!AY$6:AY$47),2,0)</f>
        <v>4</v>
      </c>
      <c r="BA91" s="9">
        <f t="array" ref="BA91">VLOOKUP($C91&amp;$D91&amp;$BE91,IF({1,0},Sheet1!$A$6:$A$47&amp;Sheet1!$C$6:$C$47&amp;Sheet1!$BD$6:$BD$47,Sheet1!AZ$6:AZ$47),2,0)</f>
        <v>0</v>
      </c>
      <c r="BB91" s="9">
        <f t="array" ref="BB91">VLOOKUP($C91&amp;$D91&amp;$BE91,IF({1,0},Sheet1!$A$6:$A$47&amp;Sheet1!$C$6:$C$47&amp;Sheet1!$BD$6:$BD$47,Sheet1!BA$6:BA$47),2,0)</f>
        <v>0</v>
      </c>
      <c r="BC91" s="9">
        <f t="array" ref="BC91">VLOOKUP($C91&amp;$D91&amp;$BE91,IF({1,0},Sheet1!$A$6:$A$47&amp;Sheet1!$C$6:$C$47&amp;Sheet1!$BD$6:$BD$47,Sheet1!BB$6:BB$47),2,0)</f>
        <v>0</v>
      </c>
      <c r="BD91" s="9">
        <f t="array" ref="BD91">VLOOKUP($C91&amp;$D91&amp;$BE91,IF({1,0},Sheet1!$A$6:$A$47&amp;Sheet1!$C$6:$C$47&amp;Sheet1!$BD$6:$BD$47,Sheet1!BC$6:BC$47),2,0)</f>
        <v>0</v>
      </c>
      <c r="BE91" s="8">
        <v>30</v>
      </c>
      <c r="BF91" s="33" t="s">
        <v>418</v>
      </c>
      <c r="BG91" s="33" t="s">
        <v>75</v>
      </c>
      <c r="BH91" s="9">
        <f t="array" ref="BH91">VLOOKUP($C91&amp;$D91&amp;$BN91,IF({1,0},Sheet1!$A$6:$A$47&amp;Sheet1!$C$6:$C$47&amp;Sheet1!$BM$6:$BM$47,Sheet1!BG$6:BG$47),2,0)</f>
        <v>2</v>
      </c>
      <c r="BI91" s="9">
        <f t="array" ref="BI91">VLOOKUP($C91&amp;$D91&amp;$BN91,IF({1,0},Sheet1!$A$6:$A$47&amp;Sheet1!$C$6:$C$47&amp;Sheet1!$BM$6:$BM$47,Sheet1!BH$6:BH$47),2,0)</f>
        <v>5000</v>
      </c>
      <c r="BJ91" s="9">
        <f t="array" ref="BJ91">VLOOKUP($C91&amp;$D91&amp;$BN91,IF({1,0},Sheet1!$A$6:$A$47&amp;Sheet1!$C$6:$C$47&amp;Sheet1!$BM$6:$BM$47,Sheet1!BI$6:BI$47),2,0)</f>
        <v>0</v>
      </c>
      <c r="BK91" s="9">
        <f t="array" ref="BK91">VLOOKUP($C91&amp;$D91&amp;$BN91,IF({1,0},Sheet1!$A$6:$A$47&amp;Sheet1!$C$6:$C$47&amp;Sheet1!$BM$6:$BM$47,Sheet1!BJ$6:BJ$47),2,0)</f>
        <v>0</v>
      </c>
      <c r="BL91" s="9">
        <f t="array" ref="BL91">VLOOKUP($C91&amp;$D91&amp;$BN91,IF({1,0},Sheet1!$A$6:$A$47&amp;Sheet1!$C$6:$C$47&amp;Sheet1!$BM$6:$BM$47,Sheet1!BK$6:BK$47),2,0)</f>
        <v>0</v>
      </c>
      <c r="BM91" s="9">
        <f t="array" ref="BM91">VLOOKUP($C91&amp;$D91&amp;$BN91,IF({1,0},Sheet1!$A$6:$A$47&amp;Sheet1!$C$6:$C$47&amp;Sheet1!$BM$6:$BM$47,Sheet1!BL$6:BL$47),2,0)</f>
        <v>0</v>
      </c>
      <c r="BN91" s="8">
        <v>35</v>
      </c>
      <c r="BO91" s="9" t="s">
        <v>473</v>
      </c>
      <c r="BP91" s="8" t="s">
        <v>76</v>
      </c>
      <c r="BQ91" s="9">
        <f t="array" ref="BQ91">VLOOKUP($C91&amp;$D91&amp;$BW91,IF({1,0},Sheet1!$A$6:$A$47&amp;Sheet1!$C$6:$C$47&amp;Sheet1!$BV$6:$BV$47,Sheet1!BP$6:BP$47),2,0)</f>
        <v>7</v>
      </c>
      <c r="BR91" s="9">
        <f t="array" ref="BR91">VLOOKUP($C91&amp;$D91&amp;$BW91,IF({1,0},Sheet1!$A$6:$A$47&amp;Sheet1!$C$6:$C$47&amp;Sheet1!$BV$6:$BV$47,Sheet1!BQ$6:BQ$47),2,0)</f>
        <v>60</v>
      </c>
      <c r="BS91" s="9">
        <f t="array" ref="BS91">VLOOKUP($C91&amp;$D91&amp;$BW91,IF({1,0},Sheet1!$A$6:$A$47&amp;Sheet1!$C$6:$C$47&amp;Sheet1!$BV$6:$BV$47,Sheet1!BR$6:BR$47),2,0)</f>
        <v>0</v>
      </c>
      <c r="BT91" s="9">
        <f t="array" ref="BT91">VLOOKUP($C91&amp;$D91&amp;$BW91,IF({1,0},Sheet1!$A$6:$A$47&amp;Sheet1!$C$6:$C$47&amp;Sheet1!$BV$6:$BV$47,Sheet1!BS$6:BS$47),2,0)</f>
        <v>0</v>
      </c>
      <c r="BU91" s="9">
        <f t="array" ref="BU91">VLOOKUP($C91&amp;$D91&amp;$BW91,IF({1,0},Sheet1!$A$6:$A$47&amp;Sheet1!$C$6:$C$47&amp;Sheet1!$BV$6:$BV$47,Sheet1!BT$6:BT$47),2,0)</f>
        <v>0</v>
      </c>
      <c r="BV91" s="9">
        <f t="array" ref="BV91">VLOOKUP($C91&amp;$D91&amp;$BW91,IF({1,0},Sheet1!$A$6:$A$47&amp;Sheet1!$C$6:$C$47&amp;Sheet1!$BV$6:$BV$47,Sheet1!BU$6:BU$47),2,0)</f>
        <v>0</v>
      </c>
      <c r="BW91" s="8">
        <v>40</v>
      </c>
      <c r="BX91" s="9" t="str">
        <f t="shared" si="24"/>
        <v>伤害加成+6% （8星）</v>
      </c>
      <c r="BY91" s="8" t="s">
        <v>77</v>
      </c>
      <c r="BZ91" s="9">
        <f t="array" ref="BZ91">VLOOKUP($C91&amp;$D91&amp;$CF91,IF({1,0},Sheet1!$A$6:$A$47&amp;Sheet1!$C$6:$C$47&amp;Sheet1!$CE$6:$CE$47,Sheet1!BY$6:BY$47),2,0)</f>
        <v>2</v>
      </c>
      <c r="CA91" s="9">
        <f t="array" ref="CA91">VLOOKUP($C91&amp;$D91&amp;$CF91,IF({1,0},Sheet1!$A$6:$A$47&amp;Sheet1!$C$6:$C$47&amp;Sheet1!$CE$6:$CE$47,Sheet1!BZ$6:BZ$47),2,0)</f>
        <v>10000</v>
      </c>
      <c r="CB91" s="9">
        <f t="array" ref="CB91">VLOOKUP($C91&amp;$D91&amp;$CF91,IF({1,0},Sheet1!$A$6:$A$47&amp;Sheet1!$C$6:$C$47&amp;Sheet1!$CE$6:$CE$47,Sheet1!CA$6:CA$47),2,0)</f>
        <v>0</v>
      </c>
      <c r="CC91" s="9">
        <f t="array" ref="CC91">VLOOKUP($C91&amp;$D91&amp;$CF91,IF({1,0},Sheet1!$A$6:$A$47&amp;Sheet1!$C$6:$C$47&amp;Sheet1!$CE$6:$CE$47,Sheet1!CB$6:CB$47),2,0)</f>
        <v>0</v>
      </c>
      <c r="CD91" s="9">
        <f t="array" ref="CD91">VLOOKUP($C91&amp;$D91&amp;$CF91,IF({1,0},Sheet1!$A$6:$A$47&amp;Sheet1!$C$6:$C$47&amp;Sheet1!$CE$6:$CE$47,Sheet1!CC$6:CC$47),2,0)</f>
        <v>0</v>
      </c>
      <c r="CE91" s="9">
        <f t="array" ref="CE91">VLOOKUP($C91&amp;$D91&amp;$CF91,IF({1,0},Sheet1!$A$6:$A$47&amp;Sheet1!$C$6:$C$47&amp;Sheet1!$CE$6:$CE$47,Sheet1!CD$6:CD$47),2,0)</f>
        <v>0</v>
      </c>
      <c r="CF91" s="8">
        <v>45</v>
      </c>
      <c r="CG91" s="9" t="s">
        <v>474</v>
      </c>
      <c r="CH91" s="8" t="s">
        <v>78</v>
      </c>
      <c r="CI91" s="9">
        <f t="array" ref="CI91">VLOOKUP($C91&amp;$D91&amp;$CO91,IF({1,0},Sheet1!$A$6:$A$47&amp;Sheet1!$C$6:$C$47&amp;Sheet1!$CN$6:$CN$47,Sheet1!CH$6:CH$47),2,0)</f>
        <v>22</v>
      </c>
      <c r="CJ91" s="9">
        <f t="array" ref="CJ91">VLOOKUP($C91&amp;$D91&amp;$CO91,IF({1,0},Sheet1!$A$6:$A$47&amp;Sheet1!$C$6:$C$47&amp;Sheet1!$CN$6:$CN$47,Sheet1!CI$6:CI$47),2,0)</f>
        <v>72</v>
      </c>
      <c r="CK91" s="9">
        <f t="array" ref="CK91">VLOOKUP($C91&amp;$D91&amp;$CO91,IF({1,0},Sheet1!$A$6:$A$47&amp;Sheet1!$C$6:$C$47&amp;Sheet1!$CN$6:$CN$47,Sheet1!CJ$6:CJ$47),2,0)</f>
        <v>0</v>
      </c>
      <c r="CL91" s="9">
        <f t="array" ref="CL91">VLOOKUP($C91&amp;$D91&amp;$CO91,IF({1,0},Sheet1!$A$6:$A$47&amp;Sheet1!$C$6:$C$47&amp;Sheet1!$CN$6:$CN$47,Sheet1!CK$6:CK$47),2,0)</f>
        <v>0</v>
      </c>
      <c r="CM91" s="9">
        <f t="array" ref="CM91">VLOOKUP($C91&amp;$D91&amp;$CO91,IF({1,0},Sheet1!$A$6:$A$47&amp;Sheet1!$C$6:$C$47&amp;Sheet1!$CN$6:$CN$47,Sheet1!CL$6:CL$47),2,0)</f>
        <v>0</v>
      </c>
      <c r="CN91" s="9">
        <f t="array" ref="CN91">VLOOKUP($C91&amp;$D91&amp;$CO91,IF({1,0},Sheet1!$A$6:$A$47&amp;Sheet1!$C$6:$C$47&amp;Sheet1!$CN$6:$CN$47,Sheet1!CM$6:CM$47),2,0)</f>
        <v>0</v>
      </c>
      <c r="CO91" s="8">
        <v>50</v>
      </c>
      <c r="CP91" s="9" t="str">
        <f t="shared" si="25"/>
        <v>最终增伤+7.2% （10星）</v>
      </c>
    </row>
    <row r="92" spans="1:94" ht="17.399999999999999" x14ac:dyDescent="0.25">
      <c r="A92" s="49">
        <v>41003</v>
      </c>
      <c r="B92" s="31" t="s">
        <v>303</v>
      </c>
      <c r="C92" s="31">
        <f>VLOOKUP(B92,Sheet4!$A$6:$B$171,2,0)</f>
        <v>3</v>
      </c>
      <c r="D92" s="50">
        <v>10</v>
      </c>
      <c r="E92" s="8" t="s">
        <v>29</v>
      </c>
      <c r="F92" s="9">
        <f t="array" ref="F92">VLOOKUP($C92&amp;$D92&amp;$L92,IF({1,0},Sheet1!$A$6:$A$47&amp;Sheet1!$C$6:$C$47&amp;Sheet1!$K$6:$K$47,Sheet1!E$6:E$47),2,0)</f>
        <v>18</v>
      </c>
      <c r="G92" s="9">
        <f t="array" ref="G92">VLOOKUP($C92&amp;$D92&amp;$L92,IF({1,0},Sheet1!$A$6:$A$47&amp;Sheet1!$C$6:$C$47&amp;Sheet1!$K$6:$K$47,Sheet1!F$6:F$47),2,0)</f>
        <v>1</v>
      </c>
      <c r="H92" s="9">
        <f t="array" ref="H92">VLOOKUP($C92&amp;$D92&amp;$L92,IF({1,0},Sheet1!$A$6:$A$47&amp;Sheet1!$C$6:$C$47&amp;Sheet1!$K$6:$K$47,Sheet1!G$6:G$47),2,0)</f>
        <v>0</v>
      </c>
      <c r="I92" s="9">
        <f t="array" ref="I92">VLOOKUP($C92&amp;$D92&amp;$L92,IF({1,0},Sheet1!$A$6:$A$47&amp;Sheet1!$C$6:$C$47&amp;Sheet1!$K$6:$K$47,Sheet1!H$6:H$47),2,0)</f>
        <v>0</v>
      </c>
      <c r="J92" s="9">
        <f t="array" ref="J92">VLOOKUP($C92&amp;$D92&amp;$L92,IF({1,0},Sheet1!$A$6:$A$47&amp;Sheet1!$C$6:$C$47&amp;Sheet1!$K$6:$K$47,Sheet1!I$6:I$47),2,0)</f>
        <v>0</v>
      </c>
      <c r="K92" s="9">
        <f t="array" ref="K92">VLOOKUP($C92&amp;$D92&amp;$L92,IF({1,0},Sheet1!$A$6:$A$47&amp;Sheet1!$C$6:$C$47&amp;Sheet1!$K$6:$K$47,Sheet1!J$6:J$47),2,0)</f>
        <v>0</v>
      </c>
      <c r="L92" s="8">
        <v>5</v>
      </c>
      <c r="M92" s="33" t="s">
        <v>413</v>
      </c>
      <c r="N92" s="8" t="s">
        <v>27</v>
      </c>
      <c r="O92" s="9">
        <f t="array" ref="O92">VLOOKUP($C92&amp;$D92&amp;$U92,IF({1,0},Sheet1!$A$6:$A$47&amp;Sheet1!$C$6:$C$47&amp;Sheet1!$T$6:$T$47,Sheet1!N$6:N$47),2,0)</f>
        <v>18</v>
      </c>
      <c r="P92" s="9">
        <f t="array" ref="P92">VLOOKUP($C92&amp;$D92&amp;$U92,IF({1,0},Sheet1!$A$6:$A$47&amp;Sheet1!$C$6:$C$47&amp;Sheet1!$T$6:$T$47,Sheet1!O$6:O$47),2,0)</f>
        <v>2</v>
      </c>
      <c r="Q92" s="9">
        <f t="array" ref="Q92">VLOOKUP($C92&amp;$D92&amp;$U92,IF({1,0},Sheet1!$A$6:$A$47&amp;Sheet1!$C$6:$C$47&amp;Sheet1!$T$6:$T$47,Sheet1!P$6:P$47),2,0)</f>
        <v>0</v>
      </c>
      <c r="R92" s="9">
        <f t="array" ref="R92">VLOOKUP($C92&amp;$D92&amp;$U92,IF({1,0},Sheet1!$A$6:$A$47&amp;Sheet1!$C$6:$C$47&amp;Sheet1!$T$6:$T$47,Sheet1!Q$6:Q$47),2,0)</f>
        <v>0</v>
      </c>
      <c r="S92" s="9">
        <f t="array" ref="S92">VLOOKUP($C92&amp;$D92&amp;$U92,IF({1,0},Sheet1!$A$6:$A$47&amp;Sheet1!$C$6:$C$47&amp;Sheet1!$T$6:$T$47,Sheet1!R$6:R$47),2,0)</f>
        <v>0</v>
      </c>
      <c r="T92" s="9">
        <f t="array" ref="T92">VLOOKUP($C92&amp;$D92&amp;$U92,IF({1,0},Sheet1!$A$6:$A$47&amp;Sheet1!$C$6:$C$47&amp;Sheet1!$T$6:$T$47,Sheet1!S$6:S$47),2,0)</f>
        <v>0</v>
      </c>
      <c r="U92" s="8">
        <v>10</v>
      </c>
      <c r="V92" s="33" t="s">
        <v>414</v>
      </c>
      <c r="W92" s="8" t="s">
        <v>28</v>
      </c>
      <c r="X92" s="9">
        <f t="array" ref="X92">VLOOKUP($C92&amp;$D92&amp;$AD92,IF({1,0},Sheet1!$A$6:$A$47&amp;Sheet1!$C$6:$C$47&amp;Sheet1!$AC$6:$AC$47,Sheet1!W$6:W$47),2,0)</f>
        <v>0</v>
      </c>
      <c r="Y92" s="9">
        <f t="array" ref="Y92">VLOOKUP($C92&amp;$D92&amp;$AD92,IF({1,0},Sheet1!$A$6:$A$47&amp;Sheet1!$C$6:$C$47&amp;Sheet1!$AC$6:$AC$47,Sheet1!X$6:X$47),2,0)</f>
        <v>0</v>
      </c>
      <c r="Z92" s="9">
        <f t="array" ref="Z92">VLOOKUP($C92&amp;$D92&amp;$AD92,IF({1,0},Sheet1!$A$6:$A$47&amp;Sheet1!$C$6:$C$47&amp;Sheet1!$AC$6:$AC$47,Sheet1!Y$6:Y$47),2,0)</f>
        <v>2</v>
      </c>
      <c r="AA92" s="9">
        <f t="array" ref="AA92">VLOOKUP($C92&amp;$D92&amp;$AD92,IF({1,0},Sheet1!$A$6:$A$47&amp;Sheet1!$C$6:$C$47&amp;Sheet1!$AC$6:$AC$47,Sheet1!Z$6:Z$47),2,0)</f>
        <v>700</v>
      </c>
      <c r="AB92" s="9">
        <f t="array" ref="AB92">VLOOKUP($C92&amp;$D92&amp;$AD92,IF({1,0},Sheet1!$A$6:$A$47&amp;Sheet1!$C$6:$C$47&amp;Sheet1!$AC$6:$AC$47,Sheet1!AA$6:AA$47),2,0)</f>
        <v>9</v>
      </c>
      <c r="AC92" s="9">
        <f t="array" ref="AC92">VLOOKUP($C92&amp;$D92&amp;$AD92,IF({1,0},Sheet1!$A$6:$A$47&amp;Sheet1!$C$6:$C$47&amp;Sheet1!$AC$6:$AC$47,Sheet1!AB$6:AB$47),2,0)</f>
        <v>35</v>
      </c>
      <c r="AD92" s="8">
        <v>15</v>
      </c>
      <c r="AE92" s="9" t="str">
        <f t="array" ref="AE92">VLOOKUP($C92&amp;$D92,IF({1,0},Sheet1!$A$6:$A$47&amp;Sheet1!$C$6:$C$47,Sheet1!AD$6:AD$47),2,0)</f>
        <v>攻击+700，命中+3.5% （3星）</v>
      </c>
      <c r="AF92" s="8" t="s">
        <v>72</v>
      </c>
      <c r="AG92" s="9">
        <f t="array" ref="AG92">VLOOKUP($C92&amp;$D92&amp;$AM92,IF({1,0},Sheet1!$A$6:$A$47&amp;Sheet1!$C$6:$C$47&amp;Sheet1!$AL$6:$AL$47,Sheet1!AF$6:AF$47),2,0)</f>
        <v>0</v>
      </c>
      <c r="AH92" s="9">
        <f t="array" ref="AH92">VLOOKUP($C92&amp;$D92&amp;$AM92,IF({1,0},Sheet1!$A$6:$A$47&amp;Sheet1!$C$6:$C$47&amp;Sheet1!$AL$6:$AL$47,Sheet1!AG$6:AG$47),2,0)</f>
        <v>0</v>
      </c>
      <c r="AI92" s="9">
        <f t="array" ref="AI92">VLOOKUP($C92&amp;$D92&amp;$AM92,IF({1,0},Sheet1!$A$6:$A$47&amp;Sheet1!$C$6:$C$47&amp;Sheet1!$AL$6:$AL$47,Sheet1!AH$6:AH$47),2,0)</f>
        <v>7</v>
      </c>
      <c r="AJ92" s="9">
        <f t="array" ref="AJ92">VLOOKUP($C92&amp;$D92&amp;$AM92,IF({1,0},Sheet1!$A$6:$A$47&amp;Sheet1!$C$6:$C$47&amp;Sheet1!$AL$6:$AL$47,Sheet1!AI$6:AI$47),2,0)</f>
        <v>55</v>
      </c>
      <c r="AK92" s="9">
        <f t="array" ref="AK92">VLOOKUP($C92&amp;$D92&amp;$AM92,IF({1,0},Sheet1!$A$6:$A$47&amp;Sheet1!$C$6:$C$47&amp;Sheet1!$AL$6:$AL$47,Sheet1!AJ$6:AJ$47),2,0)</f>
        <v>0</v>
      </c>
      <c r="AL92" s="9">
        <f t="array" ref="AL92">VLOOKUP($C92&amp;$D92&amp;$AM92,IF({1,0},Sheet1!$A$6:$A$47&amp;Sheet1!$C$6:$C$47&amp;Sheet1!$AL$6:$AL$47,Sheet1!AK$6:AK$47),2,0)</f>
        <v>0</v>
      </c>
      <c r="AM92" s="8">
        <v>20</v>
      </c>
      <c r="AN92" s="9" t="s">
        <v>471</v>
      </c>
      <c r="AO92" s="8" t="s">
        <v>73</v>
      </c>
      <c r="AP92" s="9">
        <f t="array" ref="AP92">VLOOKUP($C92&amp;$D92&amp;$AV92,IF({1,0},Sheet1!$A$6:$A$47&amp;Sheet1!$C$6:$C$47&amp;Sheet1!$AU$6:$AU$47,Sheet1!AO$6:AO$47),2,0)</f>
        <v>2</v>
      </c>
      <c r="AQ92" s="9">
        <f t="array" ref="AQ92">VLOOKUP($C92&amp;$D92&amp;$AV92,IF({1,0},Sheet1!$A$6:$A$47&amp;Sheet1!$C$6:$C$47&amp;Sheet1!$AU$6:$AU$47,Sheet1!AP$6:AP$47),2,0)</f>
        <v>2500</v>
      </c>
      <c r="AR92" s="9">
        <f t="array" ref="AR92">VLOOKUP($C92&amp;$D92&amp;$AV92,IF({1,0},Sheet1!$A$6:$A$47&amp;Sheet1!$C$6:$C$47&amp;Sheet1!$AU$6:$AU$47,Sheet1!AQ$6:AQ$47),2,0)</f>
        <v>0</v>
      </c>
      <c r="AS92" s="9">
        <f t="array" ref="AS92">VLOOKUP($C92&amp;$D92&amp;$AV92,IF({1,0},Sheet1!$A$6:$A$47&amp;Sheet1!$C$6:$C$47&amp;Sheet1!$AU$6:$AU$47,Sheet1!AR$6:AR$47),2,0)</f>
        <v>0</v>
      </c>
      <c r="AT92" s="9">
        <f t="array" ref="AT92">VLOOKUP($C92&amp;$D92&amp;$AV92,IF({1,0},Sheet1!$A$6:$A$47&amp;Sheet1!$C$6:$C$47&amp;Sheet1!$AU$6:$AU$47,Sheet1!AS$6:AS$47),2,0)</f>
        <v>0</v>
      </c>
      <c r="AU92" s="9">
        <f t="array" ref="AU92">VLOOKUP($C92&amp;$D92&amp;$AV92,IF({1,0},Sheet1!$A$6:$A$47&amp;Sheet1!$C$6:$C$47&amp;Sheet1!$AU$6:$AU$47,Sheet1!AT$6:AT$47),2,0)</f>
        <v>0</v>
      </c>
      <c r="AV92" s="8">
        <v>25</v>
      </c>
      <c r="AW92" s="9" t="s">
        <v>472</v>
      </c>
      <c r="AX92" s="8" t="s">
        <v>74</v>
      </c>
      <c r="AY92" s="9">
        <f t="array" ref="AY92">VLOOKUP($C92&amp;$D92&amp;$BE92,IF({1,0},Sheet1!$A$6:$A$47&amp;Sheet1!$C$6:$C$47&amp;Sheet1!$BD$6:$BD$47,Sheet1!AX$6:AX$47),2,0)</f>
        <v>18</v>
      </c>
      <c r="AZ92" s="9">
        <f t="array" ref="AZ92">VLOOKUP($C92&amp;$D92&amp;$BE92,IF({1,0},Sheet1!$A$6:$A$47&amp;Sheet1!$C$6:$C$47&amp;Sheet1!$BD$6:$BD$47,Sheet1!AY$6:AY$47),2,0)</f>
        <v>4</v>
      </c>
      <c r="BA92" s="9">
        <f t="array" ref="BA92">VLOOKUP($C92&amp;$D92&amp;$BE92,IF({1,0},Sheet1!$A$6:$A$47&amp;Sheet1!$C$6:$C$47&amp;Sheet1!$BD$6:$BD$47,Sheet1!AZ$6:AZ$47),2,0)</f>
        <v>0</v>
      </c>
      <c r="BB92" s="9">
        <f t="array" ref="BB92">VLOOKUP($C92&amp;$D92&amp;$BE92,IF({1,0},Sheet1!$A$6:$A$47&amp;Sheet1!$C$6:$C$47&amp;Sheet1!$BD$6:$BD$47,Sheet1!BA$6:BA$47),2,0)</f>
        <v>0</v>
      </c>
      <c r="BC92" s="9">
        <f t="array" ref="BC92">VLOOKUP($C92&amp;$D92&amp;$BE92,IF({1,0},Sheet1!$A$6:$A$47&amp;Sheet1!$C$6:$C$47&amp;Sheet1!$BD$6:$BD$47,Sheet1!BB$6:BB$47),2,0)</f>
        <v>0</v>
      </c>
      <c r="BD92" s="9">
        <f t="array" ref="BD92">VLOOKUP($C92&amp;$D92&amp;$BE92,IF({1,0},Sheet1!$A$6:$A$47&amp;Sheet1!$C$6:$C$47&amp;Sheet1!$BD$6:$BD$47,Sheet1!BC$6:BC$47),2,0)</f>
        <v>0</v>
      </c>
      <c r="BE92" s="8">
        <v>30</v>
      </c>
      <c r="BF92" s="33" t="s">
        <v>418</v>
      </c>
      <c r="BG92" s="33" t="s">
        <v>75</v>
      </c>
      <c r="BH92" s="9">
        <f t="array" ref="BH92">VLOOKUP($C92&amp;$D92&amp;$BN92,IF({1,0},Sheet1!$A$6:$A$47&amp;Sheet1!$C$6:$C$47&amp;Sheet1!$BM$6:$BM$47,Sheet1!BG$6:BG$47),2,0)</f>
        <v>2</v>
      </c>
      <c r="BI92" s="9">
        <f t="array" ref="BI92">VLOOKUP($C92&amp;$D92&amp;$BN92,IF({1,0},Sheet1!$A$6:$A$47&amp;Sheet1!$C$6:$C$47&amp;Sheet1!$BM$6:$BM$47,Sheet1!BH$6:BH$47),2,0)</f>
        <v>5000</v>
      </c>
      <c r="BJ92" s="9">
        <f t="array" ref="BJ92">VLOOKUP($C92&amp;$D92&amp;$BN92,IF({1,0},Sheet1!$A$6:$A$47&amp;Sheet1!$C$6:$C$47&amp;Sheet1!$BM$6:$BM$47,Sheet1!BI$6:BI$47),2,0)</f>
        <v>0</v>
      </c>
      <c r="BK92" s="9">
        <f t="array" ref="BK92">VLOOKUP($C92&amp;$D92&amp;$BN92,IF({1,0},Sheet1!$A$6:$A$47&amp;Sheet1!$C$6:$C$47&amp;Sheet1!$BM$6:$BM$47,Sheet1!BJ$6:BJ$47),2,0)</f>
        <v>0</v>
      </c>
      <c r="BL92" s="9">
        <f t="array" ref="BL92">VLOOKUP($C92&amp;$D92&amp;$BN92,IF({1,0},Sheet1!$A$6:$A$47&amp;Sheet1!$C$6:$C$47&amp;Sheet1!$BM$6:$BM$47,Sheet1!BK$6:BK$47),2,0)</f>
        <v>0</v>
      </c>
      <c r="BM92" s="9">
        <f t="array" ref="BM92">VLOOKUP($C92&amp;$D92&amp;$BN92,IF({1,0},Sheet1!$A$6:$A$47&amp;Sheet1!$C$6:$C$47&amp;Sheet1!$BM$6:$BM$47,Sheet1!BL$6:BL$47),2,0)</f>
        <v>0</v>
      </c>
      <c r="BN92" s="8">
        <v>35</v>
      </c>
      <c r="BO92" s="9" t="s">
        <v>473</v>
      </c>
      <c r="BP92" s="8" t="s">
        <v>76</v>
      </c>
      <c r="BQ92" s="9">
        <f t="array" ref="BQ92">VLOOKUP($C92&amp;$D92&amp;$BW92,IF({1,0},Sheet1!$A$6:$A$47&amp;Sheet1!$C$6:$C$47&amp;Sheet1!$BV$6:$BV$47,Sheet1!BP$6:BP$47),2,0)</f>
        <v>7</v>
      </c>
      <c r="BR92" s="9">
        <f t="array" ref="BR92">VLOOKUP($C92&amp;$D92&amp;$BW92,IF({1,0},Sheet1!$A$6:$A$47&amp;Sheet1!$C$6:$C$47&amp;Sheet1!$BV$6:$BV$47,Sheet1!BQ$6:BQ$47),2,0)</f>
        <v>60</v>
      </c>
      <c r="BS92" s="9">
        <f t="array" ref="BS92">VLOOKUP($C92&amp;$D92&amp;$BW92,IF({1,0},Sheet1!$A$6:$A$47&amp;Sheet1!$C$6:$C$47&amp;Sheet1!$BV$6:$BV$47,Sheet1!BR$6:BR$47),2,0)</f>
        <v>0</v>
      </c>
      <c r="BT92" s="9">
        <f t="array" ref="BT92">VLOOKUP($C92&amp;$D92&amp;$BW92,IF({1,0},Sheet1!$A$6:$A$47&amp;Sheet1!$C$6:$C$47&amp;Sheet1!$BV$6:$BV$47,Sheet1!BS$6:BS$47),2,0)</f>
        <v>0</v>
      </c>
      <c r="BU92" s="9">
        <f t="array" ref="BU92">VLOOKUP($C92&amp;$D92&amp;$BW92,IF({1,0},Sheet1!$A$6:$A$47&amp;Sheet1!$C$6:$C$47&amp;Sheet1!$BV$6:$BV$47,Sheet1!BT$6:BT$47),2,0)</f>
        <v>0</v>
      </c>
      <c r="BV92" s="9">
        <f t="array" ref="BV92">VLOOKUP($C92&amp;$D92&amp;$BW92,IF({1,0},Sheet1!$A$6:$A$47&amp;Sheet1!$C$6:$C$47&amp;Sheet1!$BV$6:$BV$47,Sheet1!BU$6:BU$47),2,0)</f>
        <v>0</v>
      </c>
      <c r="BW92" s="8">
        <v>40</v>
      </c>
      <c r="BX92" s="9" t="str">
        <f t="shared" si="24"/>
        <v>伤害加成+6% （8星）</v>
      </c>
      <c r="BY92" s="8" t="s">
        <v>77</v>
      </c>
      <c r="BZ92" s="9">
        <f t="array" ref="BZ92">VLOOKUP($C92&amp;$D92&amp;$CF92,IF({1,0},Sheet1!$A$6:$A$47&amp;Sheet1!$C$6:$C$47&amp;Sheet1!$CE$6:$CE$47,Sheet1!BY$6:BY$47),2,0)</f>
        <v>2</v>
      </c>
      <c r="CA92" s="9">
        <f t="array" ref="CA92">VLOOKUP($C92&amp;$D92&amp;$CF92,IF({1,0},Sheet1!$A$6:$A$47&amp;Sheet1!$C$6:$C$47&amp;Sheet1!$CE$6:$CE$47,Sheet1!BZ$6:BZ$47),2,0)</f>
        <v>10000</v>
      </c>
      <c r="CB92" s="9">
        <f t="array" ref="CB92">VLOOKUP($C92&amp;$D92&amp;$CF92,IF({1,0},Sheet1!$A$6:$A$47&amp;Sheet1!$C$6:$C$47&amp;Sheet1!$CE$6:$CE$47,Sheet1!CA$6:CA$47),2,0)</f>
        <v>0</v>
      </c>
      <c r="CC92" s="9">
        <f t="array" ref="CC92">VLOOKUP($C92&amp;$D92&amp;$CF92,IF({1,0},Sheet1!$A$6:$A$47&amp;Sheet1!$C$6:$C$47&amp;Sheet1!$CE$6:$CE$47,Sheet1!CB$6:CB$47),2,0)</f>
        <v>0</v>
      </c>
      <c r="CD92" s="9">
        <f t="array" ref="CD92">VLOOKUP($C92&amp;$D92&amp;$CF92,IF({1,0},Sheet1!$A$6:$A$47&amp;Sheet1!$C$6:$C$47&amp;Sheet1!$CE$6:$CE$47,Sheet1!CC$6:CC$47),2,0)</f>
        <v>0</v>
      </c>
      <c r="CE92" s="9">
        <f t="array" ref="CE92">VLOOKUP($C92&amp;$D92&amp;$CF92,IF({1,0},Sheet1!$A$6:$A$47&amp;Sheet1!$C$6:$C$47&amp;Sheet1!$CE$6:$CE$47,Sheet1!CD$6:CD$47),2,0)</f>
        <v>0</v>
      </c>
      <c r="CF92" s="8">
        <v>45</v>
      </c>
      <c r="CG92" s="9" t="s">
        <v>474</v>
      </c>
      <c r="CH92" s="8" t="s">
        <v>78</v>
      </c>
      <c r="CI92" s="9">
        <f t="array" ref="CI92">VLOOKUP($C92&amp;$D92&amp;$CO92,IF({1,0},Sheet1!$A$6:$A$47&amp;Sheet1!$C$6:$C$47&amp;Sheet1!$CN$6:$CN$47,Sheet1!CH$6:CH$47),2,0)</f>
        <v>22</v>
      </c>
      <c r="CJ92" s="9">
        <f t="array" ref="CJ92">VLOOKUP($C92&amp;$D92&amp;$CO92,IF({1,0},Sheet1!$A$6:$A$47&amp;Sheet1!$C$6:$C$47&amp;Sheet1!$CN$6:$CN$47,Sheet1!CI$6:CI$47),2,0)</f>
        <v>72</v>
      </c>
      <c r="CK92" s="9">
        <f t="array" ref="CK92">VLOOKUP($C92&amp;$D92&amp;$CO92,IF({1,0},Sheet1!$A$6:$A$47&amp;Sheet1!$C$6:$C$47&amp;Sheet1!$CN$6:$CN$47,Sheet1!CJ$6:CJ$47),2,0)</f>
        <v>0</v>
      </c>
      <c r="CL92" s="9">
        <f t="array" ref="CL92">VLOOKUP($C92&amp;$D92&amp;$CO92,IF({1,0},Sheet1!$A$6:$A$47&amp;Sheet1!$C$6:$C$47&amp;Sheet1!$CN$6:$CN$47,Sheet1!CK$6:CK$47),2,0)</f>
        <v>0</v>
      </c>
      <c r="CM92" s="9">
        <f t="array" ref="CM92">VLOOKUP($C92&amp;$D92&amp;$CO92,IF({1,0},Sheet1!$A$6:$A$47&amp;Sheet1!$C$6:$C$47&amp;Sheet1!$CN$6:$CN$47,Sheet1!CL$6:CL$47),2,0)</f>
        <v>0</v>
      </c>
      <c r="CN92" s="9">
        <f t="array" ref="CN92">VLOOKUP($C92&amp;$D92&amp;$CO92,IF({1,0},Sheet1!$A$6:$A$47&amp;Sheet1!$C$6:$C$47&amp;Sheet1!$CN$6:$CN$47,Sheet1!CM$6:CM$47),2,0)</f>
        <v>0</v>
      </c>
      <c r="CO92" s="8">
        <v>50</v>
      </c>
      <c r="CP92" s="9" t="str">
        <f t="shared" si="25"/>
        <v>最终增伤+7.2% （10星）</v>
      </c>
    </row>
    <row r="93" spans="1:94" ht="17.399999999999999" x14ac:dyDescent="0.25">
      <c r="A93" s="49">
        <v>41004</v>
      </c>
      <c r="B93" s="31" t="s">
        <v>304</v>
      </c>
      <c r="C93" s="31">
        <f>VLOOKUP(B93,Sheet4!$A$6:$B$171,2,0)</f>
        <v>3</v>
      </c>
      <c r="D93" s="50">
        <v>10</v>
      </c>
      <c r="E93" s="8" t="s">
        <v>29</v>
      </c>
      <c r="F93" s="9">
        <f t="array" ref="F93">VLOOKUP($C93&amp;$D93&amp;$L93,IF({1,0},Sheet1!$A$6:$A$47&amp;Sheet1!$C$6:$C$47&amp;Sheet1!$K$6:$K$47,Sheet1!E$6:E$47),2,0)</f>
        <v>18</v>
      </c>
      <c r="G93" s="9">
        <f t="array" ref="G93">VLOOKUP($C93&amp;$D93&amp;$L93,IF({1,0},Sheet1!$A$6:$A$47&amp;Sheet1!$C$6:$C$47&amp;Sheet1!$K$6:$K$47,Sheet1!F$6:F$47),2,0)</f>
        <v>1</v>
      </c>
      <c r="H93" s="9">
        <f t="array" ref="H93">VLOOKUP($C93&amp;$D93&amp;$L93,IF({1,0},Sheet1!$A$6:$A$47&amp;Sheet1!$C$6:$C$47&amp;Sheet1!$K$6:$K$47,Sheet1!G$6:G$47),2,0)</f>
        <v>0</v>
      </c>
      <c r="I93" s="9">
        <f t="array" ref="I93">VLOOKUP($C93&amp;$D93&amp;$L93,IF({1,0},Sheet1!$A$6:$A$47&amp;Sheet1!$C$6:$C$47&amp;Sheet1!$K$6:$K$47,Sheet1!H$6:H$47),2,0)</f>
        <v>0</v>
      </c>
      <c r="J93" s="9">
        <f t="array" ref="J93">VLOOKUP($C93&amp;$D93&amp;$L93,IF({1,0},Sheet1!$A$6:$A$47&amp;Sheet1!$C$6:$C$47&amp;Sheet1!$K$6:$K$47,Sheet1!I$6:I$47),2,0)</f>
        <v>0</v>
      </c>
      <c r="K93" s="9">
        <f t="array" ref="K93">VLOOKUP($C93&amp;$D93&amp;$L93,IF({1,0},Sheet1!$A$6:$A$47&amp;Sheet1!$C$6:$C$47&amp;Sheet1!$K$6:$K$47,Sheet1!J$6:J$47),2,0)</f>
        <v>0</v>
      </c>
      <c r="L93" s="8">
        <v>5</v>
      </c>
      <c r="M93" s="33" t="s">
        <v>413</v>
      </c>
      <c r="N93" s="8" t="s">
        <v>27</v>
      </c>
      <c r="O93" s="9">
        <f t="array" ref="O93">VLOOKUP($C93&amp;$D93&amp;$U93,IF({1,0},Sheet1!$A$6:$A$47&amp;Sheet1!$C$6:$C$47&amp;Sheet1!$T$6:$T$47,Sheet1!N$6:N$47),2,0)</f>
        <v>18</v>
      </c>
      <c r="P93" s="9">
        <f t="array" ref="P93">VLOOKUP($C93&amp;$D93&amp;$U93,IF({1,0},Sheet1!$A$6:$A$47&amp;Sheet1!$C$6:$C$47&amp;Sheet1!$T$6:$T$47,Sheet1!O$6:O$47),2,0)</f>
        <v>2</v>
      </c>
      <c r="Q93" s="9">
        <f t="array" ref="Q93">VLOOKUP($C93&amp;$D93&amp;$U93,IF({1,0},Sheet1!$A$6:$A$47&amp;Sheet1!$C$6:$C$47&amp;Sheet1!$T$6:$T$47,Sheet1!P$6:P$47),2,0)</f>
        <v>0</v>
      </c>
      <c r="R93" s="9">
        <f t="array" ref="R93">VLOOKUP($C93&amp;$D93&amp;$U93,IF({1,0},Sheet1!$A$6:$A$47&amp;Sheet1!$C$6:$C$47&amp;Sheet1!$T$6:$T$47,Sheet1!Q$6:Q$47),2,0)</f>
        <v>0</v>
      </c>
      <c r="S93" s="9">
        <f t="array" ref="S93">VLOOKUP($C93&amp;$D93&amp;$U93,IF({1,0},Sheet1!$A$6:$A$47&amp;Sheet1!$C$6:$C$47&amp;Sheet1!$T$6:$T$47,Sheet1!R$6:R$47),2,0)</f>
        <v>0</v>
      </c>
      <c r="T93" s="9">
        <f t="array" ref="T93">VLOOKUP($C93&amp;$D93&amp;$U93,IF({1,0},Sheet1!$A$6:$A$47&amp;Sheet1!$C$6:$C$47&amp;Sheet1!$T$6:$T$47,Sheet1!S$6:S$47),2,0)</f>
        <v>0</v>
      </c>
      <c r="U93" s="8">
        <v>10</v>
      </c>
      <c r="V93" s="33" t="s">
        <v>414</v>
      </c>
      <c r="W93" s="8" t="s">
        <v>28</v>
      </c>
      <c r="X93" s="9">
        <f t="array" ref="X93">VLOOKUP($C93&amp;$D93&amp;$AD93,IF({1,0},Sheet1!$A$6:$A$47&amp;Sheet1!$C$6:$C$47&amp;Sheet1!$AC$6:$AC$47,Sheet1!W$6:W$47),2,0)</f>
        <v>0</v>
      </c>
      <c r="Y93" s="9">
        <f t="array" ref="Y93">VLOOKUP($C93&amp;$D93&amp;$AD93,IF({1,0},Sheet1!$A$6:$A$47&amp;Sheet1!$C$6:$C$47&amp;Sheet1!$AC$6:$AC$47,Sheet1!X$6:X$47),2,0)</f>
        <v>0</v>
      </c>
      <c r="Z93" s="9">
        <f t="array" ref="Z93">VLOOKUP($C93&amp;$D93&amp;$AD93,IF({1,0},Sheet1!$A$6:$A$47&amp;Sheet1!$C$6:$C$47&amp;Sheet1!$AC$6:$AC$47,Sheet1!Y$6:Y$47),2,0)</f>
        <v>2</v>
      </c>
      <c r="AA93" s="9">
        <f t="array" ref="AA93">VLOOKUP($C93&amp;$D93&amp;$AD93,IF({1,0},Sheet1!$A$6:$A$47&amp;Sheet1!$C$6:$C$47&amp;Sheet1!$AC$6:$AC$47,Sheet1!Z$6:Z$47),2,0)</f>
        <v>700</v>
      </c>
      <c r="AB93" s="9">
        <f t="array" ref="AB93">VLOOKUP($C93&amp;$D93&amp;$AD93,IF({1,0},Sheet1!$A$6:$A$47&amp;Sheet1!$C$6:$C$47&amp;Sheet1!$AC$6:$AC$47,Sheet1!AA$6:AA$47),2,0)</f>
        <v>9</v>
      </c>
      <c r="AC93" s="9">
        <f t="array" ref="AC93">VLOOKUP($C93&amp;$D93&amp;$AD93,IF({1,0},Sheet1!$A$6:$A$47&amp;Sheet1!$C$6:$C$47&amp;Sheet1!$AC$6:$AC$47,Sheet1!AB$6:AB$47),2,0)</f>
        <v>35</v>
      </c>
      <c r="AD93" s="8">
        <v>15</v>
      </c>
      <c r="AE93" s="9" t="str">
        <f t="array" ref="AE93">VLOOKUP($C93&amp;$D93,IF({1,0},Sheet1!$A$6:$A$47&amp;Sheet1!$C$6:$C$47,Sheet1!AD$6:AD$47),2,0)</f>
        <v>攻击+700，命中+3.5% （3星）</v>
      </c>
      <c r="AF93" s="8" t="s">
        <v>72</v>
      </c>
      <c r="AG93" s="9">
        <f t="array" ref="AG93">VLOOKUP($C93&amp;$D93&amp;$AM93,IF({1,0},Sheet1!$A$6:$A$47&amp;Sheet1!$C$6:$C$47&amp;Sheet1!$AL$6:$AL$47,Sheet1!AF$6:AF$47),2,0)</f>
        <v>0</v>
      </c>
      <c r="AH93" s="9">
        <f t="array" ref="AH93">VLOOKUP($C93&amp;$D93&amp;$AM93,IF({1,0},Sheet1!$A$6:$A$47&amp;Sheet1!$C$6:$C$47&amp;Sheet1!$AL$6:$AL$47,Sheet1!AG$6:AG$47),2,0)</f>
        <v>0</v>
      </c>
      <c r="AI93" s="9">
        <f t="array" ref="AI93">VLOOKUP($C93&amp;$D93&amp;$AM93,IF({1,0},Sheet1!$A$6:$A$47&amp;Sheet1!$C$6:$C$47&amp;Sheet1!$AL$6:$AL$47,Sheet1!AH$6:AH$47),2,0)</f>
        <v>7</v>
      </c>
      <c r="AJ93" s="9">
        <f t="array" ref="AJ93">VLOOKUP($C93&amp;$D93&amp;$AM93,IF({1,0},Sheet1!$A$6:$A$47&amp;Sheet1!$C$6:$C$47&amp;Sheet1!$AL$6:$AL$47,Sheet1!AI$6:AI$47),2,0)</f>
        <v>55</v>
      </c>
      <c r="AK93" s="9">
        <f t="array" ref="AK93">VLOOKUP($C93&amp;$D93&amp;$AM93,IF({1,0},Sheet1!$A$6:$A$47&amp;Sheet1!$C$6:$C$47&amp;Sheet1!$AL$6:$AL$47,Sheet1!AJ$6:AJ$47),2,0)</f>
        <v>0</v>
      </c>
      <c r="AL93" s="9">
        <f t="array" ref="AL93">VLOOKUP($C93&amp;$D93&amp;$AM93,IF({1,0},Sheet1!$A$6:$A$47&amp;Sheet1!$C$6:$C$47&amp;Sheet1!$AL$6:$AL$47,Sheet1!AK$6:AK$47),2,0)</f>
        <v>0</v>
      </c>
      <c r="AM93" s="8">
        <v>20</v>
      </c>
      <c r="AN93" s="9" t="s">
        <v>471</v>
      </c>
      <c r="AO93" s="8" t="s">
        <v>73</v>
      </c>
      <c r="AP93" s="9">
        <f t="array" ref="AP93">VLOOKUP($C93&amp;$D93&amp;$AV93,IF({1,0},Sheet1!$A$6:$A$47&amp;Sheet1!$C$6:$C$47&amp;Sheet1!$AU$6:$AU$47,Sheet1!AO$6:AO$47),2,0)</f>
        <v>2</v>
      </c>
      <c r="AQ93" s="9">
        <f t="array" ref="AQ93">VLOOKUP($C93&amp;$D93&amp;$AV93,IF({1,0},Sheet1!$A$6:$A$47&amp;Sheet1!$C$6:$C$47&amp;Sheet1!$AU$6:$AU$47,Sheet1!AP$6:AP$47),2,0)</f>
        <v>2500</v>
      </c>
      <c r="AR93" s="9">
        <f t="array" ref="AR93">VLOOKUP($C93&amp;$D93&amp;$AV93,IF({1,0},Sheet1!$A$6:$A$47&amp;Sheet1!$C$6:$C$47&amp;Sheet1!$AU$6:$AU$47,Sheet1!AQ$6:AQ$47),2,0)</f>
        <v>0</v>
      </c>
      <c r="AS93" s="9">
        <f t="array" ref="AS93">VLOOKUP($C93&amp;$D93&amp;$AV93,IF({1,0},Sheet1!$A$6:$A$47&amp;Sheet1!$C$6:$C$47&amp;Sheet1!$AU$6:$AU$47,Sheet1!AR$6:AR$47),2,0)</f>
        <v>0</v>
      </c>
      <c r="AT93" s="9">
        <f t="array" ref="AT93">VLOOKUP($C93&amp;$D93&amp;$AV93,IF({1,0},Sheet1!$A$6:$A$47&amp;Sheet1!$C$6:$C$47&amp;Sheet1!$AU$6:$AU$47,Sheet1!AS$6:AS$47),2,0)</f>
        <v>0</v>
      </c>
      <c r="AU93" s="9">
        <f t="array" ref="AU93">VLOOKUP($C93&amp;$D93&amp;$AV93,IF({1,0},Sheet1!$A$6:$A$47&amp;Sheet1!$C$6:$C$47&amp;Sheet1!$AU$6:$AU$47,Sheet1!AT$6:AT$47),2,0)</f>
        <v>0</v>
      </c>
      <c r="AV93" s="8">
        <v>25</v>
      </c>
      <c r="AW93" s="9" t="s">
        <v>472</v>
      </c>
      <c r="AX93" s="8" t="s">
        <v>74</v>
      </c>
      <c r="AY93" s="9">
        <f t="array" ref="AY93">VLOOKUP($C93&amp;$D93&amp;$BE93,IF({1,0},Sheet1!$A$6:$A$47&amp;Sheet1!$C$6:$C$47&amp;Sheet1!$BD$6:$BD$47,Sheet1!AX$6:AX$47),2,0)</f>
        <v>18</v>
      </c>
      <c r="AZ93" s="9">
        <f t="array" ref="AZ93">VLOOKUP($C93&amp;$D93&amp;$BE93,IF({1,0},Sheet1!$A$6:$A$47&amp;Sheet1!$C$6:$C$47&amp;Sheet1!$BD$6:$BD$47,Sheet1!AY$6:AY$47),2,0)</f>
        <v>4</v>
      </c>
      <c r="BA93" s="9">
        <f t="array" ref="BA93">VLOOKUP($C93&amp;$D93&amp;$BE93,IF({1,0},Sheet1!$A$6:$A$47&amp;Sheet1!$C$6:$C$47&amp;Sheet1!$BD$6:$BD$47,Sheet1!AZ$6:AZ$47),2,0)</f>
        <v>0</v>
      </c>
      <c r="BB93" s="9">
        <f t="array" ref="BB93">VLOOKUP($C93&amp;$D93&amp;$BE93,IF({1,0},Sheet1!$A$6:$A$47&amp;Sheet1!$C$6:$C$47&amp;Sheet1!$BD$6:$BD$47,Sheet1!BA$6:BA$47),2,0)</f>
        <v>0</v>
      </c>
      <c r="BC93" s="9">
        <f t="array" ref="BC93">VLOOKUP($C93&amp;$D93&amp;$BE93,IF({1,0},Sheet1!$A$6:$A$47&amp;Sheet1!$C$6:$C$47&amp;Sheet1!$BD$6:$BD$47,Sheet1!BB$6:BB$47),2,0)</f>
        <v>0</v>
      </c>
      <c r="BD93" s="9">
        <f t="array" ref="BD93">VLOOKUP($C93&amp;$D93&amp;$BE93,IF({1,0},Sheet1!$A$6:$A$47&amp;Sheet1!$C$6:$C$47&amp;Sheet1!$BD$6:$BD$47,Sheet1!BC$6:BC$47),2,0)</f>
        <v>0</v>
      </c>
      <c r="BE93" s="8">
        <v>30</v>
      </c>
      <c r="BF93" s="33" t="s">
        <v>418</v>
      </c>
      <c r="BG93" s="33" t="s">
        <v>75</v>
      </c>
      <c r="BH93" s="9">
        <f t="array" ref="BH93">VLOOKUP($C93&amp;$D93&amp;$BN93,IF({1,0},Sheet1!$A$6:$A$47&amp;Sheet1!$C$6:$C$47&amp;Sheet1!$BM$6:$BM$47,Sheet1!BG$6:BG$47),2,0)</f>
        <v>2</v>
      </c>
      <c r="BI93" s="9">
        <f t="array" ref="BI93">VLOOKUP($C93&amp;$D93&amp;$BN93,IF({1,0},Sheet1!$A$6:$A$47&amp;Sheet1!$C$6:$C$47&amp;Sheet1!$BM$6:$BM$47,Sheet1!BH$6:BH$47),2,0)</f>
        <v>5000</v>
      </c>
      <c r="BJ93" s="9">
        <f t="array" ref="BJ93">VLOOKUP($C93&amp;$D93&amp;$BN93,IF({1,0},Sheet1!$A$6:$A$47&amp;Sheet1!$C$6:$C$47&amp;Sheet1!$BM$6:$BM$47,Sheet1!BI$6:BI$47),2,0)</f>
        <v>0</v>
      </c>
      <c r="BK93" s="9">
        <f t="array" ref="BK93">VLOOKUP($C93&amp;$D93&amp;$BN93,IF({1,0},Sheet1!$A$6:$A$47&amp;Sheet1!$C$6:$C$47&amp;Sheet1!$BM$6:$BM$47,Sheet1!BJ$6:BJ$47),2,0)</f>
        <v>0</v>
      </c>
      <c r="BL93" s="9">
        <f t="array" ref="BL93">VLOOKUP($C93&amp;$D93&amp;$BN93,IF({1,0},Sheet1!$A$6:$A$47&amp;Sheet1!$C$6:$C$47&amp;Sheet1!$BM$6:$BM$47,Sheet1!BK$6:BK$47),2,0)</f>
        <v>0</v>
      </c>
      <c r="BM93" s="9">
        <f t="array" ref="BM93">VLOOKUP($C93&amp;$D93&amp;$BN93,IF({1,0},Sheet1!$A$6:$A$47&amp;Sheet1!$C$6:$C$47&amp;Sheet1!$BM$6:$BM$47,Sheet1!BL$6:BL$47),2,0)</f>
        <v>0</v>
      </c>
      <c r="BN93" s="8">
        <v>35</v>
      </c>
      <c r="BO93" s="9" t="s">
        <v>473</v>
      </c>
      <c r="BP93" s="8" t="s">
        <v>76</v>
      </c>
      <c r="BQ93" s="9">
        <f t="array" ref="BQ93">VLOOKUP($C93&amp;$D93&amp;$BW93,IF({1,0},Sheet1!$A$6:$A$47&amp;Sheet1!$C$6:$C$47&amp;Sheet1!$BV$6:$BV$47,Sheet1!BP$6:BP$47),2,0)</f>
        <v>7</v>
      </c>
      <c r="BR93" s="9">
        <f t="array" ref="BR93">VLOOKUP($C93&amp;$D93&amp;$BW93,IF({1,0},Sheet1!$A$6:$A$47&amp;Sheet1!$C$6:$C$47&amp;Sheet1!$BV$6:$BV$47,Sheet1!BQ$6:BQ$47),2,0)</f>
        <v>60</v>
      </c>
      <c r="BS93" s="9">
        <f t="array" ref="BS93">VLOOKUP($C93&amp;$D93&amp;$BW93,IF({1,0},Sheet1!$A$6:$A$47&amp;Sheet1!$C$6:$C$47&amp;Sheet1!$BV$6:$BV$47,Sheet1!BR$6:BR$47),2,0)</f>
        <v>0</v>
      </c>
      <c r="BT93" s="9">
        <f t="array" ref="BT93">VLOOKUP($C93&amp;$D93&amp;$BW93,IF({1,0},Sheet1!$A$6:$A$47&amp;Sheet1!$C$6:$C$47&amp;Sheet1!$BV$6:$BV$47,Sheet1!BS$6:BS$47),2,0)</f>
        <v>0</v>
      </c>
      <c r="BU93" s="9">
        <f t="array" ref="BU93">VLOOKUP($C93&amp;$D93&amp;$BW93,IF({1,0},Sheet1!$A$6:$A$47&amp;Sheet1!$C$6:$C$47&amp;Sheet1!$BV$6:$BV$47,Sheet1!BT$6:BT$47),2,0)</f>
        <v>0</v>
      </c>
      <c r="BV93" s="9">
        <f t="array" ref="BV93">VLOOKUP($C93&amp;$D93&amp;$BW93,IF({1,0},Sheet1!$A$6:$A$47&amp;Sheet1!$C$6:$C$47&amp;Sheet1!$BV$6:$BV$47,Sheet1!BU$6:BU$47),2,0)</f>
        <v>0</v>
      </c>
      <c r="BW93" s="8">
        <v>40</v>
      </c>
      <c r="BX93" s="9" t="str">
        <f t="shared" si="24"/>
        <v>伤害加成+6% （8星）</v>
      </c>
      <c r="BY93" s="8" t="s">
        <v>77</v>
      </c>
      <c r="BZ93" s="9">
        <f t="array" ref="BZ93">VLOOKUP($C93&amp;$D93&amp;$CF93,IF({1,0},Sheet1!$A$6:$A$47&amp;Sheet1!$C$6:$C$47&amp;Sheet1!$CE$6:$CE$47,Sheet1!BY$6:BY$47),2,0)</f>
        <v>2</v>
      </c>
      <c r="CA93" s="9">
        <f t="array" ref="CA93">VLOOKUP($C93&amp;$D93&amp;$CF93,IF({1,0},Sheet1!$A$6:$A$47&amp;Sheet1!$C$6:$C$47&amp;Sheet1!$CE$6:$CE$47,Sheet1!BZ$6:BZ$47),2,0)</f>
        <v>10000</v>
      </c>
      <c r="CB93" s="9">
        <f t="array" ref="CB93">VLOOKUP($C93&amp;$D93&amp;$CF93,IF({1,0},Sheet1!$A$6:$A$47&amp;Sheet1!$C$6:$C$47&amp;Sheet1!$CE$6:$CE$47,Sheet1!CA$6:CA$47),2,0)</f>
        <v>0</v>
      </c>
      <c r="CC93" s="9">
        <f t="array" ref="CC93">VLOOKUP($C93&amp;$D93&amp;$CF93,IF({1,0},Sheet1!$A$6:$A$47&amp;Sheet1!$C$6:$C$47&amp;Sheet1!$CE$6:$CE$47,Sheet1!CB$6:CB$47),2,0)</f>
        <v>0</v>
      </c>
      <c r="CD93" s="9">
        <f t="array" ref="CD93">VLOOKUP($C93&amp;$D93&amp;$CF93,IF({1,0},Sheet1!$A$6:$A$47&amp;Sheet1!$C$6:$C$47&amp;Sheet1!$CE$6:$CE$47,Sheet1!CC$6:CC$47),2,0)</f>
        <v>0</v>
      </c>
      <c r="CE93" s="9">
        <f t="array" ref="CE93">VLOOKUP($C93&amp;$D93&amp;$CF93,IF({1,0},Sheet1!$A$6:$A$47&amp;Sheet1!$C$6:$C$47&amp;Sheet1!$CE$6:$CE$47,Sheet1!CD$6:CD$47),2,0)</f>
        <v>0</v>
      </c>
      <c r="CF93" s="8">
        <v>45</v>
      </c>
      <c r="CG93" s="9" t="s">
        <v>474</v>
      </c>
      <c r="CH93" s="8" t="s">
        <v>78</v>
      </c>
      <c r="CI93" s="9">
        <f t="array" ref="CI93">VLOOKUP($C93&amp;$D93&amp;$CO93,IF({1,0},Sheet1!$A$6:$A$47&amp;Sheet1!$C$6:$C$47&amp;Sheet1!$CN$6:$CN$47,Sheet1!CH$6:CH$47),2,0)</f>
        <v>22</v>
      </c>
      <c r="CJ93" s="9">
        <f t="array" ref="CJ93">VLOOKUP($C93&amp;$D93&amp;$CO93,IF({1,0},Sheet1!$A$6:$A$47&amp;Sheet1!$C$6:$C$47&amp;Sheet1!$CN$6:$CN$47,Sheet1!CI$6:CI$47),2,0)</f>
        <v>72</v>
      </c>
      <c r="CK93" s="9">
        <f t="array" ref="CK93">VLOOKUP($C93&amp;$D93&amp;$CO93,IF({1,0},Sheet1!$A$6:$A$47&amp;Sheet1!$C$6:$C$47&amp;Sheet1!$CN$6:$CN$47,Sheet1!CJ$6:CJ$47),2,0)</f>
        <v>0</v>
      </c>
      <c r="CL93" s="9">
        <f t="array" ref="CL93">VLOOKUP($C93&amp;$D93&amp;$CO93,IF({1,0},Sheet1!$A$6:$A$47&amp;Sheet1!$C$6:$C$47&amp;Sheet1!$CN$6:$CN$47,Sheet1!CK$6:CK$47),2,0)</f>
        <v>0</v>
      </c>
      <c r="CM93" s="9">
        <f t="array" ref="CM93">VLOOKUP($C93&amp;$D93&amp;$CO93,IF({1,0},Sheet1!$A$6:$A$47&amp;Sheet1!$C$6:$C$47&amp;Sheet1!$CN$6:$CN$47,Sheet1!CL$6:CL$47),2,0)</f>
        <v>0</v>
      </c>
      <c r="CN93" s="9">
        <f t="array" ref="CN93">VLOOKUP($C93&amp;$D93&amp;$CO93,IF({1,0},Sheet1!$A$6:$A$47&amp;Sheet1!$C$6:$C$47&amp;Sheet1!$CN$6:$CN$47,Sheet1!CM$6:CM$47),2,0)</f>
        <v>0</v>
      </c>
      <c r="CO93" s="8">
        <v>50</v>
      </c>
      <c r="CP93" s="9" t="str">
        <f t="shared" si="25"/>
        <v>最终增伤+7.2% （10星）</v>
      </c>
    </row>
    <row r="94" spans="1:94" ht="17.399999999999999" x14ac:dyDescent="0.25">
      <c r="A94" s="49">
        <v>41005</v>
      </c>
      <c r="B94" s="31" t="s">
        <v>305</v>
      </c>
      <c r="C94" s="31">
        <f>VLOOKUP(B94,Sheet4!$A$6:$B$171,2,0)</f>
        <v>3</v>
      </c>
      <c r="D94" s="50">
        <v>10</v>
      </c>
      <c r="E94" s="8" t="s">
        <v>29</v>
      </c>
      <c r="F94" s="9">
        <f t="array" ref="F94">VLOOKUP($C94&amp;$D94&amp;$L94,IF({1,0},Sheet1!$A$6:$A$47&amp;Sheet1!$C$6:$C$47&amp;Sheet1!$K$6:$K$47,Sheet1!E$6:E$47),2,0)</f>
        <v>18</v>
      </c>
      <c r="G94" s="9">
        <f t="array" ref="G94">VLOOKUP($C94&amp;$D94&amp;$L94,IF({1,0},Sheet1!$A$6:$A$47&amp;Sheet1!$C$6:$C$47&amp;Sheet1!$K$6:$K$47,Sheet1!F$6:F$47),2,0)</f>
        <v>1</v>
      </c>
      <c r="H94" s="9">
        <f t="array" ref="H94">VLOOKUP($C94&amp;$D94&amp;$L94,IF({1,0},Sheet1!$A$6:$A$47&amp;Sheet1!$C$6:$C$47&amp;Sheet1!$K$6:$K$47,Sheet1!G$6:G$47),2,0)</f>
        <v>0</v>
      </c>
      <c r="I94" s="9">
        <f t="array" ref="I94">VLOOKUP($C94&amp;$D94&amp;$L94,IF({1,0},Sheet1!$A$6:$A$47&amp;Sheet1!$C$6:$C$47&amp;Sheet1!$K$6:$K$47,Sheet1!H$6:H$47),2,0)</f>
        <v>0</v>
      </c>
      <c r="J94" s="9">
        <f t="array" ref="J94">VLOOKUP($C94&amp;$D94&amp;$L94,IF({1,0},Sheet1!$A$6:$A$47&amp;Sheet1!$C$6:$C$47&amp;Sheet1!$K$6:$K$47,Sheet1!I$6:I$47),2,0)</f>
        <v>0</v>
      </c>
      <c r="K94" s="9">
        <f t="array" ref="K94">VLOOKUP($C94&amp;$D94&amp;$L94,IF({1,0},Sheet1!$A$6:$A$47&amp;Sheet1!$C$6:$C$47&amp;Sheet1!$K$6:$K$47,Sheet1!J$6:J$47),2,0)</f>
        <v>0</v>
      </c>
      <c r="L94" s="8">
        <v>5</v>
      </c>
      <c r="M94" s="33" t="s">
        <v>413</v>
      </c>
      <c r="N94" s="8" t="s">
        <v>27</v>
      </c>
      <c r="O94" s="9">
        <f t="array" ref="O94">VLOOKUP($C94&amp;$D94&amp;$U94,IF({1,0},Sheet1!$A$6:$A$47&amp;Sheet1!$C$6:$C$47&amp;Sheet1!$T$6:$T$47,Sheet1!N$6:N$47),2,0)</f>
        <v>18</v>
      </c>
      <c r="P94" s="9">
        <f t="array" ref="P94">VLOOKUP($C94&amp;$D94&amp;$U94,IF({1,0},Sheet1!$A$6:$A$47&amp;Sheet1!$C$6:$C$47&amp;Sheet1!$T$6:$T$47,Sheet1!O$6:O$47),2,0)</f>
        <v>2</v>
      </c>
      <c r="Q94" s="9">
        <f t="array" ref="Q94">VLOOKUP($C94&amp;$D94&amp;$U94,IF({1,0},Sheet1!$A$6:$A$47&amp;Sheet1!$C$6:$C$47&amp;Sheet1!$T$6:$T$47,Sheet1!P$6:P$47),2,0)</f>
        <v>0</v>
      </c>
      <c r="R94" s="9">
        <f t="array" ref="R94">VLOOKUP($C94&amp;$D94&amp;$U94,IF({1,0},Sheet1!$A$6:$A$47&amp;Sheet1!$C$6:$C$47&amp;Sheet1!$T$6:$T$47,Sheet1!Q$6:Q$47),2,0)</f>
        <v>0</v>
      </c>
      <c r="S94" s="9">
        <f t="array" ref="S94">VLOOKUP($C94&amp;$D94&amp;$U94,IF({1,0},Sheet1!$A$6:$A$47&amp;Sheet1!$C$6:$C$47&amp;Sheet1!$T$6:$T$47,Sheet1!R$6:R$47),2,0)</f>
        <v>0</v>
      </c>
      <c r="T94" s="9">
        <f t="array" ref="T94">VLOOKUP($C94&amp;$D94&amp;$U94,IF({1,0},Sheet1!$A$6:$A$47&amp;Sheet1!$C$6:$C$47&amp;Sheet1!$T$6:$T$47,Sheet1!S$6:S$47),2,0)</f>
        <v>0</v>
      </c>
      <c r="U94" s="8">
        <v>10</v>
      </c>
      <c r="V94" s="33" t="s">
        <v>414</v>
      </c>
      <c r="W94" s="8" t="s">
        <v>28</v>
      </c>
      <c r="X94" s="9">
        <f t="array" ref="X94">VLOOKUP($C94&amp;$D94&amp;$AD94,IF({1,0},Sheet1!$A$6:$A$47&amp;Sheet1!$C$6:$C$47&amp;Sheet1!$AC$6:$AC$47,Sheet1!W$6:W$47),2,0)</f>
        <v>0</v>
      </c>
      <c r="Y94" s="9">
        <f t="array" ref="Y94">VLOOKUP($C94&amp;$D94&amp;$AD94,IF({1,0},Sheet1!$A$6:$A$47&amp;Sheet1!$C$6:$C$47&amp;Sheet1!$AC$6:$AC$47,Sheet1!X$6:X$47),2,0)</f>
        <v>0</v>
      </c>
      <c r="Z94" s="9">
        <f t="array" ref="Z94">VLOOKUP($C94&amp;$D94&amp;$AD94,IF({1,0},Sheet1!$A$6:$A$47&amp;Sheet1!$C$6:$C$47&amp;Sheet1!$AC$6:$AC$47,Sheet1!Y$6:Y$47),2,0)</f>
        <v>2</v>
      </c>
      <c r="AA94" s="9">
        <f t="array" ref="AA94">VLOOKUP($C94&amp;$D94&amp;$AD94,IF({1,0},Sheet1!$A$6:$A$47&amp;Sheet1!$C$6:$C$47&amp;Sheet1!$AC$6:$AC$47,Sheet1!Z$6:Z$47),2,0)</f>
        <v>700</v>
      </c>
      <c r="AB94" s="9">
        <f t="array" ref="AB94">VLOOKUP($C94&amp;$D94&amp;$AD94,IF({1,0},Sheet1!$A$6:$A$47&amp;Sheet1!$C$6:$C$47&amp;Sheet1!$AC$6:$AC$47,Sheet1!AA$6:AA$47),2,0)</f>
        <v>9</v>
      </c>
      <c r="AC94" s="9">
        <f t="array" ref="AC94">VLOOKUP($C94&amp;$D94&amp;$AD94,IF({1,0},Sheet1!$A$6:$A$47&amp;Sheet1!$C$6:$C$47&amp;Sheet1!$AC$6:$AC$47,Sheet1!AB$6:AB$47),2,0)</f>
        <v>35</v>
      </c>
      <c r="AD94" s="8">
        <v>15</v>
      </c>
      <c r="AE94" s="9" t="str">
        <f t="array" ref="AE94">VLOOKUP($C94&amp;$D94,IF({1,0},Sheet1!$A$6:$A$47&amp;Sheet1!$C$6:$C$47,Sheet1!AD$6:AD$47),2,0)</f>
        <v>攻击+700，命中+3.5% （3星）</v>
      </c>
      <c r="AF94" s="8" t="s">
        <v>72</v>
      </c>
      <c r="AG94" s="9">
        <f t="array" ref="AG94">VLOOKUP($C94&amp;$D94&amp;$AM94,IF({1,0},Sheet1!$A$6:$A$47&amp;Sheet1!$C$6:$C$47&amp;Sheet1!$AL$6:$AL$47,Sheet1!AF$6:AF$47),2,0)</f>
        <v>0</v>
      </c>
      <c r="AH94" s="9">
        <f t="array" ref="AH94">VLOOKUP($C94&amp;$D94&amp;$AM94,IF({1,0},Sheet1!$A$6:$A$47&amp;Sheet1!$C$6:$C$47&amp;Sheet1!$AL$6:$AL$47,Sheet1!AG$6:AG$47),2,0)</f>
        <v>0</v>
      </c>
      <c r="AI94" s="9">
        <f t="array" ref="AI94">VLOOKUP($C94&amp;$D94&amp;$AM94,IF({1,0},Sheet1!$A$6:$A$47&amp;Sheet1!$C$6:$C$47&amp;Sheet1!$AL$6:$AL$47,Sheet1!AH$6:AH$47),2,0)</f>
        <v>7</v>
      </c>
      <c r="AJ94" s="9">
        <f t="array" ref="AJ94">VLOOKUP($C94&amp;$D94&amp;$AM94,IF({1,0},Sheet1!$A$6:$A$47&amp;Sheet1!$C$6:$C$47&amp;Sheet1!$AL$6:$AL$47,Sheet1!AI$6:AI$47),2,0)</f>
        <v>55</v>
      </c>
      <c r="AK94" s="9">
        <f t="array" ref="AK94">VLOOKUP($C94&amp;$D94&amp;$AM94,IF({1,0},Sheet1!$A$6:$A$47&amp;Sheet1!$C$6:$C$47&amp;Sheet1!$AL$6:$AL$47,Sheet1!AJ$6:AJ$47),2,0)</f>
        <v>0</v>
      </c>
      <c r="AL94" s="9">
        <f t="array" ref="AL94">VLOOKUP($C94&amp;$D94&amp;$AM94,IF({1,0},Sheet1!$A$6:$A$47&amp;Sheet1!$C$6:$C$47&amp;Sheet1!$AL$6:$AL$47,Sheet1!AK$6:AK$47),2,0)</f>
        <v>0</v>
      </c>
      <c r="AM94" s="8">
        <v>20</v>
      </c>
      <c r="AN94" s="9" t="s">
        <v>471</v>
      </c>
      <c r="AO94" s="8" t="s">
        <v>73</v>
      </c>
      <c r="AP94" s="9">
        <f t="array" ref="AP94">VLOOKUP($C94&amp;$D94&amp;$AV94,IF({1,0},Sheet1!$A$6:$A$47&amp;Sheet1!$C$6:$C$47&amp;Sheet1!$AU$6:$AU$47,Sheet1!AO$6:AO$47),2,0)</f>
        <v>2</v>
      </c>
      <c r="AQ94" s="9">
        <f t="array" ref="AQ94">VLOOKUP($C94&amp;$D94&amp;$AV94,IF({1,0},Sheet1!$A$6:$A$47&amp;Sheet1!$C$6:$C$47&amp;Sheet1!$AU$6:$AU$47,Sheet1!AP$6:AP$47),2,0)</f>
        <v>2500</v>
      </c>
      <c r="AR94" s="9">
        <f t="array" ref="AR94">VLOOKUP($C94&amp;$D94&amp;$AV94,IF({1,0},Sheet1!$A$6:$A$47&amp;Sheet1!$C$6:$C$47&amp;Sheet1!$AU$6:$AU$47,Sheet1!AQ$6:AQ$47),2,0)</f>
        <v>0</v>
      </c>
      <c r="AS94" s="9">
        <f t="array" ref="AS94">VLOOKUP($C94&amp;$D94&amp;$AV94,IF({1,0},Sheet1!$A$6:$A$47&amp;Sheet1!$C$6:$C$47&amp;Sheet1!$AU$6:$AU$47,Sheet1!AR$6:AR$47),2,0)</f>
        <v>0</v>
      </c>
      <c r="AT94" s="9">
        <f t="array" ref="AT94">VLOOKUP($C94&amp;$D94&amp;$AV94,IF({1,0},Sheet1!$A$6:$A$47&amp;Sheet1!$C$6:$C$47&amp;Sheet1!$AU$6:$AU$47,Sheet1!AS$6:AS$47),2,0)</f>
        <v>0</v>
      </c>
      <c r="AU94" s="9">
        <f t="array" ref="AU94">VLOOKUP($C94&amp;$D94&amp;$AV94,IF({1,0},Sheet1!$A$6:$A$47&amp;Sheet1!$C$6:$C$47&amp;Sheet1!$AU$6:$AU$47,Sheet1!AT$6:AT$47),2,0)</f>
        <v>0</v>
      </c>
      <c r="AV94" s="8">
        <v>25</v>
      </c>
      <c r="AW94" s="9" t="s">
        <v>472</v>
      </c>
      <c r="AX94" s="8" t="s">
        <v>74</v>
      </c>
      <c r="AY94" s="9">
        <f t="array" ref="AY94">VLOOKUP($C94&amp;$D94&amp;$BE94,IF({1,0},Sheet1!$A$6:$A$47&amp;Sheet1!$C$6:$C$47&amp;Sheet1!$BD$6:$BD$47,Sheet1!AX$6:AX$47),2,0)</f>
        <v>18</v>
      </c>
      <c r="AZ94" s="9">
        <f t="array" ref="AZ94">VLOOKUP($C94&amp;$D94&amp;$BE94,IF({1,0},Sheet1!$A$6:$A$47&amp;Sheet1!$C$6:$C$47&amp;Sheet1!$BD$6:$BD$47,Sheet1!AY$6:AY$47),2,0)</f>
        <v>4</v>
      </c>
      <c r="BA94" s="9">
        <f t="array" ref="BA94">VLOOKUP($C94&amp;$D94&amp;$BE94,IF({1,0},Sheet1!$A$6:$A$47&amp;Sheet1!$C$6:$C$47&amp;Sheet1!$BD$6:$BD$47,Sheet1!AZ$6:AZ$47),2,0)</f>
        <v>0</v>
      </c>
      <c r="BB94" s="9">
        <f t="array" ref="BB94">VLOOKUP($C94&amp;$D94&amp;$BE94,IF({1,0},Sheet1!$A$6:$A$47&amp;Sheet1!$C$6:$C$47&amp;Sheet1!$BD$6:$BD$47,Sheet1!BA$6:BA$47),2,0)</f>
        <v>0</v>
      </c>
      <c r="BC94" s="9">
        <f t="array" ref="BC94">VLOOKUP($C94&amp;$D94&amp;$BE94,IF({1,0},Sheet1!$A$6:$A$47&amp;Sheet1!$C$6:$C$47&amp;Sheet1!$BD$6:$BD$47,Sheet1!BB$6:BB$47),2,0)</f>
        <v>0</v>
      </c>
      <c r="BD94" s="9">
        <f t="array" ref="BD94">VLOOKUP($C94&amp;$D94&amp;$BE94,IF({1,0},Sheet1!$A$6:$A$47&amp;Sheet1!$C$6:$C$47&amp;Sheet1!$BD$6:$BD$47,Sheet1!BC$6:BC$47),2,0)</f>
        <v>0</v>
      </c>
      <c r="BE94" s="8">
        <v>30</v>
      </c>
      <c r="BF94" s="33" t="s">
        <v>418</v>
      </c>
      <c r="BG94" s="33" t="s">
        <v>75</v>
      </c>
      <c r="BH94" s="9">
        <f t="array" ref="BH94">VLOOKUP($C94&amp;$D94&amp;$BN94,IF({1,0},Sheet1!$A$6:$A$47&amp;Sheet1!$C$6:$C$47&amp;Sheet1!$BM$6:$BM$47,Sheet1!BG$6:BG$47),2,0)</f>
        <v>2</v>
      </c>
      <c r="BI94" s="9">
        <f t="array" ref="BI94">VLOOKUP($C94&amp;$D94&amp;$BN94,IF({1,0},Sheet1!$A$6:$A$47&amp;Sheet1!$C$6:$C$47&amp;Sheet1!$BM$6:$BM$47,Sheet1!BH$6:BH$47),2,0)</f>
        <v>5000</v>
      </c>
      <c r="BJ94" s="9">
        <f t="array" ref="BJ94">VLOOKUP($C94&amp;$D94&amp;$BN94,IF({1,0},Sheet1!$A$6:$A$47&amp;Sheet1!$C$6:$C$47&amp;Sheet1!$BM$6:$BM$47,Sheet1!BI$6:BI$47),2,0)</f>
        <v>0</v>
      </c>
      <c r="BK94" s="9">
        <f t="array" ref="BK94">VLOOKUP($C94&amp;$D94&amp;$BN94,IF({1,0},Sheet1!$A$6:$A$47&amp;Sheet1!$C$6:$C$47&amp;Sheet1!$BM$6:$BM$47,Sheet1!BJ$6:BJ$47),2,0)</f>
        <v>0</v>
      </c>
      <c r="BL94" s="9">
        <f t="array" ref="BL94">VLOOKUP($C94&amp;$D94&amp;$BN94,IF({1,0},Sheet1!$A$6:$A$47&amp;Sheet1!$C$6:$C$47&amp;Sheet1!$BM$6:$BM$47,Sheet1!BK$6:BK$47),2,0)</f>
        <v>0</v>
      </c>
      <c r="BM94" s="9">
        <f t="array" ref="BM94">VLOOKUP($C94&amp;$D94&amp;$BN94,IF({1,0},Sheet1!$A$6:$A$47&amp;Sheet1!$C$6:$C$47&amp;Sheet1!$BM$6:$BM$47,Sheet1!BL$6:BL$47),2,0)</f>
        <v>0</v>
      </c>
      <c r="BN94" s="8">
        <v>35</v>
      </c>
      <c r="BO94" s="9" t="s">
        <v>473</v>
      </c>
      <c r="BP94" s="8" t="s">
        <v>76</v>
      </c>
      <c r="BQ94" s="9">
        <f t="array" ref="BQ94">VLOOKUP($C94&amp;$D94&amp;$BW94,IF({1,0},Sheet1!$A$6:$A$47&amp;Sheet1!$C$6:$C$47&amp;Sheet1!$BV$6:$BV$47,Sheet1!BP$6:BP$47),2,0)</f>
        <v>7</v>
      </c>
      <c r="BR94" s="9">
        <f t="array" ref="BR94">VLOOKUP($C94&amp;$D94&amp;$BW94,IF({1,0},Sheet1!$A$6:$A$47&amp;Sheet1!$C$6:$C$47&amp;Sheet1!$BV$6:$BV$47,Sheet1!BQ$6:BQ$47),2,0)</f>
        <v>60</v>
      </c>
      <c r="BS94" s="9">
        <f t="array" ref="BS94">VLOOKUP($C94&amp;$D94&amp;$BW94,IF({1,0},Sheet1!$A$6:$A$47&amp;Sheet1!$C$6:$C$47&amp;Sheet1!$BV$6:$BV$47,Sheet1!BR$6:BR$47),2,0)</f>
        <v>0</v>
      </c>
      <c r="BT94" s="9">
        <f t="array" ref="BT94">VLOOKUP($C94&amp;$D94&amp;$BW94,IF({1,0},Sheet1!$A$6:$A$47&amp;Sheet1!$C$6:$C$47&amp;Sheet1!$BV$6:$BV$47,Sheet1!BS$6:BS$47),2,0)</f>
        <v>0</v>
      </c>
      <c r="BU94" s="9">
        <f t="array" ref="BU94">VLOOKUP($C94&amp;$D94&amp;$BW94,IF({1,0},Sheet1!$A$6:$A$47&amp;Sheet1!$C$6:$C$47&amp;Sheet1!$BV$6:$BV$47,Sheet1!BT$6:BT$47),2,0)</f>
        <v>0</v>
      </c>
      <c r="BV94" s="9">
        <f t="array" ref="BV94">VLOOKUP($C94&amp;$D94&amp;$BW94,IF({1,0},Sheet1!$A$6:$A$47&amp;Sheet1!$C$6:$C$47&amp;Sheet1!$BV$6:$BV$47,Sheet1!BU$6:BU$47),2,0)</f>
        <v>0</v>
      </c>
      <c r="BW94" s="8">
        <v>40</v>
      </c>
      <c r="BX94" s="9" t="str">
        <f t="shared" si="24"/>
        <v>伤害加成+6% （8星）</v>
      </c>
      <c r="BY94" s="8" t="s">
        <v>77</v>
      </c>
      <c r="BZ94" s="9">
        <f t="array" ref="BZ94">VLOOKUP($C94&amp;$D94&amp;$CF94,IF({1,0},Sheet1!$A$6:$A$47&amp;Sheet1!$C$6:$C$47&amp;Sheet1!$CE$6:$CE$47,Sheet1!BY$6:BY$47),2,0)</f>
        <v>2</v>
      </c>
      <c r="CA94" s="9">
        <f t="array" ref="CA94">VLOOKUP($C94&amp;$D94&amp;$CF94,IF({1,0},Sheet1!$A$6:$A$47&amp;Sheet1!$C$6:$C$47&amp;Sheet1!$CE$6:$CE$47,Sheet1!BZ$6:BZ$47),2,0)</f>
        <v>10000</v>
      </c>
      <c r="CB94" s="9">
        <f t="array" ref="CB94">VLOOKUP($C94&amp;$D94&amp;$CF94,IF({1,0},Sheet1!$A$6:$A$47&amp;Sheet1!$C$6:$C$47&amp;Sheet1!$CE$6:$CE$47,Sheet1!CA$6:CA$47),2,0)</f>
        <v>0</v>
      </c>
      <c r="CC94" s="9">
        <f t="array" ref="CC94">VLOOKUP($C94&amp;$D94&amp;$CF94,IF({1,0},Sheet1!$A$6:$A$47&amp;Sheet1!$C$6:$C$47&amp;Sheet1!$CE$6:$CE$47,Sheet1!CB$6:CB$47),2,0)</f>
        <v>0</v>
      </c>
      <c r="CD94" s="9">
        <f t="array" ref="CD94">VLOOKUP($C94&amp;$D94&amp;$CF94,IF({1,0},Sheet1!$A$6:$A$47&amp;Sheet1!$C$6:$C$47&amp;Sheet1!$CE$6:$CE$47,Sheet1!CC$6:CC$47),2,0)</f>
        <v>0</v>
      </c>
      <c r="CE94" s="9">
        <f t="array" ref="CE94">VLOOKUP($C94&amp;$D94&amp;$CF94,IF({1,0},Sheet1!$A$6:$A$47&amp;Sheet1!$C$6:$C$47&amp;Sheet1!$CE$6:$CE$47,Sheet1!CD$6:CD$47),2,0)</f>
        <v>0</v>
      </c>
      <c r="CF94" s="8">
        <v>45</v>
      </c>
      <c r="CG94" s="9" t="s">
        <v>474</v>
      </c>
      <c r="CH94" s="8" t="s">
        <v>78</v>
      </c>
      <c r="CI94" s="9">
        <f t="array" ref="CI94">VLOOKUP($C94&amp;$D94&amp;$CO94,IF({1,0},Sheet1!$A$6:$A$47&amp;Sheet1!$C$6:$C$47&amp;Sheet1!$CN$6:$CN$47,Sheet1!CH$6:CH$47),2,0)</f>
        <v>22</v>
      </c>
      <c r="CJ94" s="9">
        <f t="array" ref="CJ94">VLOOKUP($C94&amp;$D94&amp;$CO94,IF({1,0},Sheet1!$A$6:$A$47&amp;Sheet1!$C$6:$C$47&amp;Sheet1!$CN$6:$CN$47,Sheet1!CI$6:CI$47),2,0)</f>
        <v>72</v>
      </c>
      <c r="CK94" s="9">
        <f t="array" ref="CK94">VLOOKUP($C94&amp;$D94&amp;$CO94,IF({1,0},Sheet1!$A$6:$A$47&amp;Sheet1!$C$6:$C$47&amp;Sheet1!$CN$6:$CN$47,Sheet1!CJ$6:CJ$47),2,0)</f>
        <v>0</v>
      </c>
      <c r="CL94" s="9">
        <f t="array" ref="CL94">VLOOKUP($C94&amp;$D94&amp;$CO94,IF({1,0},Sheet1!$A$6:$A$47&amp;Sheet1!$C$6:$C$47&amp;Sheet1!$CN$6:$CN$47,Sheet1!CK$6:CK$47),2,0)</f>
        <v>0</v>
      </c>
      <c r="CM94" s="9">
        <f t="array" ref="CM94">VLOOKUP($C94&amp;$D94&amp;$CO94,IF({1,0},Sheet1!$A$6:$A$47&amp;Sheet1!$C$6:$C$47&amp;Sheet1!$CN$6:$CN$47,Sheet1!CL$6:CL$47),2,0)</f>
        <v>0</v>
      </c>
      <c r="CN94" s="9">
        <f t="array" ref="CN94">VLOOKUP($C94&amp;$D94&amp;$CO94,IF({1,0},Sheet1!$A$6:$A$47&amp;Sheet1!$C$6:$C$47&amp;Sheet1!$CN$6:$CN$47,Sheet1!CM$6:CM$47),2,0)</f>
        <v>0</v>
      </c>
      <c r="CO94" s="8">
        <v>50</v>
      </c>
      <c r="CP94" s="9" t="str">
        <f t="shared" si="25"/>
        <v>最终增伤+7.2% （10星）</v>
      </c>
    </row>
    <row r="95" spans="1:94" ht="17.399999999999999" x14ac:dyDescent="0.25">
      <c r="A95" s="49">
        <v>41006</v>
      </c>
      <c r="B95" s="31" t="s">
        <v>306</v>
      </c>
      <c r="C95" s="31">
        <f>VLOOKUP(B95,Sheet4!$A$6:$B$171,2,0)</f>
        <v>3</v>
      </c>
      <c r="D95" s="50">
        <v>10</v>
      </c>
      <c r="E95" s="8" t="s">
        <v>29</v>
      </c>
      <c r="F95" s="9">
        <f t="array" ref="F95">VLOOKUP($C95&amp;$D95&amp;$L95,IF({1,0},Sheet1!$A$6:$A$47&amp;Sheet1!$C$6:$C$47&amp;Sheet1!$K$6:$K$47,Sheet1!E$6:E$47),2,0)</f>
        <v>18</v>
      </c>
      <c r="G95" s="9">
        <f t="array" ref="G95">VLOOKUP($C95&amp;$D95&amp;$L95,IF({1,0},Sheet1!$A$6:$A$47&amp;Sheet1!$C$6:$C$47&amp;Sheet1!$K$6:$K$47,Sheet1!F$6:F$47),2,0)</f>
        <v>1</v>
      </c>
      <c r="H95" s="9">
        <f t="array" ref="H95">VLOOKUP($C95&amp;$D95&amp;$L95,IF({1,0},Sheet1!$A$6:$A$47&amp;Sheet1!$C$6:$C$47&amp;Sheet1!$K$6:$K$47,Sheet1!G$6:G$47),2,0)</f>
        <v>0</v>
      </c>
      <c r="I95" s="9">
        <f t="array" ref="I95">VLOOKUP($C95&amp;$D95&amp;$L95,IF({1,0},Sheet1!$A$6:$A$47&amp;Sheet1!$C$6:$C$47&amp;Sheet1!$K$6:$K$47,Sheet1!H$6:H$47),2,0)</f>
        <v>0</v>
      </c>
      <c r="J95" s="9">
        <f t="array" ref="J95">VLOOKUP($C95&amp;$D95&amp;$L95,IF({1,0},Sheet1!$A$6:$A$47&amp;Sheet1!$C$6:$C$47&amp;Sheet1!$K$6:$K$47,Sheet1!I$6:I$47),2,0)</f>
        <v>0</v>
      </c>
      <c r="K95" s="9">
        <f t="array" ref="K95">VLOOKUP($C95&amp;$D95&amp;$L95,IF({1,0},Sheet1!$A$6:$A$47&amp;Sheet1!$C$6:$C$47&amp;Sheet1!$K$6:$K$47,Sheet1!J$6:J$47),2,0)</f>
        <v>0</v>
      </c>
      <c r="L95" s="8">
        <v>5</v>
      </c>
      <c r="M95" s="33" t="s">
        <v>413</v>
      </c>
      <c r="N95" s="8" t="s">
        <v>27</v>
      </c>
      <c r="O95" s="9">
        <f t="array" ref="O95">VLOOKUP($C95&amp;$D95&amp;$U95,IF({1,0},Sheet1!$A$6:$A$47&amp;Sheet1!$C$6:$C$47&amp;Sheet1!$T$6:$T$47,Sheet1!N$6:N$47),2,0)</f>
        <v>18</v>
      </c>
      <c r="P95" s="9">
        <f t="array" ref="P95">VLOOKUP($C95&amp;$D95&amp;$U95,IF({1,0},Sheet1!$A$6:$A$47&amp;Sheet1!$C$6:$C$47&amp;Sheet1!$T$6:$T$47,Sheet1!O$6:O$47),2,0)</f>
        <v>2</v>
      </c>
      <c r="Q95" s="9">
        <f t="array" ref="Q95">VLOOKUP($C95&amp;$D95&amp;$U95,IF({1,0},Sheet1!$A$6:$A$47&amp;Sheet1!$C$6:$C$47&amp;Sheet1!$T$6:$T$47,Sheet1!P$6:P$47),2,0)</f>
        <v>0</v>
      </c>
      <c r="R95" s="9">
        <f t="array" ref="R95">VLOOKUP($C95&amp;$D95&amp;$U95,IF({1,0},Sheet1!$A$6:$A$47&amp;Sheet1!$C$6:$C$47&amp;Sheet1!$T$6:$T$47,Sheet1!Q$6:Q$47),2,0)</f>
        <v>0</v>
      </c>
      <c r="S95" s="9">
        <f t="array" ref="S95">VLOOKUP($C95&amp;$D95&amp;$U95,IF({1,0},Sheet1!$A$6:$A$47&amp;Sheet1!$C$6:$C$47&amp;Sheet1!$T$6:$T$47,Sheet1!R$6:R$47),2,0)</f>
        <v>0</v>
      </c>
      <c r="T95" s="9">
        <f t="array" ref="T95">VLOOKUP($C95&amp;$D95&amp;$U95,IF({1,0},Sheet1!$A$6:$A$47&amp;Sheet1!$C$6:$C$47&amp;Sheet1!$T$6:$T$47,Sheet1!S$6:S$47),2,0)</f>
        <v>0</v>
      </c>
      <c r="U95" s="8">
        <v>10</v>
      </c>
      <c r="V95" s="33" t="s">
        <v>414</v>
      </c>
      <c r="W95" s="8" t="s">
        <v>28</v>
      </c>
      <c r="X95" s="9">
        <f t="array" ref="X95">VLOOKUP($C95&amp;$D95&amp;$AD95,IF({1,0},Sheet1!$A$6:$A$47&amp;Sheet1!$C$6:$C$47&amp;Sheet1!$AC$6:$AC$47,Sheet1!W$6:W$47),2,0)</f>
        <v>0</v>
      </c>
      <c r="Y95" s="9">
        <f t="array" ref="Y95">VLOOKUP($C95&amp;$D95&amp;$AD95,IF({1,0},Sheet1!$A$6:$A$47&amp;Sheet1!$C$6:$C$47&amp;Sheet1!$AC$6:$AC$47,Sheet1!X$6:X$47),2,0)</f>
        <v>0</v>
      </c>
      <c r="Z95" s="9">
        <f t="array" ref="Z95">VLOOKUP($C95&amp;$D95&amp;$AD95,IF({1,0},Sheet1!$A$6:$A$47&amp;Sheet1!$C$6:$C$47&amp;Sheet1!$AC$6:$AC$47,Sheet1!Y$6:Y$47),2,0)</f>
        <v>2</v>
      </c>
      <c r="AA95" s="9">
        <f t="array" ref="AA95">VLOOKUP($C95&amp;$D95&amp;$AD95,IF({1,0},Sheet1!$A$6:$A$47&amp;Sheet1!$C$6:$C$47&amp;Sheet1!$AC$6:$AC$47,Sheet1!Z$6:Z$47),2,0)</f>
        <v>700</v>
      </c>
      <c r="AB95" s="9">
        <f t="array" ref="AB95">VLOOKUP($C95&amp;$D95&amp;$AD95,IF({1,0},Sheet1!$A$6:$A$47&amp;Sheet1!$C$6:$C$47&amp;Sheet1!$AC$6:$AC$47,Sheet1!AA$6:AA$47),2,0)</f>
        <v>9</v>
      </c>
      <c r="AC95" s="9">
        <f t="array" ref="AC95">VLOOKUP($C95&amp;$D95&amp;$AD95,IF({1,0},Sheet1!$A$6:$A$47&amp;Sheet1!$C$6:$C$47&amp;Sheet1!$AC$6:$AC$47,Sheet1!AB$6:AB$47),2,0)</f>
        <v>35</v>
      </c>
      <c r="AD95" s="8">
        <v>15</v>
      </c>
      <c r="AE95" s="9" t="str">
        <f t="array" ref="AE95">VLOOKUP($C95&amp;$D95,IF({1,0},Sheet1!$A$6:$A$47&amp;Sheet1!$C$6:$C$47,Sheet1!AD$6:AD$47),2,0)</f>
        <v>攻击+700，命中+3.5% （3星）</v>
      </c>
      <c r="AF95" s="8" t="s">
        <v>72</v>
      </c>
      <c r="AG95" s="9">
        <f t="array" ref="AG95">VLOOKUP($C95&amp;$D95&amp;$AM95,IF({1,0},Sheet1!$A$6:$A$47&amp;Sheet1!$C$6:$C$47&amp;Sheet1!$AL$6:$AL$47,Sheet1!AF$6:AF$47),2,0)</f>
        <v>0</v>
      </c>
      <c r="AH95" s="9">
        <f t="array" ref="AH95">VLOOKUP($C95&amp;$D95&amp;$AM95,IF({1,0},Sheet1!$A$6:$A$47&amp;Sheet1!$C$6:$C$47&amp;Sheet1!$AL$6:$AL$47,Sheet1!AG$6:AG$47),2,0)</f>
        <v>0</v>
      </c>
      <c r="AI95" s="9">
        <f t="array" ref="AI95">VLOOKUP($C95&amp;$D95&amp;$AM95,IF({1,0},Sheet1!$A$6:$A$47&amp;Sheet1!$C$6:$C$47&amp;Sheet1!$AL$6:$AL$47,Sheet1!AH$6:AH$47),2,0)</f>
        <v>7</v>
      </c>
      <c r="AJ95" s="9">
        <f t="array" ref="AJ95">VLOOKUP($C95&amp;$D95&amp;$AM95,IF({1,0},Sheet1!$A$6:$A$47&amp;Sheet1!$C$6:$C$47&amp;Sheet1!$AL$6:$AL$47,Sheet1!AI$6:AI$47),2,0)</f>
        <v>55</v>
      </c>
      <c r="AK95" s="9">
        <f t="array" ref="AK95">VLOOKUP($C95&amp;$D95&amp;$AM95,IF({1,0},Sheet1!$A$6:$A$47&amp;Sheet1!$C$6:$C$47&amp;Sheet1!$AL$6:$AL$47,Sheet1!AJ$6:AJ$47),2,0)</f>
        <v>0</v>
      </c>
      <c r="AL95" s="9">
        <f t="array" ref="AL95">VLOOKUP($C95&amp;$D95&amp;$AM95,IF({1,0},Sheet1!$A$6:$A$47&amp;Sheet1!$C$6:$C$47&amp;Sheet1!$AL$6:$AL$47,Sheet1!AK$6:AK$47),2,0)</f>
        <v>0</v>
      </c>
      <c r="AM95" s="8">
        <v>20</v>
      </c>
      <c r="AN95" s="9" t="s">
        <v>471</v>
      </c>
      <c r="AO95" s="8" t="s">
        <v>73</v>
      </c>
      <c r="AP95" s="9">
        <f t="array" ref="AP95">VLOOKUP($C95&amp;$D95&amp;$AV95,IF({1,0},Sheet1!$A$6:$A$47&amp;Sheet1!$C$6:$C$47&amp;Sheet1!$AU$6:$AU$47,Sheet1!AO$6:AO$47),2,0)</f>
        <v>2</v>
      </c>
      <c r="AQ95" s="9">
        <f t="array" ref="AQ95">VLOOKUP($C95&amp;$D95&amp;$AV95,IF({1,0},Sheet1!$A$6:$A$47&amp;Sheet1!$C$6:$C$47&amp;Sheet1!$AU$6:$AU$47,Sheet1!AP$6:AP$47),2,0)</f>
        <v>2500</v>
      </c>
      <c r="AR95" s="9">
        <f t="array" ref="AR95">VLOOKUP($C95&amp;$D95&amp;$AV95,IF({1,0},Sheet1!$A$6:$A$47&amp;Sheet1!$C$6:$C$47&amp;Sheet1!$AU$6:$AU$47,Sheet1!AQ$6:AQ$47),2,0)</f>
        <v>0</v>
      </c>
      <c r="AS95" s="9">
        <f t="array" ref="AS95">VLOOKUP($C95&amp;$D95&amp;$AV95,IF({1,0},Sheet1!$A$6:$A$47&amp;Sheet1!$C$6:$C$47&amp;Sheet1!$AU$6:$AU$47,Sheet1!AR$6:AR$47),2,0)</f>
        <v>0</v>
      </c>
      <c r="AT95" s="9">
        <f t="array" ref="AT95">VLOOKUP($C95&amp;$D95&amp;$AV95,IF({1,0},Sheet1!$A$6:$A$47&amp;Sheet1!$C$6:$C$47&amp;Sheet1!$AU$6:$AU$47,Sheet1!AS$6:AS$47),2,0)</f>
        <v>0</v>
      </c>
      <c r="AU95" s="9">
        <f t="array" ref="AU95">VLOOKUP($C95&amp;$D95&amp;$AV95,IF({1,0},Sheet1!$A$6:$A$47&amp;Sheet1!$C$6:$C$47&amp;Sheet1!$AU$6:$AU$47,Sheet1!AT$6:AT$47),2,0)</f>
        <v>0</v>
      </c>
      <c r="AV95" s="8">
        <v>25</v>
      </c>
      <c r="AW95" s="9" t="s">
        <v>472</v>
      </c>
      <c r="AX95" s="8" t="s">
        <v>74</v>
      </c>
      <c r="AY95" s="9">
        <f t="array" ref="AY95">VLOOKUP($C95&amp;$D95&amp;$BE95,IF({1,0},Sheet1!$A$6:$A$47&amp;Sheet1!$C$6:$C$47&amp;Sheet1!$BD$6:$BD$47,Sheet1!AX$6:AX$47),2,0)</f>
        <v>18</v>
      </c>
      <c r="AZ95" s="9">
        <f t="array" ref="AZ95">VLOOKUP($C95&amp;$D95&amp;$BE95,IF({1,0},Sheet1!$A$6:$A$47&amp;Sheet1!$C$6:$C$47&amp;Sheet1!$BD$6:$BD$47,Sheet1!AY$6:AY$47),2,0)</f>
        <v>4</v>
      </c>
      <c r="BA95" s="9">
        <f t="array" ref="BA95">VLOOKUP($C95&amp;$D95&amp;$BE95,IF({1,0},Sheet1!$A$6:$A$47&amp;Sheet1!$C$6:$C$47&amp;Sheet1!$BD$6:$BD$47,Sheet1!AZ$6:AZ$47),2,0)</f>
        <v>0</v>
      </c>
      <c r="BB95" s="9">
        <f t="array" ref="BB95">VLOOKUP($C95&amp;$D95&amp;$BE95,IF({1,0},Sheet1!$A$6:$A$47&amp;Sheet1!$C$6:$C$47&amp;Sheet1!$BD$6:$BD$47,Sheet1!BA$6:BA$47),2,0)</f>
        <v>0</v>
      </c>
      <c r="BC95" s="9">
        <f t="array" ref="BC95">VLOOKUP($C95&amp;$D95&amp;$BE95,IF({1,0},Sheet1!$A$6:$A$47&amp;Sheet1!$C$6:$C$47&amp;Sheet1!$BD$6:$BD$47,Sheet1!BB$6:BB$47),2,0)</f>
        <v>0</v>
      </c>
      <c r="BD95" s="9">
        <f t="array" ref="BD95">VLOOKUP($C95&amp;$D95&amp;$BE95,IF({1,0},Sheet1!$A$6:$A$47&amp;Sheet1!$C$6:$C$47&amp;Sheet1!$BD$6:$BD$47,Sheet1!BC$6:BC$47),2,0)</f>
        <v>0</v>
      </c>
      <c r="BE95" s="8">
        <v>30</v>
      </c>
      <c r="BF95" s="33" t="s">
        <v>418</v>
      </c>
      <c r="BG95" s="33" t="s">
        <v>75</v>
      </c>
      <c r="BH95" s="9">
        <f t="array" ref="BH95">VLOOKUP($C95&amp;$D95&amp;$BN95,IF({1,0},Sheet1!$A$6:$A$47&amp;Sheet1!$C$6:$C$47&amp;Sheet1!$BM$6:$BM$47,Sheet1!BG$6:BG$47),2,0)</f>
        <v>2</v>
      </c>
      <c r="BI95" s="9">
        <f t="array" ref="BI95">VLOOKUP($C95&amp;$D95&amp;$BN95,IF({1,0},Sheet1!$A$6:$A$47&amp;Sheet1!$C$6:$C$47&amp;Sheet1!$BM$6:$BM$47,Sheet1!BH$6:BH$47),2,0)</f>
        <v>5000</v>
      </c>
      <c r="BJ95" s="9">
        <f t="array" ref="BJ95">VLOOKUP($C95&amp;$D95&amp;$BN95,IF({1,0},Sheet1!$A$6:$A$47&amp;Sheet1!$C$6:$C$47&amp;Sheet1!$BM$6:$BM$47,Sheet1!BI$6:BI$47),2,0)</f>
        <v>0</v>
      </c>
      <c r="BK95" s="9">
        <f t="array" ref="BK95">VLOOKUP($C95&amp;$D95&amp;$BN95,IF({1,0},Sheet1!$A$6:$A$47&amp;Sheet1!$C$6:$C$47&amp;Sheet1!$BM$6:$BM$47,Sheet1!BJ$6:BJ$47),2,0)</f>
        <v>0</v>
      </c>
      <c r="BL95" s="9">
        <f t="array" ref="BL95">VLOOKUP($C95&amp;$D95&amp;$BN95,IF({1,0},Sheet1!$A$6:$A$47&amp;Sheet1!$C$6:$C$47&amp;Sheet1!$BM$6:$BM$47,Sheet1!BK$6:BK$47),2,0)</f>
        <v>0</v>
      </c>
      <c r="BM95" s="9">
        <f t="array" ref="BM95">VLOOKUP($C95&amp;$D95&amp;$BN95,IF({1,0},Sheet1!$A$6:$A$47&amp;Sheet1!$C$6:$C$47&amp;Sheet1!$BM$6:$BM$47,Sheet1!BL$6:BL$47),2,0)</f>
        <v>0</v>
      </c>
      <c r="BN95" s="8">
        <v>35</v>
      </c>
      <c r="BO95" s="9" t="s">
        <v>473</v>
      </c>
      <c r="BP95" s="8" t="s">
        <v>76</v>
      </c>
      <c r="BQ95" s="9">
        <f t="array" ref="BQ95">VLOOKUP($C95&amp;$D95&amp;$BW95,IF({1,0},Sheet1!$A$6:$A$47&amp;Sheet1!$C$6:$C$47&amp;Sheet1!$BV$6:$BV$47,Sheet1!BP$6:BP$47),2,0)</f>
        <v>7</v>
      </c>
      <c r="BR95" s="9">
        <f t="array" ref="BR95">VLOOKUP($C95&amp;$D95&amp;$BW95,IF({1,0},Sheet1!$A$6:$A$47&amp;Sheet1!$C$6:$C$47&amp;Sheet1!$BV$6:$BV$47,Sheet1!BQ$6:BQ$47),2,0)</f>
        <v>60</v>
      </c>
      <c r="BS95" s="9">
        <f t="array" ref="BS95">VLOOKUP($C95&amp;$D95&amp;$BW95,IF({1,0},Sheet1!$A$6:$A$47&amp;Sheet1!$C$6:$C$47&amp;Sheet1!$BV$6:$BV$47,Sheet1!BR$6:BR$47),2,0)</f>
        <v>0</v>
      </c>
      <c r="BT95" s="9">
        <f t="array" ref="BT95">VLOOKUP($C95&amp;$D95&amp;$BW95,IF({1,0},Sheet1!$A$6:$A$47&amp;Sheet1!$C$6:$C$47&amp;Sheet1!$BV$6:$BV$47,Sheet1!BS$6:BS$47),2,0)</f>
        <v>0</v>
      </c>
      <c r="BU95" s="9">
        <f t="array" ref="BU95">VLOOKUP($C95&amp;$D95&amp;$BW95,IF({1,0},Sheet1!$A$6:$A$47&amp;Sheet1!$C$6:$C$47&amp;Sheet1!$BV$6:$BV$47,Sheet1!BT$6:BT$47),2,0)</f>
        <v>0</v>
      </c>
      <c r="BV95" s="9">
        <f t="array" ref="BV95">VLOOKUP($C95&amp;$D95&amp;$BW95,IF({1,0},Sheet1!$A$6:$A$47&amp;Sheet1!$C$6:$C$47&amp;Sheet1!$BV$6:$BV$47,Sheet1!BU$6:BU$47),2,0)</f>
        <v>0</v>
      </c>
      <c r="BW95" s="8">
        <v>40</v>
      </c>
      <c r="BX95" s="9" t="str">
        <f t="shared" si="24"/>
        <v>伤害加成+6% （8星）</v>
      </c>
      <c r="BY95" s="8" t="s">
        <v>77</v>
      </c>
      <c r="BZ95" s="9">
        <f t="array" ref="BZ95">VLOOKUP($C95&amp;$D95&amp;$CF95,IF({1,0},Sheet1!$A$6:$A$47&amp;Sheet1!$C$6:$C$47&amp;Sheet1!$CE$6:$CE$47,Sheet1!BY$6:BY$47),2,0)</f>
        <v>2</v>
      </c>
      <c r="CA95" s="9">
        <f t="array" ref="CA95">VLOOKUP($C95&amp;$D95&amp;$CF95,IF({1,0},Sheet1!$A$6:$A$47&amp;Sheet1!$C$6:$C$47&amp;Sheet1!$CE$6:$CE$47,Sheet1!BZ$6:BZ$47),2,0)</f>
        <v>10000</v>
      </c>
      <c r="CB95" s="9">
        <f t="array" ref="CB95">VLOOKUP($C95&amp;$D95&amp;$CF95,IF({1,0},Sheet1!$A$6:$A$47&amp;Sheet1!$C$6:$C$47&amp;Sheet1!$CE$6:$CE$47,Sheet1!CA$6:CA$47),2,0)</f>
        <v>0</v>
      </c>
      <c r="CC95" s="9">
        <f t="array" ref="CC95">VLOOKUP($C95&amp;$D95&amp;$CF95,IF({1,0},Sheet1!$A$6:$A$47&amp;Sheet1!$C$6:$C$47&amp;Sheet1!$CE$6:$CE$47,Sheet1!CB$6:CB$47),2,0)</f>
        <v>0</v>
      </c>
      <c r="CD95" s="9">
        <f t="array" ref="CD95">VLOOKUP($C95&amp;$D95&amp;$CF95,IF({1,0},Sheet1!$A$6:$A$47&amp;Sheet1!$C$6:$C$47&amp;Sheet1!$CE$6:$CE$47,Sheet1!CC$6:CC$47),2,0)</f>
        <v>0</v>
      </c>
      <c r="CE95" s="9">
        <f t="array" ref="CE95">VLOOKUP($C95&amp;$D95&amp;$CF95,IF({1,0},Sheet1!$A$6:$A$47&amp;Sheet1!$C$6:$C$47&amp;Sheet1!$CE$6:$CE$47,Sheet1!CD$6:CD$47),2,0)</f>
        <v>0</v>
      </c>
      <c r="CF95" s="8">
        <v>45</v>
      </c>
      <c r="CG95" s="9" t="s">
        <v>474</v>
      </c>
      <c r="CH95" s="8" t="s">
        <v>78</v>
      </c>
      <c r="CI95" s="9">
        <f t="array" ref="CI95">VLOOKUP($C95&amp;$D95&amp;$CO95,IF({1,0},Sheet1!$A$6:$A$47&amp;Sheet1!$C$6:$C$47&amp;Sheet1!$CN$6:$CN$47,Sheet1!CH$6:CH$47),2,0)</f>
        <v>22</v>
      </c>
      <c r="CJ95" s="9">
        <f t="array" ref="CJ95">VLOOKUP($C95&amp;$D95&amp;$CO95,IF({1,0},Sheet1!$A$6:$A$47&amp;Sheet1!$C$6:$C$47&amp;Sheet1!$CN$6:$CN$47,Sheet1!CI$6:CI$47),2,0)</f>
        <v>72</v>
      </c>
      <c r="CK95" s="9">
        <f t="array" ref="CK95">VLOOKUP($C95&amp;$D95&amp;$CO95,IF({1,0},Sheet1!$A$6:$A$47&amp;Sheet1!$C$6:$C$47&amp;Sheet1!$CN$6:$CN$47,Sheet1!CJ$6:CJ$47),2,0)</f>
        <v>0</v>
      </c>
      <c r="CL95" s="9">
        <f t="array" ref="CL95">VLOOKUP($C95&amp;$D95&amp;$CO95,IF({1,0},Sheet1!$A$6:$A$47&amp;Sheet1!$C$6:$C$47&amp;Sheet1!$CN$6:$CN$47,Sheet1!CK$6:CK$47),2,0)</f>
        <v>0</v>
      </c>
      <c r="CM95" s="9">
        <f t="array" ref="CM95">VLOOKUP($C95&amp;$D95&amp;$CO95,IF({1,0},Sheet1!$A$6:$A$47&amp;Sheet1!$C$6:$C$47&amp;Sheet1!$CN$6:$CN$47,Sheet1!CL$6:CL$47),2,0)</f>
        <v>0</v>
      </c>
      <c r="CN95" s="9">
        <f t="array" ref="CN95">VLOOKUP($C95&amp;$D95&amp;$CO95,IF({1,0},Sheet1!$A$6:$A$47&amp;Sheet1!$C$6:$C$47&amp;Sheet1!$CN$6:$CN$47,Sheet1!CM$6:CM$47),2,0)</f>
        <v>0</v>
      </c>
      <c r="CO95" s="8">
        <v>50</v>
      </c>
      <c r="CP95" s="9" t="str">
        <f t="shared" si="25"/>
        <v>最终增伤+7.2% （10星）</v>
      </c>
    </row>
    <row r="96" spans="1:94" ht="17.399999999999999" x14ac:dyDescent="0.25">
      <c r="A96" s="49">
        <v>41007</v>
      </c>
      <c r="B96" s="31" t="s">
        <v>307</v>
      </c>
      <c r="C96" s="31">
        <f>VLOOKUP(B96,Sheet4!$A$6:$B$171,2,0)</f>
        <v>2</v>
      </c>
      <c r="D96" s="50">
        <v>10</v>
      </c>
      <c r="E96" s="8" t="s">
        <v>29</v>
      </c>
      <c r="F96" s="9">
        <f t="array" ref="F96">VLOOKUP($C96&amp;$D96&amp;$L96,IF({1,0},Sheet1!$A$6:$A$47&amp;Sheet1!$C$6:$C$47&amp;Sheet1!$K$6:$K$47,Sheet1!E$6:E$47),2,0)</f>
        <v>18</v>
      </c>
      <c r="G96" s="9">
        <f t="array" ref="G96">VLOOKUP($C96&amp;$D96&amp;$L96,IF({1,0},Sheet1!$A$6:$A$47&amp;Sheet1!$C$6:$C$47&amp;Sheet1!$K$6:$K$47,Sheet1!F$6:F$47),2,0)</f>
        <v>1</v>
      </c>
      <c r="H96" s="9">
        <f t="array" ref="H96">VLOOKUP($C96&amp;$D96&amp;$L96,IF({1,0},Sheet1!$A$6:$A$47&amp;Sheet1!$C$6:$C$47&amp;Sheet1!$K$6:$K$47,Sheet1!G$6:G$47),2,0)</f>
        <v>0</v>
      </c>
      <c r="I96" s="9">
        <f t="array" ref="I96">VLOOKUP($C96&amp;$D96&amp;$L96,IF({1,0},Sheet1!$A$6:$A$47&amp;Sheet1!$C$6:$C$47&amp;Sheet1!$K$6:$K$47,Sheet1!H$6:H$47),2,0)</f>
        <v>0</v>
      </c>
      <c r="J96" s="9">
        <f t="array" ref="J96">VLOOKUP($C96&amp;$D96&amp;$L96,IF({1,0},Sheet1!$A$6:$A$47&amp;Sheet1!$C$6:$C$47&amp;Sheet1!$K$6:$K$47,Sheet1!I$6:I$47),2,0)</f>
        <v>0</v>
      </c>
      <c r="K96" s="9">
        <f t="array" ref="K96">VLOOKUP($C96&amp;$D96&amp;$L96,IF({1,0},Sheet1!$A$6:$A$47&amp;Sheet1!$C$6:$C$47&amp;Sheet1!$K$6:$K$47,Sheet1!J$6:J$47),2,0)</f>
        <v>0</v>
      </c>
      <c r="L96" s="8">
        <v>5</v>
      </c>
      <c r="M96" s="33" t="s">
        <v>413</v>
      </c>
      <c r="N96" s="8" t="s">
        <v>27</v>
      </c>
      <c r="O96" s="9">
        <f t="array" ref="O96">VLOOKUP($C96&amp;$D96&amp;$U96,IF({1,0},Sheet1!$A$6:$A$47&amp;Sheet1!$C$6:$C$47&amp;Sheet1!$T$6:$T$47,Sheet1!N$6:N$47),2,0)</f>
        <v>18</v>
      </c>
      <c r="P96" s="9">
        <f t="array" ref="P96">VLOOKUP($C96&amp;$D96&amp;$U96,IF({1,0},Sheet1!$A$6:$A$47&amp;Sheet1!$C$6:$C$47&amp;Sheet1!$T$6:$T$47,Sheet1!O$6:O$47),2,0)</f>
        <v>2</v>
      </c>
      <c r="Q96" s="9">
        <f t="array" ref="Q96">VLOOKUP($C96&amp;$D96&amp;$U96,IF({1,0},Sheet1!$A$6:$A$47&amp;Sheet1!$C$6:$C$47&amp;Sheet1!$T$6:$T$47,Sheet1!P$6:P$47),2,0)</f>
        <v>0</v>
      </c>
      <c r="R96" s="9">
        <f t="array" ref="R96">VLOOKUP($C96&amp;$D96&amp;$U96,IF({1,0},Sheet1!$A$6:$A$47&amp;Sheet1!$C$6:$C$47&amp;Sheet1!$T$6:$T$47,Sheet1!Q$6:Q$47),2,0)</f>
        <v>0</v>
      </c>
      <c r="S96" s="9">
        <f t="array" ref="S96">VLOOKUP($C96&amp;$D96&amp;$U96,IF({1,0},Sheet1!$A$6:$A$47&amp;Sheet1!$C$6:$C$47&amp;Sheet1!$T$6:$T$47,Sheet1!R$6:R$47),2,0)</f>
        <v>0</v>
      </c>
      <c r="T96" s="9">
        <f t="array" ref="T96">VLOOKUP($C96&amp;$D96&amp;$U96,IF({1,0},Sheet1!$A$6:$A$47&amp;Sheet1!$C$6:$C$47&amp;Sheet1!$T$6:$T$47,Sheet1!S$6:S$47),2,0)</f>
        <v>0</v>
      </c>
      <c r="U96" s="8">
        <v>10</v>
      </c>
      <c r="V96" s="33" t="s">
        <v>414</v>
      </c>
      <c r="W96" s="8" t="s">
        <v>28</v>
      </c>
      <c r="X96" s="9">
        <f t="array" ref="X96">VLOOKUP($C96&amp;$D96&amp;$AD96,IF({1,0},Sheet1!$A$6:$A$47&amp;Sheet1!$C$6:$C$47&amp;Sheet1!$AC$6:$AC$47,Sheet1!W$6:W$47),2,0)</f>
        <v>0</v>
      </c>
      <c r="Y96" s="9">
        <f t="array" ref="Y96">VLOOKUP($C96&amp;$D96&amp;$AD96,IF({1,0},Sheet1!$A$6:$A$47&amp;Sheet1!$C$6:$C$47&amp;Sheet1!$AC$6:$AC$47,Sheet1!X$6:X$47),2,0)</f>
        <v>0</v>
      </c>
      <c r="Z96" s="9">
        <f t="array" ref="Z96">VLOOKUP($C96&amp;$D96&amp;$AD96,IF({1,0},Sheet1!$A$6:$A$47&amp;Sheet1!$C$6:$C$47&amp;Sheet1!$AC$6:$AC$47,Sheet1!Y$6:Y$47),2,0)</f>
        <v>3</v>
      </c>
      <c r="AA96" s="9">
        <f t="array" ref="AA96">VLOOKUP($C96&amp;$D96&amp;$AD96,IF({1,0},Sheet1!$A$6:$A$47&amp;Sheet1!$C$6:$C$47&amp;Sheet1!$AC$6:$AC$47,Sheet1!Z$6:Z$47),2,0)</f>
        <v>500</v>
      </c>
      <c r="AB96" s="9">
        <f t="array" ref="AB96">VLOOKUP($C96&amp;$D96&amp;$AD96,IF({1,0},Sheet1!$A$6:$A$47&amp;Sheet1!$C$6:$C$47&amp;Sheet1!$AC$6:$AC$47,Sheet1!AA$6:AA$47),2,0)</f>
        <v>10</v>
      </c>
      <c r="AC96" s="9">
        <f t="array" ref="AC96">VLOOKUP($C96&amp;$D96&amp;$AD96,IF({1,0},Sheet1!$A$6:$A$47&amp;Sheet1!$C$6:$C$47&amp;Sheet1!$AC$6:$AC$47,Sheet1!AB$6:AB$47),2,0)</f>
        <v>45</v>
      </c>
      <c r="AD96" s="8">
        <v>15</v>
      </c>
      <c r="AE96" s="9" t="str">
        <f t="array" ref="AE96">VLOOKUP($C96&amp;$D96,IF({1,0},Sheet1!$A$6:$A$47&amp;Sheet1!$C$6:$C$47,Sheet1!AD$6:AD$47),2,0)</f>
        <v>防御+500，闪避+4.5% （3星）</v>
      </c>
      <c r="AF96" s="8" t="s">
        <v>72</v>
      </c>
      <c r="AG96" s="9">
        <f t="array" ref="AG96">VLOOKUP($C96&amp;$D96&amp;$AM96,IF({1,0},Sheet1!$A$6:$A$47&amp;Sheet1!$C$6:$C$47&amp;Sheet1!$AL$6:$AL$47,Sheet1!AF$6:AF$47),2,0)</f>
        <v>901</v>
      </c>
      <c r="AH96" s="9">
        <v>41007201</v>
      </c>
      <c r="AI96" s="9">
        <f t="array" ref="AI96">VLOOKUP($C96&amp;$D96&amp;$AM96,IF({1,0},Sheet1!$A$6:$A$47&amp;Sheet1!$C$6:$C$47&amp;Sheet1!$AL$6:$AL$47,Sheet1!AH$6:AH$47),2,0)</f>
        <v>0</v>
      </c>
      <c r="AJ96" s="9">
        <f t="array" ref="AJ96">VLOOKUP($C96&amp;$D96&amp;$AM96,IF({1,0},Sheet1!$A$6:$A$47&amp;Sheet1!$C$6:$C$47&amp;Sheet1!$AL$6:$AL$47,Sheet1!AI$6:AI$47),2,0)</f>
        <v>0</v>
      </c>
      <c r="AK96" s="9">
        <f t="array" ref="AK96">VLOOKUP($C96&amp;$D96&amp;$AM96,IF({1,0},Sheet1!$A$6:$A$47&amp;Sheet1!$C$6:$C$47&amp;Sheet1!$AL$6:$AL$47,Sheet1!AJ$6:AJ$47),2,0)</f>
        <v>0</v>
      </c>
      <c r="AL96" s="9">
        <f t="array" ref="AL96">VLOOKUP($C96&amp;$D96&amp;$AM96,IF({1,0},Sheet1!$A$6:$A$47&amp;Sheet1!$C$6:$C$47&amp;Sheet1!$AL$6:$AL$47,Sheet1!AK$6:AK$47),2,0)</f>
        <v>0</v>
      </c>
      <c r="AM96" s="8">
        <v>20</v>
      </c>
      <c r="AN96" s="9" t="s">
        <v>422</v>
      </c>
      <c r="AO96" s="8" t="s">
        <v>73</v>
      </c>
      <c r="AP96" s="9">
        <f t="array" ref="AP96">VLOOKUP($C96&amp;$D96&amp;$AV96,IF({1,0},Sheet1!$A$6:$A$47&amp;Sheet1!$C$6:$C$47&amp;Sheet1!$AU$6:$AU$47,Sheet1!AO$6:AO$47),2,0)</f>
        <v>1</v>
      </c>
      <c r="AQ96" s="9">
        <f t="array" ref="AQ96">VLOOKUP($C96&amp;$D96&amp;$AV96,IF({1,0},Sheet1!$A$6:$A$47&amp;Sheet1!$C$6:$C$47&amp;Sheet1!$AU$6:$AU$47,Sheet1!AP$6:AP$47),2,0)</f>
        <v>12000</v>
      </c>
      <c r="AR96" s="9">
        <f t="array" ref="AR96">VLOOKUP($C96&amp;$D96&amp;$AV96,IF({1,0},Sheet1!$A$6:$A$47&amp;Sheet1!$C$6:$C$47&amp;Sheet1!$AU$6:$AU$47,Sheet1!AQ$6:AQ$47),2,0)</f>
        <v>3</v>
      </c>
      <c r="AS96" s="9">
        <f t="array" ref="AS96">VLOOKUP($C96&amp;$D96&amp;$AV96,IF({1,0},Sheet1!$A$6:$A$47&amp;Sheet1!$C$6:$C$47&amp;Sheet1!$AU$6:$AU$47,Sheet1!AR$6:AR$47),2,0)</f>
        <v>600</v>
      </c>
      <c r="AT96" s="9">
        <f t="array" ref="AT96">VLOOKUP($C96&amp;$D96&amp;$AV96,IF({1,0},Sheet1!$A$6:$A$47&amp;Sheet1!$C$6:$C$47&amp;Sheet1!$AU$6:$AU$47,Sheet1!AS$6:AS$47),2,0)</f>
        <v>0</v>
      </c>
      <c r="AU96" s="9">
        <f t="array" ref="AU96">VLOOKUP($C96&amp;$D96&amp;$AV96,IF({1,0},Sheet1!$A$6:$A$47&amp;Sheet1!$C$6:$C$47&amp;Sheet1!$AU$6:$AU$47,Sheet1!AT$6:AT$47),2,0)</f>
        <v>0</v>
      </c>
      <c r="AV96" s="8">
        <v>25</v>
      </c>
      <c r="AW96" s="9" t="s">
        <v>475</v>
      </c>
      <c r="AX96" s="8" t="s">
        <v>74</v>
      </c>
      <c r="AY96" s="9">
        <f t="array" ref="AY96">VLOOKUP($C96&amp;$D96&amp;$BE96,IF({1,0},Sheet1!$A$6:$A$47&amp;Sheet1!$C$6:$C$47&amp;Sheet1!$BD$6:$BD$47,Sheet1!AX$6:AX$47),2,0)</f>
        <v>18</v>
      </c>
      <c r="AZ96" s="9">
        <f t="array" ref="AZ96">VLOOKUP($C96&amp;$D96&amp;$BE96,IF({1,0},Sheet1!$A$6:$A$47&amp;Sheet1!$C$6:$C$47&amp;Sheet1!$BD$6:$BD$47,Sheet1!AY$6:AY$47),2,0)</f>
        <v>4</v>
      </c>
      <c r="BA96" s="9">
        <f t="array" ref="BA96">VLOOKUP($C96&amp;$D96&amp;$BE96,IF({1,0},Sheet1!$A$6:$A$47&amp;Sheet1!$C$6:$C$47&amp;Sheet1!$BD$6:$BD$47,Sheet1!AZ$6:AZ$47),2,0)</f>
        <v>0</v>
      </c>
      <c r="BB96" s="9">
        <f t="array" ref="BB96">VLOOKUP($C96&amp;$D96&amp;$BE96,IF({1,0},Sheet1!$A$6:$A$47&amp;Sheet1!$C$6:$C$47&amp;Sheet1!$BD$6:$BD$47,Sheet1!BA$6:BA$47),2,0)</f>
        <v>0</v>
      </c>
      <c r="BC96" s="9">
        <f t="array" ref="BC96">VLOOKUP($C96&amp;$D96&amp;$BE96,IF({1,0},Sheet1!$A$6:$A$47&amp;Sheet1!$C$6:$C$47&amp;Sheet1!$BD$6:$BD$47,Sheet1!BB$6:BB$47),2,0)</f>
        <v>0</v>
      </c>
      <c r="BD96" s="9">
        <f t="array" ref="BD96">VLOOKUP($C96&amp;$D96&amp;$BE96,IF({1,0},Sheet1!$A$6:$A$47&amp;Sheet1!$C$6:$C$47&amp;Sheet1!$BD$6:$BD$47,Sheet1!BC$6:BC$47),2,0)</f>
        <v>0</v>
      </c>
      <c r="BE96" s="8">
        <v>30</v>
      </c>
      <c r="BF96" s="33" t="s">
        <v>418</v>
      </c>
      <c r="BG96" s="33" t="s">
        <v>75</v>
      </c>
      <c r="BH96" s="9">
        <f t="array" ref="BH96">VLOOKUP($C96&amp;$D96&amp;$BN96,IF({1,0},Sheet1!$A$6:$A$47&amp;Sheet1!$C$6:$C$47&amp;Sheet1!$BM$6:$BM$47,Sheet1!BG$6:BG$47),2,0)</f>
        <v>1</v>
      </c>
      <c r="BI96" s="9">
        <f t="array" ref="BI96">VLOOKUP($C96&amp;$D96&amp;$BN96,IF({1,0},Sheet1!$A$6:$A$47&amp;Sheet1!$C$6:$C$47&amp;Sheet1!$BM$6:$BM$47,Sheet1!BH$6:BH$47),2,0)</f>
        <v>24000</v>
      </c>
      <c r="BJ96" s="9">
        <f t="array" ref="BJ96">VLOOKUP($C96&amp;$D96&amp;$BN96,IF({1,0},Sheet1!$A$6:$A$47&amp;Sheet1!$C$6:$C$47&amp;Sheet1!$BM$6:$BM$47,Sheet1!BI$6:BI$47),2,0)</f>
        <v>3</v>
      </c>
      <c r="BK96" s="9">
        <f t="array" ref="BK96">VLOOKUP($C96&amp;$D96&amp;$BN96,IF({1,0},Sheet1!$A$6:$A$47&amp;Sheet1!$C$6:$C$47&amp;Sheet1!$BM$6:$BM$47,Sheet1!BJ$6:BJ$47),2,0)</f>
        <v>1200</v>
      </c>
      <c r="BL96" s="9">
        <f t="array" ref="BL96">VLOOKUP($C96&amp;$D96&amp;$BN96,IF({1,0},Sheet1!$A$6:$A$47&amp;Sheet1!$C$6:$C$47&amp;Sheet1!$BM$6:$BM$47,Sheet1!BK$6:BK$47),2,0)</f>
        <v>0</v>
      </c>
      <c r="BM96" s="9">
        <f t="array" ref="BM96">VLOOKUP($C96&amp;$D96&amp;$BN96,IF({1,0},Sheet1!$A$6:$A$47&amp;Sheet1!$C$6:$C$47&amp;Sheet1!$BM$6:$BM$47,Sheet1!BL$6:BL$47),2,0)</f>
        <v>0</v>
      </c>
      <c r="BN96" s="8">
        <v>35</v>
      </c>
      <c r="BO96" s="9" t="s">
        <v>476</v>
      </c>
      <c r="BP96" s="8" t="s">
        <v>76</v>
      </c>
      <c r="BQ96" s="9">
        <f t="array" ref="BQ96">VLOOKUP($C96&amp;$D96&amp;$BW96,IF({1,0},Sheet1!$A$6:$A$47&amp;Sheet1!$C$6:$C$47&amp;Sheet1!$BV$6:$BV$47,Sheet1!BP$6:BP$47),2,0)</f>
        <v>23</v>
      </c>
      <c r="BR96" s="9">
        <f t="array" ref="BR96">VLOOKUP($C96&amp;$D96&amp;$BW96,IF({1,0},Sheet1!$A$6:$A$47&amp;Sheet1!$C$6:$C$47&amp;Sheet1!$BV$6:$BV$47,Sheet1!BQ$6:BQ$47),2,0)</f>
        <v>24</v>
      </c>
      <c r="BS96" s="9">
        <f t="array" ref="BS96">VLOOKUP($C96&amp;$D96&amp;$BW96,IF({1,0},Sheet1!$A$6:$A$47&amp;Sheet1!$C$6:$C$47&amp;Sheet1!$BV$6:$BV$47,Sheet1!BR$6:BR$47),2,0)</f>
        <v>0</v>
      </c>
      <c r="BT96" s="9">
        <f t="array" ref="BT96">VLOOKUP($C96&amp;$D96&amp;$BW96,IF({1,0},Sheet1!$A$6:$A$47&amp;Sheet1!$C$6:$C$47&amp;Sheet1!$BV$6:$BV$47,Sheet1!BS$6:BS$47),2,0)</f>
        <v>0</v>
      </c>
      <c r="BU96" s="9">
        <f t="array" ref="BU96">VLOOKUP($C96&amp;$D96&amp;$BW96,IF({1,0},Sheet1!$A$6:$A$47&amp;Sheet1!$C$6:$C$47&amp;Sheet1!$BV$6:$BV$47,Sheet1!BT$6:BT$47),2,0)</f>
        <v>0</v>
      </c>
      <c r="BV96" s="9">
        <f t="array" ref="BV96">VLOOKUP($C96&amp;$D96&amp;$BW96,IF({1,0},Sheet1!$A$6:$A$47&amp;Sheet1!$C$6:$C$47&amp;Sheet1!$BV$6:$BV$47,Sheet1!BU$6:BU$47),2,0)</f>
        <v>0</v>
      </c>
      <c r="BW96" s="8">
        <v>40</v>
      </c>
      <c r="BX96" s="8" t="str">
        <f>"最终免伤+"&amp;BR96/10&amp;"% （"&amp;BW96/5&amp;"星）"</f>
        <v>最终免伤+2.4% （8星）</v>
      </c>
      <c r="BY96" s="8" t="s">
        <v>77</v>
      </c>
      <c r="BZ96" s="9">
        <f t="array" ref="BZ96">VLOOKUP($C96&amp;$D96&amp;$CF96,IF({1,0},Sheet1!$A$6:$A$47&amp;Sheet1!$C$6:$C$47&amp;Sheet1!$CE$6:$CE$47,Sheet1!BY$6:BY$47),2,0)</f>
        <v>1</v>
      </c>
      <c r="CA96" s="9">
        <f t="array" ref="CA96">VLOOKUP($C96&amp;$D96&amp;$CF96,IF({1,0},Sheet1!$A$6:$A$47&amp;Sheet1!$C$6:$C$47&amp;Sheet1!$CE$6:$CE$47,Sheet1!BZ$6:BZ$47),2,0)</f>
        <v>48000</v>
      </c>
      <c r="CB96" s="9">
        <f t="array" ref="CB96">VLOOKUP($C96&amp;$D96&amp;$CF96,IF({1,0},Sheet1!$A$6:$A$47&amp;Sheet1!$C$6:$C$47&amp;Sheet1!$CE$6:$CE$47,Sheet1!CA$6:CA$47),2,0)</f>
        <v>3</v>
      </c>
      <c r="CC96" s="9">
        <f t="array" ref="CC96">VLOOKUP($C96&amp;$D96&amp;$CF96,IF({1,0},Sheet1!$A$6:$A$47&amp;Sheet1!$C$6:$C$47&amp;Sheet1!$CE$6:$CE$47,Sheet1!CB$6:CB$47),2,0)</f>
        <v>2400</v>
      </c>
      <c r="CD96" s="9">
        <f t="array" ref="CD96">VLOOKUP($C96&amp;$D96&amp;$CF96,IF({1,0},Sheet1!$A$6:$A$47&amp;Sheet1!$C$6:$C$47&amp;Sheet1!$CE$6:$CE$47,Sheet1!CC$6:CC$47),2,0)</f>
        <v>0</v>
      </c>
      <c r="CE96" s="9">
        <f t="array" ref="CE96">VLOOKUP($C96&amp;$D96&amp;$CF96,IF({1,0},Sheet1!$A$6:$A$47&amp;Sheet1!$C$6:$C$47&amp;Sheet1!$CE$6:$CE$47,Sheet1!CD$6:CD$47),2,0)</f>
        <v>0</v>
      </c>
      <c r="CF96" s="8">
        <v>45</v>
      </c>
      <c r="CG96" s="9" t="str">
        <f>"生命+"&amp;CA96&amp;"，防御+"&amp;CC96&amp;" （9星）"</f>
        <v>生命+48000，防御+2400 （9星）</v>
      </c>
      <c r="CH96" s="8" t="s">
        <v>78</v>
      </c>
      <c r="CI96" s="9">
        <f t="array" ref="CI96">VLOOKUP($C96&amp;$D96&amp;$CO96,IF({1,0},Sheet1!$A$6:$A$47&amp;Sheet1!$C$6:$C$47&amp;Sheet1!$CN$6:$CN$47,Sheet1!CH$6:CH$47),2,0)</f>
        <v>23</v>
      </c>
      <c r="CJ96" s="9">
        <f t="array" ref="CJ96">VLOOKUP($C96&amp;$D96&amp;$CO96,IF({1,0},Sheet1!$A$6:$A$47&amp;Sheet1!$C$6:$C$47&amp;Sheet1!$CN$6:$CN$47,Sheet1!CI$6:CI$47),2,0)</f>
        <v>36</v>
      </c>
      <c r="CK96" s="9">
        <f t="array" ref="CK96">VLOOKUP($C96&amp;$D96&amp;$CO96,IF({1,0},Sheet1!$A$6:$A$47&amp;Sheet1!$C$6:$C$47&amp;Sheet1!$CN$6:$CN$47,Sheet1!CJ$6:CJ$47),2,0)</f>
        <v>0</v>
      </c>
      <c r="CL96" s="9">
        <f t="array" ref="CL96">VLOOKUP($C96&amp;$D96&amp;$CO96,IF({1,0},Sheet1!$A$6:$A$47&amp;Sheet1!$C$6:$C$47&amp;Sheet1!$CN$6:$CN$47,Sheet1!CK$6:CK$47),2,0)</f>
        <v>0</v>
      </c>
      <c r="CM96" s="9">
        <f t="array" ref="CM96">VLOOKUP($C96&amp;$D96&amp;$CO96,IF({1,0},Sheet1!$A$6:$A$47&amp;Sheet1!$C$6:$C$47&amp;Sheet1!$CN$6:$CN$47,Sheet1!CL$6:CL$47),2,0)</f>
        <v>0</v>
      </c>
      <c r="CN96" s="9">
        <f t="array" ref="CN96">VLOOKUP($C96&amp;$D96&amp;$CO96,IF({1,0},Sheet1!$A$6:$A$47&amp;Sheet1!$C$6:$C$47&amp;Sheet1!$CN$6:$CN$47,Sheet1!CM$6:CM$47),2,0)</f>
        <v>0</v>
      </c>
      <c r="CO96" s="8">
        <v>50</v>
      </c>
      <c r="CP96" s="8" t="str">
        <f>"最终免伤+"&amp;CJ96/10&amp;"% （"&amp;CO96/5&amp;"星）"</f>
        <v>最终免伤+3.6% （10星）</v>
      </c>
    </row>
    <row r="97" spans="1:94" ht="17.399999999999999" x14ac:dyDescent="0.25">
      <c r="A97" s="49">
        <v>41008</v>
      </c>
      <c r="B97" s="31" t="s">
        <v>308</v>
      </c>
      <c r="C97" s="31">
        <f>VLOOKUP(B97,Sheet4!$A$6:$B$171,2,0)</f>
        <v>3</v>
      </c>
      <c r="D97" s="50">
        <v>10</v>
      </c>
      <c r="E97" s="8" t="s">
        <v>29</v>
      </c>
      <c r="F97" s="9">
        <f t="array" ref="F97">VLOOKUP($C97&amp;$D97&amp;$L97,IF({1,0},Sheet1!$A$6:$A$47&amp;Sheet1!$C$6:$C$47&amp;Sheet1!$K$6:$K$47,Sheet1!E$6:E$47),2,0)</f>
        <v>18</v>
      </c>
      <c r="G97" s="9">
        <f t="array" ref="G97">VLOOKUP($C97&amp;$D97&amp;$L97,IF({1,0},Sheet1!$A$6:$A$47&amp;Sheet1!$C$6:$C$47&amp;Sheet1!$K$6:$K$47,Sheet1!F$6:F$47),2,0)</f>
        <v>1</v>
      </c>
      <c r="H97" s="9">
        <f t="array" ref="H97">VLOOKUP($C97&amp;$D97&amp;$L97,IF({1,0},Sheet1!$A$6:$A$47&amp;Sheet1!$C$6:$C$47&amp;Sheet1!$K$6:$K$47,Sheet1!G$6:G$47),2,0)</f>
        <v>0</v>
      </c>
      <c r="I97" s="9">
        <f t="array" ref="I97">VLOOKUP($C97&amp;$D97&amp;$L97,IF({1,0},Sheet1!$A$6:$A$47&amp;Sheet1!$C$6:$C$47&amp;Sheet1!$K$6:$K$47,Sheet1!H$6:H$47),2,0)</f>
        <v>0</v>
      </c>
      <c r="J97" s="9">
        <f t="array" ref="J97">VLOOKUP($C97&amp;$D97&amp;$L97,IF({1,0},Sheet1!$A$6:$A$47&amp;Sheet1!$C$6:$C$47&amp;Sheet1!$K$6:$K$47,Sheet1!I$6:I$47),2,0)</f>
        <v>0</v>
      </c>
      <c r="K97" s="9">
        <f t="array" ref="K97">VLOOKUP($C97&amp;$D97&amp;$L97,IF({1,0},Sheet1!$A$6:$A$47&amp;Sheet1!$C$6:$C$47&amp;Sheet1!$K$6:$K$47,Sheet1!J$6:J$47),2,0)</f>
        <v>0</v>
      </c>
      <c r="L97" s="8">
        <v>5</v>
      </c>
      <c r="M97" s="33" t="s">
        <v>413</v>
      </c>
      <c r="N97" s="8" t="s">
        <v>27</v>
      </c>
      <c r="O97" s="9">
        <f t="array" ref="O97">VLOOKUP($C97&amp;$D97&amp;$U97,IF({1,0},Sheet1!$A$6:$A$47&amp;Sheet1!$C$6:$C$47&amp;Sheet1!$T$6:$T$47,Sheet1!N$6:N$47),2,0)</f>
        <v>18</v>
      </c>
      <c r="P97" s="9">
        <f t="array" ref="P97">VLOOKUP($C97&amp;$D97&amp;$U97,IF({1,0},Sheet1!$A$6:$A$47&amp;Sheet1!$C$6:$C$47&amp;Sheet1!$T$6:$T$47,Sheet1!O$6:O$47),2,0)</f>
        <v>2</v>
      </c>
      <c r="Q97" s="9">
        <f t="array" ref="Q97">VLOOKUP($C97&amp;$D97&amp;$U97,IF({1,0},Sheet1!$A$6:$A$47&amp;Sheet1!$C$6:$C$47&amp;Sheet1!$T$6:$T$47,Sheet1!P$6:P$47),2,0)</f>
        <v>0</v>
      </c>
      <c r="R97" s="9">
        <f t="array" ref="R97">VLOOKUP($C97&amp;$D97&amp;$U97,IF({1,0},Sheet1!$A$6:$A$47&amp;Sheet1!$C$6:$C$47&amp;Sheet1!$T$6:$T$47,Sheet1!Q$6:Q$47),2,0)</f>
        <v>0</v>
      </c>
      <c r="S97" s="9">
        <f t="array" ref="S97">VLOOKUP($C97&amp;$D97&amp;$U97,IF({1,0},Sheet1!$A$6:$A$47&amp;Sheet1!$C$6:$C$47&amp;Sheet1!$T$6:$T$47,Sheet1!R$6:R$47),2,0)</f>
        <v>0</v>
      </c>
      <c r="T97" s="9">
        <f t="array" ref="T97">VLOOKUP($C97&amp;$D97&amp;$U97,IF({1,0},Sheet1!$A$6:$A$47&amp;Sheet1!$C$6:$C$47&amp;Sheet1!$T$6:$T$47,Sheet1!S$6:S$47),2,0)</f>
        <v>0</v>
      </c>
      <c r="U97" s="8">
        <v>10</v>
      </c>
      <c r="V97" s="33" t="s">
        <v>414</v>
      </c>
      <c r="W97" s="8" t="s">
        <v>28</v>
      </c>
      <c r="X97" s="9">
        <f t="array" ref="X97">VLOOKUP($C97&amp;$D97&amp;$AD97,IF({1,0},Sheet1!$A$6:$A$47&amp;Sheet1!$C$6:$C$47&amp;Sheet1!$AC$6:$AC$47,Sheet1!W$6:W$47),2,0)</f>
        <v>0</v>
      </c>
      <c r="Y97" s="9">
        <f t="array" ref="Y97">VLOOKUP($C97&amp;$D97&amp;$AD97,IF({1,0},Sheet1!$A$6:$A$47&amp;Sheet1!$C$6:$C$47&amp;Sheet1!$AC$6:$AC$47,Sheet1!X$6:X$47),2,0)</f>
        <v>0</v>
      </c>
      <c r="Z97" s="9">
        <f t="array" ref="Z97">VLOOKUP($C97&amp;$D97&amp;$AD97,IF({1,0},Sheet1!$A$6:$A$47&amp;Sheet1!$C$6:$C$47&amp;Sheet1!$AC$6:$AC$47,Sheet1!Y$6:Y$47),2,0)</f>
        <v>2</v>
      </c>
      <c r="AA97" s="9">
        <f t="array" ref="AA97">VLOOKUP($C97&amp;$D97&amp;$AD97,IF({1,0},Sheet1!$A$6:$A$47&amp;Sheet1!$C$6:$C$47&amp;Sheet1!$AC$6:$AC$47,Sheet1!Z$6:Z$47),2,0)</f>
        <v>700</v>
      </c>
      <c r="AB97" s="9">
        <f t="array" ref="AB97">VLOOKUP($C97&amp;$D97&amp;$AD97,IF({1,0},Sheet1!$A$6:$A$47&amp;Sheet1!$C$6:$C$47&amp;Sheet1!$AC$6:$AC$47,Sheet1!AA$6:AA$47),2,0)</f>
        <v>9</v>
      </c>
      <c r="AC97" s="9">
        <f t="array" ref="AC97">VLOOKUP($C97&amp;$D97&amp;$AD97,IF({1,0},Sheet1!$A$6:$A$47&amp;Sheet1!$C$6:$C$47&amp;Sheet1!$AC$6:$AC$47,Sheet1!AB$6:AB$47),2,0)</f>
        <v>35</v>
      </c>
      <c r="AD97" s="8">
        <v>15</v>
      </c>
      <c r="AE97" s="9" t="str">
        <f t="array" ref="AE97">VLOOKUP($C97&amp;$D97,IF({1,0},Sheet1!$A$6:$A$47&amp;Sheet1!$C$6:$C$47,Sheet1!AD$6:AD$47),2,0)</f>
        <v>攻击+700，命中+3.5% （3星）</v>
      </c>
      <c r="AF97" s="8" t="s">
        <v>72</v>
      </c>
      <c r="AG97" s="9">
        <f t="array" ref="AG97">VLOOKUP($C97&amp;$D97&amp;$AM97,IF({1,0},Sheet1!$A$6:$A$47&amp;Sheet1!$C$6:$C$47&amp;Sheet1!$AL$6:$AL$47,Sheet1!AF$6:AF$47),2,0)</f>
        <v>0</v>
      </c>
      <c r="AH97" s="9">
        <f t="array" ref="AH97">VLOOKUP($C97&amp;$D97&amp;$AM97,IF({1,0},Sheet1!$A$6:$A$47&amp;Sheet1!$C$6:$C$47&amp;Sheet1!$AL$6:$AL$47,Sheet1!AG$6:AG$47),2,0)</f>
        <v>0</v>
      </c>
      <c r="AI97" s="9">
        <f t="array" ref="AI97">VLOOKUP($C97&amp;$D97&amp;$AM97,IF({1,0},Sheet1!$A$6:$A$47&amp;Sheet1!$C$6:$C$47&amp;Sheet1!$AL$6:$AL$47,Sheet1!AH$6:AH$47),2,0)</f>
        <v>7</v>
      </c>
      <c r="AJ97" s="9">
        <f t="array" ref="AJ97">VLOOKUP($C97&amp;$D97&amp;$AM97,IF({1,0},Sheet1!$A$6:$A$47&amp;Sheet1!$C$6:$C$47&amp;Sheet1!$AL$6:$AL$47,Sheet1!AI$6:AI$47),2,0)</f>
        <v>55</v>
      </c>
      <c r="AK97" s="9">
        <f t="array" ref="AK97">VLOOKUP($C97&amp;$D97&amp;$AM97,IF({1,0},Sheet1!$A$6:$A$47&amp;Sheet1!$C$6:$C$47&amp;Sheet1!$AL$6:$AL$47,Sheet1!AJ$6:AJ$47),2,0)</f>
        <v>0</v>
      </c>
      <c r="AL97" s="9">
        <f t="array" ref="AL97">VLOOKUP($C97&amp;$D97&amp;$AM97,IF({1,0},Sheet1!$A$6:$A$47&amp;Sheet1!$C$6:$C$47&amp;Sheet1!$AL$6:$AL$47,Sheet1!AK$6:AK$47),2,0)</f>
        <v>0</v>
      </c>
      <c r="AM97" s="8">
        <v>20</v>
      </c>
      <c r="AN97" s="9" t="s">
        <v>471</v>
      </c>
      <c r="AO97" s="8" t="s">
        <v>73</v>
      </c>
      <c r="AP97" s="9">
        <f t="array" ref="AP97">VLOOKUP($C97&amp;$D97&amp;$AV97,IF({1,0},Sheet1!$A$6:$A$47&amp;Sheet1!$C$6:$C$47&amp;Sheet1!$AU$6:$AU$47,Sheet1!AO$6:AO$47),2,0)</f>
        <v>2</v>
      </c>
      <c r="AQ97" s="9">
        <f t="array" ref="AQ97">VLOOKUP($C97&amp;$D97&amp;$AV97,IF({1,0},Sheet1!$A$6:$A$47&amp;Sheet1!$C$6:$C$47&amp;Sheet1!$AU$6:$AU$47,Sheet1!AP$6:AP$47),2,0)</f>
        <v>2500</v>
      </c>
      <c r="AR97" s="9">
        <f t="array" ref="AR97">VLOOKUP($C97&amp;$D97&amp;$AV97,IF({1,0},Sheet1!$A$6:$A$47&amp;Sheet1!$C$6:$C$47&amp;Sheet1!$AU$6:$AU$47,Sheet1!AQ$6:AQ$47),2,0)</f>
        <v>0</v>
      </c>
      <c r="AS97" s="9">
        <f t="array" ref="AS97">VLOOKUP($C97&amp;$D97&amp;$AV97,IF({1,0},Sheet1!$A$6:$A$47&amp;Sheet1!$C$6:$C$47&amp;Sheet1!$AU$6:$AU$47,Sheet1!AR$6:AR$47),2,0)</f>
        <v>0</v>
      </c>
      <c r="AT97" s="9">
        <f t="array" ref="AT97">VLOOKUP($C97&amp;$D97&amp;$AV97,IF({1,0},Sheet1!$A$6:$A$47&amp;Sheet1!$C$6:$C$47&amp;Sheet1!$AU$6:$AU$47,Sheet1!AS$6:AS$47),2,0)</f>
        <v>0</v>
      </c>
      <c r="AU97" s="9">
        <f t="array" ref="AU97">VLOOKUP($C97&amp;$D97&amp;$AV97,IF({1,0},Sheet1!$A$6:$A$47&amp;Sheet1!$C$6:$C$47&amp;Sheet1!$AU$6:$AU$47,Sheet1!AT$6:AT$47),2,0)</f>
        <v>0</v>
      </c>
      <c r="AV97" s="8">
        <v>25</v>
      </c>
      <c r="AW97" s="9" t="s">
        <v>472</v>
      </c>
      <c r="AX97" s="8" t="s">
        <v>74</v>
      </c>
      <c r="AY97" s="9">
        <f t="array" ref="AY97">VLOOKUP($C97&amp;$D97&amp;$BE97,IF({1,0},Sheet1!$A$6:$A$47&amp;Sheet1!$C$6:$C$47&amp;Sheet1!$BD$6:$BD$47,Sheet1!AX$6:AX$47),2,0)</f>
        <v>18</v>
      </c>
      <c r="AZ97" s="9">
        <f t="array" ref="AZ97">VLOOKUP($C97&amp;$D97&amp;$BE97,IF({1,0},Sheet1!$A$6:$A$47&amp;Sheet1!$C$6:$C$47&amp;Sheet1!$BD$6:$BD$47,Sheet1!AY$6:AY$47),2,0)</f>
        <v>4</v>
      </c>
      <c r="BA97" s="9">
        <f t="array" ref="BA97">VLOOKUP($C97&amp;$D97&amp;$BE97,IF({1,0},Sheet1!$A$6:$A$47&amp;Sheet1!$C$6:$C$47&amp;Sheet1!$BD$6:$BD$47,Sheet1!AZ$6:AZ$47),2,0)</f>
        <v>0</v>
      </c>
      <c r="BB97" s="9">
        <f t="array" ref="BB97">VLOOKUP($C97&amp;$D97&amp;$BE97,IF({1,0},Sheet1!$A$6:$A$47&amp;Sheet1!$C$6:$C$47&amp;Sheet1!$BD$6:$BD$47,Sheet1!BA$6:BA$47),2,0)</f>
        <v>0</v>
      </c>
      <c r="BC97" s="9">
        <f t="array" ref="BC97">VLOOKUP($C97&amp;$D97&amp;$BE97,IF({1,0},Sheet1!$A$6:$A$47&amp;Sheet1!$C$6:$C$47&amp;Sheet1!$BD$6:$BD$47,Sheet1!BB$6:BB$47),2,0)</f>
        <v>0</v>
      </c>
      <c r="BD97" s="9">
        <f t="array" ref="BD97">VLOOKUP($C97&amp;$D97&amp;$BE97,IF({1,0},Sheet1!$A$6:$A$47&amp;Sheet1!$C$6:$C$47&amp;Sheet1!$BD$6:$BD$47,Sheet1!BC$6:BC$47),2,0)</f>
        <v>0</v>
      </c>
      <c r="BE97" s="8">
        <v>30</v>
      </c>
      <c r="BF97" s="33" t="s">
        <v>418</v>
      </c>
      <c r="BG97" s="33" t="s">
        <v>75</v>
      </c>
      <c r="BH97" s="9">
        <f t="array" ref="BH97">VLOOKUP($C97&amp;$D97&amp;$BN97,IF({1,0},Sheet1!$A$6:$A$47&amp;Sheet1!$C$6:$C$47&amp;Sheet1!$BM$6:$BM$47,Sheet1!BG$6:BG$47),2,0)</f>
        <v>2</v>
      </c>
      <c r="BI97" s="9">
        <f t="array" ref="BI97">VLOOKUP($C97&amp;$D97&amp;$BN97,IF({1,0},Sheet1!$A$6:$A$47&amp;Sheet1!$C$6:$C$47&amp;Sheet1!$BM$6:$BM$47,Sheet1!BH$6:BH$47),2,0)</f>
        <v>5000</v>
      </c>
      <c r="BJ97" s="9">
        <f t="array" ref="BJ97">VLOOKUP($C97&amp;$D97&amp;$BN97,IF({1,0},Sheet1!$A$6:$A$47&amp;Sheet1!$C$6:$C$47&amp;Sheet1!$BM$6:$BM$47,Sheet1!BI$6:BI$47),2,0)</f>
        <v>0</v>
      </c>
      <c r="BK97" s="9">
        <f t="array" ref="BK97">VLOOKUP($C97&amp;$D97&amp;$BN97,IF({1,0},Sheet1!$A$6:$A$47&amp;Sheet1!$C$6:$C$47&amp;Sheet1!$BM$6:$BM$47,Sheet1!BJ$6:BJ$47),2,0)</f>
        <v>0</v>
      </c>
      <c r="BL97" s="9">
        <f t="array" ref="BL97">VLOOKUP($C97&amp;$D97&amp;$BN97,IF({1,0},Sheet1!$A$6:$A$47&amp;Sheet1!$C$6:$C$47&amp;Sheet1!$BM$6:$BM$47,Sheet1!BK$6:BK$47),2,0)</f>
        <v>0</v>
      </c>
      <c r="BM97" s="9">
        <f t="array" ref="BM97">VLOOKUP($C97&amp;$D97&amp;$BN97,IF({1,0},Sheet1!$A$6:$A$47&amp;Sheet1!$C$6:$C$47&amp;Sheet1!$BM$6:$BM$47,Sheet1!BL$6:BL$47),2,0)</f>
        <v>0</v>
      </c>
      <c r="BN97" s="8">
        <v>35</v>
      </c>
      <c r="BO97" s="9" t="s">
        <v>473</v>
      </c>
      <c r="BP97" s="8" t="s">
        <v>76</v>
      </c>
      <c r="BQ97" s="9">
        <f t="array" ref="BQ97">VLOOKUP($C97&amp;$D97&amp;$BW97,IF({1,0},Sheet1!$A$6:$A$47&amp;Sheet1!$C$6:$C$47&amp;Sheet1!$BV$6:$BV$47,Sheet1!BP$6:BP$47),2,0)</f>
        <v>7</v>
      </c>
      <c r="BR97" s="9">
        <f t="array" ref="BR97">VLOOKUP($C97&amp;$D97&amp;$BW97,IF({1,0},Sheet1!$A$6:$A$47&amp;Sheet1!$C$6:$C$47&amp;Sheet1!$BV$6:$BV$47,Sheet1!BQ$6:BQ$47),2,0)</f>
        <v>60</v>
      </c>
      <c r="BS97" s="9">
        <f t="array" ref="BS97">VLOOKUP($C97&amp;$D97&amp;$BW97,IF({1,0},Sheet1!$A$6:$A$47&amp;Sheet1!$C$6:$C$47&amp;Sheet1!$BV$6:$BV$47,Sheet1!BR$6:BR$47),2,0)</f>
        <v>0</v>
      </c>
      <c r="BT97" s="9">
        <f t="array" ref="BT97">VLOOKUP($C97&amp;$D97&amp;$BW97,IF({1,0},Sheet1!$A$6:$A$47&amp;Sheet1!$C$6:$C$47&amp;Sheet1!$BV$6:$BV$47,Sheet1!BS$6:BS$47),2,0)</f>
        <v>0</v>
      </c>
      <c r="BU97" s="9">
        <f t="array" ref="BU97">VLOOKUP($C97&amp;$D97&amp;$BW97,IF({1,0},Sheet1!$A$6:$A$47&amp;Sheet1!$C$6:$C$47&amp;Sheet1!$BV$6:$BV$47,Sheet1!BT$6:BT$47),2,0)</f>
        <v>0</v>
      </c>
      <c r="BV97" s="9">
        <f t="array" ref="BV97">VLOOKUP($C97&amp;$D97&amp;$BW97,IF({1,0},Sheet1!$A$6:$A$47&amp;Sheet1!$C$6:$C$47&amp;Sheet1!$BV$6:$BV$47,Sheet1!BU$6:BU$47),2,0)</f>
        <v>0</v>
      </c>
      <c r="BW97" s="8">
        <v>40</v>
      </c>
      <c r="BX97" s="9" t="str">
        <f t="shared" ref="BX97:BX98" si="26">"伤害加成+"&amp;BR97/10&amp;"% （"&amp;BW97/5&amp;"星）"</f>
        <v>伤害加成+6% （8星）</v>
      </c>
      <c r="BY97" s="8" t="s">
        <v>77</v>
      </c>
      <c r="BZ97" s="9">
        <f t="array" ref="BZ97">VLOOKUP($C97&amp;$D97&amp;$CF97,IF({1,0},Sheet1!$A$6:$A$47&amp;Sheet1!$C$6:$C$47&amp;Sheet1!$CE$6:$CE$47,Sheet1!BY$6:BY$47),2,0)</f>
        <v>2</v>
      </c>
      <c r="CA97" s="9">
        <f t="array" ref="CA97">VLOOKUP($C97&amp;$D97&amp;$CF97,IF({1,0},Sheet1!$A$6:$A$47&amp;Sheet1!$C$6:$C$47&amp;Sheet1!$CE$6:$CE$47,Sheet1!BZ$6:BZ$47),2,0)</f>
        <v>10000</v>
      </c>
      <c r="CB97" s="9">
        <f t="array" ref="CB97">VLOOKUP($C97&amp;$D97&amp;$CF97,IF({1,0},Sheet1!$A$6:$A$47&amp;Sheet1!$C$6:$C$47&amp;Sheet1!$CE$6:$CE$47,Sheet1!CA$6:CA$47),2,0)</f>
        <v>0</v>
      </c>
      <c r="CC97" s="9">
        <f t="array" ref="CC97">VLOOKUP($C97&amp;$D97&amp;$CF97,IF({1,0},Sheet1!$A$6:$A$47&amp;Sheet1!$C$6:$C$47&amp;Sheet1!$CE$6:$CE$47,Sheet1!CB$6:CB$47),2,0)</f>
        <v>0</v>
      </c>
      <c r="CD97" s="9">
        <f t="array" ref="CD97">VLOOKUP($C97&amp;$D97&amp;$CF97,IF({1,0},Sheet1!$A$6:$A$47&amp;Sheet1!$C$6:$C$47&amp;Sheet1!$CE$6:$CE$47,Sheet1!CC$6:CC$47),2,0)</f>
        <v>0</v>
      </c>
      <c r="CE97" s="9">
        <f t="array" ref="CE97">VLOOKUP($C97&amp;$D97&amp;$CF97,IF({1,0},Sheet1!$A$6:$A$47&amp;Sheet1!$C$6:$C$47&amp;Sheet1!$CE$6:$CE$47,Sheet1!CD$6:CD$47),2,0)</f>
        <v>0</v>
      </c>
      <c r="CF97" s="8">
        <v>45</v>
      </c>
      <c r="CG97" s="9" t="s">
        <v>474</v>
      </c>
      <c r="CH97" s="8" t="s">
        <v>78</v>
      </c>
      <c r="CI97" s="9">
        <f t="array" ref="CI97">VLOOKUP($C97&amp;$D97&amp;$CO97,IF({1,0},Sheet1!$A$6:$A$47&amp;Sheet1!$C$6:$C$47&amp;Sheet1!$CN$6:$CN$47,Sheet1!CH$6:CH$47),2,0)</f>
        <v>22</v>
      </c>
      <c r="CJ97" s="9">
        <f t="array" ref="CJ97">VLOOKUP($C97&amp;$D97&amp;$CO97,IF({1,0},Sheet1!$A$6:$A$47&amp;Sheet1!$C$6:$C$47&amp;Sheet1!$CN$6:$CN$47,Sheet1!CI$6:CI$47),2,0)</f>
        <v>72</v>
      </c>
      <c r="CK97" s="9">
        <f t="array" ref="CK97">VLOOKUP($C97&amp;$D97&amp;$CO97,IF({1,0},Sheet1!$A$6:$A$47&amp;Sheet1!$C$6:$C$47&amp;Sheet1!$CN$6:$CN$47,Sheet1!CJ$6:CJ$47),2,0)</f>
        <v>0</v>
      </c>
      <c r="CL97" s="9">
        <f t="array" ref="CL97">VLOOKUP($C97&amp;$D97&amp;$CO97,IF({1,0},Sheet1!$A$6:$A$47&amp;Sheet1!$C$6:$C$47&amp;Sheet1!$CN$6:$CN$47,Sheet1!CK$6:CK$47),2,0)</f>
        <v>0</v>
      </c>
      <c r="CM97" s="9">
        <f t="array" ref="CM97">VLOOKUP($C97&amp;$D97&amp;$CO97,IF({1,0},Sheet1!$A$6:$A$47&amp;Sheet1!$C$6:$C$47&amp;Sheet1!$CN$6:$CN$47,Sheet1!CL$6:CL$47),2,0)</f>
        <v>0</v>
      </c>
      <c r="CN97" s="9">
        <f t="array" ref="CN97">VLOOKUP($C97&amp;$D97&amp;$CO97,IF({1,0},Sheet1!$A$6:$A$47&amp;Sheet1!$C$6:$C$47&amp;Sheet1!$CN$6:$CN$47,Sheet1!CM$6:CM$47),2,0)</f>
        <v>0</v>
      </c>
      <c r="CO97" s="8">
        <v>50</v>
      </c>
      <c r="CP97" s="9" t="str">
        <f t="shared" ref="CP97:CP98" si="27">"最终增伤+"&amp;CJ97/10&amp;"% （"&amp;CO97/5&amp;"星）"</f>
        <v>最终增伤+7.2% （10星）</v>
      </c>
    </row>
    <row r="98" spans="1:94" ht="17.399999999999999" x14ac:dyDescent="0.25">
      <c r="A98" s="51">
        <v>10801</v>
      </c>
      <c r="B98" s="30" t="s">
        <v>253</v>
      </c>
      <c r="C98" s="30">
        <f>VLOOKUP(B98,Sheet4!$A$6:$B$171,2,0)</f>
        <v>3</v>
      </c>
      <c r="D98" s="52">
        <v>8</v>
      </c>
      <c r="E98" s="8" t="s">
        <v>29</v>
      </c>
      <c r="F98" s="9">
        <f t="array" ref="F98">VLOOKUP($C98&amp;$D98&amp;$L98,IF({1,0},Sheet1!$A$6:$A$47&amp;Sheet1!$C$6:$C$47&amp;Sheet1!$K$6:$K$47,Sheet1!E$6:E$47),2,0)</f>
        <v>18</v>
      </c>
      <c r="G98" s="9">
        <f t="array" ref="G98">VLOOKUP($C98&amp;$D98&amp;$L98,IF({1,0},Sheet1!$A$6:$A$47&amp;Sheet1!$C$6:$C$47&amp;Sheet1!$K$6:$K$47,Sheet1!F$6:F$47),2,0)</f>
        <v>1</v>
      </c>
      <c r="H98" s="9">
        <f t="array" ref="H98">VLOOKUP($C98&amp;$D98&amp;$L98,IF({1,0},Sheet1!$A$6:$A$47&amp;Sheet1!$C$6:$C$47&amp;Sheet1!$K$6:$K$47,Sheet1!G$6:G$47),2,0)</f>
        <v>0</v>
      </c>
      <c r="I98" s="9">
        <f t="array" ref="I98">VLOOKUP($C98&amp;$D98&amp;$L98,IF({1,0},Sheet1!$A$6:$A$47&amp;Sheet1!$C$6:$C$47&amp;Sheet1!$K$6:$K$47,Sheet1!H$6:H$47),2,0)</f>
        <v>0</v>
      </c>
      <c r="J98" s="9">
        <f t="array" ref="J98">VLOOKUP($C98&amp;$D98&amp;$L98,IF({1,0},Sheet1!$A$6:$A$47&amp;Sheet1!$C$6:$C$47&amp;Sheet1!$K$6:$K$47,Sheet1!I$6:I$47),2,0)</f>
        <v>0</v>
      </c>
      <c r="K98" s="9">
        <f t="array" ref="K98">VLOOKUP($C98&amp;$D98&amp;$L98,IF({1,0},Sheet1!$A$6:$A$47&amp;Sheet1!$C$6:$C$47&amp;Sheet1!$K$6:$K$47,Sheet1!J$6:J$47),2,0)</f>
        <v>0</v>
      </c>
      <c r="L98" s="8">
        <v>5</v>
      </c>
      <c r="M98" s="33" t="s">
        <v>413</v>
      </c>
      <c r="N98" s="8" t="s">
        <v>27</v>
      </c>
      <c r="O98" s="9">
        <f t="array" ref="O98">VLOOKUP($C98&amp;$D98&amp;$U98,IF({1,0},Sheet1!$A$6:$A$47&amp;Sheet1!$C$6:$C$47&amp;Sheet1!$T$6:$T$47,Sheet1!N$6:N$47),2,0)</f>
        <v>18</v>
      </c>
      <c r="P98" s="9">
        <f t="array" ref="P98">VLOOKUP($C98&amp;$D98&amp;$U98,IF({1,0},Sheet1!$A$6:$A$47&amp;Sheet1!$C$6:$C$47&amp;Sheet1!$T$6:$T$47,Sheet1!O$6:O$47),2,0)</f>
        <v>2</v>
      </c>
      <c r="Q98" s="9">
        <f t="array" ref="Q98">VLOOKUP($C98&amp;$D98&amp;$U98,IF({1,0},Sheet1!$A$6:$A$47&amp;Sheet1!$C$6:$C$47&amp;Sheet1!$T$6:$T$47,Sheet1!P$6:P$47),2,0)</f>
        <v>0</v>
      </c>
      <c r="R98" s="9">
        <f t="array" ref="R98">VLOOKUP($C98&amp;$D98&amp;$U98,IF({1,0},Sheet1!$A$6:$A$47&amp;Sheet1!$C$6:$C$47&amp;Sheet1!$T$6:$T$47,Sheet1!Q$6:Q$47),2,0)</f>
        <v>0</v>
      </c>
      <c r="S98" s="9">
        <f t="array" ref="S98">VLOOKUP($C98&amp;$D98&amp;$U98,IF({1,0},Sheet1!$A$6:$A$47&amp;Sheet1!$C$6:$C$47&amp;Sheet1!$T$6:$T$47,Sheet1!R$6:R$47),2,0)</f>
        <v>0</v>
      </c>
      <c r="T98" s="9">
        <f t="array" ref="T98">VLOOKUP($C98&amp;$D98&amp;$U98,IF({1,0},Sheet1!$A$6:$A$47&amp;Sheet1!$C$6:$C$47&amp;Sheet1!$T$6:$T$47,Sheet1!S$6:S$47),2,0)</f>
        <v>0</v>
      </c>
      <c r="U98" s="8">
        <v>10</v>
      </c>
      <c r="V98" s="33" t="s">
        <v>414</v>
      </c>
      <c r="W98" s="8" t="s">
        <v>28</v>
      </c>
      <c r="X98" s="9">
        <f t="array" ref="X98">VLOOKUP($C98&amp;$D98&amp;$AD98,IF({1,0},Sheet1!$A$6:$A$47&amp;Sheet1!$C$6:$C$47&amp;Sheet1!$AC$6:$AC$47,Sheet1!W$6:W$47),2,0)</f>
        <v>0</v>
      </c>
      <c r="Y98" s="9">
        <f t="array" ref="Y98">VLOOKUP($C98&amp;$D98&amp;$AD98,IF({1,0},Sheet1!$A$6:$A$47&amp;Sheet1!$C$6:$C$47&amp;Sheet1!$AC$6:$AC$47,Sheet1!X$6:X$47),2,0)</f>
        <v>0</v>
      </c>
      <c r="Z98" s="9">
        <f t="array" ref="Z98">VLOOKUP($C98&amp;$D98&amp;$AD98,IF({1,0},Sheet1!$A$6:$A$47&amp;Sheet1!$C$6:$C$47&amp;Sheet1!$AC$6:$AC$47,Sheet1!Y$6:Y$47),2,0)</f>
        <v>2</v>
      </c>
      <c r="AA98" s="9">
        <f t="array" ref="AA98">VLOOKUP($C98&amp;$D98&amp;$AD98,IF({1,0},Sheet1!$A$6:$A$47&amp;Sheet1!$C$6:$C$47&amp;Sheet1!$AC$6:$AC$47,Sheet1!Z$6:Z$47),2,0)</f>
        <v>600</v>
      </c>
      <c r="AB98" s="9">
        <f t="array" ref="AB98">VLOOKUP($C98&amp;$D98&amp;$AD98,IF({1,0},Sheet1!$A$6:$A$47&amp;Sheet1!$C$6:$C$47&amp;Sheet1!$AC$6:$AC$47,Sheet1!AA$6:AA$47),2,0)</f>
        <v>9</v>
      </c>
      <c r="AC98" s="9">
        <f t="array" ref="AC98">VLOOKUP($C98&amp;$D98&amp;$AD98,IF({1,0},Sheet1!$A$6:$A$47&amp;Sheet1!$C$6:$C$47&amp;Sheet1!$AC$6:$AC$47,Sheet1!AB$6:AB$47),2,0)</f>
        <v>30</v>
      </c>
      <c r="AD98" s="8">
        <v>15</v>
      </c>
      <c r="AE98" s="9" t="str">
        <f t="array" ref="AE98">VLOOKUP($C98&amp;$D98,IF({1,0},Sheet1!$A$6:$A$47&amp;Sheet1!$C$6:$C$47,Sheet1!AD$6:AD$47),2,0)</f>
        <v>攻击+600，命中+3% （3星）</v>
      </c>
      <c r="AF98" s="8" t="s">
        <v>72</v>
      </c>
      <c r="AG98" s="9">
        <f t="array" ref="AG98">VLOOKUP($C98&amp;$D98&amp;$AM98,IF({1,0},Sheet1!$A$6:$A$47&amp;Sheet1!$C$6:$C$47&amp;Sheet1!$AL$6:$AL$47,Sheet1!AF$6:AF$47),2,0)</f>
        <v>0</v>
      </c>
      <c r="AH98" s="9">
        <f t="array" ref="AH98">VLOOKUP($C98&amp;$D98&amp;$AM98,IF({1,0},Sheet1!$A$6:$A$47&amp;Sheet1!$C$6:$C$47&amp;Sheet1!$AL$6:$AL$47,Sheet1!AG$6:AG$47),2,0)</f>
        <v>0</v>
      </c>
      <c r="AI98" s="9">
        <f t="array" ref="AI98">VLOOKUP($C98&amp;$D98&amp;$AM98,IF({1,0},Sheet1!$A$6:$A$47&amp;Sheet1!$C$6:$C$47&amp;Sheet1!$AL$6:$AL$47,Sheet1!AH$6:AH$47),2,0)</f>
        <v>7</v>
      </c>
      <c r="AJ98" s="9">
        <f t="array" ref="AJ98">VLOOKUP($C98&amp;$D98&amp;$AM98,IF({1,0},Sheet1!$A$6:$A$47&amp;Sheet1!$C$6:$C$47&amp;Sheet1!$AL$6:$AL$47,Sheet1!AI$6:AI$47),2,0)</f>
        <v>50</v>
      </c>
      <c r="AK98" s="9">
        <f t="array" ref="AK98">VLOOKUP($C98&amp;$D98&amp;$AM98,IF({1,0},Sheet1!$A$6:$A$47&amp;Sheet1!$C$6:$C$47&amp;Sheet1!$AL$6:$AL$47,Sheet1!AJ$6:AJ$47),2,0)</f>
        <v>0</v>
      </c>
      <c r="AL98" s="9">
        <f t="array" ref="AL98">VLOOKUP($C98&amp;$D98&amp;$AM98,IF({1,0},Sheet1!$A$6:$A$47&amp;Sheet1!$C$6:$C$47&amp;Sheet1!$AL$6:$AL$47,Sheet1!AK$6:AK$47),2,0)</f>
        <v>0</v>
      </c>
      <c r="AM98" s="8">
        <v>20</v>
      </c>
      <c r="AN98" s="9" t="s">
        <v>427</v>
      </c>
      <c r="AO98" s="8" t="s">
        <v>73</v>
      </c>
      <c r="AP98" s="9">
        <f t="array" ref="AP98">VLOOKUP($C98&amp;$D98&amp;$AV98,IF({1,0},Sheet1!$A$6:$A$47&amp;Sheet1!$C$6:$C$47&amp;Sheet1!$AU$6:$AU$47,Sheet1!AO$6:AO$47),2,0)</f>
        <v>2</v>
      </c>
      <c r="AQ98" s="9">
        <f t="array" ref="AQ98">VLOOKUP($C98&amp;$D98&amp;$AV98,IF({1,0},Sheet1!$A$6:$A$47&amp;Sheet1!$C$6:$C$47&amp;Sheet1!$AU$6:$AU$47,Sheet1!AP$6:AP$47),2,0)</f>
        <v>2000</v>
      </c>
      <c r="AR98" s="9">
        <f t="array" ref="AR98">VLOOKUP($C98&amp;$D98&amp;$AV98,IF({1,0},Sheet1!$A$6:$A$47&amp;Sheet1!$C$6:$C$47&amp;Sheet1!$AU$6:$AU$47,Sheet1!AQ$6:AQ$47),2,0)</f>
        <v>0</v>
      </c>
      <c r="AS98" s="9">
        <f t="array" ref="AS98">VLOOKUP($C98&amp;$D98&amp;$AV98,IF({1,0},Sheet1!$A$6:$A$47&amp;Sheet1!$C$6:$C$47&amp;Sheet1!$AU$6:$AU$47,Sheet1!AR$6:AR$47),2,0)</f>
        <v>0</v>
      </c>
      <c r="AT98" s="9">
        <f t="array" ref="AT98">VLOOKUP($C98&amp;$D98&amp;$AV98,IF({1,0},Sheet1!$A$6:$A$47&amp;Sheet1!$C$6:$C$47&amp;Sheet1!$AU$6:$AU$47,Sheet1!AS$6:AS$47),2,0)</f>
        <v>0</v>
      </c>
      <c r="AU98" s="9">
        <f t="array" ref="AU98">VLOOKUP($C98&amp;$D98&amp;$AV98,IF({1,0},Sheet1!$A$6:$A$47&amp;Sheet1!$C$6:$C$47&amp;Sheet1!$AU$6:$AU$47,Sheet1!AT$6:AT$47),2,0)</f>
        <v>0</v>
      </c>
      <c r="AV98" s="8">
        <v>25</v>
      </c>
      <c r="AW98" s="9" t="s">
        <v>480</v>
      </c>
      <c r="AX98" s="8" t="s">
        <v>74</v>
      </c>
      <c r="AY98" s="9">
        <f t="array" ref="AY98">VLOOKUP($C98&amp;$D98&amp;$BE98,IF({1,0},Sheet1!$A$6:$A$47&amp;Sheet1!$C$6:$C$47&amp;Sheet1!$BD$6:$BD$47,Sheet1!AX$6:AX$47),2,0)</f>
        <v>18</v>
      </c>
      <c r="AZ98" s="9">
        <f t="array" ref="AZ98">VLOOKUP($C98&amp;$D98&amp;$BE98,IF({1,0},Sheet1!$A$6:$A$47&amp;Sheet1!$C$6:$C$47&amp;Sheet1!$BD$6:$BD$47,Sheet1!AY$6:AY$47),2,0)</f>
        <v>4</v>
      </c>
      <c r="BA98" s="9">
        <f t="array" ref="BA98">VLOOKUP($C98&amp;$D98&amp;$BE98,IF({1,0},Sheet1!$A$6:$A$47&amp;Sheet1!$C$6:$C$47&amp;Sheet1!$BD$6:$BD$47,Sheet1!AZ$6:AZ$47),2,0)</f>
        <v>0</v>
      </c>
      <c r="BB98" s="9">
        <f t="array" ref="BB98">VLOOKUP($C98&amp;$D98&amp;$BE98,IF({1,0},Sheet1!$A$6:$A$47&amp;Sheet1!$C$6:$C$47&amp;Sheet1!$BD$6:$BD$47,Sheet1!BA$6:BA$47),2,0)</f>
        <v>0</v>
      </c>
      <c r="BC98" s="9">
        <f t="array" ref="BC98">VLOOKUP($C98&amp;$D98&amp;$BE98,IF({1,0},Sheet1!$A$6:$A$47&amp;Sheet1!$C$6:$C$47&amp;Sheet1!$BD$6:$BD$47,Sheet1!BB$6:BB$47),2,0)</f>
        <v>0</v>
      </c>
      <c r="BD98" s="9">
        <f t="array" ref="BD98">VLOOKUP($C98&amp;$D98&amp;$BE98,IF({1,0},Sheet1!$A$6:$A$47&amp;Sheet1!$C$6:$C$47&amp;Sheet1!$BD$6:$BD$47,Sheet1!BC$6:BC$47),2,0)</f>
        <v>0</v>
      </c>
      <c r="BE98" s="8">
        <v>30</v>
      </c>
      <c r="BF98" s="33" t="s">
        <v>418</v>
      </c>
      <c r="BG98" s="33" t="s">
        <v>75</v>
      </c>
      <c r="BH98" s="9">
        <f t="array" ref="BH98">VLOOKUP($C98&amp;$D98&amp;$BN98,IF({1,0},Sheet1!$A$6:$A$47&amp;Sheet1!$C$6:$C$47&amp;Sheet1!$BM$6:$BM$47,Sheet1!BG$6:BG$47),2,0)</f>
        <v>2</v>
      </c>
      <c r="BI98" s="9">
        <f t="array" ref="BI98">VLOOKUP($C98&amp;$D98&amp;$BN98,IF({1,0},Sheet1!$A$6:$A$47&amp;Sheet1!$C$6:$C$47&amp;Sheet1!$BM$6:$BM$47,Sheet1!BH$6:BH$47),2,0)</f>
        <v>4000</v>
      </c>
      <c r="BJ98" s="9">
        <f t="array" ref="BJ98">VLOOKUP($C98&amp;$D98&amp;$BN98,IF({1,0},Sheet1!$A$6:$A$47&amp;Sheet1!$C$6:$C$47&amp;Sheet1!$BM$6:$BM$47,Sheet1!BI$6:BI$47),2,0)</f>
        <v>0</v>
      </c>
      <c r="BK98" s="9">
        <f t="array" ref="BK98">VLOOKUP($C98&amp;$D98&amp;$BN98,IF({1,0},Sheet1!$A$6:$A$47&amp;Sheet1!$C$6:$C$47&amp;Sheet1!$BM$6:$BM$47,Sheet1!BJ$6:BJ$47),2,0)</f>
        <v>0</v>
      </c>
      <c r="BL98" s="9">
        <f t="array" ref="BL98">VLOOKUP($C98&amp;$D98&amp;$BN98,IF({1,0},Sheet1!$A$6:$A$47&amp;Sheet1!$C$6:$C$47&amp;Sheet1!$BM$6:$BM$47,Sheet1!BK$6:BK$47),2,0)</f>
        <v>0</v>
      </c>
      <c r="BM98" s="9">
        <f t="array" ref="BM98">VLOOKUP($C98&amp;$D98&amp;$BN98,IF({1,0},Sheet1!$A$6:$A$47&amp;Sheet1!$C$6:$C$47&amp;Sheet1!$BM$6:$BM$47,Sheet1!BL$6:BL$47),2,0)</f>
        <v>0</v>
      </c>
      <c r="BN98" s="8">
        <v>35</v>
      </c>
      <c r="BO98" s="9" t="s">
        <v>481</v>
      </c>
      <c r="BP98" s="8" t="s">
        <v>76</v>
      </c>
      <c r="BQ98" s="9">
        <f t="array" ref="BQ98">VLOOKUP($C98&amp;$D98&amp;$BW98,IF({1,0},Sheet1!$A$6:$A$47&amp;Sheet1!$C$6:$C$47&amp;Sheet1!$BV$6:$BV$47,Sheet1!BP$6:BP$47),2,0)</f>
        <v>7</v>
      </c>
      <c r="BR98" s="9">
        <f t="array" ref="BR98">VLOOKUP($C98&amp;$D98&amp;$BW98,IF({1,0},Sheet1!$A$6:$A$47&amp;Sheet1!$C$6:$C$47&amp;Sheet1!$BV$6:$BV$47,Sheet1!BQ$6:BQ$47),2,0)</f>
        <v>50</v>
      </c>
      <c r="BS98" s="9">
        <f t="array" ref="BS98">VLOOKUP($C98&amp;$D98&amp;$BW98,IF({1,0},Sheet1!$A$6:$A$47&amp;Sheet1!$C$6:$C$47&amp;Sheet1!$BV$6:$BV$47,Sheet1!BR$6:BR$47),2,0)</f>
        <v>0</v>
      </c>
      <c r="BT98" s="9">
        <f t="array" ref="BT98">VLOOKUP($C98&amp;$D98&amp;$BW98,IF({1,0},Sheet1!$A$6:$A$47&amp;Sheet1!$C$6:$C$47&amp;Sheet1!$BV$6:$BV$47,Sheet1!BS$6:BS$47),2,0)</f>
        <v>0</v>
      </c>
      <c r="BU98" s="9">
        <f t="array" ref="BU98">VLOOKUP($C98&amp;$D98&amp;$BW98,IF({1,0},Sheet1!$A$6:$A$47&amp;Sheet1!$C$6:$C$47&amp;Sheet1!$BV$6:$BV$47,Sheet1!BT$6:BT$47),2,0)</f>
        <v>0</v>
      </c>
      <c r="BV98" s="9">
        <f t="array" ref="BV98">VLOOKUP($C98&amp;$D98&amp;$BW98,IF({1,0},Sheet1!$A$6:$A$47&amp;Sheet1!$C$6:$C$47&amp;Sheet1!$BV$6:$BV$47,Sheet1!BU$6:BU$47),2,0)</f>
        <v>0</v>
      </c>
      <c r="BW98" s="8">
        <v>40</v>
      </c>
      <c r="BX98" s="9" t="str">
        <f t="shared" si="26"/>
        <v>伤害加成+5% （8星）</v>
      </c>
      <c r="BY98" s="8" t="s">
        <v>77</v>
      </c>
      <c r="BZ98" s="9">
        <f t="array" ref="BZ98">VLOOKUP($C98&amp;$D98&amp;$CF98,IF({1,0},Sheet1!$A$6:$A$47&amp;Sheet1!$C$6:$C$47&amp;Sheet1!$CE$6:$CE$47,Sheet1!BY$6:BY$47),2,0)</f>
        <v>2</v>
      </c>
      <c r="CA98" s="9">
        <f t="array" ref="CA98">VLOOKUP($C98&amp;$D98&amp;$CF98,IF({1,0},Sheet1!$A$6:$A$47&amp;Sheet1!$C$6:$C$47&amp;Sheet1!$CE$6:$CE$47,Sheet1!BZ$6:BZ$47),2,0)</f>
        <v>8000</v>
      </c>
      <c r="CB98" s="9">
        <f t="array" ref="CB98">VLOOKUP($C98&amp;$D98&amp;$CF98,IF({1,0},Sheet1!$A$6:$A$47&amp;Sheet1!$C$6:$C$47&amp;Sheet1!$CE$6:$CE$47,Sheet1!CA$6:CA$47),2,0)</f>
        <v>0</v>
      </c>
      <c r="CC98" s="9">
        <f t="array" ref="CC98">VLOOKUP($C98&amp;$D98&amp;$CF98,IF({1,0},Sheet1!$A$6:$A$47&amp;Sheet1!$C$6:$C$47&amp;Sheet1!$CE$6:$CE$47,Sheet1!CB$6:CB$47),2,0)</f>
        <v>0</v>
      </c>
      <c r="CD98" s="9">
        <f t="array" ref="CD98">VLOOKUP($C98&amp;$D98&amp;$CF98,IF({1,0},Sheet1!$A$6:$A$47&amp;Sheet1!$C$6:$C$47&amp;Sheet1!$CE$6:$CE$47,Sheet1!CC$6:CC$47),2,0)</f>
        <v>0</v>
      </c>
      <c r="CE98" s="9">
        <f t="array" ref="CE98">VLOOKUP($C98&amp;$D98&amp;$CF98,IF({1,0},Sheet1!$A$6:$A$47&amp;Sheet1!$C$6:$C$47&amp;Sheet1!$CE$6:$CE$47,Sheet1!CD$6:CD$47),2,0)</f>
        <v>0</v>
      </c>
      <c r="CF98" s="8">
        <v>45</v>
      </c>
      <c r="CG98" s="9" t="s">
        <v>482</v>
      </c>
      <c r="CH98" s="8" t="s">
        <v>78</v>
      </c>
      <c r="CI98" s="9">
        <f t="array" ref="CI98">VLOOKUP($C98&amp;$D98&amp;$CO98,IF({1,0},Sheet1!$A$6:$A$47&amp;Sheet1!$C$6:$C$47&amp;Sheet1!$CN$6:$CN$47,Sheet1!CH$6:CH$47),2,0)</f>
        <v>22</v>
      </c>
      <c r="CJ98" s="9">
        <f t="array" ref="CJ98">VLOOKUP($C98&amp;$D98&amp;$CO98,IF({1,0},Sheet1!$A$6:$A$47&amp;Sheet1!$C$6:$C$47&amp;Sheet1!$CN$6:$CN$47,Sheet1!CI$6:CI$47),2,0)</f>
        <v>60</v>
      </c>
      <c r="CK98" s="9">
        <f t="array" ref="CK98">VLOOKUP($C98&amp;$D98&amp;$CO98,IF({1,0},Sheet1!$A$6:$A$47&amp;Sheet1!$C$6:$C$47&amp;Sheet1!$CN$6:$CN$47,Sheet1!CJ$6:CJ$47),2,0)</f>
        <v>0</v>
      </c>
      <c r="CL98" s="9">
        <f t="array" ref="CL98">VLOOKUP($C98&amp;$D98&amp;$CO98,IF({1,0},Sheet1!$A$6:$A$47&amp;Sheet1!$C$6:$C$47&amp;Sheet1!$CN$6:$CN$47,Sheet1!CK$6:CK$47),2,0)</f>
        <v>0</v>
      </c>
      <c r="CM98" s="9">
        <f t="array" ref="CM98">VLOOKUP($C98&amp;$D98&amp;$CO98,IF({1,0},Sheet1!$A$6:$A$47&amp;Sheet1!$C$6:$C$47&amp;Sheet1!$CN$6:$CN$47,Sheet1!CL$6:CL$47),2,0)</f>
        <v>0</v>
      </c>
      <c r="CN98" s="9">
        <f t="array" ref="CN98">VLOOKUP($C98&amp;$D98&amp;$CO98,IF({1,0},Sheet1!$A$6:$A$47&amp;Sheet1!$C$6:$C$47&amp;Sheet1!$CN$6:$CN$47,Sheet1!CM$6:CM$47),2,0)</f>
        <v>0</v>
      </c>
      <c r="CO98" s="8">
        <v>50</v>
      </c>
      <c r="CP98" s="9" t="str">
        <f t="shared" si="27"/>
        <v>最终增伤+6% （10星）</v>
      </c>
    </row>
    <row r="99" spans="1:94" ht="17.399999999999999" x14ac:dyDescent="0.25">
      <c r="A99" s="51">
        <v>10802</v>
      </c>
      <c r="B99" s="30" t="s">
        <v>254</v>
      </c>
      <c r="C99" s="30">
        <f>VLOOKUP(B99,Sheet4!$A$6:$B$171,2,0)</f>
        <v>2</v>
      </c>
      <c r="D99" s="52">
        <v>8</v>
      </c>
      <c r="E99" s="8" t="s">
        <v>29</v>
      </c>
      <c r="F99" s="9">
        <f t="array" ref="F99">VLOOKUP($C99&amp;$D99&amp;$L99,IF({1,0},Sheet1!$A$6:$A$47&amp;Sheet1!$C$6:$C$47&amp;Sheet1!$K$6:$K$47,Sheet1!E$6:E$47),2,0)</f>
        <v>18</v>
      </c>
      <c r="G99" s="9">
        <f t="array" ref="G99">VLOOKUP($C99&amp;$D99&amp;$L99,IF({1,0},Sheet1!$A$6:$A$47&amp;Sheet1!$C$6:$C$47&amp;Sheet1!$K$6:$K$47,Sheet1!F$6:F$47),2,0)</f>
        <v>1</v>
      </c>
      <c r="H99" s="9">
        <f t="array" ref="H99">VLOOKUP($C99&amp;$D99&amp;$L99,IF({1,0},Sheet1!$A$6:$A$47&amp;Sheet1!$C$6:$C$47&amp;Sheet1!$K$6:$K$47,Sheet1!G$6:G$47),2,0)</f>
        <v>0</v>
      </c>
      <c r="I99" s="9">
        <f t="array" ref="I99">VLOOKUP($C99&amp;$D99&amp;$L99,IF({1,0},Sheet1!$A$6:$A$47&amp;Sheet1!$C$6:$C$47&amp;Sheet1!$K$6:$K$47,Sheet1!H$6:H$47),2,0)</f>
        <v>0</v>
      </c>
      <c r="J99" s="9">
        <f t="array" ref="J99">VLOOKUP($C99&amp;$D99&amp;$L99,IF({1,0},Sheet1!$A$6:$A$47&amp;Sheet1!$C$6:$C$47&amp;Sheet1!$K$6:$K$47,Sheet1!I$6:I$47),2,0)</f>
        <v>0</v>
      </c>
      <c r="K99" s="9">
        <f t="array" ref="K99">VLOOKUP($C99&amp;$D99&amp;$L99,IF({1,0},Sheet1!$A$6:$A$47&amp;Sheet1!$C$6:$C$47&amp;Sheet1!$K$6:$K$47,Sheet1!J$6:J$47),2,0)</f>
        <v>0</v>
      </c>
      <c r="L99" s="8">
        <v>5</v>
      </c>
      <c r="M99" s="33" t="s">
        <v>413</v>
      </c>
      <c r="N99" s="8" t="s">
        <v>27</v>
      </c>
      <c r="O99" s="9">
        <f t="array" ref="O99">VLOOKUP($C99&amp;$D99&amp;$U99,IF({1,0},Sheet1!$A$6:$A$47&amp;Sheet1!$C$6:$C$47&amp;Sheet1!$T$6:$T$47,Sheet1!N$6:N$47),2,0)</f>
        <v>18</v>
      </c>
      <c r="P99" s="9">
        <f t="array" ref="P99">VLOOKUP($C99&amp;$D99&amp;$U99,IF({1,0},Sheet1!$A$6:$A$47&amp;Sheet1!$C$6:$C$47&amp;Sheet1!$T$6:$T$47,Sheet1!O$6:O$47),2,0)</f>
        <v>2</v>
      </c>
      <c r="Q99" s="9">
        <f t="array" ref="Q99">VLOOKUP($C99&amp;$D99&amp;$U99,IF({1,0},Sheet1!$A$6:$A$47&amp;Sheet1!$C$6:$C$47&amp;Sheet1!$T$6:$T$47,Sheet1!P$6:P$47),2,0)</f>
        <v>0</v>
      </c>
      <c r="R99" s="9">
        <f t="array" ref="R99">VLOOKUP($C99&amp;$D99&amp;$U99,IF({1,0},Sheet1!$A$6:$A$47&amp;Sheet1!$C$6:$C$47&amp;Sheet1!$T$6:$T$47,Sheet1!Q$6:Q$47),2,0)</f>
        <v>0</v>
      </c>
      <c r="S99" s="9">
        <f t="array" ref="S99">VLOOKUP($C99&amp;$D99&amp;$U99,IF({1,0},Sheet1!$A$6:$A$47&amp;Sheet1!$C$6:$C$47&amp;Sheet1!$T$6:$T$47,Sheet1!R$6:R$47),2,0)</f>
        <v>0</v>
      </c>
      <c r="T99" s="9">
        <f t="array" ref="T99">VLOOKUP($C99&amp;$D99&amp;$U99,IF({1,0},Sheet1!$A$6:$A$47&amp;Sheet1!$C$6:$C$47&amp;Sheet1!$T$6:$T$47,Sheet1!S$6:S$47),2,0)</f>
        <v>0</v>
      </c>
      <c r="U99" s="8">
        <v>10</v>
      </c>
      <c r="V99" s="33" t="s">
        <v>414</v>
      </c>
      <c r="W99" s="8" t="s">
        <v>28</v>
      </c>
      <c r="X99" s="9">
        <f t="array" ref="X99">VLOOKUP($C99&amp;$D99&amp;$AD99,IF({1,0},Sheet1!$A$6:$A$47&amp;Sheet1!$C$6:$C$47&amp;Sheet1!$AC$6:$AC$47,Sheet1!W$6:W$47),2,0)</f>
        <v>0</v>
      </c>
      <c r="Y99" s="9">
        <f t="array" ref="Y99">VLOOKUP($C99&amp;$D99&amp;$AD99,IF({1,0},Sheet1!$A$6:$A$47&amp;Sheet1!$C$6:$C$47&amp;Sheet1!$AC$6:$AC$47,Sheet1!X$6:X$47),2,0)</f>
        <v>0</v>
      </c>
      <c r="Z99" s="9">
        <f t="array" ref="Z99">VLOOKUP($C99&amp;$D99&amp;$AD99,IF({1,0},Sheet1!$A$6:$A$47&amp;Sheet1!$C$6:$C$47&amp;Sheet1!$AC$6:$AC$47,Sheet1!Y$6:Y$47),2,0)</f>
        <v>3</v>
      </c>
      <c r="AA99" s="9">
        <f t="array" ref="AA99">VLOOKUP($C99&amp;$D99&amp;$AD99,IF({1,0},Sheet1!$A$6:$A$47&amp;Sheet1!$C$6:$C$47&amp;Sheet1!$AC$6:$AC$47,Sheet1!Z$6:Z$47),2,0)</f>
        <v>400</v>
      </c>
      <c r="AB99" s="9">
        <f t="array" ref="AB99">VLOOKUP($C99&amp;$D99&amp;$AD99,IF({1,0},Sheet1!$A$6:$A$47&amp;Sheet1!$C$6:$C$47&amp;Sheet1!$AC$6:$AC$47,Sheet1!AA$6:AA$47),2,0)</f>
        <v>10</v>
      </c>
      <c r="AC99" s="9">
        <f t="array" ref="AC99">VLOOKUP($C99&amp;$D99&amp;$AD99,IF({1,0},Sheet1!$A$6:$A$47&amp;Sheet1!$C$6:$C$47&amp;Sheet1!$AC$6:$AC$47,Sheet1!AB$6:AB$47),2,0)</f>
        <v>40</v>
      </c>
      <c r="AD99" s="8">
        <v>15</v>
      </c>
      <c r="AE99" s="9" t="str">
        <f t="array" ref="AE99">VLOOKUP($C99&amp;$D99,IF({1,0},Sheet1!$A$6:$A$47&amp;Sheet1!$C$6:$C$47,Sheet1!AD$6:AD$47),2,0)</f>
        <v>防御+400，闪避+4% （3星）</v>
      </c>
      <c r="AF99" s="8" t="s">
        <v>72</v>
      </c>
      <c r="AG99" s="9">
        <v>0</v>
      </c>
      <c r="AH99" s="9">
        <v>0</v>
      </c>
      <c r="AI99" s="9">
        <v>8</v>
      </c>
      <c r="AJ99" s="9">
        <v>40</v>
      </c>
      <c r="AK99" s="9">
        <f t="array" ref="AK99">VLOOKUP($C99&amp;$D99&amp;$AM99,IF({1,0},Sheet1!$A$6:$A$47&amp;Sheet1!$C$6:$C$47&amp;Sheet1!$AL$6:$AL$47,Sheet1!AJ$6:AJ$47),2,0)</f>
        <v>0</v>
      </c>
      <c r="AL99" s="9">
        <f t="array" ref="AL99">VLOOKUP($C99&amp;$D99&amp;$AM99,IF({1,0},Sheet1!$A$6:$A$47&amp;Sheet1!$C$6:$C$47&amp;Sheet1!$AL$6:$AL$47,Sheet1!AK$6:AK$47),2,0)</f>
        <v>0</v>
      </c>
      <c r="AM99" s="8">
        <v>20</v>
      </c>
      <c r="AN99" s="9" t="s">
        <v>495</v>
      </c>
      <c r="AO99" s="8" t="s">
        <v>73</v>
      </c>
      <c r="AP99" s="9">
        <f t="array" ref="AP99">VLOOKUP($C99&amp;$D99&amp;$AV99,IF({1,0},Sheet1!$A$6:$A$47&amp;Sheet1!$C$6:$C$47&amp;Sheet1!$AU$6:$AU$47,Sheet1!AO$6:AO$47),2,0)</f>
        <v>1</v>
      </c>
      <c r="AQ99" s="9">
        <f t="array" ref="AQ99">VLOOKUP($C99&amp;$D99&amp;$AV99,IF({1,0},Sheet1!$A$6:$A$47&amp;Sheet1!$C$6:$C$47&amp;Sheet1!$AU$6:$AU$47,Sheet1!AP$6:AP$47),2,0)</f>
        <v>8000</v>
      </c>
      <c r="AR99" s="9">
        <f t="array" ref="AR99">VLOOKUP($C99&amp;$D99&amp;$AV99,IF({1,0},Sheet1!$A$6:$A$47&amp;Sheet1!$C$6:$C$47&amp;Sheet1!$AU$6:$AU$47,Sheet1!AQ$6:AQ$47),2,0)</f>
        <v>3</v>
      </c>
      <c r="AS99" s="9">
        <f t="array" ref="AS99">VLOOKUP($C99&amp;$D99&amp;$AV99,IF({1,0},Sheet1!$A$6:$A$47&amp;Sheet1!$C$6:$C$47&amp;Sheet1!$AU$6:$AU$47,Sheet1!AR$6:AR$47),2,0)</f>
        <v>400</v>
      </c>
      <c r="AT99" s="9">
        <f t="array" ref="AT99">VLOOKUP($C99&amp;$D99&amp;$AV99,IF({1,0},Sheet1!$A$6:$A$47&amp;Sheet1!$C$6:$C$47&amp;Sheet1!$AU$6:$AU$47,Sheet1!AS$6:AS$47),2,0)</f>
        <v>0</v>
      </c>
      <c r="AU99" s="9">
        <f t="array" ref="AU99">VLOOKUP($C99&amp;$D99&amp;$AV99,IF({1,0},Sheet1!$A$6:$A$47&amp;Sheet1!$C$6:$C$47&amp;Sheet1!$AU$6:$AU$47,Sheet1!AT$6:AT$47),2,0)</f>
        <v>0</v>
      </c>
      <c r="AV99" s="8">
        <v>25</v>
      </c>
      <c r="AW99" s="9" t="s">
        <v>483</v>
      </c>
      <c r="AX99" s="8" t="s">
        <v>74</v>
      </c>
      <c r="AY99" s="9">
        <f t="array" ref="AY99">VLOOKUP($C99&amp;$D99&amp;$BE99,IF({1,0},Sheet1!$A$6:$A$47&amp;Sheet1!$C$6:$C$47&amp;Sheet1!$BD$6:$BD$47,Sheet1!AX$6:AX$47),2,0)</f>
        <v>18</v>
      </c>
      <c r="AZ99" s="9">
        <f t="array" ref="AZ99">VLOOKUP($C99&amp;$D99&amp;$BE99,IF({1,0},Sheet1!$A$6:$A$47&amp;Sheet1!$C$6:$C$47&amp;Sheet1!$BD$6:$BD$47,Sheet1!AY$6:AY$47),2,0)</f>
        <v>4</v>
      </c>
      <c r="BA99" s="9">
        <f t="array" ref="BA99">VLOOKUP($C99&amp;$D99&amp;$BE99,IF({1,0},Sheet1!$A$6:$A$47&amp;Sheet1!$C$6:$C$47&amp;Sheet1!$BD$6:$BD$47,Sheet1!AZ$6:AZ$47),2,0)</f>
        <v>0</v>
      </c>
      <c r="BB99" s="9">
        <f t="array" ref="BB99">VLOOKUP($C99&amp;$D99&amp;$BE99,IF({1,0},Sheet1!$A$6:$A$47&amp;Sheet1!$C$6:$C$47&amp;Sheet1!$BD$6:$BD$47,Sheet1!BA$6:BA$47),2,0)</f>
        <v>0</v>
      </c>
      <c r="BC99" s="9">
        <f t="array" ref="BC99">VLOOKUP($C99&amp;$D99&amp;$BE99,IF({1,0},Sheet1!$A$6:$A$47&amp;Sheet1!$C$6:$C$47&amp;Sheet1!$BD$6:$BD$47,Sheet1!BB$6:BB$47),2,0)</f>
        <v>0</v>
      </c>
      <c r="BD99" s="9">
        <f t="array" ref="BD99">VLOOKUP($C99&amp;$D99&amp;$BE99,IF({1,0},Sheet1!$A$6:$A$47&amp;Sheet1!$C$6:$C$47&amp;Sheet1!$BD$6:$BD$47,Sheet1!BC$6:BC$47),2,0)</f>
        <v>0</v>
      </c>
      <c r="BE99" s="8">
        <v>30</v>
      </c>
      <c r="BF99" s="33" t="s">
        <v>418</v>
      </c>
      <c r="BG99" s="33" t="s">
        <v>75</v>
      </c>
      <c r="BH99" s="9">
        <f t="array" ref="BH99">VLOOKUP($C99&amp;$D99&amp;$BN99,IF({1,0},Sheet1!$A$6:$A$47&amp;Sheet1!$C$6:$C$47&amp;Sheet1!$BM$6:$BM$47,Sheet1!BG$6:BG$47),2,0)</f>
        <v>1</v>
      </c>
      <c r="BI99" s="9">
        <f t="array" ref="BI99">VLOOKUP($C99&amp;$D99&amp;$BN99,IF({1,0},Sheet1!$A$6:$A$47&amp;Sheet1!$C$6:$C$47&amp;Sheet1!$BM$6:$BM$47,Sheet1!BH$6:BH$47),2,0)</f>
        <v>16000</v>
      </c>
      <c r="BJ99" s="9">
        <f t="array" ref="BJ99">VLOOKUP($C99&amp;$D99&amp;$BN99,IF({1,0},Sheet1!$A$6:$A$47&amp;Sheet1!$C$6:$C$47&amp;Sheet1!$BM$6:$BM$47,Sheet1!BI$6:BI$47),2,0)</f>
        <v>3</v>
      </c>
      <c r="BK99" s="9">
        <f t="array" ref="BK99">VLOOKUP($C99&amp;$D99&amp;$BN99,IF({1,0},Sheet1!$A$6:$A$47&amp;Sheet1!$C$6:$C$47&amp;Sheet1!$BM$6:$BM$47,Sheet1!BJ$6:BJ$47),2,0)</f>
        <v>800</v>
      </c>
      <c r="BL99" s="9">
        <f t="array" ref="BL99">VLOOKUP($C99&amp;$D99&amp;$BN99,IF({1,0},Sheet1!$A$6:$A$47&amp;Sheet1!$C$6:$C$47&amp;Sheet1!$BM$6:$BM$47,Sheet1!BK$6:BK$47),2,0)</f>
        <v>0</v>
      </c>
      <c r="BM99" s="9">
        <f t="array" ref="BM99">VLOOKUP($C99&amp;$D99&amp;$BN99,IF({1,0},Sheet1!$A$6:$A$47&amp;Sheet1!$C$6:$C$47&amp;Sheet1!$BM$6:$BM$47,Sheet1!BL$6:BL$47),2,0)</f>
        <v>0</v>
      </c>
      <c r="BN99" s="8">
        <v>35</v>
      </c>
      <c r="BO99" s="9" t="s">
        <v>484</v>
      </c>
      <c r="BP99" s="8" t="s">
        <v>76</v>
      </c>
      <c r="BQ99" s="9">
        <f t="array" ref="BQ99">VLOOKUP($C99&amp;$D99&amp;$BW99,IF({1,0},Sheet1!$A$6:$A$47&amp;Sheet1!$C$6:$C$47&amp;Sheet1!$BV$6:$BV$47,Sheet1!BP$6:BP$47),2,0)</f>
        <v>23</v>
      </c>
      <c r="BR99" s="9">
        <f t="array" ref="BR99">VLOOKUP($C99&amp;$D99&amp;$BW99,IF({1,0},Sheet1!$A$6:$A$47&amp;Sheet1!$C$6:$C$47&amp;Sheet1!$BV$6:$BV$47,Sheet1!BQ$6:BQ$47),2,0)</f>
        <v>20</v>
      </c>
      <c r="BS99" s="9">
        <f t="array" ref="BS99">VLOOKUP($C99&amp;$D99&amp;$BW99,IF({1,0},Sheet1!$A$6:$A$47&amp;Sheet1!$C$6:$C$47&amp;Sheet1!$BV$6:$BV$47,Sheet1!BR$6:BR$47),2,0)</f>
        <v>0</v>
      </c>
      <c r="BT99" s="9">
        <f t="array" ref="BT99">VLOOKUP($C99&amp;$D99&amp;$BW99,IF({1,0},Sheet1!$A$6:$A$47&amp;Sheet1!$C$6:$C$47&amp;Sheet1!$BV$6:$BV$47,Sheet1!BS$6:BS$47),2,0)</f>
        <v>0</v>
      </c>
      <c r="BU99" s="9">
        <f t="array" ref="BU99">VLOOKUP($C99&amp;$D99&amp;$BW99,IF({1,0},Sheet1!$A$6:$A$47&amp;Sheet1!$C$6:$C$47&amp;Sheet1!$BV$6:$BV$47,Sheet1!BT$6:BT$47),2,0)</f>
        <v>0</v>
      </c>
      <c r="BV99" s="9">
        <f t="array" ref="BV99">VLOOKUP($C99&amp;$D99&amp;$BW99,IF({1,0},Sheet1!$A$6:$A$47&amp;Sheet1!$C$6:$C$47&amp;Sheet1!$BV$6:$BV$47,Sheet1!BU$6:BU$47),2,0)</f>
        <v>0</v>
      </c>
      <c r="BW99" s="8">
        <v>40</v>
      </c>
      <c r="BX99" s="8" t="str">
        <f>"最终免伤+"&amp;BR99/10&amp;"% （"&amp;BW99/5&amp;"星）"</f>
        <v>最终免伤+2% （8星）</v>
      </c>
      <c r="BY99" s="8" t="s">
        <v>77</v>
      </c>
      <c r="BZ99" s="9">
        <f t="array" ref="BZ99">VLOOKUP($C99&amp;$D99&amp;$CF99,IF({1,0},Sheet1!$A$6:$A$47&amp;Sheet1!$C$6:$C$47&amp;Sheet1!$CE$6:$CE$47,Sheet1!BY$6:BY$47),2,0)</f>
        <v>1</v>
      </c>
      <c r="CA99" s="9">
        <f t="array" ref="CA99">VLOOKUP($C99&amp;$D99&amp;$CF99,IF({1,0},Sheet1!$A$6:$A$47&amp;Sheet1!$C$6:$C$47&amp;Sheet1!$CE$6:$CE$47,Sheet1!BZ$6:BZ$47),2,0)</f>
        <v>32000</v>
      </c>
      <c r="CB99" s="9">
        <f t="array" ref="CB99">VLOOKUP($C99&amp;$D99&amp;$CF99,IF({1,0},Sheet1!$A$6:$A$47&amp;Sheet1!$C$6:$C$47&amp;Sheet1!$CE$6:$CE$47,Sheet1!CA$6:CA$47),2,0)</f>
        <v>3</v>
      </c>
      <c r="CC99" s="9">
        <f t="array" ref="CC99">VLOOKUP($C99&amp;$D99&amp;$CF99,IF({1,0},Sheet1!$A$6:$A$47&amp;Sheet1!$C$6:$C$47&amp;Sheet1!$CE$6:$CE$47,Sheet1!CB$6:CB$47),2,0)</f>
        <v>1600</v>
      </c>
      <c r="CD99" s="9">
        <f t="array" ref="CD99">VLOOKUP($C99&amp;$D99&amp;$CF99,IF({1,0},Sheet1!$A$6:$A$47&amp;Sheet1!$C$6:$C$47&amp;Sheet1!$CE$6:$CE$47,Sheet1!CC$6:CC$47),2,0)</f>
        <v>0</v>
      </c>
      <c r="CE99" s="9">
        <f t="array" ref="CE99">VLOOKUP($C99&amp;$D99&amp;$CF99,IF({1,0},Sheet1!$A$6:$A$47&amp;Sheet1!$C$6:$C$47&amp;Sheet1!$CE$6:$CE$47,Sheet1!CD$6:CD$47),2,0)</f>
        <v>0</v>
      </c>
      <c r="CF99" s="8">
        <v>45</v>
      </c>
      <c r="CG99" s="9" t="str">
        <f>"生命+"&amp;CA99&amp;"，防御+"&amp;CC99&amp;" （9星）"</f>
        <v>生命+32000，防御+1600 （9星）</v>
      </c>
      <c r="CH99" s="8" t="s">
        <v>78</v>
      </c>
      <c r="CI99" s="9">
        <f t="array" ref="CI99">VLOOKUP($C99&amp;$D99&amp;$CO99,IF({1,0},Sheet1!$A$6:$A$47&amp;Sheet1!$C$6:$C$47&amp;Sheet1!$CN$6:$CN$47,Sheet1!CH$6:CH$47),2,0)</f>
        <v>23</v>
      </c>
      <c r="CJ99" s="9">
        <f t="array" ref="CJ99">VLOOKUP($C99&amp;$D99&amp;$CO99,IF({1,0},Sheet1!$A$6:$A$47&amp;Sheet1!$C$6:$C$47&amp;Sheet1!$CN$6:$CN$47,Sheet1!CI$6:CI$47),2,0)</f>
        <v>30</v>
      </c>
      <c r="CK99" s="9">
        <f t="array" ref="CK99">VLOOKUP($C99&amp;$D99&amp;$CO99,IF({1,0},Sheet1!$A$6:$A$47&amp;Sheet1!$C$6:$C$47&amp;Sheet1!$CN$6:$CN$47,Sheet1!CJ$6:CJ$47),2,0)</f>
        <v>0</v>
      </c>
      <c r="CL99" s="9">
        <f t="array" ref="CL99">VLOOKUP($C99&amp;$D99&amp;$CO99,IF({1,0},Sheet1!$A$6:$A$47&amp;Sheet1!$C$6:$C$47&amp;Sheet1!$CN$6:$CN$47,Sheet1!CK$6:CK$47),2,0)</f>
        <v>0</v>
      </c>
      <c r="CM99" s="9">
        <f t="array" ref="CM99">VLOOKUP($C99&amp;$D99&amp;$CO99,IF({1,0},Sheet1!$A$6:$A$47&amp;Sheet1!$C$6:$C$47&amp;Sheet1!$CN$6:$CN$47,Sheet1!CL$6:CL$47),2,0)</f>
        <v>0</v>
      </c>
      <c r="CN99" s="9">
        <f t="array" ref="CN99">VLOOKUP($C99&amp;$D99&amp;$CO99,IF({1,0},Sheet1!$A$6:$A$47&amp;Sheet1!$C$6:$C$47&amp;Sheet1!$CN$6:$CN$47,Sheet1!CM$6:CM$47),2,0)</f>
        <v>0</v>
      </c>
      <c r="CO99" s="8">
        <v>50</v>
      </c>
      <c r="CP99" s="8" t="str">
        <f>"最终免伤+"&amp;CJ99/10&amp;"% （"&amp;CO99/5&amp;"星）"</f>
        <v>最终免伤+3% （10星）</v>
      </c>
    </row>
    <row r="100" spans="1:94" ht="17.399999999999999" x14ac:dyDescent="0.25">
      <c r="A100" s="51">
        <v>10803</v>
      </c>
      <c r="B100" s="30" t="s">
        <v>255</v>
      </c>
      <c r="C100" s="30">
        <f>VLOOKUP(B100,Sheet4!$A$6:$B$171,2,0)</f>
        <v>3</v>
      </c>
      <c r="D100" s="52">
        <v>8</v>
      </c>
      <c r="E100" s="8" t="s">
        <v>29</v>
      </c>
      <c r="F100" s="9">
        <f t="array" ref="F100">VLOOKUP($C100&amp;$D100&amp;$L100,IF({1,0},Sheet1!$A$6:$A$47&amp;Sheet1!$C$6:$C$47&amp;Sheet1!$K$6:$K$47,Sheet1!E$6:E$47),2,0)</f>
        <v>18</v>
      </c>
      <c r="G100" s="9">
        <f t="array" ref="G100">VLOOKUP($C100&amp;$D100&amp;$L100,IF({1,0},Sheet1!$A$6:$A$47&amp;Sheet1!$C$6:$C$47&amp;Sheet1!$K$6:$K$47,Sheet1!F$6:F$47),2,0)</f>
        <v>1</v>
      </c>
      <c r="H100" s="9">
        <f t="array" ref="H100">VLOOKUP($C100&amp;$D100&amp;$L100,IF({1,0},Sheet1!$A$6:$A$47&amp;Sheet1!$C$6:$C$47&amp;Sheet1!$K$6:$K$47,Sheet1!G$6:G$47),2,0)</f>
        <v>0</v>
      </c>
      <c r="I100" s="9">
        <f t="array" ref="I100">VLOOKUP($C100&amp;$D100&amp;$L100,IF({1,0},Sheet1!$A$6:$A$47&amp;Sheet1!$C$6:$C$47&amp;Sheet1!$K$6:$K$47,Sheet1!H$6:H$47),2,0)</f>
        <v>0</v>
      </c>
      <c r="J100" s="9">
        <f t="array" ref="J100">VLOOKUP($C100&amp;$D100&amp;$L100,IF({1,0},Sheet1!$A$6:$A$47&amp;Sheet1!$C$6:$C$47&amp;Sheet1!$K$6:$K$47,Sheet1!I$6:I$47),2,0)</f>
        <v>0</v>
      </c>
      <c r="K100" s="9">
        <f t="array" ref="K100">VLOOKUP($C100&amp;$D100&amp;$L100,IF({1,0},Sheet1!$A$6:$A$47&amp;Sheet1!$C$6:$C$47&amp;Sheet1!$K$6:$K$47,Sheet1!J$6:J$47),2,0)</f>
        <v>0</v>
      </c>
      <c r="L100" s="8">
        <v>5</v>
      </c>
      <c r="M100" s="33" t="s">
        <v>413</v>
      </c>
      <c r="N100" s="8" t="s">
        <v>27</v>
      </c>
      <c r="O100" s="9">
        <f t="array" ref="O100">VLOOKUP($C100&amp;$D100&amp;$U100,IF({1,0},Sheet1!$A$6:$A$47&amp;Sheet1!$C$6:$C$47&amp;Sheet1!$T$6:$T$47,Sheet1!N$6:N$47),2,0)</f>
        <v>18</v>
      </c>
      <c r="P100" s="9">
        <f t="array" ref="P100">VLOOKUP($C100&amp;$D100&amp;$U100,IF({1,0},Sheet1!$A$6:$A$47&amp;Sheet1!$C$6:$C$47&amp;Sheet1!$T$6:$T$47,Sheet1!O$6:O$47),2,0)</f>
        <v>2</v>
      </c>
      <c r="Q100" s="9">
        <f t="array" ref="Q100">VLOOKUP($C100&amp;$D100&amp;$U100,IF({1,0},Sheet1!$A$6:$A$47&amp;Sheet1!$C$6:$C$47&amp;Sheet1!$T$6:$T$47,Sheet1!P$6:P$47),2,0)</f>
        <v>0</v>
      </c>
      <c r="R100" s="9">
        <f t="array" ref="R100">VLOOKUP($C100&amp;$D100&amp;$U100,IF({1,0},Sheet1!$A$6:$A$47&amp;Sheet1!$C$6:$C$47&amp;Sheet1!$T$6:$T$47,Sheet1!Q$6:Q$47),2,0)</f>
        <v>0</v>
      </c>
      <c r="S100" s="9">
        <f t="array" ref="S100">VLOOKUP($C100&amp;$D100&amp;$U100,IF({1,0},Sheet1!$A$6:$A$47&amp;Sheet1!$C$6:$C$47&amp;Sheet1!$T$6:$T$47,Sheet1!R$6:R$47),2,0)</f>
        <v>0</v>
      </c>
      <c r="T100" s="9">
        <f t="array" ref="T100">VLOOKUP($C100&amp;$D100&amp;$U100,IF({1,0},Sheet1!$A$6:$A$47&amp;Sheet1!$C$6:$C$47&amp;Sheet1!$T$6:$T$47,Sheet1!S$6:S$47),2,0)</f>
        <v>0</v>
      </c>
      <c r="U100" s="8">
        <v>10</v>
      </c>
      <c r="V100" s="33" t="s">
        <v>414</v>
      </c>
      <c r="W100" s="8" t="s">
        <v>28</v>
      </c>
      <c r="X100" s="9">
        <f t="array" ref="X100">VLOOKUP($C100&amp;$D100&amp;$AD100,IF({1,0},Sheet1!$A$6:$A$47&amp;Sheet1!$C$6:$C$47&amp;Sheet1!$AC$6:$AC$47,Sheet1!W$6:W$47),2,0)</f>
        <v>0</v>
      </c>
      <c r="Y100" s="9">
        <f t="array" ref="Y100">VLOOKUP($C100&amp;$D100&amp;$AD100,IF({1,0},Sheet1!$A$6:$A$47&amp;Sheet1!$C$6:$C$47&amp;Sheet1!$AC$6:$AC$47,Sheet1!X$6:X$47),2,0)</f>
        <v>0</v>
      </c>
      <c r="Z100" s="9">
        <f t="array" ref="Z100">VLOOKUP($C100&amp;$D100&amp;$AD100,IF({1,0},Sheet1!$A$6:$A$47&amp;Sheet1!$C$6:$C$47&amp;Sheet1!$AC$6:$AC$47,Sheet1!Y$6:Y$47),2,0)</f>
        <v>2</v>
      </c>
      <c r="AA100" s="9">
        <f t="array" ref="AA100">VLOOKUP($C100&amp;$D100&amp;$AD100,IF({1,0},Sheet1!$A$6:$A$47&amp;Sheet1!$C$6:$C$47&amp;Sheet1!$AC$6:$AC$47,Sheet1!Z$6:Z$47),2,0)</f>
        <v>600</v>
      </c>
      <c r="AB100" s="9">
        <f t="array" ref="AB100">VLOOKUP($C100&amp;$D100&amp;$AD100,IF({1,0},Sheet1!$A$6:$A$47&amp;Sheet1!$C$6:$C$47&amp;Sheet1!$AC$6:$AC$47,Sheet1!AA$6:AA$47),2,0)</f>
        <v>9</v>
      </c>
      <c r="AC100" s="9">
        <f t="array" ref="AC100">VLOOKUP($C100&amp;$D100&amp;$AD100,IF({1,0},Sheet1!$A$6:$A$47&amp;Sheet1!$C$6:$C$47&amp;Sheet1!$AC$6:$AC$47,Sheet1!AB$6:AB$47),2,0)</f>
        <v>30</v>
      </c>
      <c r="AD100" s="8">
        <v>15</v>
      </c>
      <c r="AE100" s="9" t="str">
        <f t="array" ref="AE100">VLOOKUP($C100&amp;$D100,IF({1,0},Sheet1!$A$6:$A$47&amp;Sheet1!$C$6:$C$47,Sheet1!AD$6:AD$47),2,0)</f>
        <v>攻击+600，命中+3% （3星）</v>
      </c>
      <c r="AF100" s="8" t="s">
        <v>72</v>
      </c>
      <c r="AG100" s="9">
        <f t="array" ref="AG100">VLOOKUP($C100&amp;$D100&amp;$AM100,IF({1,0},Sheet1!$A$6:$A$47&amp;Sheet1!$C$6:$C$47&amp;Sheet1!$AL$6:$AL$47,Sheet1!AF$6:AF$47),2,0)</f>
        <v>0</v>
      </c>
      <c r="AH100" s="9">
        <f t="array" ref="AH100">VLOOKUP($C100&amp;$D100&amp;$AM100,IF({1,0},Sheet1!$A$6:$A$47&amp;Sheet1!$C$6:$C$47&amp;Sheet1!$AL$6:$AL$47,Sheet1!AG$6:AG$47),2,0)</f>
        <v>0</v>
      </c>
      <c r="AI100" s="9">
        <f t="array" ref="AI100">VLOOKUP($C100&amp;$D100&amp;$AM100,IF({1,0},Sheet1!$A$6:$A$47&amp;Sheet1!$C$6:$C$47&amp;Sheet1!$AL$6:$AL$47,Sheet1!AH$6:AH$47),2,0)</f>
        <v>7</v>
      </c>
      <c r="AJ100" s="9">
        <f t="array" ref="AJ100">VLOOKUP($C100&amp;$D100&amp;$AM100,IF({1,0},Sheet1!$A$6:$A$47&amp;Sheet1!$C$6:$C$47&amp;Sheet1!$AL$6:$AL$47,Sheet1!AI$6:AI$47),2,0)</f>
        <v>50</v>
      </c>
      <c r="AK100" s="9">
        <f t="array" ref="AK100">VLOOKUP($C100&amp;$D100&amp;$AM100,IF({1,0},Sheet1!$A$6:$A$47&amp;Sheet1!$C$6:$C$47&amp;Sheet1!$AL$6:$AL$47,Sheet1!AJ$6:AJ$47),2,0)</f>
        <v>0</v>
      </c>
      <c r="AL100" s="9">
        <f t="array" ref="AL100">VLOOKUP($C100&amp;$D100&amp;$AM100,IF({1,0},Sheet1!$A$6:$A$47&amp;Sheet1!$C$6:$C$47&amp;Sheet1!$AL$6:$AL$47,Sheet1!AK$6:AK$47),2,0)</f>
        <v>0</v>
      </c>
      <c r="AM100" s="8">
        <v>20</v>
      </c>
      <c r="AN100" s="9" t="s">
        <v>427</v>
      </c>
      <c r="AO100" s="8" t="s">
        <v>73</v>
      </c>
      <c r="AP100" s="9">
        <f t="array" ref="AP100">VLOOKUP($C100&amp;$D100&amp;$AV100,IF({1,0},Sheet1!$A$6:$A$47&amp;Sheet1!$C$6:$C$47&amp;Sheet1!$AU$6:$AU$47,Sheet1!AO$6:AO$47),2,0)</f>
        <v>2</v>
      </c>
      <c r="AQ100" s="9">
        <f t="array" ref="AQ100">VLOOKUP($C100&amp;$D100&amp;$AV100,IF({1,0},Sheet1!$A$6:$A$47&amp;Sheet1!$C$6:$C$47&amp;Sheet1!$AU$6:$AU$47,Sheet1!AP$6:AP$47),2,0)</f>
        <v>2000</v>
      </c>
      <c r="AR100" s="9">
        <f t="array" ref="AR100">VLOOKUP($C100&amp;$D100&amp;$AV100,IF({1,0},Sheet1!$A$6:$A$47&amp;Sheet1!$C$6:$C$47&amp;Sheet1!$AU$6:$AU$47,Sheet1!AQ$6:AQ$47),2,0)</f>
        <v>0</v>
      </c>
      <c r="AS100" s="9">
        <f t="array" ref="AS100">VLOOKUP($C100&amp;$D100&amp;$AV100,IF({1,0},Sheet1!$A$6:$A$47&amp;Sheet1!$C$6:$C$47&amp;Sheet1!$AU$6:$AU$47,Sheet1!AR$6:AR$47),2,0)</f>
        <v>0</v>
      </c>
      <c r="AT100" s="9">
        <f t="array" ref="AT100">VLOOKUP($C100&amp;$D100&amp;$AV100,IF({1,0},Sheet1!$A$6:$A$47&amp;Sheet1!$C$6:$C$47&amp;Sheet1!$AU$6:$AU$47,Sheet1!AS$6:AS$47),2,0)</f>
        <v>0</v>
      </c>
      <c r="AU100" s="9">
        <f t="array" ref="AU100">VLOOKUP($C100&amp;$D100&amp;$AV100,IF({1,0},Sheet1!$A$6:$A$47&amp;Sheet1!$C$6:$C$47&amp;Sheet1!$AU$6:$AU$47,Sheet1!AT$6:AT$47),2,0)</f>
        <v>0</v>
      </c>
      <c r="AV100" s="8">
        <v>25</v>
      </c>
      <c r="AW100" s="9" t="s">
        <v>480</v>
      </c>
      <c r="AX100" s="8" t="s">
        <v>74</v>
      </c>
      <c r="AY100" s="9">
        <f t="array" ref="AY100">VLOOKUP($C100&amp;$D100&amp;$BE100,IF({1,0},Sheet1!$A$6:$A$47&amp;Sheet1!$C$6:$C$47&amp;Sheet1!$BD$6:$BD$47,Sheet1!AX$6:AX$47),2,0)</f>
        <v>18</v>
      </c>
      <c r="AZ100" s="9">
        <f t="array" ref="AZ100">VLOOKUP($C100&amp;$D100&amp;$BE100,IF({1,0},Sheet1!$A$6:$A$47&amp;Sheet1!$C$6:$C$47&amp;Sheet1!$BD$6:$BD$47,Sheet1!AY$6:AY$47),2,0)</f>
        <v>4</v>
      </c>
      <c r="BA100" s="9">
        <f t="array" ref="BA100">VLOOKUP($C100&amp;$D100&amp;$BE100,IF({1,0},Sheet1!$A$6:$A$47&amp;Sheet1!$C$6:$C$47&amp;Sheet1!$BD$6:$BD$47,Sheet1!AZ$6:AZ$47),2,0)</f>
        <v>0</v>
      </c>
      <c r="BB100" s="9">
        <f t="array" ref="BB100">VLOOKUP($C100&amp;$D100&amp;$BE100,IF({1,0},Sheet1!$A$6:$A$47&amp;Sheet1!$C$6:$C$47&amp;Sheet1!$BD$6:$BD$47,Sheet1!BA$6:BA$47),2,0)</f>
        <v>0</v>
      </c>
      <c r="BC100" s="9">
        <f t="array" ref="BC100">VLOOKUP($C100&amp;$D100&amp;$BE100,IF({1,0},Sheet1!$A$6:$A$47&amp;Sheet1!$C$6:$C$47&amp;Sheet1!$BD$6:$BD$47,Sheet1!BB$6:BB$47),2,0)</f>
        <v>0</v>
      </c>
      <c r="BD100" s="9">
        <f t="array" ref="BD100">VLOOKUP($C100&amp;$D100&amp;$BE100,IF({1,0},Sheet1!$A$6:$A$47&amp;Sheet1!$C$6:$C$47&amp;Sheet1!$BD$6:$BD$47,Sheet1!BC$6:BC$47),2,0)</f>
        <v>0</v>
      </c>
      <c r="BE100" s="8">
        <v>30</v>
      </c>
      <c r="BF100" s="33" t="s">
        <v>418</v>
      </c>
      <c r="BG100" s="33" t="s">
        <v>75</v>
      </c>
      <c r="BH100" s="9">
        <f t="array" ref="BH100">VLOOKUP($C100&amp;$D100&amp;$BN100,IF({1,0},Sheet1!$A$6:$A$47&amp;Sheet1!$C$6:$C$47&amp;Sheet1!$BM$6:$BM$47,Sheet1!BG$6:BG$47),2,0)</f>
        <v>2</v>
      </c>
      <c r="BI100" s="9">
        <f t="array" ref="BI100">VLOOKUP($C100&amp;$D100&amp;$BN100,IF({1,0},Sheet1!$A$6:$A$47&amp;Sheet1!$C$6:$C$47&amp;Sheet1!$BM$6:$BM$47,Sheet1!BH$6:BH$47),2,0)</f>
        <v>4000</v>
      </c>
      <c r="BJ100" s="9">
        <f t="array" ref="BJ100">VLOOKUP($C100&amp;$D100&amp;$BN100,IF({1,0},Sheet1!$A$6:$A$47&amp;Sheet1!$C$6:$C$47&amp;Sheet1!$BM$6:$BM$47,Sheet1!BI$6:BI$47),2,0)</f>
        <v>0</v>
      </c>
      <c r="BK100" s="9">
        <f t="array" ref="BK100">VLOOKUP($C100&amp;$D100&amp;$BN100,IF({1,0},Sheet1!$A$6:$A$47&amp;Sheet1!$C$6:$C$47&amp;Sheet1!$BM$6:$BM$47,Sheet1!BJ$6:BJ$47),2,0)</f>
        <v>0</v>
      </c>
      <c r="BL100" s="9">
        <f t="array" ref="BL100">VLOOKUP($C100&amp;$D100&amp;$BN100,IF({1,0},Sheet1!$A$6:$A$47&amp;Sheet1!$C$6:$C$47&amp;Sheet1!$BM$6:$BM$47,Sheet1!BK$6:BK$47),2,0)</f>
        <v>0</v>
      </c>
      <c r="BM100" s="9">
        <f t="array" ref="BM100">VLOOKUP($C100&amp;$D100&amp;$BN100,IF({1,0},Sheet1!$A$6:$A$47&amp;Sheet1!$C$6:$C$47&amp;Sheet1!$BM$6:$BM$47,Sheet1!BL$6:BL$47),2,0)</f>
        <v>0</v>
      </c>
      <c r="BN100" s="8">
        <v>35</v>
      </c>
      <c r="BO100" s="9" t="s">
        <v>481</v>
      </c>
      <c r="BP100" s="8" t="s">
        <v>76</v>
      </c>
      <c r="BQ100" s="9">
        <f t="array" ref="BQ100">VLOOKUP($C100&amp;$D100&amp;$BW100,IF({1,0},Sheet1!$A$6:$A$47&amp;Sheet1!$C$6:$C$47&amp;Sheet1!$BV$6:$BV$47,Sheet1!BP$6:BP$47),2,0)</f>
        <v>7</v>
      </c>
      <c r="BR100" s="9">
        <f t="array" ref="BR100">VLOOKUP($C100&amp;$D100&amp;$BW100,IF({1,0},Sheet1!$A$6:$A$47&amp;Sheet1!$C$6:$C$47&amp;Sheet1!$BV$6:$BV$47,Sheet1!BQ$6:BQ$47),2,0)</f>
        <v>50</v>
      </c>
      <c r="BS100" s="9">
        <f t="array" ref="BS100">VLOOKUP($C100&amp;$D100&amp;$BW100,IF({1,0},Sheet1!$A$6:$A$47&amp;Sheet1!$C$6:$C$47&amp;Sheet1!$BV$6:$BV$47,Sheet1!BR$6:BR$47),2,0)</f>
        <v>0</v>
      </c>
      <c r="BT100" s="9">
        <f t="array" ref="BT100">VLOOKUP($C100&amp;$D100&amp;$BW100,IF({1,0},Sheet1!$A$6:$A$47&amp;Sheet1!$C$6:$C$47&amp;Sheet1!$BV$6:$BV$47,Sheet1!BS$6:BS$47),2,0)</f>
        <v>0</v>
      </c>
      <c r="BU100" s="9">
        <f t="array" ref="BU100">VLOOKUP($C100&amp;$D100&amp;$BW100,IF({1,0},Sheet1!$A$6:$A$47&amp;Sheet1!$C$6:$C$47&amp;Sheet1!$BV$6:$BV$47,Sheet1!BT$6:BT$47),2,0)</f>
        <v>0</v>
      </c>
      <c r="BV100" s="9">
        <f t="array" ref="BV100">VLOOKUP($C100&amp;$D100&amp;$BW100,IF({1,0},Sheet1!$A$6:$A$47&amp;Sheet1!$C$6:$C$47&amp;Sheet1!$BV$6:$BV$47,Sheet1!BU$6:BU$47),2,0)</f>
        <v>0</v>
      </c>
      <c r="BW100" s="8">
        <v>40</v>
      </c>
      <c r="BX100" s="9" t="str">
        <f t="shared" ref="BX100:BX103" si="28">"伤害加成+"&amp;BR100/10&amp;"% （"&amp;BW100/5&amp;"星）"</f>
        <v>伤害加成+5% （8星）</v>
      </c>
      <c r="BY100" s="8" t="s">
        <v>77</v>
      </c>
      <c r="BZ100" s="9">
        <f t="array" ref="BZ100">VLOOKUP($C100&amp;$D100&amp;$CF100,IF({1,0},Sheet1!$A$6:$A$47&amp;Sheet1!$C$6:$C$47&amp;Sheet1!$CE$6:$CE$47,Sheet1!BY$6:BY$47),2,0)</f>
        <v>2</v>
      </c>
      <c r="CA100" s="9">
        <f t="array" ref="CA100">VLOOKUP($C100&amp;$D100&amp;$CF100,IF({1,0},Sheet1!$A$6:$A$47&amp;Sheet1!$C$6:$C$47&amp;Sheet1!$CE$6:$CE$47,Sheet1!BZ$6:BZ$47),2,0)</f>
        <v>8000</v>
      </c>
      <c r="CB100" s="9">
        <f t="array" ref="CB100">VLOOKUP($C100&amp;$D100&amp;$CF100,IF({1,0},Sheet1!$A$6:$A$47&amp;Sheet1!$C$6:$C$47&amp;Sheet1!$CE$6:$CE$47,Sheet1!CA$6:CA$47),2,0)</f>
        <v>0</v>
      </c>
      <c r="CC100" s="9">
        <f t="array" ref="CC100">VLOOKUP($C100&amp;$D100&amp;$CF100,IF({1,0},Sheet1!$A$6:$A$47&amp;Sheet1!$C$6:$C$47&amp;Sheet1!$CE$6:$CE$47,Sheet1!CB$6:CB$47),2,0)</f>
        <v>0</v>
      </c>
      <c r="CD100" s="9">
        <f t="array" ref="CD100">VLOOKUP($C100&amp;$D100&amp;$CF100,IF({1,0},Sheet1!$A$6:$A$47&amp;Sheet1!$C$6:$C$47&amp;Sheet1!$CE$6:$CE$47,Sheet1!CC$6:CC$47),2,0)</f>
        <v>0</v>
      </c>
      <c r="CE100" s="9">
        <f t="array" ref="CE100">VLOOKUP($C100&amp;$D100&amp;$CF100,IF({1,0},Sheet1!$A$6:$A$47&amp;Sheet1!$C$6:$C$47&amp;Sheet1!$CE$6:$CE$47,Sheet1!CD$6:CD$47),2,0)</f>
        <v>0</v>
      </c>
      <c r="CF100" s="8">
        <v>45</v>
      </c>
      <c r="CG100" s="9" t="s">
        <v>482</v>
      </c>
      <c r="CH100" s="8" t="s">
        <v>78</v>
      </c>
      <c r="CI100" s="9">
        <f t="array" ref="CI100">VLOOKUP($C100&amp;$D100&amp;$CO100,IF({1,0},Sheet1!$A$6:$A$47&amp;Sheet1!$C$6:$C$47&amp;Sheet1!$CN$6:$CN$47,Sheet1!CH$6:CH$47),2,0)</f>
        <v>22</v>
      </c>
      <c r="CJ100" s="9">
        <f t="array" ref="CJ100">VLOOKUP($C100&amp;$D100&amp;$CO100,IF({1,0},Sheet1!$A$6:$A$47&amp;Sheet1!$C$6:$C$47&amp;Sheet1!$CN$6:$CN$47,Sheet1!CI$6:CI$47),2,0)</f>
        <v>60</v>
      </c>
      <c r="CK100" s="9">
        <f t="array" ref="CK100">VLOOKUP($C100&amp;$D100&amp;$CO100,IF({1,0},Sheet1!$A$6:$A$47&amp;Sheet1!$C$6:$C$47&amp;Sheet1!$CN$6:$CN$47,Sheet1!CJ$6:CJ$47),2,0)</f>
        <v>0</v>
      </c>
      <c r="CL100" s="9">
        <f t="array" ref="CL100">VLOOKUP($C100&amp;$D100&amp;$CO100,IF({1,0},Sheet1!$A$6:$A$47&amp;Sheet1!$C$6:$C$47&amp;Sheet1!$CN$6:$CN$47,Sheet1!CK$6:CK$47),2,0)</f>
        <v>0</v>
      </c>
      <c r="CM100" s="9">
        <f t="array" ref="CM100">VLOOKUP($C100&amp;$D100&amp;$CO100,IF({1,0},Sheet1!$A$6:$A$47&amp;Sheet1!$C$6:$C$47&amp;Sheet1!$CN$6:$CN$47,Sheet1!CL$6:CL$47),2,0)</f>
        <v>0</v>
      </c>
      <c r="CN100" s="9">
        <f t="array" ref="CN100">VLOOKUP($C100&amp;$D100&amp;$CO100,IF({1,0},Sheet1!$A$6:$A$47&amp;Sheet1!$C$6:$C$47&amp;Sheet1!$CN$6:$CN$47,Sheet1!CM$6:CM$47),2,0)</f>
        <v>0</v>
      </c>
      <c r="CO100" s="8">
        <v>50</v>
      </c>
      <c r="CP100" s="9" t="str">
        <f t="shared" ref="CP100:CP103" si="29">"最终增伤+"&amp;CJ100/10&amp;"% （"&amp;CO100/5&amp;"星）"</f>
        <v>最终增伤+6% （10星）</v>
      </c>
    </row>
    <row r="101" spans="1:94" ht="17.399999999999999" x14ac:dyDescent="0.25">
      <c r="A101" s="51">
        <v>10804</v>
      </c>
      <c r="B101" s="30" t="s">
        <v>256</v>
      </c>
      <c r="C101" s="30">
        <f>VLOOKUP(B101,Sheet4!$A$6:$B$171,2,0)</f>
        <v>3</v>
      </c>
      <c r="D101" s="52">
        <v>8</v>
      </c>
      <c r="E101" s="8" t="s">
        <v>29</v>
      </c>
      <c r="F101" s="9">
        <f t="array" ref="F101">VLOOKUP($C101&amp;$D101&amp;$L101,IF({1,0},Sheet1!$A$6:$A$47&amp;Sheet1!$C$6:$C$47&amp;Sheet1!$K$6:$K$47,Sheet1!E$6:E$47),2,0)</f>
        <v>18</v>
      </c>
      <c r="G101" s="9">
        <f t="array" ref="G101">VLOOKUP($C101&amp;$D101&amp;$L101,IF({1,0},Sheet1!$A$6:$A$47&amp;Sheet1!$C$6:$C$47&amp;Sheet1!$K$6:$K$47,Sheet1!F$6:F$47),2,0)</f>
        <v>1</v>
      </c>
      <c r="H101" s="9">
        <f t="array" ref="H101">VLOOKUP($C101&amp;$D101&amp;$L101,IF({1,0},Sheet1!$A$6:$A$47&amp;Sheet1!$C$6:$C$47&amp;Sheet1!$K$6:$K$47,Sheet1!G$6:G$47),2,0)</f>
        <v>0</v>
      </c>
      <c r="I101" s="9">
        <f t="array" ref="I101">VLOOKUP($C101&amp;$D101&amp;$L101,IF({1,0},Sheet1!$A$6:$A$47&amp;Sheet1!$C$6:$C$47&amp;Sheet1!$K$6:$K$47,Sheet1!H$6:H$47),2,0)</f>
        <v>0</v>
      </c>
      <c r="J101" s="9">
        <f t="array" ref="J101">VLOOKUP($C101&amp;$D101&amp;$L101,IF({1,0},Sheet1!$A$6:$A$47&amp;Sheet1!$C$6:$C$47&amp;Sheet1!$K$6:$K$47,Sheet1!I$6:I$47),2,0)</f>
        <v>0</v>
      </c>
      <c r="K101" s="9">
        <f t="array" ref="K101">VLOOKUP($C101&amp;$D101&amp;$L101,IF({1,0},Sheet1!$A$6:$A$47&amp;Sheet1!$C$6:$C$47&amp;Sheet1!$K$6:$K$47,Sheet1!J$6:J$47),2,0)</f>
        <v>0</v>
      </c>
      <c r="L101" s="8">
        <v>5</v>
      </c>
      <c r="M101" s="33" t="s">
        <v>413</v>
      </c>
      <c r="N101" s="8" t="s">
        <v>27</v>
      </c>
      <c r="O101" s="9">
        <f t="array" ref="O101">VLOOKUP($C101&amp;$D101&amp;$U101,IF({1,0},Sheet1!$A$6:$A$47&amp;Sheet1!$C$6:$C$47&amp;Sheet1!$T$6:$T$47,Sheet1!N$6:N$47),2,0)</f>
        <v>18</v>
      </c>
      <c r="P101" s="9">
        <f t="array" ref="P101">VLOOKUP($C101&amp;$D101&amp;$U101,IF({1,0},Sheet1!$A$6:$A$47&amp;Sheet1!$C$6:$C$47&amp;Sheet1!$T$6:$T$47,Sheet1!O$6:O$47),2,0)</f>
        <v>2</v>
      </c>
      <c r="Q101" s="9">
        <f t="array" ref="Q101">VLOOKUP($C101&amp;$D101&amp;$U101,IF({1,0},Sheet1!$A$6:$A$47&amp;Sheet1!$C$6:$C$47&amp;Sheet1!$T$6:$T$47,Sheet1!P$6:P$47),2,0)</f>
        <v>0</v>
      </c>
      <c r="R101" s="9">
        <f t="array" ref="R101">VLOOKUP($C101&amp;$D101&amp;$U101,IF({1,0},Sheet1!$A$6:$A$47&amp;Sheet1!$C$6:$C$47&amp;Sheet1!$T$6:$T$47,Sheet1!Q$6:Q$47),2,0)</f>
        <v>0</v>
      </c>
      <c r="S101" s="9">
        <f t="array" ref="S101">VLOOKUP($C101&amp;$D101&amp;$U101,IF({1,0},Sheet1!$A$6:$A$47&amp;Sheet1!$C$6:$C$47&amp;Sheet1!$T$6:$T$47,Sheet1!R$6:R$47),2,0)</f>
        <v>0</v>
      </c>
      <c r="T101" s="9">
        <f t="array" ref="T101">VLOOKUP($C101&amp;$D101&amp;$U101,IF({1,0},Sheet1!$A$6:$A$47&amp;Sheet1!$C$6:$C$47&amp;Sheet1!$T$6:$T$47,Sheet1!S$6:S$47),2,0)</f>
        <v>0</v>
      </c>
      <c r="U101" s="8">
        <v>10</v>
      </c>
      <c r="V101" s="33" t="s">
        <v>414</v>
      </c>
      <c r="W101" s="8" t="s">
        <v>28</v>
      </c>
      <c r="X101" s="9">
        <f t="array" ref="X101">VLOOKUP($C101&amp;$D101&amp;$AD101,IF({1,0},Sheet1!$A$6:$A$47&amp;Sheet1!$C$6:$C$47&amp;Sheet1!$AC$6:$AC$47,Sheet1!W$6:W$47),2,0)</f>
        <v>0</v>
      </c>
      <c r="Y101" s="9">
        <f t="array" ref="Y101">VLOOKUP($C101&amp;$D101&amp;$AD101,IF({1,0},Sheet1!$A$6:$A$47&amp;Sheet1!$C$6:$C$47&amp;Sheet1!$AC$6:$AC$47,Sheet1!X$6:X$47),2,0)</f>
        <v>0</v>
      </c>
      <c r="Z101" s="9">
        <f t="array" ref="Z101">VLOOKUP($C101&amp;$D101&amp;$AD101,IF({1,0},Sheet1!$A$6:$A$47&amp;Sheet1!$C$6:$C$47&amp;Sheet1!$AC$6:$AC$47,Sheet1!Y$6:Y$47),2,0)</f>
        <v>2</v>
      </c>
      <c r="AA101" s="9">
        <f t="array" ref="AA101">VLOOKUP($C101&amp;$D101&amp;$AD101,IF({1,0},Sheet1!$A$6:$A$47&amp;Sheet1!$C$6:$C$47&amp;Sheet1!$AC$6:$AC$47,Sheet1!Z$6:Z$47),2,0)</f>
        <v>600</v>
      </c>
      <c r="AB101" s="9">
        <f t="array" ref="AB101">VLOOKUP($C101&amp;$D101&amp;$AD101,IF({1,0},Sheet1!$A$6:$A$47&amp;Sheet1!$C$6:$C$47&amp;Sheet1!$AC$6:$AC$47,Sheet1!AA$6:AA$47),2,0)</f>
        <v>9</v>
      </c>
      <c r="AC101" s="9">
        <f t="array" ref="AC101">VLOOKUP($C101&amp;$D101&amp;$AD101,IF({1,0},Sheet1!$A$6:$A$47&amp;Sheet1!$C$6:$C$47&amp;Sheet1!$AC$6:$AC$47,Sheet1!AB$6:AB$47),2,0)</f>
        <v>30</v>
      </c>
      <c r="AD101" s="8">
        <v>15</v>
      </c>
      <c r="AE101" s="9" t="str">
        <f t="array" ref="AE101">VLOOKUP($C101&amp;$D101,IF({1,0},Sheet1!$A$6:$A$47&amp;Sheet1!$C$6:$C$47,Sheet1!AD$6:AD$47),2,0)</f>
        <v>攻击+600，命中+3% （3星）</v>
      </c>
      <c r="AF101" s="8" t="s">
        <v>72</v>
      </c>
      <c r="AG101" s="9">
        <f t="array" ref="AG101">VLOOKUP($C101&amp;$D101&amp;$AM101,IF({1,0},Sheet1!$A$6:$A$47&amp;Sheet1!$C$6:$C$47&amp;Sheet1!$AL$6:$AL$47,Sheet1!AF$6:AF$47),2,0)</f>
        <v>0</v>
      </c>
      <c r="AH101" s="9">
        <f t="array" ref="AH101">VLOOKUP($C101&amp;$D101&amp;$AM101,IF({1,0},Sheet1!$A$6:$A$47&amp;Sheet1!$C$6:$C$47&amp;Sheet1!$AL$6:$AL$47,Sheet1!AG$6:AG$47),2,0)</f>
        <v>0</v>
      </c>
      <c r="AI101" s="9">
        <f t="array" ref="AI101">VLOOKUP($C101&amp;$D101&amp;$AM101,IF({1,0},Sheet1!$A$6:$A$47&amp;Sheet1!$C$6:$C$47&amp;Sheet1!$AL$6:$AL$47,Sheet1!AH$6:AH$47),2,0)</f>
        <v>7</v>
      </c>
      <c r="AJ101" s="9">
        <f t="array" ref="AJ101">VLOOKUP($C101&amp;$D101&amp;$AM101,IF({1,0},Sheet1!$A$6:$A$47&amp;Sheet1!$C$6:$C$47&amp;Sheet1!$AL$6:$AL$47,Sheet1!AI$6:AI$47),2,0)</f>
        <v>50</v>
      </c>
      <c r="AK101" s="9">
        <f t="array" ref="AK101">VLOOKUP($C101&amp;$D101&amp;$AM101,IF({1,0},Sheet1!$A$6:$A$47&amp;Sheet1!$C$6:$C$47&amp;Sheet1!$AL$6:$AL$47,Sheet1!AJ$6:AJ$47),2,0)</f>
        <v>0</v>
      </c>
      <c r="AL101" s="9">
        <f t="array" ref="AL101">VLOOKUP($C101&amp;$D101&amp;$AM101,IF({1,0},Sheet1!$A$6:$A$47&amp;Sheet1!$C$6:$C$47&amp;Sheet1!$AL$6:$AL$47,Sheet1!AK$6:AK$47),2,0)</f>
        <v>0</v>
      </c>
      <c r="AM101" s="8">
        <v>20</v>
      </c>
      <c r="AN101" s="9" t="s">
        <v>427</v>
      </c>
      <c r="AO101" s="8" t="s">
        <v>73</v>
      </c>
      <c r="AP101" s="9">
        <f t="array" ref="AP101">VLOOKUP($C101&amp;$D101&amp;$AV101,IF({1,0},Sheet1!$A$6:$A$47&amp;Sheet1!$C$6:$C$47&amp;Sheet1!$AU$6:$AU$47,Sheet1!AO$6:AO$47),2,0)</f>
        <v>2</v>
      </c>
      <c r="AQ101" s="9">
        <f t="array" ref="AQ101">VLOOKUP($C101&amp;$D101&amp;$AV101,IF({1,0},Sheet1!$A$6:$A$47&amp;Sheet1!$C$6:$C$47&amp;Sheet1!$AU$6:$AU$47,Sheet1!AP$6:AP$47),2,0)</f>
        <v>2000</v>
      </c>
      <c r="AR101" s="9">
        <f t="array" ref="AR101">VLOOKUP($C101&amp;$D101&amp;$AV101,IF({1,0},Sheet1!$A$6:$A$47&amp;Sheet1!$C$6:$C$47&amp;Sheet1!$AU$6:$AU$47,Sheet1!AQ$6:AQ$47),2,0)</f>
        <v>0</v>
      </c>
      <c r="AS101" s="9">
        <f t="array" ref="AS101">VLOOKUP($C101&amp;$D101&amp;$AV101,IF({1,0},Sheet1!$A$6:$A$47&amp;Sheet1!$C$6:$C$47&amp;Sheet1!$AU$6:$AU$47,Sheet1!AR$6:AR$47),2,0)</f>
        <v>0</v>
      </c>
      <c r="AT101" s="9">
        <f t="array" ref="AT101">VLOOKUP($C101&amp;$D101&amp;$AV101,IF({1,0},Sheet1!$A$6:$A$47&amp;Sheet1!$C$6:$C$47&amp;Sheet1!$AU$6:$AU$47,Sheet1!AS$6:AS$47),2,0)</f>
        <v>0</v>
      </c>
      <c r="AU101" s="9">
        <f t="array" ref="AU101">VLOOKUP($C101&amp;$D101&amp;$AV101,IF({1,0},Sheet1!$A$6:$A$47&amp;Sheet1!$C$6:$C$47&amp;Sheet1!$AU$6:$AU$47,Sheet1!AT$6:AT$47),2,0)</f>
        <v>0</v>
      </c>
      <c r="AV101" s="8">
        <v>25</v>
      </c>
      <c r="AW101" s="9" t="s">
        <v>480</v>
      </c>
      <c r="AX101" s="8" t="s">
        <v>74</v>
      </c>
      <c r="AY101" s="9">
        <f t="array" ref="AY101">VLOOKUP($C101&amp;$D101&amp;$BE101,IF({1,0},Sheet1!$A$6:$A$47&amp;Sheet1!$C$6:$C$47&amp;Sheet1!$BD$6:$BD$47,Sheet1!AX$6:AX$47),2,0)</f>
        <v>18</v>
      </c>
      <c r="AZ101" s="9">
        <f t="array" ref="AZ101">VLOOKUP($C101&amp;$D101&amp;$BE101,IF({1,0},Sheet1!$A$6:$A$47&amp;Sheet1!$C$6:$C$47&amp;Sheet1!$BD$6:$BD$47,Sheet1!AY$6:AY$47),2,0)</f>
        <v>4</v>
      </c>
      <c r="BA101" s="9">
        <f t="array" ref="BA101">VLOOKUP($C101&amp;$D101&amp;$BE101,IF({1,0},Sheet1!$A$6:$A$47&amp;Sheet1!$C$6:$C$47&amp;Sheet1!$BD$6:$BD$47,Sheet1!AZ$6:AZ$47),2,0)</f>
        <v>0</v>
      </c>
      <c r="BB101" s="9">
        <f t="array" ref="BB101">VLOOKUP($C101&amp;$D101&amp;$BE101,IF({1,0},Sheet1!$A$6:$A$47&amp;Sheet1!$C$6:$C$47&amp;Sheet1!$BD$6:$BD$47,Sheet1!BA$6:BA$47),2,0)</f>
        <v>0</v>
      </c>
      <c r="BC101" s="9">
        <f t="array" ref="BC101">VLOOKUP($C101&amp;$D101&amp;$BE101,IF({1,0},Sheet1!$A$6:$A$47&amp;Sheet1!$C$6:$C$47&amp;Sheet1!$BD$6:$BD$47,Sheet1!BB$6:BB$47),2,0)</f>
        <v>0</v>
      </c>
      <c r="BD101" s="9">
        <f t="array" ref="BD101">VLOOKUP($C101&amp;$D101&amp;$BE101,IF({1,0},Sheet1!$A$6:$A$47&amp;Sheet1!$C$6:$C$47&amp;Sheet1!$BD$6:$BD$47,Sheet1!BC$6:BC$47),2,0)</f>
        <v>0</v>
      </c>
      <c r="BE101" s="8">
        <v>30</v>
      </c>
      <c r="BF101" s="33" t="s">
        <v>418</v>
      </c>
      <c r="BG101" s="33" t="s">
        <v>75</v>
      </c>
      <c r="BH101" s="9">
        <f t="array" ref="BH101">VLOOKUP($C101&amp;$D101&amp;$BN101,IF({1,0},Sheet1!$A$6:$A$47&amp;Sheet1!$C$6:$C$47&amp;Sheet1!$BM$6:$BM$47,Sheet1!BG$6:BG$47),2,0)</f>
        <v>2</v>
      </c>
      <c r="BI101" s="9">
        <f t="array" ref="BI101">VLOOKUP($C101&amp;$D101&amp;$BN101,IF({1,0},Sheet1!$A$6:$A$47&amp;Sheet1!$C$6:$C$47&amp;Sheet1!$BM$6:$BM$47,Sheet1!BH$6:BH$47),2,0)</f>
        <v>4000</v>
      </c>
      <c r="BJ101" s="9">
        <f t="array" ref="BJ101">VLOOKUP($C101&amp;$D101&amp;$BN101,IF({1,0},Sheet1!$A$6:$A$47&amp;Sheet1!$C$6:$C$47&amp;Sheet1!$BM$6:$BM$47,Sheet1!BI$6:BI$47),2,0)</f>
        <v>0</v>
      </c>
      <c r="BK101" s="9">
        <f t="array" ref="BK101">VLOOKUP($C101&amp;$D101&amp;$BN101,IF({1,0},Sheet1!$A$6:$A$47&amp;Sheet1!$C$6:$C$47&amp;Sheet1!$BM$6:$BM$47,Sheet1!BJ$6:BJ$47),2,0)</f>
        <v>0</v>
      </c>
      <c r="BL101" s="9">
        <f t="array" ref="BL101">VLOOKUP($C101&amp;$D101&amp;$BN101,IF({1,0},Sheet1!$A$6:$A$47&amp;Sheet1!$C$6:$C$47&amp;Sheet1!$BM$6:$BM$47,Sheet1!BK$6:BK$47),2,0)</f>
        <v>0</v>
      </c>
      <c r="BM101" s="9">
        <f t="array" ref="BM101">VLOOKUP($C101&amp;$D101&amp;$BN101,IF({1,0},Sheet1!$A$6:$A$47&amp;Sheet1!$C$6:$C$47&amp;Sheet1!$BM$6:$BM$47,Sheet1!BL$6:BL$47),2,0)</f>
        <v>0</v>
      </c>
      <c r="BN101" s="8">
        <v>35</v>
      </c>
      <c r="BO101" s="9" t="s">
        <v>481</v>
      </c>
      <c r="BP101" s="8" t="s">
        <v>76</v>
      </c>
      <c r="BQ101" s="9">
        <f t="array" ref="BQ101">VLOOKUP($C101&amp;$D101&amp;$BW101,IF({1,0},Sheet1!$A$6:$A$47&amp;Sheet1!$C$6:$C$47&amp;Sheet1!$BV$6:$BV$47,Sheet1!BP$6:BP$47),2,0)</f>
        <v>7</v>
      </c>
      <c r="BR101" s="9">
        <f t="array" ref="BR101">VLOOKUP($C101&amp;$D101&amp;$BW101,IF({1,0},Sheet1!$A$6:$A$47&amp;Sheet1!$C$6:$C$47&amp;Sheet1!$BV$6:$BV$47,Sheet1!BQ$6:BQ$47),2,0)</f>
        <v>50</v>
      </c>
      <c r="BS101" s="9">
        <f t="array" ref="BS101">VLOOKUP($C101&amp;$D101&amp;$BW101,IF({1,0},Sheet1!$A$6:$A$47&amp;Sheet1!$C$6:$C$47&amp;Sheet1!$BV$6:$BV$47,Sheet1!BR$6:BR$47),2,0)</f>
        <v>0</v>
      </c>
      <c r="BT101" s="9">
        <f t="array" ref="BT101">VLOOKUP($C101&amp;$D101&amp;$BW101,IF({1,0},Sheet1!$A$6:$A$47&amp;Sheet1!$C$6:$C$47&amp;Sheet1!$BV$6:$BV$47,Sheet1!BS$6:BS$47),2,0)</f>
        <v>0</v>
      </c>
      <c r="BU101" s="9">
        <f t="array" ref="BU101">VLOOKUP($C101&amp;$D101&amp;$BW101,IF({1,0},Sheet1!$A$6:$A$47&amp;Sheet1!$C$6:$C$47&amp;Sheet1!$BV$6:$BV$47,Sheet1!BT$6:BT$47),2,0)</f>
        <v>0</v>
      </c>
      <c r="BV101" s="9">
        <f t="array" ref="BV101">VLOOKUP($C101&amp;$D101&amp;$BW101,IF({1,0},Sheet1!$A$6:$A$47&amp;Sheet1!$C$6:$C$47&amp;Sheet1!$BV$6:$BV$47,Sheet1!BU$6:BU$47),2,0)</f>
        <v>0</v>
      </c>
      <c r="BW101" s="8">
        <v>40</v>
      </c>
      <c r="BX101" s="9" t="str">
        <f t="shared" si="28"/>
        <v>伤害加成+5% （8星）</v>
      </c>
      <c r="BY101" s="8" t="s">
        <v>77</v>
      </c>
      <c r="BZ101" s="9">
        <f t="array" ref="BZ101">VLOOKUP($C101&amp;$D101&amp;$CF101,IF({1,0},Sheet1!$A$6:$A$47&amp;Sheet1!$C$6:$C$47&amp;Sheet1!$CE$6:$CE$47,Sheet1!BY$6:BY$47),2,0)</f>
        <v>2</v>
      </c>
      <c r="CA101" s="9">
        <f t="array" ref="CA101">VLOOKUP($C101&amp;$D101&amp;$CF101,IF({1,0},Sheet1!$A$6:$A$47&amp;Sheet1!$C$6:$C$47&amp;Sheet1!$CE$6:$CE$47,Sheet1!BZ$6:BZ$47),2,0)</f>
        <v>8000</v>
      </c>
      <c r="CB101" s="9">
        <f t="array" ref="CB101">VLOOKUP($C101&amp;$D101&amp;$CF101,IF({1,0},Sheet1!$A$6:$A$47&amp;Sheet1!$C$6:$C$47&amp;Sheet1!$CE$6:$CE$47,Sheet1!CA$6:CA$47),2,0)</f>
        <v>0</v>
      </c>
      <c r="CC101" s="9">
        <f t="array" ref="CC101">VLOOKUP($C101&amp;$D101&amp;$CF101,IF({1,0},Sheet1!$A$6:$A$47&amp;Sheet1!$C$6:$C$47&amp;Sheet1!$CE$6:$CE$47,Sheet1!CB$6:CB$47),2,0)</f>
        <v>0</v>
      </c>
      <c r="CD101" s="9">
        <f t="array" ref="CD101">VLOOKUP($C101&amp;$D101&amp;$CF101,IF({1,0},Sheet1!$A$6:$A$47&amp;Sheet1!$C$6:$C$47&amp;Sheet1!$CE$6:$CE$47,Sheet1!CC$6:CC$47),2,0)</f>
        <v>0</v>
      </c>
      <c r="CE101" s="9">
        <f t="array" ref="CE101">VLOOKUP($C101&amp;$D101&amp;$CF101,IF({1,0},Sheet1!$A$6:$A$47&amp;Sheet1!$C$6:$C$47&amp;Sheet1!$CE$6:$CE$47,Sheet1!CD$6:CD$47),2,0)</f>
        <v>0</v>
      </c>
      <c r="CF101" s="8">
        <v>45</v>
      </c>
      <c r="CG101" s="9" t="s">
        <v>482</v>
      </c>
      <c r="CH101" s="8" t="s">
        <v>78</v>
      </c>
      <c r="CI101" s="9">
        <f t="array" ref="CI101">VLOOKUP($C101&amp;$D101&amp;$CO101,IF({1,0},Sheet1!$A$6:$A$47&amp;Sheet1!$C$6:$C$47&amp;Sheet1!$CN$6:$CN$47,Sheet1!CH$6:CH$47),2,0)</f>
        <v>22</v>
      </c>
      <c r="CJ101" s="9">
        <f t="array" ref="CJ101">VLOOKUP($C101&amp;$D101&amp;$CO101,IF({1,0},Sheet1!$A$6:$A$47&amp;Sheet1!$C$6:$C$47&amp;Sheet1!$CN$6:$CN$47,Sheet1!CI$6:CI$47),2,0)</f>
        <v>60</v>
      </c>
      <c r="CK101" s="9">
        <f t="array" ref="CK101">VLOOKUP($C101&amp;$D101&amp;$CO101,IF({1,0},Sheet1!$A$6:$A$47&amp;Sheet1!$C$6:$C$47&amp;Sheet1!$CN$6:$CN$47,Sheet1!CJ$6:CJ$47),2,0)</f>
        <v>0</v>
      </c>
      <c r="CL101" s="9">
        <f t="array" ref="CL101">VLOOKUP($C101&amp;$D101&amp;$CO101,IF({1,0},Sheet1!$A$6:$A$47&amp;Sheet1!$C$6:$C$47&amp;Sheet1!$CN$6:$CN$47,Sheet1!CK$6:CK$47),2,0)</f>
        <v>0</v>
      </c>
      <c r="CM101" s="9">
        <f t="array" ref="CM101">VLOOKUP($C101&amp;$D101&amp;$CO101,IF({1,0},Sheet1!$A$6:$A$47&amp;Sheet1!$C$6:$C$47&amp;Sheet1!$CN$6:$CN$47,Sheet1!CL$6:CL$47),2,0)</f>
        <v>0</v>
      </c>
      <c r="CN101" s="9">
        <f t="array" ref="CN101">VLOOKUP($C101&amp;$D101&amp;$CO101,IF({1,0},Sheet1!$A$6:$A$47&amp;Sheet1!$C$6:$C$47&amp;Sheet1!$CN$6:$CN$47,Sheet1!CM$6:CM$47),2,0)</f>
        <v>0</v>
      </c>
      <c r="CO101" s="8">
        <v>50</v>
      </c>
      <c r="CP101" s="9" t="str">
        <f t="shared" si="29"/>
        <v>最终增伤+6% （10星）</v>
      </c>
    </row>
    <row r="102" spans="1:94" ht="17.399999999999999" x14ac:dyDescent="0.25">
      <c r="A102" s="51">
        <v>10805</v>
      </c>
      <c r="B102" s="30" t="s">
        <v>257</v>
      </c>
      <c r="C102" s="30">
        <f>VLOOKUP(B102,Sheet4!$A$6:$B$171,2,0)</f>
        <v>3</v>
      </c>
      <c r="D102" s="52">
        <v>8</v>
      </c>
      <c r="E102" s="9" t="s">
        <v>206</v>
      </c>
      <c r="F102" s="9">
        <f t="array" ref="F102">VLOOKUP($C102&amp;$D102&amp;$L102,IF({1,0},Sheet1!$A$6:$A$47&amp;Sheet1!$C$6:$C$47&amp;Sheet1!$K$6:$K$47,Sheet1!E$6:E$47),2,0)</f>
        <v>18</v>
      </c>
      <c r="G102" s="9">
        <f t="array" ref="G102">VLOOKUP($C102&amp;$D102&amp;$L102,IF({1,0},Sheet1!$A$6:$A$47&amp;Sheet1!$C$6:$C$47&amp;Sheet1!$K$6:$K$47,Sheet1!F$6:F$47),2,0)</f>
        <v>1</v>
      </c>
      <c r="H102" s="9">
        <f t="array" ref="H102">VLOOKUP($C102&amp;$D102&amp;$L102,IF({1,0},Sheet1!$A$6:$A$47&amp;Sheet1!$C$6:$C$47&amp;Sheet1!$K$6:$K$47,Sheet1!G$6:G$47),2,0)</f>
        <v>0</v>
      </c>
      <c r="I102" s="9">
        <f t="array" ref="I102">VLOOKUP($C102&amp;$D102&amp;$L102,IF({1,0},Sheet1!$A$6:$A$47&amp;Sheet1!$C$6:$C$47&amp;Sheet1!$K$6:$K$47,Sheet1!H$6:H$47),2,0)</f>
        <v>0</v>
      </c>
      <c r="J102" s="9">
        <f t="array" ref="J102">VLOOKUP($C102&amp;$D102&amp;$L102,IF({1,0},Sheet1!$A$6:$A$47&amp;Sheet1!$C$6:$C$47&amp;Sheet1!$K$6:$K$47,Sheet1!I$6:I$47),2,0)</f>
        <v>0</v>
      </c>
      <c r="K102" s="9">
        <f t="array" ref="K102">VLOOKUP($C102&amp;$D102&amp;$L102,IF({1,0},Sheet1!$A$6:$A$47&amp;Sheet1!$C$6:$C$47&amp;Sheet1!$K$6:$K$47,Sheet1!J$6:J$47),2,0)</f>
        <v>0</v>
      </c>
      <c r="L102" s="9">
        <v>5</v>
      </c>
      <c r="M102" s="33" t="s">
        <v>413</v>
      </c>
      <c r="N102" s="9" t="s">
        <v>207</v>
      </c>
      <c r="O102" s="9">
        <f t="array" ref="O102">VLOOKUP($C102&amp;$D102&amp;$U102,IF({1,0},Sheet1!$A$6:$A$47&amp;Sheet1!$C$6:$C$47&amp;Sheet1!$T$6:$T$47,Sheet1!N$6:N$47),2,0)</f>
        <v>18</v>
      </c>
      <c r="P102" s="9">
        <f t="array" ref="P102">VLOOKUP($C102&amp;$D102&amp;$U102,IF({1,0},Sheet1!$A$6:$A$47&amp;Sheet1!$C$6:$C$47&amp;Sheet1!$T$6:$T$47,Sheet1!O$6:O$47),2,0)</f>
        <v>2</v>
      </c>
      <c r="Q102" s="9">
        <f t="array" ref="Q102">VLOOKUP($C102&amp;$D102&amp;$U102,IF({1,0},Sheet1!$A$6:$A$47&amp;Sheet1!$C$6:$C$47&amp;Sheet1!$T$6:$T$47,Sheet1!P$6:P$47),2,0)</f>
        <v>0</v>
      </c>
      <c r="R102" s="9">
        <f t="array" ref="R102">VLOOKUP($C102&amp;$D102&amp;$U102,IF({1,0},Sheet1!$A$6:$A$47&amp;Sheet1!$C$6:$C$47&amp;Sheet1!$T$6:$T$47,Sheet1!Q$6:Q$47),2,0)</f>
        <v>0</v>
      </c>
      <c r="S102" s="9">
        <f t="array" ref="S102">VLOOKUP($C102&amp;$D102&amp;$U102,IF({1,0},Sheet1!$A$6:$A$47&amp;Sheet1!$C$6:$C$47&amp;Sheet1!$T$6:$T$47,Sheet1!R$6:R$47),2,0)</f>
        <v>0</v>
      </c>
      <c r="T102" s="9">
        <f t="array" ref="T102">VLOOKUP($C102&amp;$D102&amp;$U102,IF({1,0},Sheet1!$A$6:$A$47&amp;Sheet1!$C$6:$C$47&amp;Sheet1!$T$6:$T$47,Sheet1!S$6:S$47),2,0)</f>
        <v>0</v>
      </c>
      <c r="U102" s="9">
        <v>10</v>
      </c>
      <c r="V102" s="33" t="s">
        <v>414</v>
      </c>
      <c r="W102" s="9" t="s">
        <v>28</v>
      </c>
      <c r="X102" s="9">
        <f t="array" ref="X102">VLOOKUP($C102&amp;$D102&amp;$AD102,IF({1,0},Sheet1!$A$6:$A$47&amp;Sheet1!$C$6:$C$47&amp;Sheet1!$AC$6:$AC$47,Sheet1!W$6:W$47),2,0)</f>
        <v>0</v>
      </c>
      <c r="Y102" s="9">
        <f t="array" ref="Y102">VLOOKUP($C102&amp;$D102&amp;$AD102,IF({1,0},Sheet1!$A$6:$A$47&amp;Sheet1!$C$6:$C$47&amp;Sheet1!$AC$6:$AC$47,Sheet1!X$6:X$47),2,0)</f>
        <v>0</v>
      </c>
      <c r="Z102" s="9">
        <f t="array" ref="Z102">VLOOKUP($C102&amp;$D102&amp;$AD102,IF({1,0},Sheet1!$A$6:$A$47&amp;Sheet1!$C$6:$C$47&amp;Sheet1!$AC$6:$AC$47,Sheet1!Y$6:Y$47),2,0)</f>
        <v>2</v>
      </c>
      <c r="AA102" s="9">
        <f t="array" ref="AA102">VLOOKUP($C102&amp;$D102&amp;$AD102,IF({1,0},Sheet1!$A$6:$A$47&amp;Sheet1!$C$6:$C$47&amp;Sheet1!$AC$6:$AC$47,Sheet1!Z$6:Z$47),2,0)</f>
        <v>600</v>
      </c>
      <c r="AB102" s="9">
        <f t="array" ref="AB102">VLOOKUP($C102&amp;$D102&amp;$AD102,IF({1,0},Sheet1!$A$6:$A$47&amp;Sheet1!$C$6:$C$47&amp;Sheet1!$AC$6:$AC$47,Sheet1!AA$6:AA$47),2,0)</f>
        <v>9</v>
      </c>
      <c r="AC102" s="9">
        <f t="array" ref="AC102">VLOOKUP($C102&amp;$D102&amp;$AD102,IF({1,0},Sheet1!$A$6:$A$47&amp;Sheet1!$C$6:$C$47&amp;Sheet1!$AC$6:$AC$47,Sheet1!AB$6:AB$47),2,0)</f>
        <v>30</v>
      </c>
      <c r="AD102" s="9">
        <v>15</v>
      </c>
      <c r="AE102" s="9" t="str">
        <f t="array" ref="AE102">VLOOKUP($C102&amp;$D102,IF({1,0},Sheet1!$A$6:$A$47&amp;Sheet1!$C$6:$C$47,Sheet1!AD$6:AD$47),2,0)</f>
        <v>攻击+600，命中+3% （3星）</v>
      </c>
      <c r="AF102" s="9" t="s">
        <v>209</v>
      </c>
      <c r="AG102" s="9">
        <f t="array" ref="AG102">VLOOKUP($C102&amp;$D102&amp;$AM102,IF({1,0},Sheet1!$A$6:$A$47&amp;Sheet1!$C$6:$C$47&amp;Sheet1!$AL$6:$AL$47,Sheet1!AF$6:AF$47),2,0)</f>
        <v>0</v>
      </c>
      <c r="AH102" s="9">
        <f t="array" ref="AH102">VLOOKUP($C102&amp;$D102&amp;$AM102,IF({1,0},Sheet1!$A$6:$A$47&amp;Sheet1!$C$6:$C$47&amp;Sheet1!$AL$6:$AL$47,Sheet1!AG$6:AG$47),2,0)</f>
        <v>0</v>
      </c>
      <c r="AI102" s="9">
        <f t="array" ref="AI102">VLOOKUP($C102&amp;$D102&amp;$AM102,IF({1,0},Sheet1!$A$6:$A$47&amp;Sheet1!$C$6:$C$47&amp;Sheet1!$AL$6:$AL$47,Sheet1!AH$6:AH$47),2,0)</f>
        <v>7</v>
      </c>
      <c r="AJ102" s="9">
        <f t="array" ref="AJ102">VLOOKUP($C102&amp;$D102&amp;$AM102,IF({1,0},Sheet1!$A$6:$A$47&amp;Sheet1!$C$6:$C$47&amp;Sheet1!$AL$6:$AL$47,Sheet1!AI$6:AI$47),2,0)</f>
        <v>50</v>
      </c>
      <c r="AK102" s="9">
        <f t="array" ref="AK102">VLOOKUP($C102&amp;$D102&amp;$AM102,IF({1,0},Sheet1!$A$6:$A$47&amp;Sheet1!$C$6:$C$47&amp;Sheet1!$AL$6:$AL$47,Sheet1!AJ$6:AJ$47),2,0)</f>
        <v>0</v>
      </c>
      <c r="AL102" s="9">
        <f t="array" ref="AL102">VLOOKUP($C102&amp;$D102&amp;$AM102,IF({1,0},Sheet1!$A$6:$A$47&amp;Sheet1!$C$6:$C$47&amp;Sheet1!$AL$6:$AL$47,Sheet1!AK$6:AK$47),2,0)</f>
        <v>0</v>
      </c>
      <c r="AM102" s="9">
        <v>20</v>
      </c>
      <c r="AN102" s="9" t="s">
        <v>427</v>
      </c>
      <c r="AO102" s="9" t="s">
        <v>73</v>
      </c>
      <c r="AP102" s="9">
        <f t="array" ref="AP102">VLOOKUP($C102&amp;$D102&amp;$AV102,IF({1,0},Sheet1!$A$6:$A$47&amp;Sheet1!$C$6:$C$47&amp;Sheet1!$AU$6:$AU$47,Sheet1!AO$6:AO$47),2,0)</f>
        <v>2</v>
      </c>
      <c r="AQ102" s="9">
        <f t="array" ref="AQ102">VLOOKUP($C102&amp;$D102&amp;$AV102,IF({1,0},Sheet1!$A$6:$A$47&amp;Sheet1!$C$6:$C$47&amp;Sheet1!$AU$6:$AU$47,Sheet1!AP$6:AP$47),2,0)</f>
        <v>2000</v>
      </c>
      <c r="AR102" s="9">
        <f t="array" ref="AR102">VLOOKUP($C102&amp;$D102&amp;$AV102,IF({1,0},Sheet1!$A$6:$A$47&amp;Sheet1!$C$6:$C$47&amp;Sheet1!$AU$6:$AU$47,Sheet1!AQ$6:AQ$47),2,0)</f>
        <v>0</v>
      </c>
      <c r="AS102" s="9">
        <f t="array" ref="AS102">VLOOKUP($C102&amp;$D102&amp;$AV102,IF({1,0},Sheet1!$A$6:$A$47&amp;Sheet1!$C$6:$C$47&amp;Sheet1!$AU$6:$AU$47,Sheet1!AR$6:AR$47),2,0)</f>
        <v>0</v>
      </c>
      <c r="AT102" s="9">
        <f t="array" ref="AT102">VLOOKUP($C102&amp;$D102&amp;$AV102,IF({1,0},Sheet1!$A$6:$A$47&amp;Sheet1!$C$6:$C$47&amp;Sheet1!$AU$6:$AU$47,Sheet1!AS$6:AS$47),2,0)</f>
        <v>0</v>
      </c>
      <c r="AU102" s="9">
        <f t="array" ref="AU102">VLOOKUP($C102&amp;$D102&amp;$AV102,IF({1,0},Sheet1!$A$6:$A$47&amp;Sheet1!$C$6:$C$47&amp;Sheet1!$AU$6:$AU$47,Sheet1!AT$6:AT$47),2,0)</f>
        <v>0</v>
      </c>
      <c r="AV102" s="9">
        <v>25</v>
      </c>
      <c r="AW102" s="9" t="s">
        <v>480</v>
      </c>
      <c r="AX102" s="9" t="s">
        <v>74</v>
      </c>
      <c r="AY102" s="9">
        <f t="array" ref="AY102">VLOOKUP($C102&amp;$D102&amp;$BE102,IF({1,0},Sheet1!$A$6:$A$47&amp;Sheet1!$C$6:$C$47&amp;Sheet1!$BD$6:$BD$47,Sheet1!AX$6:AX$47),2,0)</f>
        <v>18</v>
      </c>
      <c r="AZ102" s="9">
        <f t="array" ref="AZ102">VLOOKUP($C102&amp;$D102&amp;$BE102,IF({1,0},Sheet1!$A$6:$A$47&amp;Sheet1!$C$6:$C$47&amp;Sheet1!$BD$6:$BD$47,Sheet1!AY$6:AY$47),2,0)</f>
        <v>4</v>
      </c>
      <c r="BA102" s="9">
        <f t="array" ref="BA102">VLOOKUP($C102&amp;$D102&amp;$BE102,IF({1,0},Sheet1!$A$6:$A$47&amp;Sheet1!$C$6:$C$47&amp;Sheet1!$BD$6:$BD$47,Sheet1!AZ$6:AZ$47),2,0)</f>
        <v>0</v>
      </c>
      <c r="BB102" s="9">
        <f t="array" ref="BB102">VLOOKUP($C102&amp;$D102&amp;$BE102,IF({1,0},Sheet1!$A$6:$A$47&amp;Sheet1!$C$6:$C$47&amp;Sheet1!$BD$6:$BD$47,Sheet1!BA$6:BA$47),2,0)</f>
        <v>0</v>
      </c>
      <c r="BC102" s="9">
        <f t="array" ref="BC102">VLOOKUP($C102&amp;$D102&amp;$BE102,IF({1,0},Sheet1!$A$6:$A$47&amp;Sheet1!$C$6:$C$47&amp;Sheet1!$BD$6:$BD$47,Sheet1!BB$6:BB$47),2,0)</f>
        <v>0</v>
      </c>
      <c r="BD102" s="9">
        <f t="array" ref="BD102">VLOOKUP($C102&amp;$D102&amp;$BE102,IF({1,0},Sheet1!$A$6:$A$47&amp;Sheet1!$C$6:$C$47&amp;Sheet1!$BD$6:$BD$47,Sheet1!BC$6:BC$47),2,0)</f>
        <v>0</v>
      </c>
      <c r="BE102" s="9">
        <v>30</v>
      </c>
      <c r="BF102" s="33" t="s">
        <v>418</v>
      </c>
      <c r="BG102" s="33" t="s">
        <v>75</v>
      </c>
      <c r="BH102" s="9">
        <f t="array" ref="BH102">VLOOKUP($C102&amp;$D102&amp;$BN102,IF({1,0},Sheet1!$A$6:$A$47&amp;Sheet1!$C$6:$C$47&amp;Sheet1!$BM$6:$BM$47,Sheet1!BG$6:BG$47),2,0)</f>
        <v>2</v>
      </c>
      <c r="BI102" s="9">
        <f t="array" ref="BI102">VLOOKUP($C102&amp;$D102&amp;$BN102,IF({1,0},Sheet1!$A$6:$A$47&amp;Sheet1!$C$6:$C$47&amp;Sheet1!$BM$6:$BM$47,Sheet1!BH$6:BH$47),2,0)</f>
        <v>4000</v>
      </c>
      <c r="BJ102" s="9">
        <f t="array" ref="BJ102">VLOOKUP($C102&amp;$D102&amp;$BN102,IF({1,0},Sheet1!$A$6:$A$47&amp;Sheet1!$C$6:$C$47&amp;Sheet1!$BM$6:$BM$47,Sheet1!BI$6:BI$47),2,0)</f>
        <v>0</v>
      </c>
      <c r="BK102" s="9">
        <f t="array" ref="BK102">VLOOKUP($C102&amp;$D102&amp;$BN102,IF({1,0},Sheet1!$A$6:$A$47&amp;Sheet1!$C$6:$C$47&amp;Sheet1!$BM$6:$BM$47,Sheet1!BJ$6:BJ$47),2,0)</f>
        <v>0</v>
      </c>
      <c r="BL102" s="9">
        <f t="array" ref="BL102">VLOOKUP($C102&amp;$D102&amp;$BN102,IF({1,0},Sheet1!$A$6:$A$47&amp;Sheet1!$C$6:$C$47&amp;Sheet1!$BM$6:$BM$47,Sheet1!BK$6:BK$47),2,0)</f>
        <v>0</v>
      </c>
      <c r="BM102" s="9">
        <f t="array" ref="BM102">VLOOKUP($C102&amp;$D102&amp;$BN102,IF({1,0},Sheet1!$A$6:$A$47&amp;Sheet1!$C$6:$C$47&amp;Sheet1!$BM$6:$BM$47,Sheet1!BL$6:BL$47),2,0)</f>
        <v>0</v>
      </c>
      <c r="BN102" s="9">
        <v>35</v>
      </c>
      <c r="BO102" s="9" t="s">
        <v>481</v>
      </c>
      <c r="BP102" s="9" t="s">
        <v>212</v>
      </c>
      <c r="BQ102" s="9">
        <f t="array" ref="BQ102">VLOOKUP($C102&amp;$D102&amp;$BW102,IF({1,0},Sheet1!$A$6:$A$47&amp;Sheet1!$C$6:$C$47&amp;Sheet1!$BV$6:$BV$47,Sheet1!BP$6:BP$47),2,0)</f>
        <v>7</v>
      </c>
      <c r="BR102" s="9">
        <f t="array" ref="BR102">VLOOKUP($C102&amp;$D102&amp;$BW102,IF({1,0},Sheet1!$A$6:$A$47&amp;Sheet1!$C$6:$C$47&amp;Sheet1!$BV$6:$BV$47,Sheet1!BQ$6:BQ$47),2,0)</f>
        <v>50</v>
      </c>
      <c r="BS102" s="9">
        <f t="array" ref="BS102">VLOOKUP($C102&amp;$D102&amp;$BW102,IF({1,0},Sheet1!$A$6:$A$47&amp;Sheet1!$C$6:$C$47&amp;Sheet1!$BV$6:$BV$47,Sheet1!BR$6:BR$47),2,0)</f>
        <v>0</v>
      </c>
      <c r="BT102" s="9">
        <f t="array" ref="BT102">VLOOKUP($C102&amp;$D102&amp;$BW102,IF({1,0},Sheet1!$A$6:$A$47&amp;Sheet1!$C$6:$C$47&amp;Sheet1!$BV$6:$BV$47,Sheet1!BS$6:BS$47),2,0)</f>
        <v>0</v>
      </c>
      <c r="BU102" s="9">
        <f t="array" ref="BU102">VLOOKUP($C102&amp;$D102&amp;$BW102,IF({1,0},Sheet1!$A$6:$A$47&amp;Sheet1!$C$6:$C$47&amp;Sheet1!$BV$6:$BV$47,Sheet1!BT$6:BT$47),2,0)</f>
        <v>0</v>
      </c>
      <c r="BV102" s="9">
        <f t="array" ref="BV102">VLOOKUP($C102&amp;$D102&amp;$BW102,IF({1,0},Sheet1!$A$6:$A$47&amp;Sheet1!$C$6:$C$47&amp;Sheet1!$BV$6:$BV$47,Sheet1!BU$6:BU$47),2,0)</f>
        <v>0</v>
      </c>
      <c r="BW102" s="9">
        <v>40</v>
      </c>
      <c r="BX102" s="9" t="str">
        <f t="shared" si="28"/>
        <v>伤害加成+5% （8星）</v>
      </c>
      <c r="BY102" s="9" t="s">
        <v>77</v>
      </c>
      <c r="BZ102" s="9">
        <f t="array" ref="BZ102">VLOOKUP($C102&amp;$D102&amp;$CF102,IF({1,0},Sheet1!$A$6:$A$47&amp;Sheet1!$C$6:$C$47&amp;Sheet1!$CE$6:$CE$47,Sheet1!BY$6:BY$47),2,0)</f>
        <v>2</v>
      </c>
      <c r="CA102" s="9">
        <f t="array" ref="CA102">VLOOKUP($C102&amp;$D102&amp;$CF102,IF({1,0},Sheet1!$A$6:$A$47&amp;Sheet1!$C$6:$C$47&amp;Sheet1!$CE$6:$CE$47,Sheet1!BZ$6:BZ$47),2,0)</f>
        <v>8000</v>
      </c>
      <c r="CB102" s="9">
        <f t="array" ref="CB102">VLOOKUP($C102&amp;$D102&amp;$CF102,IF({1,0},Sheet1!$A$6:$A$47&amp;Sheet1!$C$6:$C$47&amp;Sheet1!$CE$6:$CE$47,Sheet1!CA$6:CA$47),2,0)</f>
        <v>0</v>
      </c>
      <c r="CC102" s="9">
        <f t="array" ref="CC102">VLOOKUP($C102&amp;$D102&amp;$CF102,IF({1,0},Sheet1!$A$6:$A$47&amp;Sheet1!$C$6:$C$47&amp;Sheet1!$CE$6:$CE$47,Sheet1!CB$6:CB$47),2,0)</f>
        <v>0</v>
      </c>
      <c r="CD102" s="9">
        <f t="array" ref="CD102">VLOOKUP($C102&amp;$D102&amp;$CF102,IF({1,0},Sheet1!$A$6:$A$47&amp;Sheet1!$C$6:$C$47&amp;Sheet1!$CE$6:$CE$47,Sheet1!CC$6:CC$47),2,0)</f>
        <v>0</v>
      </c>
      <c r="CE102" s="9">
        <f t="array" ref="CE102">VLOOKUP($C102&amp;$D102&amp;$CF102,IF({1,0},Sheet1!$A$6:$A$47&amp;Sheet1!$C$6:$C$47&amp;Sheet1!$CE$6:$CE$47,Sheet1!CD$6:CD$47),2,0)</f>
        <v>0</v>
      </c>
      <c r="CF102" s="9">
        <v>45</v>
      </c>
      <c r="CG102" s="9" t="s">
        <v>482</v>
      </c>
      <c r="CH102" s="9" t="s">
        <v>214</v>
      </c>
      <c r="CI102" s="9">
        <f t="array" ref="CI102">VLOOKUP($C102&amp;$D102&amp;$CO102,IF({1,0},Sheet1!$A$6:$A$47&amp;Sheet1!$C$6:$C$47&amp;Sheet1!$CN$6:$CN$47,Sheet1!CH$6:CH$47),2,0)</f>
        <v>22</v>
      </c>
      <c r="CJ102" s="9">
        <f t="array" ref="CJ102">VLOOKUP($C102&amp;$D102&amp;$CO102,IF({1,0},Sheet1!$A$6:$A$47&amp;Sheet1!$C$6:$C$47&amp;Sheet1!$CN$6:$CN$47,Sheet1!CI$6:CI$47),2,0)</f>
        <v>60</v>
      </c>
      <c r="CK102" s="9">
        <f t="array" ref="CK102">VLOOKUP($C102&amp;$D102&amp;$CO102,IF({1,0},Sheet1!$A$6:$A$47&amp;Sheet1!$C$6:$C$47&amp;Sheet1!$CN$6:$CN$47,Sheet1!CJ$6:CJ$47),2,0)</f>
        <v>0</v>
      </c>
      <c r="CL102" s="9">
        <f t="array" ref="CL102">VLOOKUP($C102&amp;$D102&amp;$CO102,IF({1,0},Sheet1!$A$6:$A$47&amp;Sheet1!$C$6:$C$47&amp;Sheet1!$CN$6:$CN$47,Sheet1!CK$6:CK$47),2,0)</f>
        <v>0</v>
      </c>
      <c r="CM102" s="9">
        <f t="array" ref="CM102">VLOOKUP($C102&amp;$D102&amp;$CO102,IF({1,0},Sheet1!$A$6:$A$47&amp;Sheet1!$C$6:$C$47&amp;Sheet1!$CN$6:$CN$47,Sheet1!CL$6:CL$47),2,0)</f>
        <v>0</v>
      </c>
      <c r="CN102" s="9">
        <f t="array" ref="CN102">VLOOKUP($C102&amp;$D102&amp;$CO102,IF({1,0},Sheet1!$A$6:$A$47&amp;Sheet1!$C$6:$C$47&amp;Sheet1!$CN$6:$CN$47,Sheet1!CM$6:CM$47),2,0)</f>
        <v>0</v>
      </c>
      <c r="CO102" s="9">
        <v>50</v>
      </c>
      <c r="CP102" s="9" t="str">
        <f t="shared" si="29"/>
        <v>最终增伤+6% （10星）</v>
      </c>
    </row>
    <row r="103" spans="1:94" ht="17.399999999999999" x14ac:dyDescent="0.25">
      <c r="A103" s="51">
        <v>10806</v>
      </c>
      <c r="B103" s="30" t="s">
        <v>258</v>
      </c>
      <c r="C103" s="30">
        <f>VLOOKUP(B103,Sheet4!$A$6:$B$171,2,0)</f>
        <v>3</v>
      </c>
      <c r="D103" s="52">
        <v>8</v>
      </c>
      <c r="E103" s="9" t="s">
        <v>206</v>
      </c>
      <c r="F103" s="9">
        <f t="array" ref="F103">VLOOKUP($C103&amp;$D103&amp;$L103,IF({1,0},Sheet1!$A$6:$A$47&amp;Sheet1!$C$6:$C$47&amp;Sheet1!$K$6:$K$47,Sheet1!E$6:E$47),2,0)</f>
        <v>18</v>
      </c>
      <c r="G103" s="9">
        <f t="array" ref="G103">VLOOKUP($C103&amp;$D103&amp;$L103,IF({1,0},Sheet1!$A$6:$A$47&amp;Sheet1!$C$6:$C$47&amp;Sheet1!$K$6:$K$47,Sheet1!F$6:F$47),2,0)</f>
        <v>1</v>
      </c>
      <c r="H103" s="9">
        <f t="array" ref="H103">VLOOKUP($C103&amp;$D103&amp;$L103,IF({1,0},Sheet1!$A$6:$A$47&amp;Sheet1!$C$6:$C$47&amp;Sheet1!$K$6:$K$47,Sheet1!G$6:G$47),2,0)</f>
        <v>0</v>
      </c>
      <c r="I103" s="9">
        <f t="array" ref="I103">VLOOKUP($C103&amp;$D103&amp;$L103,IF({1,0},Sheet1!$A$6:$A$47&amp;Sheet1!$C$6:$C$47&amp;Sheet1!$K$6:$K$47,Sheet1!H$6:H$47),2,0)</f>
        <v>0</v>
      </c>
      <c r="J103" s="9">
        <f t="array" ref="J103">VLOOKUP($C103&amp;$D103&amp;$L103,IF({1,0},Sheet1!$A$6:$A$47&amp;Sheet1!$C$6:$C$47&amp;Sheet1!$K$6:$K$47,Sheet1!I$6:I$47),2,0)</f>
        <v>0</v>
      </c>
      <c r="K103" s="9">
        <f t="array" ref="K103">VLOOKUP($C103&amp;$D103&amp;$L103,IF({1,0},Sheet1!$A$6:$A$47&amp;Sheet1!$C$6:$C$47&amp;Sheet1!$K$6:$K$47,Sheet1!J$6:J$47),2,0)</f>
        <v>0</v>
      </c>
      <c r="L103" s="9">
        <v>5</v>
      </c>
      <c r="M103" s="33" t="s">
        <v>413</v>
      </c>
      <c r="N103" s="9" t="s">
        <v>207</v>
      </c>
      <c r="O103" s="9">
        <f t="array" ref="O103">VLOOKUP($C103&amp;$D103&amp;$U103,IF({1,0},Sheet1!$A$6:$A$47&amp;Sheet1!$C$6:$C$47&amp;Sheet1!$T$6:$T$47,Sheet1!N$6:N$47),2,0)</f>
        <v>18</v>
      </c>
      <c r="P103" s="9">
        <f t="array" ref="P103">VLOOKUP($C103&amp;$D103&amp;$U103,IF({1,0},Sheet1!$A$6:$A$47&amp;Sheet1!$C$6:$C$47&amp;Sheet1!$T$6:$T$47,Sheet1!O$6:O$47),2,0)</f>
        <v>2</v>
      </c>
      <c r="Q103" s="9">
        <f t="array" ref="Q103">VLOOKUP($C103&amp;$D103&amp;$U103,IF({1,0},Sheet1!$A$6:$A$47&amp;Sheet1!$C$6:$C$47&amp;Sheet1!$T$6:$T$47,Sheet1!P$6:P$47),2,0)</f>
        <v>0</v>
      </c>
      <c r="R103" s="9">
        <f t="array" ref="R103">VLOOKUP($C103&amp;$D103&amp;$U103,IF({1,0},Sheet1!$A$6:$A$47&amp;Sheet1!$C$6:$C$47&amp;Sheet1!$T$6:$T$47,Sheet1!Q$6:Q$47),2,0)</f>
        <v>0</v>
      </c>
      <c r="S103" s="9">
        <f t="array" ref="S103">VLOOKUP($C103&amp;$D103&amp;$U103,IF({1,0},Sheet1!$A$6:$A$47&amp;Sheet1!$C$6:$C$47&amp;Sheet1!$T$6:$T$47,Sheet1!R$6:R$47),2,0)</f>
        <v>0</v>
      </c>
      <c r="T103" s="9">
        <f t="array" ref="T103">VLOOKUP($C103&amp;$D103&amp;$U103,IF({1,0},Sheet1!$A$6:$A$47&amp;Sheet1!$C$6:$C$47&amp;Sheet1!$T$6:$T$47,Sheet1!S$6:S$47),2,0)</f>
        <v>0</v>
      </c>
      <c r="U103" s="9">
        <v>10</v>
      </c>
      <c r="V103" s="33" t="s">
        <v>414</v>
      </c>
      <c r="W103" s="9" t="s">
        <v>28</v>
      </c>
      <c r="X103" s="9">
        <f t="array" ref="X103">VLOOKUP($C103&amp;$D103&amp;$AD103,IF({1,0},Sheet1!$A$6:$A$47&amp;Sheet1!$C$6:$C$47&amp;Sheet1!$AC$6:$AC$47,Sheet1!W$6:W$47),2,0)</f>
        <v>0</v>
      </c>
      <c r="Y103" s="9">
        <f t="array" ref="Y103">VLOOKUP($C103&amp;$D103&amp;$AD103,IF({1,0},Sheet1!$A$6:$A$47&amp;Sheet1!$C$6:$C$47&amp;Sheet1!$AC$6:$AC$47,Sheet1!X$6:X$47),2,0)</f>
        <v>0</v>
      </c>
      <c r="Z103" s="9">
        <f t="array" ref="Z103">VLOOKUP($C103&amp;$D103&amp;$AD103,IF({1,0},Sheet1!$A$6:$A$47&amp;Sheet1!$C$6:$C$47&amp;Sheet1!$AC$6:$AC$47,Sheet1!Y$6:Y$47),2,0)</f>
        <v>2</v>
      </c>
      <c r="AA103" s="9">
        <f t="array" ref="AA103">VLOOKUP($C103&amp;$D103&amp;$AD103,IF({1,0},Sheet1!$A$6:$A$47&amp;Sheet1!$C$6:$C$47&amp;Sheet1!$AC$6:$AC$47,Sheet1!Z$6:Z$47),2,0)</f>
        <v>600</v>
      </c>
      <c r="AB103" s="9">
        <f t="array" ref="AB103">VLOOKUP($C103&amp;$D103&amp;$AD103,IF({1,0},Sheet1!$A$6:$A$47&amp;Sheet1!$C$6:$C$47&amp;Sheet1!$AC$6:$AC$47,Sheet1!AA$6:AA$47),2,0)</f>
        <v>9</v>
      </c>
      <c r="AC103" s="9">
        <f t="array" ref="AC103">VLOOKUP($C103&amp;$D103&amp;$AD103,IF({1,0},Sheet1!$A$6:$A$47&amp;Sheet1!$C$6:$C$47&amp;Sheet1!$AC$6:$AC$47,Sheet1!AB$6:AB$47),2,0)</f>
        <v>30</v>
      </c>
      <c r="AD103" s="9">
        <v>15</v>
      </c>
      <c r="AE103" s="9" t="str">
        <f t="array" ref="AE103">VLOOKUP($C103&amp;$D103,IF({1,0},Sheet1!$A$6:$A$47&amp;Sheet1!$C$6:$C$47,Sheet1!AD$6:AD$47),2,0)</f>
        <v>攻击+600，命中+3% （3星）</v>
      </c>
      <c r="AF103" s="9" t="s">
        <v>209</v>
      </c>
      <c r="AG103" s="9">
        <f t="array" ref="AG103">VLOOKUP($C103&amp;$D103&amp;$AM103,IF({1,0},Sheet1!$A$6:$A$47&amp;Sheet1!$C$6:$C$47&amp;Sheet1!$AL$6:$AL$47,Sheet1!AF$6:AF$47),2,0)</f>
        <v>0</v>
      </c>
      <c r="AH103" s="9">
        <f t="array" ref="AH103">VLOOKUP($C103&amp;$D103&amp;$AM103,IF({1,0},Sheet1!$A$6:$A$47&amp;Sheet1!$C$6:$C$47&amp;Sheet1!$AL$6:$AL$47,Sheet1!AG$6:AG$47),2,0)</f>
        <v>0</v>
      </c>
      <c r="AI103" s="9">
        <f t="array" ref="AI103">VLOOKUP($C103&amp;$D103&amp;$AM103,IF({1,0},Sheet1!$A$6:$A$47&amp;Sheet1!$C$6:$C$47&amp;Sheet1!$AL$6:$AL$47,Sheet1!AH$6:AH$47),2,0)</f>
        <v>7</v>
      </c>
      <c r="AJ103" s="9">
        <f t="array" ref="AJ103">VLOOKUP($C103&amp;$D103&amp;$AM103,IF({1,0},Sheet1!$A$6:$A$47&amp;Sheet1!$C$6:$C$47&amp;Sheet1!$AL$6:$AL$47,Sheet1!AI$6:AI$47),2,0)</f>
        <v>50</v>
      </c>
      <c r="AK103" s="9">
        <f t="array" ref="AK103">VLOOKUP($C103&amp;$D103&amp;$AM103,IF({1,0},Sheet1!$A$6:$A$47&amp;Sheet1!$C$6:$C$47&amp;Sheet1!$AL$6:$AL$47,Sheet1!AJ$6:AJ$47),2,0)</f>
        <v>0</v>
      </c>
      <c r="AL103" s="9">
        <f t="array" ref="AL103">VLOOKUP($C103&amp;$D103&amp;$AM103,IF({1,0},Sheet1!$A$6:$A$47&amp;Sheet1!$C$6:$C$47&amp;Sheet1!$AL$6:$AL$47,Sheet1!AK$6:AK$47),2,0)</f>
        <v>0</v>
      </c>
      <c r="AM103" s="9">
        <v>20</v>
      </c>
      <c r="AN103" s="9" t="s">
        <v>427</v>
      </c>
      <c r="AO103" s="9" t="s">
        <v>73</v>
      </c>
      <c r="AP103" s="9">
        <f t="array" ref="AP103">VLOOKUP($C103&amp;$D103&amp;$AV103,IF({1,0},Sheet1!$A$6:$A$47&amp;Sheet1!$C$6:$C$47&amp;Sheet1!$AU$6:$AU$47,Sheet1!AO$6:AO$47),2,0)</f>
        <v>2</v>
      </c>
      <c r="AQ103" s="9">
        <f t="array" ref="AQ103">VLOOKUP($C103&amp;$D103&amp;$AV103,IF({1,0},Sheet1!$A$6:$A$47&amp;Sheet1!$C$6:$C$47&amp;Sheet1!$AU$6:$AU$47,Sheet1!AP$6:AP$47),2,0)</f>
        <v>2000</v>
      </c>
      <c r="AR103" s="9">
        <f t="array" ref="AR103">VLOOKUP($C103&amp;$D103&amp;$AV103,IF({1,0},Sheet1!$A$6:$A$47&amp;Sheet1!$C$6:$C$47&amp;Sheet1!$AU$6:$AU$47,Sheet1!AQ$6:AQ$47),2,0)</f>
        <v>0</v>
      </c>
      <c r="AS103" s="9">
        <f t="array" ref="AS103">VLOOKUP($C103&amp;$D103&amp;$AV103,IF({1,0},Sheet1!$A$6:$A$47&amp;Sheet1!$C$6:$C$47&amp;Sheet1!$AU$6:$AU$47,Sheet1!AR$6:AR$47),2,0)</f>
        <v>0</v>
      </c>
      <c r="AT103" s="9">
        <f t="array" ref="AT103">VLOOKUP($C103&amp;$D103&amp;$AV103,IF({1,0},Sheet1!$A$6:$A$47&amp;Sheet1!$C$6:$C$47&amp;Sheet1!$AU$6:$AU$47,Sheet1!AS$6:AS$47),2,0)</f>
        <v>0</v>
      </c>
      <c r="AU103" s="9">
        <f t="array" ref="AU103">VLOOKUP($C103&amp;$D103&amp;$AV103,IF({1,0},Sheet1!$A$6:$A$47&amp;Sheet1!$C$6:$C$47&amp;Sheet1!$AU$6:$AU$47,Sheet1!AT$6:AT$47),2,0)</f>
        <v>0</v>
      </c>
      <c r="AV103" s="9">
        <v>25</v>
      </c>
      <c r="AW103" s="9" t="s">
        <v>480</v>
      </c>
      <c r="AX103" s="9" t="s">
        <v>74</v>
      </c>
      <c r="AY103" s="9">
        <f t="array" ref="AY103">VLOOKUP($C103&amp;$D103&amp;$BE103,IF({1,0},Sheet1!$A$6:$A$47&amp;Sheet1!$C$6:$C$47&amp;Sheet1!$BD$6:$BD$47,Sheet1!AX$6:AX$47),2,0)</f>
        <v>18</v>
      </c>
      <c r="AZ103" s="9">
        <f t="array" ref="AZ103">VLOOKUP($C103&amp;$D103&amp;$BE103,IF({1,0},Sheet1!$A$6:$A$47&amp;Sheet1!$C$6:$C$47&amp;Sheet1!$BD$6:$BD$47,Sheet1!AY$6:AY$47),2,0)</f>
        <v>4</v>
      </c>
      <c r="BA103" s="9">
        <f t="array" ref="BA103">VLOOKUP($C103&amp;$D103&amp;$BE103,IF({1,0},Sheet1!$A$6:$A$47&amp;Sheet1!$C$6:$C$47&amp;Sheet1!$BD$6:$BD$47,Sheet1!AZ$6:AZ$47),2,0)</f>
        <v>0</v>
      </c>
      <c r="BB103" s="9">
        <f t="array" ref="BB103">VLOOKUP($C103&amp;$D103&amp;$BE103,IF({1,0},Sheet1!$A$6:$A$47&amp;Sheet1!$C$6:$C$47&amp;Sheet1!$BD$6:$BD$47,Sheet1!BA$6:BA$47),2,0)</f>
        <v>0</v>
      </c>
      <c r="BC103" s="9">
        <f t="array" ref="BC103">VLOOKUP($C103&amp;$D103&amp;$BE103,IF({1,0},Sheet1!$A$6:$A$47&amp;Sheet1!$C$6:$C$47&amp;Sheet1!$BD$6:$BD$47,Sheet1!BB$6:BB$47),2,0)</f>
        <v>0</v>
      </c>
      <c r="BD103" s="9">
        <f t="array" ref="BD103">VLOOKUP($C103&amp;$D103&amp;$BE103,IF({1,0},Sheet1!$A$6:$A$47&amp;Sheet1!$C$6:$C$47&amp;Sheet1!$BD$6:$BD$47,Sheet1!BC$6:BC$47),2,0)</f>
        <v>0</v>
      </c>
      <c r="BE103" s="9">
        <v>30</v>
      </c>
      <c r="BF103" s="33" t="s">
        <v>418</v>
      </c>
      <c r="BG103" s="33" t="s">
        <v>75</v>
      </c>
      <c r="BH103" s="9">
        <f t="array" ref="BH103">VLOOKUP($C103&amp;$D103&amp;$BN103,IF({1,0},Sheet1!$A$6:$A$47&amp;Sheet1!$C$6:$C$47&amp;Sheet1!$BM$6:$BM$47,Sheet1!BG$6:BG$47),2,0)</f>
        <v>2</v>
      </c>
      <c r="BI103" s="9">
        <f t="array" ref="BI103">VLOOKUP($C103&amp;$D103&amp;$BN103,IF({1,0},Sheet1!$A$6:$A$47&amp;Sheet1!$C$6:$C$47&amp;Sheet1!$BM$6:$BM$47,Sheet1!BH$6:BH$47),2,0)</f>
        <v>4000</v>
      </c>
      <c r="BJ103" s="9">
        <f t="array" ref="BJ103">VLOOKUP($C103&amp;$D103&amp;$BN103,IF({1,0},Sheet1!$A$6:$A$47&amp;Sheet1!$C$6:$C$47&amp;Sheet1!$BM$6:$BM$47,Sheet1!BI$6:BI$47),2,0)</f>
        <v>0</v>
      </c>
      <c r="BK103" s="9">
        <f t="array" ref="BK103">VLOOKUP($C103&amp;$D103&amp;$BN103,IF({1,0},Sheet1!$A$6:$A$47&amp;Sheet1!$C$6:$C$47&amp;Sheet1!$BM$6:$BM$47,Sheet1!BJ$6:BJ$47),2,0)</f>
        <v>0</v>
      </c>
      <c r="BL103" s="9">
        <f t="array" ref="BL103">VLOOKUP($C103&amp;$D103&amp;$BN103,IF({1,0},Sheet1!$A$6:$A$47&amp;Sheet1!$C$6:$C$47&amp;Sheet1!$BM$6:$BM$47,Sheet1!BK$6:BK$47),2,0)</f>
        <v>0</v>
      </c>
      <c r="BM103" s="9">
        <f t="array" ref="BM103">VLOOKUP($C103&amp;$D103&amp;$BN103,IF({1,0},Sheet1!$A$6:$A$47&amp;Sheet1!$C$6:$C$47&amp;Sheet1!$BM$6:$BM$47,Sheet1!BL$6:BL$47),2,0)</f>
        <v>0</v>
      </c>
      <c r="BN103" s="9">
        <v>35</v>
      </c>
      <c r="BO103" s="9" t="s">
        <v>481</v>
      </c>
      <c r="BP103" s="9" t="s">
        <v>212</v>
      </c>
      <c r="BQ103" s="9">
        <f t="array" ref="BQ103">VLOOKUP($C103&amp;$D103&amp;$BW103,IF({1,0},Sheet1!$A$6:$A$47&amp;Sheet1!$C$6:$C$47&amp;Sheet1!$BV$6:$BV$47,Sheet1!BP$6:BP$47),2,0)</f>
        <v>7</v>
      </c>
      <c r="BR103" s="9">
        <f t="array" ref="BR103">VLOOKUP($C103&amp;$D103&amp;$BW103,IF({1,0},Sheet1!$A$6:$A$47&amp;Sheet1!$C$6:$C$47&amp;Sheet1!$BV$6:$BV$47,Sheet1!BQ$6:BQ$47),2,0)</f>
        <v>50</v>
      </c>
      <c r="BS103" s="9">
        <f t="array" ref="BS103">VLOOKUP($C103&amp;$D103&amp;$BW103,IF({1,0},Sheet1!$A$6:$A$47&amp;Sheet1!$C$6:$C$47&amp;Sheet1!$BV$6:$BV$47,Sheet1!BR$6:BR$47),2,0)</f>
        <v>0</v>
      </c>
      <c r="BT103" s="9">
        <f t="array" ref="BT103">VLOOKUP($C103&amp;$D103&amp;$BW103,IF({1,0},Sheet1!$A$6:$A$47&amp;Sheet1!$C$6:$C$47&amp;Sheet1!$BV$6:$BV$47,Sheet1!BS$6:BS$47),2,0)</f>
        <v>0</v>
      </c>
      <c r="BU103" s="9">
        <f t="array" ref="BU103">VLOOKUP($C103&amp;$D103&amp;$BW103,IF({1,0},Sheet1!$A$6:$A$47&amp;Sheet1!$C$6:$C$47&amp;Sheet1!$BV$6:$BV$47,Sheet1!BT$6:BT$47),2,0)</f>
        <v>0</v>
      </c>
      <c r="BV103" s="9">
        <f t="array" ref="BV103">VLOOKUP($C103&amp;$D103&amp;$BW103,IF({1,0},Sheet1!$A$6:$A$47&amp;Sheet1!$C$6:$C$47&amp;Sheet1!$BV$6:$BV$47,Sheet1!BU$6:BU$47),2,0)</f>
        <v>0</v>
      </c>
      <c r="BW103" s="9">
        <v>40</v>
      </c>
      <c r="BX103" s="9" t="str">
        <f t="shared" si="28"/>
        <v>伤害加成+5% （8星）</v>
      </c>
      <c r="BY103" s="9" t="s">
        <v>77</v>
      </c>
      <c r="BZ103" s="9">
        <f t="array" ref="BZ103">VLOOKUP($C103&amp;$D103&amp;$CF103,IF({1,0},Sheet1!$A$6:$A$47&amp;Sheet1!$C$6:$C$47&amp;Sheet1!$CE$6:$CE$47,Sheet1!BY$6:BY$47),2,0)</f>
        <v>2</v>
      </c>
      <c r="CA103" s="9">
        <f t="array" ref="CA103">VLOOKUP($C103&amp;$D103&amp;$CF103,IF({1,0},Sheet1!$A$6:$A$47&amp;Sheet1!$C$6:$C$47&amp;Sheet1!$CE$6:$CE$47,Sheet1!BZ$6:BZ$47),2,0)</f>
        <v>8000</v>
      </c>
      <c r="CB103" s="9">
        <f t="array" ref="CB103">VLOOKUP($C103&amp;$D103&amp;$CF103,IF({1,0},Sheet1!$A$6:$A$47&amp;Sheet1!$C$6:$C$47&amp;Sheet1!$CE$6:$CE$47,Sheet1!CA$6:CA$47),2,0)</f>
        <v>0</v>
      </c>
      <c r="CC103" s="9">
        <f t="array" ref="CC103">VLOOKUP($C103&amp;$D103&amp;$CF103,IF({1,0},Sheet1!$A$6:$A$47&amp;Sheet1!$C$6:$C$47&amp;Sheet1!$CE$6:$CE$47,Sheet1!CB$6:CB$47),2,0)</f>
        <v>0</v>
      </c>
      <c r="CD103" s="9">
        <f t="array" ref="CD103">VLOOKUP($C103&amp;$D103&amp;$CF103,IF({1,0},Sheet1!$A$6:$A$47&amp;Sheet1!$C$6:$C$47&amp;Sheet1!$CE$6:$CE$47,Sheet1!CC$6:CC$47),2,0)</f>
        <v>0</v>
      </c>
      <c r="CE103" s="9">
        <f t="array" ref="CE103">VLOOKUP($C103&amp;$D103&amp;$CF103,IF({1,0},Sheet1!$A$6:$A$47&amp;Sheet1!$C$6:$C$47&amp;Sheet1!$CE$6:$CE$47,Sheet1!CD$6:CD$47),2,0)</f>
        <v>0</v>
      </c>
      <c r="CF103" s="9">
        <v>45</v>
      </c>
      <c r="CG103" s="9" t="s">
        <v>482</v>
      </c>
      <c r="CH103" s="9" t="s">
        <v>214</v>
      </c>
      <c r="CI103" s="9">
        <f t="array" ref="CI103">VLOOKUP($C103&amp;$D103&amp;$CO103,IF({1,0},Sheet1!$A$6:$A$47&amp;Sheet1!$C$6:$C$47&amp;Sheet1!$CN$6:$CN$47,Sheet1!CH$6:CH$47),2,0)</f>
        <v>22</v>
      </c>
      <c r="CJ103" s="9">
        <f t="array" ref="CJ103">VLOOKUP($C103&amp;$D103&amp;$CO103,IF({1,0},Sheet1!$A$6:$A$47&amp;Sheet1!$C$6:$C$47&amp;Sheet1!$CN$6:$CN$47,Sheet1!CI$6:CI$47),2,0)</f>
        <v>60</v>
      </c>
      <c r="CK103" s="9">
        <f t="array" ref="CK103">VLOOKUP($C103&amp;$D103&amp;$CO103,IF({1,0},Sheet1!$A$6:$A$47&amp;Sheet1!$C$6:$C$47&amp;Sheet1!$CN$6:$CN$47,Sheet1!CJ$6:CJ$47),2,0)</f>
        <v>0</v>
      </c>
      <c r="CL103" s="9">
        <f t="array" ref="CL103">VLOOKUP($C103&amp;$D103&amp;$CO103,IF({1,0},Sheet1!$A$6:$A$47&amp;Sheet1!$C$6:$C$47&amp;Sheet1!$CN$6:$CN$47,Sheet1!CK$6:CK$47),2,0)</f>
        <v>0</v>
      </c>
      <c r="CM103" s="9">
        <f t="array" ref="CM103">VLOOKUP($C103&amp;$D103&amp;$CO103,IF({1,0},Sheet1!$A$6:$A$47&amp;Sheet1!$C$6:$C$47&amp;Sheet1!$CN$6:$CN$47,Sheet1!CL$6:CL$47),2,0)</f>
        <v>0</v>
      </c>
      <c r="CN103" s="9">
        <f t="array" ref="CN103">VLOOKUP($C103&amp;$D103&amp;$CO103,IF({1,0},Sheet1!$A$6:$A$47&amp;Sheet1!$C$6:$C$47&amp;Sheet1!$CN$6:$CN$47,Sheet1!CM$6:CM$47),2,0)</f>
        <v>0</v>
      </c>
      <c r="CO103" s="9">
        <v>50</v>
      </c>
      <c r="CP103" s="9" t="str">
        <f t="shared" si="29"/>
        <v>最终增伤+6% （10星）</v>
      </c>
    </row>
    <row r="104" spans="1:94" ht="17.399999999999999" x14ac:dyDescent="0.25">
      <c r="A104" s="51">
        <v>10807</v>
      </c>
      <c r="B104" s="30" t="s">
        <v>259</v>
      </c>
      <c r="C104" s="30">
        <f>VLOOKUP(B104,Sheet4!$A$6:$B$171,2,0)</f>
        <v>4</v>
      </c>
      <c r="D104" s="52">
        <v>8</v>
      </c>
      <c r="E104" s="9" t="s">
        <v>206</v>
      </c>
      <c r="F104" s="9">
        <f t="array" ref="F104">VLOOKUP($C104&amp;$D104&amp;$L104,IF({1,0},Sheet1!$A$6:$A$47&amp;Sheet1!$C$6:$C$47&amp;Sheet1!$K$6:$K$47,Sheet1!E$6:E$47),2,0)</f>
        <v>18</v>
      </c>
      <c r="G104" s="9">
        <f t="array" ref="G104">VLOOKUP($C104&amp;$D104&amp;$L104,IF({1,0},Sheet1!$A$6:$A$47&amp;Sheet1!$C$6:$C$47&amp;Sheet1!$K$6:$K$47,Sheet1!F$6:F$47),2,0)</f>
        <v>1</v>
      </c>
      <c r="H104" s="9">
        <f t="array" ref="H104">VLOOKUP($C104&amp;$D104&amp;$L104,IF({1,0},Sheet1!$A$6:$A$47&amp;Sheet1!$C$6:$C$47&amp;Sheet1!$K$6:$K$47,Sheet1!G$6:G$47),2,0)</f>
        <v>0</v>
      </c>
      <c r="I104" s="9">
        <f t="array" ref="I104">VLOOKUP($C104&amp;$D104&amp;$L104,IF({1,0},Sheet1!$A$6:$A$47&amp;Sheet1!$C$6:$C$47&amp;Sheet1!$K$6:$K$47,Sheet1!H$6:H$47),2,0)</f>
        <v>0</v>
      </c>
      <c r="J104" s="9">
        <f t="array" ref="J104">VLOOKUP($C104&amp;$D104&amp;$L104,IF({1,0},Sheet1!$A$6:$A$47&amp;Sheet1!$C$6:$C$47&amp;Sheet1!$K$6:$K$47,Sheet1!I$6:I$47),2,0)</f>
        <v>0</v>
      </c>
      <c r="K104" s="9">
        <f t="array" ref="K104">VLOOKUP($C104&amp;$D104&amp;$L104,IF({1,0},Sheet1!$A$6:$A$47&amp;Sheet1!$C$6:$C$47&amp;Sheet1!$K$6:$K$47,Sheet1!J$6:J$47),2,0)</f>
        <v>0</v>
      </c>
      <c r="L104" s="9">
        <v>5</v>
      </c>
      <c r="M104" s="33" t="s">
        <v>413</v>
      </c>
      <c r="N104" s="9" t="s">
        <v>207</v>
      </c>
      <c r="O104" s="9">
        <f t="array" ref="O104">VLOOKUP($C104&amp;$D104&amp;$U104,IF({1,0},Sheet1!$A$6:$A$47&amp;Sheet1!$C$6:$C$47&amp;Sheet1!$T$6:$T$47,Sheet1!N$6:N$47),2,0)</f>
        <v>18</v>
      </c>
      <c r="P104" s="9">
        <f t="array" ref="P104">VLOOKUP($C104&amp;$D104&amp;$U104,IF({1,0},Sheet1!$A$6:$A$47&amp;Sheet1!$C$6:$C$47&amp;Sheet1!$T$6:$T$47,Sheet1!O$6:O$47),2,0)</f>
        <v>2</v>
      </c>
      <c r="Q104" s="9">
        <f t="array" ref="Q104">VLOOKUP($C104&amp;$D104&amp;$U104,IF({1,0},Sheet1!$A$6:$A$47&amp;Sheet1!$C$6:$C$47&amp;Sheet1!$T$6:$T$47,Sheet1!P$6:P$47),2,0)</f>
        <v>0</v>
      </c>
      <c r="R104" s="9">
        <f t="array" ref="R104">VLOOKUP($C104&amp;$D104&amp;$U104,IF({1,0},Sheet1!$A$6:$A$47&amp;Sheet1!$C$6:$C$47&amp;Sheet1!$T$6:$T$47,Sheet1!Q$6:Q$47),2,0)</f>
        <v>0</v>
      </c>
      <c r="S104" s="9">
        <f t="array" ref="S104">VLOOKUP($C104&amp;$D104&amp;$U104,IF({1,0},Sheet1!$A$6:$A$47&amp;Sheet1!$C$6:$C$47&amp;Sheet1!$T$6:$T$47,Sheet1!R$6:R$47),2,0)</f>
        <v>0</v>
      </c>
      <c r="T104" s="9">
        <f t="array" ref="T104">VLOOKUP($C104&amp;$D104&amp;$U104,IF({1,0},Sheet1!$A$6:$A$47&amp;Sheet1!$C$6:$C$47&amp;Sheet1!$T$6:$T$47,Sheet1!S$6:S$47),2,0)</f>
        <v>0</v>
      </c>
      <c r="U104" s="9">
        <v>10</v>
      </c>
      <c r="V104" s="33" t="s">
        <v>414</v>
      </c>
      <c r="W104" s="9" t="s">
        <v>28</v>
      </c>
      <c r="X104" s="9">
        <f t="array" ref="X104">VLOOKUP($C104&amp;$D104&amp;$AD104,IF({1,0},Sheet1!$A$6:$A$47&amp;Sheet1!$C$6:$C$47&amp;Sheet1!$AC$6:$AC$47,Sheet1!W$6:W$47),2,0)</f>
        <v>0</v>
      </c>
      <c r="Y104" s="9">
        <f t="array" ref="Y104">VLOOKUP($C104&amp;$D104&amp;$AD104,IF({1,0},Sheet1!$A$6:$A$47&amp;Sheet1!$C$6:$C$47&amp;Sheet1!$AC$6:$AC$47,Sheet1!X$6:X$47),2,0)</f>
        <v>0</v>
      </c>
      <c r="Z104" s="9">
        <f t="array" ref="Z104">VLOOKUP($C104&amp;$D104&amp;$AD104,IF({1,0},Sheet1!$A$6:$A$47&amp;Sheet1!$C$6:$C$47&amp;Sheet1!$AC$6:$AC$47,Sheet1!Y$6:Y$47),2,0)</f>
        <v>2</v>
      </c>
      <c r="AA104" s="9">
        <f t="array" ref="AA104">VLOOKUP($C104&amp;$D104&amp;$AD104,IF({1,0},Sheet1!$A$6:$A$47&amp;Sheet1!$C$6:$C$47&amp;Sheet1!$AC$6:$AC$47,Sheet1!Z$6:Z$47),2,0)</f>
        <v>400</v>
      </c>
      <c r="AB104" s="9">
        <f t="array" ref="AB104">VLOOKUP($C104&amp;$D104&amp;$AD104,IF({1,0},Sheet1!$A$6:$A$47&amp;Sheet1!$C$6:$C$47&amp;Sheet1!$AC$6:$AC$47,Sheet1!AA$6:AA$47),2,0)</f>
        <v>3</v>
      </c>
      <c r="AC104" s="9">
        <f t="array" ref="AC104">VLOOKUP($C104&amp;$D104&amp;$AD104,IF({1,0},Sheet1!$A$6:$A$47&amp;Sheet1!$C$6:$C$47&amp;Sheet1!$AC$6:$AC$47,Sheet1!AB$6:AB$47),2,0)</f>
        <v>200</v>
      </c>
      <c r="AD104" s="9">
        <v>15</v>
      </c>
      <c r="AE104" s="9" t="str">
        <f t="array" ref="AE104">VLOOKUP($C104&amp;$D104,IF({1,0},Sheet1!$A$6:$A$47&amp;Sheet1!$C$6:$C$47,Sheet1!AD$6:AD$47),2,0)</f>
        <v>攻击+400，防御+200 （3星）</v>
      </c>
      <c r="AF104" s="9" t="s">
        <v>209</v>
      </c>
      <c r="AG104" s="9">
        <f t="array" ref="AG104">VLOOKUP($C104&amp;$D104&amp;$AM104,IF({1,0},Sheet1!$A$6:$A$47&amp;Sheet1!$C$6:$C$47&amp;Sheet1!$AL$6:$AL$47,Sheet1!AF$6:AF$47),2,0)</f>
        <v>0</v>
      </c>
      <c r="AH104" s="9">
        <f t="array" ref="AH104">VLOOKUP($C104&amp;$D104&amp;$AM104,IF({1,0},Sheet1!$A$6:$A$47&amp;Sheet1!$C$6:$C$47&amp;Sheet1!$AL$6:$AL$47,Sheet1!AG$6:AG$47),2,0)</f>
        <v>0</v>
      </c>
      <c r="AI104" s="9">
        <f t="array" ref="AI104">VLOOKUP($C104&amp;$D104&amp;$AM104,IF({1,0},Sheet1!$A$6:$A$47&amp;Sheet1!$C$6:$C$47&amp;Sheet1!$AL$6:$AL$47,Sheet1!AH$6:AH$47),2,0)</f>
        <v>7</v>
      </c>
      <c r="AJ104" s="9">
        <f t="array" ref="AJ104">VLOOKUP($C104&amp;$D104&amp;$AM104,IF({1,0},Sheet1!$A$6:$A$47&amp;Sheet1!$C$6:$C$47&amp;Sheet1!$AL$6:$AL$47,Sheet1!AI$6:AI$47),2,0)</f>
        <v>20</v>
      </c>
      <c r="AK104" s="9">
        <f t="array" ref="AK104">VLOOKUP($C104&amp;$D104&amp;$AM104,IF({1,0},Sheet1!$A$6:$A$47&amp;Sheet1!$C$6:$C$47&amp;Sheet1!$AL$6:$AL$47,Sheet1!AJ$6:AJ$47),2,0)</f>
        <v>8</v>
      </c>
      <c r="AL104" s="9">
        <f t="array" ref="AL104">VLOOKUP($C104&amp;$D104&amp;$AM104,IF({1,0},Sheet1!$A$6:$A$47&amp;Sheet1!$C$6:$C$47&amp;Sheet1!$AL$6:$AL$47,Sheet1!AK$6:AK$47),2,0)</f>
        <v>10</v>
      </c>
      <c r="AM104" s="9">
        <v>20</v>
      </c>
      <c r="AN104" s="9" t="s">
        <v>485</v>
      </c>
      <c r="AO104" s="9" t="s">
        <v>73</v>
      </c>
      <c r="AP104" s="9">
        <f t="array" ref="AP104">VLOOKUP($C104&amp;$D104&amp;$AV104,IF({1,0},Sheet1!$A$6:$A$47&amp;Sheet1!$C$6:$C$47&amp;Sheet1!$AU$6:$AU$47,Sheet1!AO$6:AO$47),2,0)</f>
        <v>2</v>
      </c>
      <c r="AQ104" s="9">
        <f t="array" ref="AQ104">VLOOKUP($C104&amp;$D104&amp;$AV104,IF({1,0},Sheet1!$A$6:$A$47&amp;Sheet1!$C$6:$C$47&amp;Sheet1!$AU$6:$AU$47,Sheet1!AP$6:AP$47),2,0)</f>
        <v>1200</v>
      </c>
      <c r="AR104" s="9">
        <f t="array" ref="AR104">VLOOKUP($C104&amp;$D104&amp;$AV104,IF({1,0},Sheet1!$A$6:$A$47&amp;Sheet1!$C$6:$C$47&amp;Sheet1!$AU$6:$AU$47,Sheet1!AQ$6:AQ$47),2,0)</f>
        <v>3</v>
      </c>
      <c r="AS104" s="9">
        <f t="array" ref="AS104">VLOOKUP($C104&amp;$D104&amp;$AV104,IF({1,0},Sheet1!$A$6:$A$47&amp;Sheet1!$C$6:$C$47&amp;Sheet1!$AU$6:$AU$47,Sheet1!AR$6:AR$47),2,0)</f>
        <v>600</v>
      </c>
      <c r="AT104" s="9">
        <f t="array" ref="AT104">VLOOKUP($C104&amp;$D104&amp;$AV104,IF({1,0},Sheet1!$A$6:$A$47&amp;Sheet1!$C$6:$C$47&amp;Sheet1!$AU$6:$AU$47,Sheet1!AS$6:AS$47),2,0)</f>
        <v>0</v>
      </c>
      <c r="AU104" s="9">
        <f t="array" ref="AU104">VLOOKUP($C104&amp;$D104&amp;$AV104,IF({1,0},Sheet1!$A$6:$A$47&amp;Sheet1!$C$6:$C$47&amp;Sheet1!$AU$6:$AU$47,Sheet1!AT$6:AT$47),2,0)</f>
        <v>0</v>
      </c>
      <c r="AV104" s="9">
        <v>25</v>
      </c>
      <c r="AW104" s="9" t="s">
        <v>486</v>
      </c>
      <c r="AX104" s="9" t="s">
        <v>74</v>
      </c>
      <c r="AY104" s="9">
        <f t="array" ref="AY104">VLOOKUP($C104&amp;$D104&amp;$BE104,IF({1,0},Sheet1!$A$6:$A$47&amp;Sheet1!$C$6:$C$47&amp;Sheet1!$BD$6:$BD$47,Sheet1!AX$6:AX$47),2,0)</f>
        <v>18</v>
      </c>
      <c r="AZ104" s="9">
        <f t="array" ref="AZ104">VLOOKUP($C104&amp;$D104&amp;$BE104,IF({1,0},Sheet1!$A$6:$A$47&amp;Sheet1!$C$6:$C$47&amp;Sheet1!$BD$6:$BD$47,Sheet1!AY$6:AY$47),2,0)</f>
        <v>4</v>
      </c>
      <c r="BA104" s="9">
        <f t="array" ref="BA104">VLOOKUP($C104&amp;$D104&amp;$BE104,IF({1,0},Sheet1!$A$6:$A$47&amp;Sheet1!$C$6:$C$47&amp;Sheet1!$BD$6:$BD$47,Sheet1!AZ$6:AZ$47),2,0)</f>
        <v>0</v>
      </c>
      <c r="BB104" s="9">
        <f t="array" ref="BB104">VLOOKUP($C104&amp;$D104&amp;$BE104,IF({1,0},Sheet1!$A$6:$A$47&amp;Sheet1!$C$6:$C$47&amp;Sheet1!$BD$6:$BD$47,Sheet1!BA$6:BA$47),2,0)</f>
        <v>0</v>
      </c>
      <c r="BC104" s="9">
        <f t="array" ref="BC104">VLOOKUP($C104&amp;$D104&amp;$BE104,IF({1,0},Sheet1!$A$6:$A$47&amp;Sheet1!$C$6:$C$47&amp;Sheet1!$BD$6:$BD$47,Sheet1!BB$6:BB$47),2,0)</f>
        <v>0</v>
      </c>
      <c r="BD104" s="9">
        <f t="array" ref="BD104">VLOOKUP($C104&amp;$D104&amp;$BE104,IF({1,0},Sheet1!$A$6:$A$47&amp;Sheet1!$C$6:$C$47&amp;Sheet1!$BD$6:$BD$47,Sheet1!BC$6:BC$47),2,0)</f>
        <v>0</v>
      </c>
      <c r="BE104" s="9">
        <v>30</v>
      </c>
      <c r="BF104" s="33" t="s">
        <v>418</v>
      </c>
      <c r="BG104" s="33" t="s">
        <v>75</v>
      </c>
      <c r="BH104" s="9">
        <f t="array" ref="BH104">VLOOKUP($C104&amp;$D104&amp;$BN104,IF({1,0},Sheet1!$A$6:$A$47&amp;Sheet1!$C$6:$C$47&amp;Sheet1!$BM$6:$BM$47,Sheet1!BG$6:BG$47),2,0)</f>
        <v>2</v>
      </c>
      <c r="BI104" s="9">
        <f t="array" ref="BI104">VLOOKUP($C104&amp;$D104&amp;$BN104,IF({1,0},Sheet1!$A$6:$A$47&amp;Sheet1!$C$6:$C$47&amp;Sheet1!$BM$6:$BM$47,Sheet1!BH$6:BH$47),2,0)</f>
        <v>2400</v>
      </c>
      <c r="BJ104" s="9">
        <f t="array" ref="BJ104">VLOOKUP($C104&amp;$D104&amp;$BN104,IF({1,0},Sheet1!$A$6:$A$47&amp;Sheet1!$C$6:$C$47&amp;Sheet1!$BM$6:$BM$47,Sheet1!BI$6:BI$47),2,0)</f>
        <v>3</v>
      </c>
      <c r="BK104" s="9">
        <f t="array" ref="BK104">VLOOKUP($C104&amp;$D104&amp;$BN104,IF({1,0},Sheet1!$A$6:$A$47&amp;Sheet1!$C$6:$C$47&amp;Sheet1!$BM$6:$BM$47,Sheet1!BJ$6:BJ$47),2,0)</f>
        <v>1200</v>
      </c>
      <c r="BL104" s="9">
        <f t="array" ref="BL104">VLOOKUP($C104&amp;$D104&amp;$BN104,IF({1,0},Sheet1!$A$6:$A$47&amp;Sheet1!$C$6:$C$47&amp;Sheet1!$BM$6:$BM$47,Sheet1!BK$6:BK$47),2,0)</f>
        <v>0</v>
      </c>
      <c r="BM104" s="9">
        <f t="array" ref="BM104">VLOOKUP($C104&amp;$D104&amp;$BN104,IF({1,0},Sheet1!$A$6:$A$47&amp;Sheet1!$C$6:$C$47&amp;Sheet1!$BM$6:$BM$47,Sheet1!BL$6:BL$47),2,0)</f>
        <v>0</v>
      </c>
      <c r="BN104" s="9">
        <v>35</v>
      </c>
      <c r="BO104" s="9" t="s">
        <v>487</v>
      </c>
      <c r="BP104" s="9" t="s">
        <v>212</v>
      </c>
      <c r="BQ104" s="9">
        <f t="array" ref="BQ104">VLOOKUP($C104&amp;$D104&amp;$BW104,IF({1,0},Sheet1!$A$6:$A$47&amp;Sheet1!$C$6:$C$47&amp;Sheet1!$BV$6:$BV$47,Sheet1!BP$6:BP$47),2,0)</f>
        <v>7</v>
      </c>
      <c r="BR104" s="9">
        <f t="array" ref="BR104">VLOOKUP($C104&amp;$D104&amp;$BW104,IF({1,0},Sheet1!$A$6:$A$47&amp;Sheet1!$C$6:$C$47&amp;Sheet1!$BV$6:$BV$47,Sheet1!BQ$6:BQ$47),2,0)</f>
        <v>25</v>
      </c>
      <c r="BS104" s="9">
        <f t="array" ref="BS104">VLOOKUP($C104&amp;$D104&amp;$BW104,IF({1,0},Sheet1!$A$6:$A$47&amp;Sheet1!$C$6:$C$47&amp;Sheet1!$BV$6:$BV$47,Sheet1!BR$6:BR$47),2,0)</f>
        <v>23</v>
      </c>
      <c r="BT104" s="9">
        <f t="array" ref="BT104">VLOOKUP($C104&amp;$D104&amp;$BW104,IF({1,0},Sheet1!$A$6:$A$47&amp;Sheet1!$C$6:$C$47&amp;Sheet1!$BV$6:$BV$47,Sheet1!BS$6:BS$47),2,0)</f>
        <v>10</v>
      </c>
      <c r="BU104" s="9">
        <f t="array" ref="BU104">VLOOKUP($C104&amp;$D104&amp;$BW104,IF({1,0},Sheet1!$A$6:$A$47&amp;Sheet1!$C$6:$C$47&amp;Sheet1!$BV$6:$BV$47,Sheet1!BT$6:BT$47),2,0)</f>
        <v>0</v>
      </c>
      <c r="BV104" s="9">
        <f t="array" ref="BV104">VLOOKUP($C104&amp;$D104&amp;$BW104,IF({1,0},Sheet1!$A$6:$A$47&amp;Sheet1!$C$6:$C$47&amp;Sheet1!$BV$6:$BV$47,Sheet1!BU$6:BU$47),2,0)</f>
        <v>0</v>
      </c>
      <c r="BW104" s="9">
        <v>40</v>
      </c>
      <c r="BX104" s="9" t="str">
        <f>"伤害加成+"&amp;BR104/10&amp;"%，最终免伤+"&amp;BT104/10&amp;"% （"&amp;BW104/5&amp;"星）"</f>
        <v>伤害加成+2.5%，最终免伤+1% （8星）</v>
      </c>
      <c r="BY104" s="9" t="s">
        <v>77</v>
      </c>
      <c r="BZ104" s="9">
        <f t="array" ref="BZ104">VLOOKUP($C104&amp;$D104&amp;$CF104,IF({1,0},Sheet1!$A$6:$A$47&amp;Sheet1!$C$6:$C$47&amp;Sheet1!$CE$6:$CE$47,Sheet1!BY$6:BY$47),2,0)</f>
        <v>2</v>
      </c>
      <c r="CA104" s="9">
        <f t="array" ref="CA104">VLOOKUP($C104&amp;$D104&amp;$CF104,IF({1,0},Sheet1!$A$6:$A$47&amp;Sheet1!$C$6:$C$47&amp;Sheet1!$CE$6:$CE$47,Sheet1!BZ$6:BZ$47),2,0)</f>
        <v>4800</v>
      </c>
      <c r="CB104" s="9">
        <f t="array" ref="CB104">VLOOKUP($C104&amp;$D104&amp;$CF104,IF({1,0},Sheet1!$A$6:$A$47&amp;Sheet1!$C$6:$C$47&amp;Sheet1!$CE$6:$CE$47,Sheet1!CA$6:CA$47),2,0)</f>
        <v>3</v>
      </c>
      <c r="CC104" s="9">
        <f t="array" ref="CC104">VLOOKUP($C104&amp;$D104&amp;$CF104,IF({1,0},Sheet1!$A$6:$A$47&amp;Sheet1!$C$6:$C$47&amp;Sheet1!$CE$6:$CE$47,Sheet1!CB$6:CB$47),2,0)</f>
        <v>2400</v>
      </c>
      <c r="CD104" s="9">
        <f t="array" ref="CD104">VLOOKUP($C104&amp;$D104&amp;$CF104,IF({1,0},Sheet1!$A$6:$A$47&amp;Sheet1!$C$6:$C$47&amp;Sheet1!$CE$6:$CE$47,Sheet1!CC$6:CC$47),2,0)</f>
        <v>0</v>
      </c>
      <c r="CE104" s="9">
        <f t="array" ref="CE104">VLOOKUP($C104&amp;$D104&amp;$CF104,IF({1,0},Sheet1!$A$6:$A$47&amp;Sheet1!$C$6:$C$47&amp;Sheet1!$CE$6:$CE$47,Sheet1!CD$6:CD$47),2,0)</f>
        <v>0</v>
      </c>
      <c r="CF104" s="9">
        <v>45</v>
      </c>
      <c r="CG104" s="9" t="str">
        <f>"攻击+"&amp;CA104&amp;"，防御+"&amp;CC104&amp;" （9星）"</f>
        <v>攻击+4800，防御+2400 （9星）</v>
      </c>
      <c r="CH104" s="9" t="s">
        <v>214</v>
      </c>
      <c r="CI104" s="9">
        <f t="array" ref="CI104">VLOOKUP($C104&amp;$D104&amp;$CO104,IF({1,0},Sheet1!$A$6:$A$47&amp;Sheet1!$C$6:$C$47&amp;Sheet1!$CN$6:$CN$47,Sheet1!CH$6:CH$47),2,0)</f>
        <v>22</v>
      </c>
      <c r="CJ104" s="9">
        <f t="array" ref="CJ104">VLOOKUP($C104&amp;$D104&amp;$CO104,IF({1,0},Sheet1!$A$6:$A$47&amp;Sheet1!$C$6:$C$47&amp;Sheet1!$CN$6:$CN$47,Sheet1!CI$6:CI$47),2,0)</f>
        <v>30</v>
      </c>
      <c r="CK104" s="9">
        <f t="array" ref="CK104">VLOOKUP($C104&amp;$D104&amp;$CO104,IF({1,0},Sheet1!$A$6:$A$47&amp;Sheet1!$C$6:$C$47&amp;Sheet1!$CN$6:$CN$47,Sheet1!CJ$6:CJ$47),2,0)</f>
        <v>23</v>
      </c>
      <c r="CL104" s="9">
        <f t="array" ref="CL104">VLOOKUP($C104&amp;$D104&amp;$CO104,IF({1,0},Sheet1!$A$6:$A$47&amp;Sheet1!$C$6:$C$47&amp;Sheet1!$CN$6:$CN$47,Sheet1!CK$6:CK$47),2,0)</f>
        <v>15</v>
      </c>
      <c r="CM104" s="9">
        <f t="array" ref="CM104">VLOOKUP($C104&amp;$D104&amp;$CO104,IF({1,0},Sheet1!$A$6:$A$47&amp;Sheet1!$C$6:$C$47&amp;Sheet1!$CN$6:$CN$47,Sheet1!CL$6:CL$47),2,0)</f>
        <v>0</v>
      </c>
      <c r="CN104" s="9">
        <f t="array" ref="CN104">VLOOKUP($C104&amp;$D104&amp;$CO104,IF({1,0},Sheet1!$A$6:$A$47&amp;Sheet1!$C$6:$C$47&amp;Sheet1!$CN$6:$CN$47,Sheet1!CM$6:CM$47),2,0)</f>
        <v>0</v>
      </c>
      <c r="CO104" s="9">
        <v>50</v>
      </c>
      <c r="CP104" s="9" t="str">
        <f>"最终增伤+"&amp;CJ104/10&amp;"%，最终免伤+"&amp;CL104/10&amp;"% （"&amp;CO104/5&amp;"星）"</f>
        <v>最终增伤+3%，最终免伤+1.5% （10星）</v>
      </c>
    </row>
    <row r="105" spans="1:94" ht="17.399999999999999" x14ac:dyDescent="0.25">
      <c r="A105" s="51">
        <v>10808</v>
      </c>
      <c r="B105" s="30" t="s">
        <v>260</v>
      </c>
      <c r="C105" s="30">
        <f>VLOOKUP(B105,Sheet4!$A$6:$B$171,2,0)</f>
        <v>3</v>
      </c>
      <c r="D105" s="52">
        <v>8</v>
      </c>
      <c r="E105" s="9" t="s">
        <v>206</v>
      </c>
      <c r="F105" s="9">
        <f t="array" ref="F105">VLOOKUP($C105&amp;$D105&amp;$L105,IF({1,0},Sheet1!$A$6:$A$47&amp;Sheet1!$C$6:$C$47&amp;Sheet1!$K$6:$K$47,Sheet1!E$6:E$47),2,0)</f>
        <v>18</v>
      </c>
      <c r="G105" s="9">
        <f t="array" ref="G105">VLOOKUP($C105&amp;$D105&amp;$L105,IF({1,0},Sheet1!$A$6:$A$47&amp;Sheet1!$C$6:$C$47&amp;Sheet1!$K$6:$K$47,Sheet1!F$6:F$47),2,0)</f>
        <v>1</v>
      </c>
      <c r="H105" s="9">
        <f t="array" ref="H105">VLOOKUP($C105&amp;$D105&amp;$L105,IF({1,0},Sheet1!$A$6:$A$47&amp;Sheet1!$C$6:$C$47&amp;Sheet1!$K$6:$K$47,Sheet1!G$6:G$47),2,0)</f>
        <v>0</v>
      </c>
      <c r="I105" s="9">
        <f t="array" ref="I105">VLOOKUP($C105&amp;$D105&amp;$L105,IF({1,0},Sheet1!$A$6:$A$47&amp;Sheet1!$C$6:$C$47&amp;Sheet1!$K$6:$K$47,Sheet1!H$6:H$47),2,0)</f>
        <v>0</v>
      </c>
      <c r="J105" s="9">
        <f t="array" ref="J105">VLOOKUP($C105&amp;$D105&amp;$L105,IF({1,0},Sheet1!$A$6:$A$47&amp;Sheet1!$C$6:$C$47&amp;Sheet1!$K$6:$K$47,Sheet1!I$6:I$47),2,0)</f>
        <v>0</v>
      </c>
      <c r="K105" s="9">
        <f t="array" ref="K105">VLOOKUP($C105&amp;$D105&amp;$L105,IF({1,0},Sheet1!$A$6:$A$47&amp;Sheet1!$C$6:$C$47&amp;Sheet1!$K$6:$K$47,Sheet1!J$6:J$47),2,0)</f>
        <v>0</v>
      </c>
      <c r="L105" s="9">
        <v>5</v>
      </c>
      <c r="M105" s="33" t="s">
        <v>413</v>
      </c>
      <c r="N105" s="9" t="s">
        <v>207</v>
      </c>
      <c r="O105" s="9">
        <f t="array" ref="O105">VLOOKUP($C105&amp;$D105&amp;$U105,IF({1,0},Sheet1!$A$6:$A$47&amp;Sheet1!$C$6:$C$47&amp;Sheet1!$T$6:$T$47,Sheet1!N$6:N$47),2,0)</f>
        <v>18</v>
      </c>
      <c r="P105" s="9">
        <f t="array" ref="P105">VLOOKUP($C105&amp;$D105&amp;$U105,IF({1,0},Sheet1!$A$6:$A$47&amp;Sheet1!$C$6:$C$47&amp;Sheet1!$T$6:$T$47,Sheet1!O$6:O$47),2,0)</f>
        <v>2</v>
      </c>
      <c r="Q105" s="9">
        <f t="array" ref="Q105">VLOOKUP($C105&amp;$D105&amp;$U105,IF({1,0},Sheet1!$A$6:$A$47&amp;Sheet1!$C$6:$C$47&amp;Sheet1!$T$6:$T$47,Sheet1!P$6:P$47),2,0)</f>
        <v>0</v>
      </c>
      <c r="R105" s="9">
        <f t="array" ref="R105">VLOOKUP($C105&amp;$D105&amp;$U105,IF({1,0},Sheet1!$A$6:$A$47&amp;Sheet1!$C$6:$C$47&amp;Sheet1!$T$6:$T$47,Sheet1!Q$6:Q$47),2,0)</f>
        <v>0</v>
      </c>
      <c r="S105" s="9">
        <f t="array" ref="S105">VLOOKUP($C105&amp;$D105&amp;$U105,IF({1,0},Sheet1!$A$6:$A$47&amp;Sheet1!$C$6:$C$47&amp;Sheet1!$T$6:$T$47,Sheet1!R$6:R$47),2,0)</f>
        <v>0</v>
      </c>
      <c r="T105" s="9">
        <f t="array" ref="T105">VLOOKUP($C105&amp;$D105&amp;$U105,IF({1,0},Sheet1!$A$6:$A$47&amp;Sheet1!$C$6:$C$47&amp;Sheet1!$T$6:$T$47,Sheet1!S$6:S$47),2,0)</f>
        <v>0</v>
      </c>
      <c r="U105" s="9">
        <v>10</v>
      </c>
      <c r="V105" s="33" t="s">
        <v>414</v>
      </c>
      <c r="W105" s="9" t="s">
        <v>28</v>
      </c>
      <c r="X105" s="9">
        <f t="array" ref="X105">VLOOKUP($C105&amp;$D105&amp;$AD105,IF({1,0},Sheet1!$A$6:$A$47&amp;Sheet1!$C$6:$C$47&amp;Sheet1!$AC$6:$AC$47,Sheet1!W$6:W$47),2,0)</f>
        <v>0</v>
      </c>
      <c r="Y105" s="9">
        <f t="array" ref="Y105">VLOOKUP($C105&amp;$D105&amp;$AD105,IF({1,0},Sheet1!$A$6:$A$47&amp;Sheet1!$C$6:$C$47&amp;Sheet1!$AC$6:$AC$47,Sheet1!X$6:X$47),2,0)</f>
        <v>0</v>
      </c>
      <c r="Z105" s="9">
        <f t="array" ref="Z105">VLOOKUP($C105&amp;$D105&amp;$AD105,IF({1,0},Sheet1!$A$6:$A$47&amp;Sheet1!$C$6:$C$47&amp;Sheet1!$AC$6:$AC$47,Sheet1!Y$6:Y$47),2,0)</f>
        <v>2</v>
      </c>
      <c r="AA105" s="9">
        <f t="array" ref="AA105">VLOOKUP($C105&amp;$D105&amp;$AD105,IF({1,0},Sheet1!$A$6:$A$47&amp;Sheet1!$C$6:$C$47&amp;Sheet1!$AC$6:$AC$47,Sheet1!Z$6:Z$47),2,0)</f>
        <v>600</v>
      </c>
      <c r="AB105" s="9">
        <f t="array" ref="AB105">VLOOKUP($C105&amp;$D105&amp;$AD105,IF({1,0},Sheet1!$A$6:$A$47&amp;Sheet1!$C$6:$C$47&amp;Sheet1!$AC$6:$AC$47,Sheet1!AA$6:AA$47),2,0)</f>
        <v>9</v>
      </c>
      <c r="AC105" s="9">
        <f t="array" ref="AC105">VLOOKUP($C105&amp;$D105&amp;$AD105,IF({1,0},Sheet1!$A$6:$A$47&amp;Sheet1!$C$6:$C$47&amp;Sheet1!$AC$6:$AC$47,Sheet1!AB$6:AB$47),2,0)</f>
        <v>30</v>
      </c>
      <c r="AD105" s="9">
        <v>15</v>
      </c>
      <c r="AE105" s="9" t="str">
        <f t="array" ref="AE105">VLOOKUP($C105&amp;$D105,IF({1,0},Sheet1!$A$6:$A$47&amp;Sheet1!$C$6:$C$47,Sheet1!AD$6:AD$47),2,0)</f>
        <v>攻击+600，命中+3% （3星）</v>
      </c>
      <c r="AF105" s="9" t="s">
        <v>209</v>
      </c>
      <c r="AG105" s="9">
        <f t="array" ref="AG105">VLOOKUP($C105&amp;$D105&amp;$AM105,IF({1,0},Sheet1!$A$6:$A$47&amp;Sheet1!$C$6:$C$47&amp;Sheet1!$AL$6:$AL$47,Sheet1!AF$6:AF$47),2,0)</f>
        <v>0</v>
      </c>
      <c r="AH105" s="9">
        <f t="array" ref="AH105">VLOOKUP($C105&amp;$D105&amp;$AM105,IF({1,0},Sheet1!$A$6:$A$47&amp;Sheet1!$C$6:$C$47&amp;Sheet1!$AL$6:$AL$47,Sheet1!AG$6:AG$47),2,0)</f>
        <v>0</v>
      </c>
      <c r="AI105" s="9">
        <f t="array" ref="AI105">VLOOKUP($C105&amp;$D105&amp;$AM105,IF({1,0},Sheet1!$A$6:$A$47&amp;Sheet1!$C$6:$C$47&amp;Sheet1!$AL$6:$AL$47,Sheet1!AH$6:AH$47),2,0)</f>
        <v>7</v>
      </c>
      <c r="AJ105" s="9">
        <f t="array" ref="AJ105">VLOOKUP($C105&amp;$D105&amp;$AM105,IF({1,0},Sheet1!$A$6:$A$47&amp;Sheet1!$C$6:$C$47&amp;Sheet1!$AL$6:$AL$47,Sheet1!AI$6:AI$47),2,0)</f>
        <v>50</v>
      </c>
      <c r="AK105" s="9">
        <f t="array" ref="AK105">VLOOKUP($C105&amp;$D105&amp;$AM105,IF({1,0},Sheet1!$A$6:$A$47&amp;Sheet1!$C$6:$C$47&amp;Sheet1!$AL$6:$AL$47,Sheet1!AJ$6:AJ$47),2,0)</f>
        <v>0</v>
      </c>
      <c r="AL105" s="9">
        <f t="array" ref="AL105">VLOOKUP($C105&amp;$D105&amp;$AM105,IF({1,0},Sheet1!$A$6:$A$47&amp;Sheet1!$C$6:$C$47&amp;Sheet1!$AL$6:$AL$47,Sheet1!AK$6:AK$47),2,0)</f>
        <v>0</v>
      </c>
      <c r="AM105" s="9">
        <v>20</v>
      </c>
      <c r="AN105" s="9" t="s">
        <v>427</v>
      </c>
      <c r="AO105" s="9" t="s">
        <v>73</v>
      </c>
      <c r="AP105" s="9">
        <f t="array" ref="AP105">VLOOKUP($C105&amp;$D105&amp;$AV105,IF({1,0},Sheet1!$A$6:$A$47&amp;Sheet1!$C$6:$C$47&amp;Sheet1!$AU$6:$AU$47,Sheet1!AO$6:AO$47),2,0)</f>
        <v>2</v>
      </c>
      <c r="AQ105" s="9">
        <f t="array" ref="AQ105">VLOOKUP($C105&amp;$D105&amp;$AV105,IF({1,0},Sheet1!$A$6:$A$47&amp;Sheet1!$C$6:$C$47&amp;Sheet1!$AU$6:$AU$47,Sheet1!AP$6:AP$47),2,0)</f>
        <v>2000</v>
      </c>
      <c r="AR105" s="9">
        <f t="array" ref="AR105">VLOOKUP($C105&amp;$D105&amp;$AV105,IF({1,0},Sheet1!$A$6:$A$47&amp;Sheet1!$C$6:$C$47&amp;Sheet1!$AU$6:$AU$47,Sheet1!AQ$6:AQ$47),2,0)</f>
        <v>0</v>
      </c>
      <c r="AS105" s="9">
        <f t="array" ref="AS105">VLOOKUP($C105&amp;$D105&amp;$AV105,IF({1,0},Sheet1!$A$6:$A$47&amp;Sheet1!$C$6:$C$47&amp;Sheet1!$AU$6:$AU$47,Sheet1!AR$6:AR$47),2,0)</f>
        <v>0</v>
      </c>
      <c r="AT105" s="9">
        <f t="array" ref="AT105">VLOOKUP($C105&amp;$D105&amp;$AV105,IF({1,0},Sheet1!$A$6:$A$47&amp;Sheet1!$C$6:$C$47&amp;Sheet1!$AU$6:$AU$47,Sheet1!AS$6:AS$47),2,0)</f>
        <v>0</v>
      </c>
      <c r="AU105" s="9">
        <f t="array" ref="AU105">VLOOKUP($C105&amp;$D105&amp;$AV105,IF({1,0},Sheet1!$A$6:$A$47&amp;Sheet1!$C$6:$C$47&amp;Sheet1!$AU$6:$AU$47,Sheet1!AT$6:AT$47),2,0)</f>
        <v>0</v>
      </c>
      <c r="AV105" s="9">
        <v>25</v>
      </c>
      <c r="AW105" s="9" t="s">
        <v>480</v>
      </c>
      <c r="AX105" s="9" t="s">
        <v>74</v>
      </c>
      <c r="AY105" s="9">
        <f t="array" ref="AY105">VLOOKUP($C105&amp;$D105&amp;$BE105,IF({1,0},Sheet1!$A$6:$A$47&amp;Sheet1!$C$6:$C$47&amp;Sheet1!$BD$6:$BD$47,Sheet1!AX$6:AX$47),2,0)</f>
        <v>18</v>
      </c>
      <c r="AZ105" s="9">
        <f t="array" ref="AZ105">VLOOKUP($C105&amp;$D105&amp;$BE105,IF({1,0},Sheet1!$A$6:$A$47&amp;Sheet1!$C$6:$C$47&amp;Sheet1!$BD$6:$BD$47,Sheet1!AY$6:AY$47),2,0)</f>
        <v>4</v>
      </c>
      <c r="BA105" s="9">
        <f t="array" ref="BA105">VLOOKUP($C105&amp;$D105&amp;$BE105,IF({1,0},Sheet1!$A$6:$A$47&amp;Sheet1!$C$6:$C$47&amp;Sheet1!$BD$6:$BD$47,Sheet1!AZ$6:AZ$47),2,0)</f>
        <v>0</v>
      </c>
      <c r="BB105" s="9">
        <f t="array" ref="BB105">VLOOKUP($C105&amp;$D105&amp;$BE105,IF({1,0},Sheet1!$A$6:$A$47&amp;Sheet1!$C$6:$C$47&amp;Sheet1!$BD$6:$BD$47,Sheet1!BA$6:BA$47),2,0)</f>
        <v>0</v>
      </c>
      <c r="BC105" s="9">
        <f t="array" ref="BC105">VLOOKUP($C105&amp;$D105&amp;$BE105,IF({1,0},Sheet1!$A$6:$A$47&amp;Sheet1!$C$6:$C$47&amp;Sheet1!$BD$6:$BD$47,Sheet1!BB$6:BB$47),2,0)</f>
        <v>0</v>
      </c>
      <c r="BD105" s="9">
        <f t="array" ref="BD105">VLOOKUP($C105&amp;$D105&amp;$BE105,IF({1,0},Sheet1!$A$6:$A$47&amp;Sheet1!$C$6:$C$47&amp;Sheet1!$BD$6:$BD$47,Sheet1!BC$6:BC$47),2,0)</f>
        <v>0</v>
      </c>
      <c r="BE105" s="9">
        <v>30</v>
      </c>
      <c r="BF105" s="33" t="s">
        <v>418</v>
      </c>
      <c r="BG105" s="33" t="s">
        <v>75</v>
      </c>
      <c r="BH105" s="9">
        <f t="array" ref="BH105">VLOOKUP($C105&amp;$D105&amp;$BN105,IF({1,0},Sheet1!$A$6:$A$47&amp;Sheet1!$C$6:$C$47&amp;Sheet1!$BM$6:$BM$47,Sheet1!BG$6:BG$47),2,0)</f>
        <v>2</v>
      </c>
      <c r="BI105" s="9">
        <f t="array" ref="BI105">VLOOKUP($C105&amp;$D105&amp;$BN105,IF({1,0},Sheet1!$A$6:$A$47&amp;Sheet1!$C$6:$C$47&amp;Sheet1!$BM$6:$BM$47,Sheet1!BH$6:BH$47),2,0)</f>
        <v>4000</v>
      </c>
      <c r="BJ105" s="9">
        <f t="array" ref="BJ105">VLOOKUP($C105&amp;$D105&amp;$BN105,IF({1,0},Sheet1!$A$6:$A$47&amp;Sheet1!$C$6:$C$47&amp;Sheet1!$BM$6:$BM$47,Sheet1!BI$6:BI$47),2,0)</f>
        <v>0</v>
      </c>
      <c r="BK105" s="9">
        <f t="array" ref="BK105">VLOOKUP($C105&amp;$D105&amp;$BN105,IF({1,0},Sheet1!$A$6:$A$47&amp;Sheet1!$C$6:$C$47&amp;Sheet1!$BM$6:$BM$47,Sheet1!BJ$6:BJ$47),2,0)</f>
        <v>0</v>
      </c>
      <c r="BL105" s="9">
        <f t="array" ref="BL105">VLOOKUP($C105&amp;$D105&amp;$BN105,IF({1,0},Sheet1!$A$6:$A$47&amp;Sheet1!$C$6:$C$47&amp;Sheet1!$BM$6:$BM$47,Sheet1!BK$6:BK$47),2,0)</f>
        <v>0</v>
      </c>
      <c r="BM105" s="9">
        <f t="array" ref="BM105">VLOOKUP($C105&amp;$D105&amp;$BN105,IF({1,0},Sheet1!$A$6:$A$47&amp;Sheet1!$C$6:$C$47&amp;Sheet1!$BM$6:$BM$47,Sheet1!BL$6:BL$47),2,0)</f>
        <v>0</v>
      </c>
      <c r="BN105" s="9">
        <v>35</v>
      </c>
      <c r="BO105" s="9" t="s">
        <v>481</v>
      </c>
      <c r="BP105" s="9" t="s">
        <v>212</v>
      </c>
      <c r="BQ105" s="9">
        <f t="array" ref="BQ105">VLOOKUP($C105&amp;$D105&amp;$BW105,IF({1,0},Sheet1!$A$6:$A$47&amp;Sheet1!$C$6:$C$47&amp;Sheet1!$BV$6:$BV$47,Sheet1!BP$6:BP$47),2,0)</f>
        <v>7</v>
      </c>
      <c r="BR105" s="9">
        <f t="array" ref="BR105">VLOOKUP($C105&amp;$D105&amp;$BW105,IF({1,0},Sheet1!$A$6:$A$47&amp;Sheet1!$C$6:$C$47&amp;Sheet1!$BV$6:$BV$47,Sheet1!BQ$6:BQ$47),2,0)</f>
        <v>50</v>
      </c>
      <c r="BS105" s="9">
        <f t="array" ref="BS105">VLOOKUP($C105&amp;$D105&amp;$BW105,IF({1,0},Sheet1!$A$6:$A$47&amp;Sheet1!$C$6:$C$47&amp;Sheet1!$BV$6:$BV$47,Sheet1!BR$6:BR$47),2,0)</f>
        <v>0</v>
      </c>
      <c r="BT105" s="9">
        <f t="array" ref="BT105">VLOOKUP($C105&amp;$D105&amp;$BW105,IF({1,0},Sheet1!$A$6:$A$47&amp;Sheet1!$C$6:$C$47&amp;Sheet1!$BV$6:$BV$47,Sheet1!BS$6:BS$47),2,0)</f>
        <v>0</v>
      </c>
      <c r="BU105" s="9">
        <f t="array" ref="BU105">VLOOKUP($C105&amp;$D105&amp;$BW105,IF({1,0},Sheet1!$A$6:$A$47&amp;Sheet1!$C$6:$C$47&amp;Sheet1!$BV$6:$BV$47,Sheet1!BT$6:BT$47),2,0)</f>
        <v>0</v>
      </c>
      <c r="BV105" s="9">
        <f t="array" ref="BV105">VLOOKUP($C105&amp;$D105&amp;$BW105,IF({1,0},Sheet1!$A$6:$A$47&amp;Sheet1!$C$6:$C$47&amp;Sheet1!$BV$6:$BV$47,Sheet1!BU$6:BU$47),2,0)</f>
        <v>0</v>
      </c>
      <c r="BW105" s="9">
        <v>40</v>
      </c>
      <c r="BX105" s="9" t="str">
        <f t="shared" ref="BX105:BX107" si="30">"伤害加成+"&amp;BR105/10&amp;"% （"&amp;BW105/5&amp;"星）"</f>
        <v>伤害加成+5% （8星）</v>
      </c>
      <c r="BY105" s="9" t="s">
        <v>77</v>
      </c>
      <c r="BZ105" s="9">
        <f t="array" ref="BZ105">VLOOKUP($C105&amp;$D105&amp;$CF105,IF({1,0},Sheet1!$A$6:$A$47&amp;Sheet1!$C$6:$C$47&amp;Sheet1!$CE$6:$CE$47,Sheet1!BY$6:BY$47),2,0)</f>
        <v>2</v>
      </c>
      <c r="CA105" s="9">
        <f t="array" ref="CA105">VLOOKUP($C105&amp;$D105&amp;$CF105,IF({1,0},Sheet1!$A$6:$A$47&amp;Sheet1!$C$6:$C$47&amp;Sheet1!$CE$6:$CE$47,Sheet1!BZ$6:BZ$47),2,0)</f>
        <v>8000</v>
      </c>
      <c r="CB105" s="9">
        <f t="array" ref="CB105">VLOOKUP($C105&amp;$D105&amp;$CF105,IF({1,0},Sheet1!$A$6:$A$47&amp;Sheet1!$C$6:$C$47&amp;Sheet1!$CE$6:$CE$47,Sheet1!CA$6:CA$47),2,0)</f>
        <v>0</v>
      </c>
      <c r="CC105" s="9">
        <f t="array" ref="CC105">VLOOKUP($C105&amp;$D105&amp;$CF105,IF({1,0},Sheet1!$A$6:$A$47&amp;Sheet1!$C$6:$C$47&amp;Sheet1!$CE$6:$CE$47,Sheet1!CB$6:CB$47),2,0)</f>
        <v>0</v>
      </c>
      <c r="CD105" s="9">
        <f t="array" ref="CD105">VLOOKUP($C105&amp;$D105&amp;$CF105,IF({1,0},Sheet1!$A$6:$A$47&amp;Sheet1!$C$6:$C$47&amp;Sheet1!$CE$6:$CE$47,Sheet1!CC$6:CC$47),2,0)</f>
        <v>0</v>
      </c>
      <c r="CE105" s="9">
        <f t="array" ref="CE105">VLOOKUP($C105&amp;$D105&amp;$CF105,IF({1,0},Sheet1!$A$6:$A$47&amp;Sheet1!$C$6:$C$47&amp;Sheet1!$CE$6:$CE$47,Sheet1!CD$6:CD$47),2,0)</f>
        <v>0</v>
      </c>
      <c r="CF105" s="9">
        <v>45</v>
      </c>
      <c r="CG105" s="9" t="s">
        <v>482</v>
      </c>
      <c r="CH105" s="9" t="s">
        <v>214</v>
      </c>
      <c r="CI105" s="9">
        <f t="array" ref="CI105">VLOOKUP($C105&amp;$D105&amp;$CO105,IF({1,0},Sheet1!$A$6:$A$47&amp;Sheet1!$C$6:$C$47&amp;Sheet1!$CN$6:$CN$47,Sheet1!CH$6:CH$47),2,0)</f>
        <v>22</v>
      </c>
      <c r="CJ105" s="9">
        <f t="array" ref="CJ105">VLOOKUP($C105&amp;$D105&amp;$CO105,IF({1,0},Sheet1!$A$6:$A$47&amp;Sheet1!$C$6:$C$47&amp;Sheet1!$CN$6:$CN$47,Sheet1!CI$6:CI$47),2,0)</f>
        <v>60</v>
      </c>
      <c r="CK105" s="9">
        <f t="array" ref="CK105">VLOOKUP($C105&amp;$D105&amp;$CO105,IF({1,0},Sheet1!$A$6:$A$47&amp;Sheet1!$C$6:$C$47&amp;Sheet1!$CN$6:$CN$47,Sheet1!CJ$6:CJ$47),2,0)</f>
        <v>0</v>
      </c>
      <c r="CL105" s="9">
        <f t="array" ref="CL105">VLOOKUP($C105&amp;$D105&amp;$CO105,IF({1,0},Sheet1!$A$6:$A$47&amp;Sheet1!$C$6:$C$47&amp;Sheet1!$CN$6:$CN$47,Sheet1!CK$6:CK$47),2,0)</f>
        <v>0</v>
      </c>
      <c r="CM105" s="9">
        <f t="array" ref="CM105">VLOOKUP($C105&amp;$D105&amp;$CO105,IF({1,0},Sheet1!$A$6:$A$47&amp;Sheet1!$C$6:$C$47&amp;Sheet1!$CN$6:$CN$47,Sheet1!CL$6:CL$47),2,0)</f>
        <v>0</v>
      </c>
      <c r="CN105" s="9">
        <f t="array" ref="CN105">VLOOKUP($C105&amp;$D105&amp;$CO105,IF({1,0},Sheet1!$A$6:$A$47&amp;Sheet1!$C$6:$C$47&amp;Sheet1!$CN$6:$CN$47,Sheet1!CM$6:CM$47),2,0)</f>
        <v>0</v>
      </c>
      <c r="CO105" s="9">
        <v>50</v>
      </c>
      <c r="CP105" s="9" t="str">
        <f t="shared" ref="CP105:CP107" si="31">"最终增伤+"&amp;CJ105/10&amp;"% （"&amp;CO105/5&amp;"星）"</f>
        <v>最终增伤+6% （10星）</v>
      </c>
    </row>
    <row r="106" spans="1:94" ht="17.399999999999999" x14ac:dyDescent="0.25">
      <c r="A106" s="51">
        <v>20801</v>
      </c>
      <c r="B106" s="30" t="s">
        <v>261</v>
      </c>
      <c r="C106" s="30">
        <f>VLOOKUP(B106,Sheet4!$A$6:$B$171,2,0)</f>
        <v>3</v>
      </c>
      <c r="D106" s="52">
        <v>8</v>
      </c>
      <c r="E106" s="9" t="s">
        <v>206</v>
      </c>
      <c r="F106" s="9">
        <f t="array" ref="F106">VLOOKUP($C106&amp;$D106&amp;$L106,IF({1,0},Sheet1!$A$6:$A$47&amp;Sheet1!$C$6:$C$47&amp;Sheet1!$K$6:$K$47,Sheet1!E$6:E$47),2,0)</f>
        <v>18</v>
      </c>
      <c r="G106" s="9">
        <f t="array" ref="G106">VLOOKUP($C106&amp;$D106&amp;$L106,IF({1,0},Sheet1!$A$6:$A$47&amp;Sheet1!$C$6:$C$47&amp;Sheet1!$K$6:$K$47,Sheet1!F$6:F$47),2,0)</f>
        <v>1</v>
      </c>
      <c r="H106" s="9">
        <f t="array" ref="H106">VLOOKUP($C106&amp;$D106&amp;$L106,IF({1,0},Sheet1!$A$6:$A$47&amp;Sheet1!$C$6:$C$47&amp;Sheet1!$K$6:$K$47,Sheet1!G$6:G$47),2,0)</f>
        <v>0</v>
      </c>
      <c r="I106" s="9">
        <f t="array" ref="I106">VLOOKUP($C106&amp;$D106&amp;$L106,IF({1,0},Sheet1!$A$6:$A$47&amp;Sheet1!$C$6:$C$47&amp;Sheet1!$K$6:$K$47,Sheet1!H$6:H$47),2,0)</f>
        <v>0</v>
      </c>
      <c r="J106" s="9">
        <f t="array" ref="J106">VLOOKUP($C106&amp;$D106&amp;$L106,IF({1,0},Sheet1!$A$6:$A$47&amp;Sheet1!$C$6:$C$47&amp;Sheet1!$K$6:$K$47,Sheet1!I$6:I$47),2,0)</f>
        <v>0</v>
      </c>
      <c r="K106" s="9">
        <f t="array" ref="K106">VLOOKUP($C106&amp;$D106&amp;$L106,IF({1,0},Sheet1!$A$6:$A$47&amp;Sheet1!$C$6:$C$47&amp;Sheet1!$K$6:$K$47,Sheet1!J$6:J$47),2,0)</f>
        <v>0</v>
      </c>
      <c r="L106" s="9">
        <v>5</v>
      </c>
      <c r="M106" s="33" t="s">
        <v>413</v>
      </c>
      <c r="N106" s="9" t="s">
        <v>207</v>
      </c>
      <c r="O106" s="9">
        <f t="array" ref="O106">VLOOKUP($C106&amp;$D106&amp;$U106,IF({1,0},Sheet1!$A$6:$A$47&amp;Sheet1!$C$6:$C$47&amp;Sheet1!$T$6:$T$47,Sheet1!N$6:N$47),2,0)</f>
        <v>18</v>
      </c>
      <c r="P106" s="9">
        <f t="array" ref="P106">VLOOKUP($C106&amp;$D106&amp;$U106,IF({1,0},Sheet1!$A$6:$A$47&amp;Sheet1!$C$6:$C$47&amp;Sheet1!$T$6:$T$47,Sheet1!O$6:O$47),2,0)</f>
        <v>2</v>
      </c>
      <c r="Q106" s="9">
        <f t="array" ref="Q106">VLOOKUP($C106&amp;$D106&amp;$U106,IF({1,0},Sheet1!$A$6:$A$47&amp;Sheet1!$C$6:$C$47&amp;Sheet1!$T$6:$T$47,Sheet1!P$6:P$47),2,0)</f>
        <v>0</v>
      </c>
      <c r="R106" s="9">
        <f t="array" ref="R106">VLOOKUP($C106&amp;$D106&amp;$U106,IF({1,0},Sheet1!$A$6:$A$47&amp;Sheet1!$C$6:$C$47&amp;Sheet1!$T$6:$T$47,Sheet1!Q$6:Q$47),2,0)</f>
        <v>0</v>
      </c>
      <c r="S106" s="9">
        <f t="array" ref="S106">VLOOKUP($C106&amp;$D106&amp;$U106,IF({1,0},Sheet1!$A$6:$A$47&amp;Sheet1!$C$6:$C$47&amp;Sheet1!$T$6:$T$47,Sheet1!R$6:R$47),2,0)</f>
        <v>0</v>
      </c>
      <c r="T106" s="9">
        <f t="array" ref="T106">VLOOKUP($C106&amp;$D106&amp;$U106,IF({1,0},Sheet1!$A$6:$A$47&amp;Sheet1!$C$6:$C$47&amp;Sheet1!$T$6:$T$47,Sheet1!S$6:S$47),2,0)</f>
        <v>0</v>
      </c>
      <c r="U106" s="9">
        <v>10</v>
      </c>
      <c r="V106" s="33" t="s">
        <v>414</v>
      </c>
      <c r="W106" s="9" t="s">
        <v>28</v>
      </c>
      <c r="X106" s="9">
        <f t="array" ref="X106">VLOOKUP($C106&amp;$D106&amp;$AD106,IF({1,0},Sheet1!$A$6:$A$47&amp;Sheet1!$C$6:$C$47&amp;Sheet1!$AC$6:$AC$47,Sheet1!W$6:W$47),2,0)</f>
        <v>0</v>
      </c>
      <c r="Y106" s="9">
        <f t="array" ref="Y106">VLOOKUP($C106&amp;$D106&amp;$AD106,IF({1,0},Sheet1!$A$6:$A$47&amp;Sheet1!$C$6:$C$47&amp;Sheet1!$AC$6:$AC$47,Sheet1!X$6:X$47),2,0)</f>
        <v>0</v>
      </c>
      <c r="Z106" s="9">
        <f t="array" ref="Z106">VLOOKUP($C106&amp;$D106&amp;$AD106,IF({1,0},Sheet1!$A$6:$A$47&amp;Sheet1!$C$6:$C$47&amp;Sheet1!$AC$6:$AC$47,Sheet1!Y$6:Y$47),2,0)</f>
        <v>2</v>
      </c>
      <c r="AA106" s="9">
        <f t="array" ref="AA106">VLOOKUP($C106&amp;$D106&amp;$AD106,IF({1,0},Sheet1!$A$6:$A$47&amp;Sheet1!$C$6:$C$47&amp;Sheet1!$AC$6:$AC$47,Sheet1!Z$6:Z$47),2,0)</f>
        <v>600</v>
      </c>
      <c r="AB106" s="9">
        <f t="array" ref="AB106">VLOOKUP($C106&amp;$D106&amp;$AD106,IF({1,0},Sheet1!$A$6:$A$47&amp;Sheet1!$C$6:$C$47&amp;Sheet1!$AC$6:$AC$47,Sheet1!AA$6:AA$47),2,0)</f>
        <v>9</v>
      </c>
      <c r="AC106" s="9">
        <f t="array" ref="AC106">VLOOKUP($C106&amp;$D106&amp;$AD106,IF({1,0},Sheet1!$A$6:$A$47&amp;Sheet1!$C$6:$C$47&amp;Sheet1!$AC$6:$AC$47,Sheet1!AB$6:AB$47),2,0)</f>
        <v>30</v>
      </c>
      <c r="AD106" s="9">
        <v>15</v>
      </c>
      <c r="AE106" s="9" t="str">
        <f t="array" ref="AE106">VLOOKUP($C106&amp;$D106,IF({1,0},Sheet1!$A$6:$A$47&amp;Sheet1!$C$6:$C$47,Sheet1!AD$6:AD$47),2,0)</f>
        <v>攻击+600，命中+3% （3星）</v>
      </c>
      <c r="AF106" s="9" t="s">
        <v>209</v>
      </c>
      <c r="AG106" s="9">
        <f t="array" ref="AG106">VLOOKUP($C106&amp;$D106&amp;$AM106,IF({1,0},Sheet1!$A$6:$A$47&amp;Sheet1!$C$6:$C$47&amp;Sheet1!$AL$6:$AL$47,Sheet1!AF$6:AF$47),2,0)</f>
        <v>0</v>
      </c>
      <c r="AH106" s="9">
        <f t="array" ref="AH106">VLOOKUP($C106&amp;$D106&amp;$AM106,IF({1,0},Sheet1!$A$6:$A$47&amp;Sheet1!$C$6:$C$47&amp;Sheet1!$AL$6:$AL$47,Sheet1!AG$6:AG$47),2,0)</f>
        <v>0</v>
      </c>
      <c r="AI106" s="9">
        <f t="array" ref="AI106">VLOOKUP($C106&amp;$D106&amp;$AM106,IF({1,0},Sheet1!$A$6:$A$47&amp;Sheet1!$C$6:$C$47&amp;Sheet1!$AL$6:$AL$47,Sheet1!AH$6:AH$47),2,0)</f>
        <v>7</v>
      </c>
      <c r="AJ106" s="9">
        <f t="array" ref="AJ106">VLOOKUP($C106&amp;$D106&amp;$AM106,IF({1,0},Sheet1!$A$6:$A$47&amp;Sheet1!$C$6:$C$47&amp;Sheet1!$AL$6:$AL$47,Sheet1!AI$6:AI$47),2,0)</f>
        <v>50</v>
      </c>
      <c r="AK106" s="9">
        <f t="array" ref="AK106">VLOOKUP($C106&amp;$D106&amp;$AM106,IF({1,0},Sheet1!$A$6:$A$47&amp;Sheet1!$C$6:$C$47&amp;Sheet1!$AL$6:$AL$47,Sheet1!AJ$6:AJ$47),2,0)</f>
        <v>0</v>
      </c>
      <c r="AL106" s="9">
        <f t="array" ref="AL106">VLOOKUP($C106&amp;$D106&amp;$AM106,IF({1,0},Sheet1!$A$6:$A$47&amp;Sheet1!$C$6:$C$47&amp;Sheet1!$AL$6:$AL$47,Sheet1!AK$6:AK$47),2,0)</f>
        <v>0</v>
      </c>
      <c r="AM106" s="9">
        <v>20</v>
      </c>
      <c r="AN106" s="9" t="s">
        <v>427</v>
      </c>
      <c r="AO106" s="9" t="s">
        <v>73</v>
      </c>
      <c r="AP106" s="9">
        <f t="array" ref="AP106">VLOOKUP($C106&amp;$D106&amp;$AV106,IF({1,0},Sheet1!$A$6:$A$47&amp;Sheet1!$C$6:$C$47&amp;Sheet1!$AU$6:$AU$47,Sheet1!AO$6:AO$47),2,0)</f>
        <v>2</v>
      </c>
      <c r="AQ106" s="9">
        <f t="array" ref="AQ106">VLOOKUP($C106&amp;$D106&amp;$AV106,IF({1,0},Sheet1!$A$6:$A$47&amp;Sheet1!$C$6:$C$47&amp;Sheet1!$AU$6:$AU$47,Sheet1!AP$6:AP$47),2,0)</f>
        <v>2000</v>
      </c>
      <c r="AR106" s="9">
        <f t="array" ref="AR106">VLOOKUP($C106&amp;$D106&amp;$AV106,IF({1,0},Sheet1!$A$6:$A$47&amp;Sheet1!$C$6:$C$47&amp;Sheet1!$AU$6:$AU$47,Sheet1!AQ$6:AQ$47),2,0)</f>
        <v>0</v>
      </c>
      <c r="AS106" s="9">
        <f t="array" ref="AS106">VLOOKUP($C106&amp;$D106&amp;$AV106,IF({1,0},Sheet1!$A$6:$A$47&amp;Sheet1!$C$6:$C$47&amp;Sheet1!$AU$6:$AU$47,Sheet1!AR$6:AR$47),2,0)</f>
        <v>0</v>
      </c>
      <c r="AT106" s="9">
        <f t="array" ref="AT106">VLOOKUP($C106&amp;$D106&amp;$AV106,IF({1,0},Sheet1!$A$6:$A$47&amp;Sheet1!$C$6:$C$47&amp;Sheet1!$AU$6:$AU$47,Sheet1!AS$6:AS$47),2,0)</f>
        <v>0</v>
      </c>
      <c r="AU106" s="9">
        <f t="array" ref="AU106">VLOOKUP($C106&amp;$D106&amp;$AV106,IF({1,0},Sheet1!$A$6:$A$47&amp;Sheet1!$C$6:$C$47&amp;Sheet1!$AU$6:$AU$47,Sheet1!AT$6:AT$47),2,0)</f>
        <v>0</v>
      </c>
      <c r="AV106" s="9">
        <v>25</v>
      </c>
      <c r="AW106" s="9" t="s">
        <v>480</v>
      </c>
      <c r="AX106" s="9" t="s">
        <v>74</v>
      </c>
      <c r="AY106" s="9">
        <f t="array" ref="AY106">VLOOKUP($C106&amp;$D106&amp;$BE106,IF({1,0},Sheet1!$A$6:$A$47&amp;Sheet1!$C$6:$C$47&amp;Sheet1!$BD$6:$BD$47,Sheet1!AX$6:AX$47),2,0)</f>
        <v>18</v>
      </c>
      <c r="AZ106" s="9">
        <f t="array" ref="AZ106">VLOOKUP($C106&amp;$D106&amp;$BE106,IF({1,0},Sheet1!$A$6:$A$47&amp;Sheet1!$C$6:$C$47&amp;Sheet1!$BD$6:$BD$47,Sheet1!AY$6:AY$47),2,0)</f>
        <v>4</v>
      </c>
      <c r="BA106" s="9">
        <f t="array" ref="BA106">VLOOKUP($C106&amp;$D106&amp;$BE106,IF({1,0},Sheet1!$A$6:$A$47&amp;Sheet1!$C$6:$C$47&amp;Sheet1!$BD$6:$BD$47,Sheet1!AZ$6:AZ$47),2,0)</f>
        <v>0</v>
      </c>
      <c r="BB106" s="9">
        <f t="array" ref="BB106">VLOOKUP($C106&amp;$D106&amp;$BE106,IF({1,0},Sheet1!$A$6:$A$47&amp;Sheet1!$C$6:$C$47&amp;Sheet1!$BD$6:$BD$47,Sheet1!BA$6:BA$47),2,0)</f>
        <v>0</v>
      </c>
      <c r="BC106" s="9">
        <f t="array" ref="BC106">VLOOKUP($C106&amp;$D106&amp;$BE106,IF({1,0},Sheet1!$A$6:$A$47&amp;Sheet1!$C$6:$C$47&amp;Sheet1!$BD$6:$BD$47,Sheet1!BB$6:BB$47),2,0)</f>
        <v>0</v>
      </c>
      <c r="BD106" s="9">
        <f t="array" ref="BD106">VLOOKUP($C106&amp;$D106&amp;$BE106,IF({1,0},Sheet1!$A$6:$A$47&amp;Sheet1!$C$6:$C$47&amp;Sheet1!$BD$6:$BD$47,Sheet1!BC$6:BC$47),2,0)</f>
        <v>0</v>
      </c>
      <c r="BE106" s="9">
        <v>30</v>
      </c>
      <c r="BF106" s="33" t="s">
        <v>418</v>
      </c>
      <c r="BG106" s="33" t="s">
        <v>75</v>
      </c>
      <c r="BH106" s="9">
        <f t="array" ref="BH106">VLOOKUP($C106&amp;$D106&amp;$BN106,IF({1,0},Sheet1!$A$6:$A$47&amp;Sheet1!$C$6:$C$47&amp;Sheet1!$BM$6:$BM$47,Sheet1!BG$6:BG$47),2,0)</f>
        <v>2</v>
      </c>
      <c r="BI106" s="9">
        <f t="array" ref="BI106">VLOOKUP($C106&amp;$D106&amp;$BN106,IF({1,0},Sheet1!$A$6:$A$47&amp;Sheet1!$C$6:$C$47&amp;Sheet1!$BM$6:$BM$47,Sheet1!BH$6:BH$47),2,0)</f>
        <v>4000</v>
      </c>
      <c r="BJ106" s="9">
        <f t="array" ref="BJ106">VLOOKUP($C106&amp;$D106&amp;$BN106,IF({1,0},Sheet1!$A$6:$A$47&amp;Sheet1!$C$6:$C$47&amp;Sheet1!$BM$6:$BM$47,Sheet1!BI$6:BI$47),2,0)</f>
        <v>0</v>
      </c>
      <c r="BK106" s="9">
        <f t="array" ref="BK106">VLOOKUP($C106&amp;$D106&amp;$BN106,IF({1,0},Sheet1!$A$6:$A$47&amp;Sheet1!$C$6:$C$47&amp;Sheet1!$BM$6:$BM$47,Sheet1!BJ$6:BJ$47),2,0)</f>
        <v>0</v>
      </c>
      <c r="BL106" s="9">
        <f t="array" ref="BL106">VLOOKUP($C106&amp;$D106&amp;$BN106,IF({1,0},Sheet1!$A$6:$A$47&amp;Sheet1!$C$6:$C$47&amp;Sheet1!$BM$6:$BM$47,Sheet1!BK$6:BK$47),2,0)</f>
        <v>0</v>
      </c>
      <c r="BM106" s="9">
        <f t="array" ref="BM106">VLOOKUP($C106&amp;$D106&amp;$BN106,IF({1,0},Sheet1!$A$6:$A$47&amp;Sheet1!$C$6:$C$47&amp;Sheet1!$BM$6:$BM$47,Sheet1!BL$6:BL$47),2,0)</f>
        <v>0</v>
      </c>
      <c r="BN106" s="9">
        <v>35</v>
      </c>
      <c r="BO106" s="9" t="s">
        <v>481</v>
      </c>
      <c r="BP106" s="9" t="s">
        <v>212</v>
      </c>
      <c r="BQ106" s="9">
        <f t="array" ref="BQ106">VLOOKUP($C106&amp;$D106&amp;$BW106,IF({1,0},Sheet1!$A$6:$A$47&amp;Sheet1!$C$6:$C$47&amp;Sheet1!$BV$6:$BV$47,Sheet1!BP$6:BP$47),2,0)</f>
        <v>7</v>
      </c>
      <c r="BR106" s="9">
        <f t="array" ref="BR106">VLOOKUP($C106&amp;$D106&amp;$BW106,IF({1,0},Sheet1!$A$6:$A$47&amp;Sheet1!$C$6:$C$47&amp;Sheet1!$BV$6:$BV$47,Sheet1!BQ$6:BQ$47),2,0)</f>
        <v>50</v>
      </c>
      <c r="BS106" s="9">
        <f t="array" ref="BS106">VLOOKUP($C106&amp;$D106&amp;$BW106,IF({1,0},Sheet1!$A$6:$A$47&amp;Sheet1!$C$6:$C$47&amp;Sheet1!$BV$6:$BV$47,Sheet1!BR$6:BR$47),2,0)</f>
        <v>0</v>
      </c>
      <c r="BT106" s="9">
        <f t="array" ref="BT106">VLOOKUP($C106&amp;$D106&amp;$BW106,IF({1,0},Sheet1!$A$6:$A$47&amp;Sheet1!$C$6:$C$47&amp;Sheet1!$BV$6:$BV$47,Sheet1!BS$6:BS$47),2,0)</f>
        <v>0</v>
      </c>
      <c r="BU106" s="9">
        <f t="array" ref="BU106">VLOOKUP($C106&amp;$D106&amp;$BW106,IF({1,0},Sheet1!$A$6:$A$47&amp;Sheet1!$C$6:$C$47&amp;Sheet1!$BV$6:$BV$47,Sheet1!BT$6:BT$47),2,0)</f>
        <v>0</v>
      </c>
      <c r="BV106" s="9">
        <f t="array" ref="BV106">VLOOKUP($C106&amp;$D106&amp;$BW106,IF({1,0},Sheet1!$A$6:$A$47&amp;Sheet1!$C$6:$C$47&amp;Sheet1!$BV$6:$BV$47,Sheet1!BU$6:BU$47),2,0)</f>
        <v>0</v>
      </c>
      <c r="BW106" s="9">
        <v>40</v>
      </c>
      <c r="BX106" s="9" t="str">
        <f t="shared" si="30"/>
        <v>伤害加成+5% （8星）</v>
      </c>
      <c r="BY106" s="9" t="s">
        <v>77</v>
      </c>
      <c r="BZ106" s="9">
        <f t="array" ref="BZ106">VLOOKUP($C106&amp;$D106&amp;$CF106,IF({1,0},Sheet1!$A$6:$A$47&amp;Sheet1!$C$6:$C$47&amp;Sheet1!$CE$6:$CE$47,Sheet1!BY$6:BY$47),2,0)</f>
        <v>2</v>
      </c>
      <c r="CA106" s="9">
        <f t="array" ref="CA106">VLOOKUP($C106&amp;$D106&amp;$CF106,IF({1,0},Sheet1!$A$6:$A$47&amp;Sheet1!$C$6:$C$47&amp;Sheet1!$CE$6:$CE$47,Sheet1!BZ$6:BZ$47),2,0)</f>
        <v>8000</v>
      </c>
      <c r="CB106" s="9">
        <f t="array" ref="CB106">VLOOKUP($C106&amp;$D106&amp;$CF106,IF({1,0},Sheet1!$A$6:$A$47&amp;Sheet1!$C$6:$C$47&amp;Sheet1!$CE$6:$CE$47,Sheet1!CA$6:CA$47),2,0)</f>
        <v>0</v>
      </c>
      <c r="CC106" s="9">
        <f t="array" ref="CC106">VLOOKUP($C106&amp;$D106&amp;$CF106,IF({1,0},Sheet1!$A$6:$A$47&amp;Sheet1!$C$6:$C$47&amp;Sheet1!$CE$6:$CE$47,Sheet1!CB$6:CB$47),2,0)</f>
        <v>0</v>
      </c>
      <c r="CD106" s="9">
        <f t="array" ref="CD106">VLOOKUP($C106&amp;$D106&amp;$CF106,IF({1,0},Sheet1!$A$6:$A$47&amp;Sheet1!$C$6:$C$47&amp;Sheet1!$CE$6:$CE$47,Sheet1!CC$6:CC$47),2,0)</f>
        <v>0</v>
      </c>
      <c r="CE106" s="9">
        <f t="array" ref="CE106">VLOOKUP($C106&amp;$D106&amp;$CF106,IF({1,0},Sheet1!$A$6:$A$47&amp;Sheet1!$C$6:$C$47&amp;Sheet1!$CE$6:$CE$47,Sheet1!CD$6:CD$47),2,0)</f>
        <v>0</v>
      </c>
      <c r="CF106" s="9">
        <v>45</v>
      </c>
      <c r="CG106" s="9" t="s">
        <v>482</v>
      </c>
      <c r="CH106" s="9" t="s">
        <v>214</v>
      </c>
      <c r="CI106" s="9">
        <f t="array" ref="CI106">VLOOKUP($C106&amp;$D106&amp;$CO106,IF({1,0},Sheet1!$A$6:$A$47&amp;Sheet1!$C$6:$C$47&amp;Sheet1!$CN$6:$CN$47,Sheet1!CH$6:CH$47),2,0)</f>
        <v>22</v>
      </c>
      <c r="CJ106" s="9">
        <f t="array" ref="CJ106">VLOOKUP($C106&amp;$D106&amp;$CO106,IF({1,0},Sheet1!$A$6:$A$47&amp;Sheet1!$C$6:$C$47&amp;Sheet1!$CN$6:$CN$47,Sheet1!CI$6:CI$47),2,0)</f>
        <v>60</v>
      </c>
      <c r="CK106" s="9">
        <f t="array" ref="CK106">VLOOKUP($C106&amp;$D106&amp;$CO106,IF({1,0},Sheet1!$A$6:$A$47&amp;Sheet1!$C$6:$C$47&amp;Sheet1!$CN$6:$CN$47,Sheet1!CJ$6:CJ$47),2,0)</f>
        <v>0</v>
      </c>
      <c r="CL106" s="9">
        <f t="array" ref="CL106">VLOOKUP($C106&amp;$D106&amp;$CO106,IF({1,0},Sheet1!$A$6:$A$47&amp;Sheet1!$C$6:$C$47&amp;Sheet1!$CN$6:$CN$47,Sheet1!CK$6:CK$47),2,0)</f>
        <v>0</v>
      </c>
      <c r="CM106" s="9">
        <f t="array" ref="CM106">VLOOKUP($C106&amp;$D106&amp;$CO106,IF({1,0},Sheet1!$A$6:$A$47&amp;Sheet1!$C$6:$C$47&amp;Sheet1!$CN$6:$CN$47,Sheet1!CL$6:CL$47),2,0)</f>
        <v>0</v>
      </c>
      <c r="CN106" s="9">
        <f t="array" ref="CN106">VLOOKUP($C106&amp;$D106&amp;$CO106,IF({1,0},Sheet1!$A$6:$A$47&amp;Sheet1!$C$6:$C$47&amp;Sheet1!$CN$6:$CN$47,Sheet1!CM$6:CM$47),2,0)</f>
        <v>0</v>
      </c>
      <c r="CO106" s="9">
        <v>50</v>
      </c>
      <c r="CP106" s="9" t="str">
        <f t="shared" si="31"/>
        <v>最终增伤+6% （10星）</v>
      </c>
    </row>
    <row r="107" spans="1:94" ht="17.399999999999999" x14ac:dyDescent="0.25">
      <c r="A107" s="51">
        <v>20802</v>
      </c>
      <c r="B107" s="30" t="s">
        <v>262</v>
      </c>
      <c r="C107" s="30">
        <f>VLOOKUP(B107,Sheet4!$A$6:$B$171,2,0)</f>
        <v>3</v>
      </c>
      <c r="D107" s="52">
        <v>8</v>
      </c>
      <c r="E107" s="9" t="s">
        <v>206</v>
      </c>
      <c r="F107" s="9">
        <f t="array" ref="F107">VLOOKUP($C107&amp;$D107&amp;$L107,IF({1,0},Sheet1!$A$6:$A$47&amp;Sheet1!$C$6:$C$47&amp;Sheet1!$K$6:$K$47,Sheet1!E$6:E$47),2,0)</f>
        <v>18</v>
      </c>
      <c r="G107" s="9">
        <f t="array" ref="G107">VLOOKUP($C107&amp;$D107&amp;$L107,IF({1,0},Sheet1!$A$6:$A$47&amp;Sheet1!$C$6:$C$47&amp;Sheet1!$K$6:$K$47,Sheet1!F$6:F$47),2,0)</f>
        <v>1</v>
      </c>
      <c r="H107" s="9">
        <f t="array" ref="H107">VLOOKUP($C107&amp;$D107&amp;$L107,IF({1,0},Sheet1!$A$6:$A$47&amp;Sheet1!$C$6:$C$47&amp;Sheet1!$K$6:$K$47,Sheet1!G$6:G$47),2,0)</f>
        <v>0</v>
      </c>
      <c r="I107" s="9">
        <f t="array" ref="I107">VLOOKUP($C107&amp;$D107&amp;$L107,IF({1,0},Sheet1!$A$6:$A$47&amp;Sheet1!$C$6:$C$47&amp;Sheet1!$K$6:$K$47,Sheet1!H$6:H$47),2,0)</f>
        <v>0</v>
      </c>
      <c r="J107" s="9">
        <f t="array" ref="J107">VLOOKUP($C107&amp;$D107&amp;$L107,IF({1,0},Sheet1!$A$6:$A$47&amp;Sheet1!$C$6:$C$47&amp;Sheet1!$K$6:$K$47,Sheet1!I$6:I$47),2,0)</f>
        <v>0</v>
      </c>
      <c r="K107" s="9">
        <f t="array" ref="K107">VLOOKUP($C107&amp;$D107&amp;$L107,IF({1,0},Sheet1!$A$6:$A$47&amp;Sheet1!$C$6:$C$47&amp;Sheet1!$K$6:$K$47,Sheet1!J$6:J$47),2,0)</f>
        <v>0</v>
      </c>
      <c r="L107" s="9">
        <v>5</v>
      </c>
      <c r="M107" s="33" t="s">
        <v>413</v>
      </c>
      <c r="N107" s="9" t="s">
        <v>207</v>
      </c>
      <c r="O107" s="9">
        <f t="array" ref="O107">VLOOKUP($C107&amp;$D107&amp;$U107,IF({1,0},Sheet1!$A$6:$A$47&amp;Sheet1!$C$6:$C$47&amp;Sheet1!$T$6:$T$47,Sheet1!N$6:N$47),2,0)</f>
        <v>18</v>
      </c>
      <c r="P107" s="9">
        <f t="array" ref="P107">VLOOKUP($C107&amp;$D107&amp;$U107,IF({1,0},Sheet1!$A$6:$A$47&amp;Sheet1!$C$6:$C$47&amp;Sheet1!$T$6:$T$47,Sheet1!O$6:O$47),2,0)</f>
        <v>2</v>
      </c>
      <c r="Q107" s="9">
        <f t="array" ref="Q107">VLOOKUP($C107&amp;$D107&amp;$U107,IF({1,0},Sheet1!$A$6:$A$47&amp;Sheet1!$C$6:$C$47&amp;Sheet1!$T$6:$T$47,Sheet1!P$6:P$47),2,0)</f>
        <v>0</v>
      </c>
      <c r="R107" s="9">
        <f t="array" ref="R107">VLOOKUP($C107&amp;$D107&amp;$U107,IF({1,0},Sheet1!$A$6:$A$47&amp;Sheet1!$C$6:$C$47&amp;Sheet1!$T$6:$T$47,Sheet1!Q$6:Q$47),2,0)</f>
        <v>0</v>
      </c>
      <c r="S107" s="9">
        <f t="array" ref="S107">VLOOKUP($C107&amp;$D107&amp;$U107,IF({1,0},Sheet1!$A$6:$A$47&amp;Sheet1!$C$6:$C$47&amp;Sheet1!$T$6:$T$47,Sheet1!R$6:R$47),2,0)</f>
        <v>0</v>
      </c>
      <c r="T107" s="9">
        <f t="array" ref="T107">VLOOKUP($C107&amp;$D107&amp;$U107,IF({1,0},Sheet1!$A$6:$A$47&amp;Sheet1!$C$6:$C$47&amp;Sheet1!$T$6:$T$47,Sheet1!S$6:S$47),2,0)</f>
        <v>0</v>
      </c>
      <c r="U107" s="9">
        <v>10</v>
      </c>
      <c r="V107" s="33" t="s">
        <v>414</v>
      </c>
      <c r="W107" s="9" t="s">
        <v>28</v>
      </c>
      <c r="X107" s="9">
        <f t="array" ref="X107">VLOOKUP($C107&amp;$D107&amp;$AD107,IF({1,0},Sheet1!$A$6:$A$47&amp;Sheet1!$C$6:$C$47&amp;Sheet1!$AC$6:$AC$47,Sheet1!W$6:W$47),2,0)</f>
        <v>0</v>
      </c>
      <c r="Y107" s="9">
        <f t="array" ref="Y107">VLOOKUP($C107&amp;$D107&amp;$AD107,IF({1,0},Sheet1!$A$6:$A$47&amp;Sheet1!$C$6:$C$47&amp;Sheet1!$AC$6:$AC$47,Sheet1!X$6:X$47),2,0)</f>
        <v>0</v>
      </c>
      <c r="Z107" s="9">
        <f t="array" ref="Z107">VLOOKUP($C107&amp;$D107&amp;$AD107,IF({1,0},Sheet1!$A$6:$A$47&amp;Sheet1!$C$6:$C$47&amp;Sheet1!$AC$6:$AC$47,Sheet1!Y$6:Y$47),2,0)</f>
        <v>2</v>
      </c>
      <c r="AA107" s="9">
        <f t="array" ref="AA107">VLOOKUP($C107&amp;$D107&amp;$AD107,IF({1,0},Sheet1!$A$6:$A$47&amp;Sheet1!$C$6:$C$47&amp;Sheet1!$AC$6:$AC$47,Sheet1!Z$6:Z$47),2,0)</f>
        <v>600</v>
      </c>
      <c r="AB107" s="9">
        <f t="array" ref="AB107">VLOOKUP($C107&amp;$D107&amp;$AD107,IF({1,0},Sheet1!$A$6:$A$47&amp;Sheet1!$C$6:$C$47&amp;Sheet1!$AC$6:$AC$47,Sheet1!AA$6:AA$47),2,0)</f>
        <v>9</v>
      </c>
      <c r="AC107" s="9">
        <f t="array" ref="AC107">VLOOKUP($C107&amp;$D107&amp;$AD107,IF({1,0},Sheet1!$A$6:$A$47&amp;Sheet1!$C$6:$C$47&amp;Sheet1!$AC$6:$AC$47,Sheet1!AB$6:AB$47),2,0)</f>
        <v>30</v>
      </c>
      <c r="AD107" s="9">
        <v>15</v>
      </c>
      <c r="AE107" s="9" t="str">
        <f t="array" ref="AE107">VLOOKUP($C107&amp;$D107,IF({1,0},Sheet1!$A$6:$A$47&amp;Sheet1!$C$6:$C$47,Sheet1!AD$6:AD$47),2,0)</f>
        <v>攻击+600，命中+3% （3星）</v>
      </c>
      <c r="AF107" s="9" t="s">
        <v>209</v>
      </c>
      <c r="AG107" s="9">
        <f t="array" ref="AG107">VLOOKUP($C107&amp;$D107&amp;$AM107,IF({1,0},Sheet1!$A$6:$A$47&amp;Sheet1!$C$6:$C$47&amp;Sheet1!$AL$6:$AL$47,Sheet1!AF$6:AF$47),2,0)</f>
        <v>0</v>
      </c>
      <c r="AH107" s="9">
        <f t="array" ref="AH107">VLOOKUP($C107&amp;$D107&amp;$AM107,IF({1,0},Sheet1!$A$6:$A$47&amp;Sheet1!$C$6:$C$47&amp;Sheet1!$AL$6:$AL$47,Sheet1!AG$6:AG$47),2,0)</f>
        <v>0</v>
      </c>
      <c r="AI107" s="9">
        <f t="array" ref="AI107">VLOOKUP($C107&amp;$D107&amp;$AM107,IF({1,0},Sheet1!$A$6:$A$47&amp;Sheet1!$C$6:$C$47&amp;Sheet1!$AL$6:$AL$47,Sheet1!AH$6:AH$47),2,0)</f>
        <v>7</v>
      </c>
      <c r="AJ107" s="9">
        <f t="array" ref="AJ107">VLOOKUP($C107&amp;$D107&amp;$AM107,IF({1,0},Sheet1!$A$6:$A$47&amp;Sheet1!$C$6:$C$47&amp;Sheet1!$AL$6:$AL$47,Sheet1!AI$6:AI$47),2,0)</f>
        <v>50</v>
      </c>
      <c r="AK107" s="9">
        <f t="array" ref="AK107">VLOOKUP($C107&amp;$D107&amp;$AM107,IF({1,0},Sheet1!$A$6:$A$47&amp;Sheet1!$C$6:$C$47&amp;Sheet1!$AL$6:$AL$47,Sheet1!AJ$6:AJ$47),2,0)</f>
        <v>0</v>
      </c>
      <c r="AL107" s="9">
        <f t="array" ref="AL107">VLOOKUP($C107&amp;$D107&amp;$AM107,IF({1,0},Sheet1!$A$6:$A$47&amp;Sheet1!$C$6:$C$47&amp;Sheet1!$AL$6:$AL$47,Sheet1!AK$6:AK$47),2,0)</f>
        <v>0</v>
      </c>
      <c r="AM107" s="9">
        <v>20</v>
      </c>
      <c r="AN107" s="9" t="s">
        <v>427</v>
      </c>
      <c r="AO107" s="9" t="s">
        <v>73</v>
      </c>
      <c r="AP107" s="9">
        <f t="array" ref="AP107">VLOOKUP($C107&amp;$D107&amp;$AV107,IF({1,0},Sheet1!$A$6:$A$47&amp;Sheet1!$C$6:$C$47&amp;Sheet1!$AU$6:$AU$47,Sheet1!AO$6:AO$47),2,0)</f>
        <v>2</v>
      </c>
      <c r="AQ107" s="9">
        <f t="array" ref="AQ107">VLOOKUP($C107&amp;$D107&amp;$AV107,IF({1,0},Sheet1!$A$6:$A$47&amp;Sheet1!$C$6:$C$47&amp;Sheet1!$AU$6:$AU$47,Sheet1!AP$6:AP$47),2,0)</f>
        <v>2000</v>
      </c>
      <c r="AR107" s="9">
        <f t="array" ref="AR107">VLOOKUP($C107&amp;$D107&amp;$AV107,IF({1,0},Sheet1!$A$6:$A$47&amp;Sheet1!$C$6:$C$47&amp;Sheet1!$AU$6:$AU$47,Sheet1!AQ$6:AQ$47),2,0)</f>
        <v>0</v>
      </c>
      <c r="AS107" s="9">
        <f t="array" ref="AS107">VLOOKUP($C107&amp;$D107&amp;$AV107,IF({1,0},Sheet1!$A$6:$A$47&amp;Sheet1!$C$6:$C$47&amp;Sheet1!$AU$6:$AU$47,Sheet1!AR$6:AR$47),2,0)</f>
        <v>0</v>
      </c>
      <c r="AT107" s="9">
        <f t="array" ref="AT107">VLOOKUP($C107&amp;$D107&amp;$AV107,IF({1,0},Sheet1!$A$6:$A$47&amp;Sheet1!$C$6:$C$47&amp;Sheet1!$AU$6:$AU$47,Sheet1!AS$6:AS$47),2,0)</f>
        <v>0</v>
      </c>
      <c r="AU107" s="9">
        <f t="array" ref="AU107">VLOOKUP($C107&amp;$D107&amp;$AV107,IF({1,0},Sheet1!$A$6:$A$47&amp;Sheet1!$C$6:$C$47&amp;Sheet1!$AU$6:$AU$47,Sheet1!AT$6:AT$47),2,0)</f>
        <v>0</v>
      </c>
      <c r="AV107" s="9">
        <v>25</v>
      </c>
      <c r="AW107" s="9" t="s">
        <v>480</v>
      </c>
      <c r="AX107" s="9" t="s">
        <v>74</v>
      </c>
      <c r="AY107" s="9">
        <f t="array" ref="AY107">VLOOKUP($C107&amp;$D107&amp;$BE107,IF({1,0},Sheet1!$A$6:$A$47&amp;Sheet1!$C$6:$C$47&amp;Sheet1!$BD$6:$BD$47,Sheet1!AX$6:AX$47),2,0)</f>
        <v>18</v>
      </c>
      <c r="AZ107" s="9">
        <f t="array" ref="AZ107">VLOOKUP($C107&amp;$D107&amp;$BE107,IF({1,0},Sheet1!$A$6:$A$47&amp;Sheet1!$C$6:$C$47&amp;Sheet1!$BD$6:$BD$47,Sheet1!AY$6:AY$47),2,0)</f>
        <v>4</v>
      </c>
      <c r="BA107" s="9">
        <f t="array" ref="BA107">VLOOKUP($C107&amp;$D107&amp;$BE107,IF({1,0},Sheet1!$A$6:$A$47&amp;Sheet1!$C$6:$C$47&amp;Sheet1!$BD$6:$BD$47,Sheet1!AZ$6:AZ$47),2,0)</f>
        <v>0</v>
      </c>
      <c r="BB107" s="9">
        <f t="array" ref="BB107">VLOOKUP($C107&amp;$D107&amp;$BE107,IF({1,0},Sheet1!$A$6:$A$47&amp;Sheet1!$C$6:$C$47&amp;Sheet1!$BD$6:$BD$47,Sheet1!BA$6:BA$47),2,0)</f>
        <v>0</v>
      </c>
      <c r="BC107" s="9">
        <f t="array" ref="BC107">VLOOKUP($C107&amp;$D107&amp;$BE107,IF({1,0},Sheet1!$A$6:$A$47&amp;Sheet1!$C$6:$C$47&amp;Sheet1!$BD$6:$BD$47,Sheet1!BB$6:BB$47),2,0)</f>
        <v>0</v>
      </c>
      <c r="BD107" s="9">
        <f t="array" ref="BD107">VLOOKUP($C107&amp;$D107&amp;$BE107,IF({1,0},Sheet1!$A$6:$A$47&amp;Sheet1!$C$6:$C$47&amp;Sheet1!$BD$6:$BD$47,Sheet1!BC$6:BC$47),2,0)</f>
        <v>0</v>
      </c>
      <c r="BE107" s="9">
        <v>30</v>
      </c>
      <c r="BF107" s="33" t="s">
        <v>418</v>
      </c>
      <c r="BG107" s="33" t="s">
        <v>75</v>
      </c>
      <c r="BH107" s="9">
        <f t="array" ref="BH107">VLOOKUP($C107&amp;$D107&amp;$BN107,IF({1,0},Sheet1!$A$6:$A$47&amp;Sheet1!$C$6:$C$47&amp;Sheet1!$BM$6:$BM$47,Sheet1!BG$6:BG$47),2,0)</f>
        <v>2</v>
      </c>
      <c r="BI107" s="9">
        <f t="array" ref="BI107">VLOOKUP($C107&amp;$D107&amp;$BN107,IF({1,0},Sheet1!$A$6:$A$47&amp;Sheet1!$C$6:$C$47&amp;Sheet1!$BM$6:$BM$47,Sheet1!BH$6:BH$47),2,0)</f>
        <v>4000</v>
      </c>
      <c r="BJ107" s="9">
        <f t="array" ref="BJ107">VLOOKUP($C107&amp;$D107&amp;$BN107,IF({1,0},Sheet1!$A$6:$A$47&amp;Sheet1!$C$6:$C$47&amp;Sheet1!$BM$6:$BM$47,Sheet1!BI$6:BI$47),2,0)</f>
        <v>0</v>
      </c>
      <c r="BK107" s="9">
        <f t="array" ref="BK107">VLOOKUP($C107&amp;$D107&amp;$BN107,IF({1,0},Sheet1!$A$6:$A$47&amp;Sheet1!$C$6:$C$47&amp;Sheet1!$BM$6:$BM$47,Sheet1!BJ$6:BJ$47),2,0)</f>
        <v>0</v>
      </c>
      <c r="BL107" s="9">
        <f t="array" ref="BL107">VLOOKUP($C107&amp;$D107&amp;$BN107,IF({1,0},Sheet1!$A$6:$A$47&amp;Sheet1!$C$6:$C$47&amp;Sheet1!$BM$6:$BM$47,Sheet1!BK$6:BK$47),2,0)</f>
        <v>0</v>
      </c>
      <c r="BM107" s="9">
        <f t="array" ref="BM107">VLOOKUP($C107&amp;$D107&amp;$BN107,IF({1,0},Sheet1!$A$6:$A$47&amp;Sheet1!$C$6:$C$47&amp;Sheet1!$BM$6:$BM$47,Sheet1!BL$6:BL$47),2,0)</f>
        <v>0</v>
      </c>
      <c r="BN107" s="9">
        <v>35</v>
      </c>
      <c r="BO107" s="9" t="s">
        <v>481</v>
      </c>
      <c r="BP107" s="9" t="s">
        <v>212</v>
      </c>
      <c r="BQ107" s="9">
        <f t="array" ref="BQ107">VLOOKUP($C107&amp;$D107&amp;$BW107,IF({1,0},Sheet1!$A$6:$A$47&amp;Sheet1!$C$6:$C$47&amp;Sheet1!$BV$6:$BV$47,Sheet1!BP$6:BP$47),2,0)</f>
        <v>7</v>
      </c>
      <c r="BR107" s="9">
        <f t="array" ref="BR107">VLOOKUP($C107&amp;$D107&amp;$BW107,IF({1,0},Sheet1!$A$6:$A$47&amp;Sheet1!$C$6:$C$47&amp;Sheet1!$BV$6:$BV$47,Sheet1!BQ$6:BQ$47),2,0)</f>
        <v>50</v>
      </c>
      <c r="BS107" s="9">
        <f t="array" ref="BS107">VLOOKUP($C107&amp;$D107&amp;$BW107,IF({1,0},Sheet1!$A$6:$A$47&amp;Sheet1!$C$6:$C$47&amp;Sheet1!$BV$6:$BV$47,Sheet1!BR$6:BR$47),2,0)</f>
        <v>0</v>
      </c>
      <c r="BT107" s="9">
        <f t="array" ref="BT107">VLOOKUP($C107&amp;$D107&amp;$BW107,IF({1,0},Sheet1!$A$6:$A$47&amp;Sheet1!$C$6:$C$47&amp;Sheet1!$BV$6:$BV$47,Sheet1!BS$6:BS$47),2,0)</f>
        <v>0</v>
      </c>
      <c r="BU107" s="9">
        <f t="array" ref="BU107">VLOOKUP($C107&amp;$D107&amp;$BW107,IF({1,0},Sheet1!$A$6:$A$47&amp;Sheet1!$C$6:$C$47&amp;Sheet1!$BV$6:$BV$47,Sheet1!BT$6:BT$47),2,0)</f>
        <v>0</v>
      </c>
      <c r="BV107" s="9">
        <f t="array" ref="BV107">VLOOKUP($C107&amp;$D107&amp;$BW107,IF({1,0},Sheet1!$A$6:$A$47&amp;Sheet1!$C$6:$C$47&amp;Sheet1!$BV$6:$BV$47,Sheet1!BU$6:BU$47),2,0)</f>
        <v>0</v>
      </c>
      <c r="BW107" s="9">
        <v>40</v>
      </c>
      <c r="BX107" s="9" t="str">
        <f t="shared" si="30"/>
        <v>伤害加成+5% （8星）</v>
      </c>
      <c r="BY107" s="9" t="s">
        <v>77</v>
      </c>
      <c r="BZ107" s="9">
        <f t="array" ref="BZ107">VLOOKUP($C107&amp;$D107&amp;$CF107,IF({1,0},Sheet1!$A$6:$A$47&amp;Sheet1!$C$6:$C$47&amp;Sheet1!$CE$6:$CE$47,Sheet1!BY$6:BY$47),2,0)</f>
        <v>2</v>
      </c>
      <c r="CA107" s="9">
        <f t="array" ref="CA107">VLOOKUP($C107&amp;$D107&amp;$CF107,IF({1,0},Sheet1!$A$6:$A$47&amp;Sheet1!$C$6:$C$47&amp;Sheet1!$CE$6:$CE$47,Sheet1!BZ$6:BZ$47),2,0)</f>
        <v>8000</v>
      </c>
      <c r="CB107" s="9">
        <f t="array" ref="CB107">VLOOKUP($C107&amp;$D107&amp;$CF107,IF({1,0},Sheet1!$A$6:$A$47&amp;Sheet1!$C$6:$C$47&amp;Sheet1!$CE$6:$CE$47,Sheet1!CA$6:CA$47),2,0)</f>
        <v>0</v>
      </c>
      <c r="CC107" s="9">
        <f t="array" ref="CC107">VLOOKUP($C107&amp;$D107&amp;$CF107,IF({1,0},Sheet1!$A$6:$A$47&amp;Sheet1!$C$6:$C$47&amp;Sheet1!$CE$6:$CE$47,Sheet1!CB$6:CB$47),2,0)</f>
        <v>0</v>
      </c>
      <c r="CD107" s="9">
        <f t="array" ref="CD107">VLOOKUP($C107&amp;$D107&amp;$CF107,IF({1,0},Sheet1!$A$6:$A$47&amp;Sheet1!$C$6:$C$47&amp;Sheet1!$CE$6:$CE$47,Sheet1!CC$6:CC$47),2,0)</f>
        <v>0</v>
      </c>
      <c r="CE107" s="9">
        <f t="array" ref="CE107">VLOOKUP($C107&amp;$D107&amp;$CF107,IF({1,0},Sheet1!$A$6:$A$47&amp;Sheet1!$C$6:$C$47&amp;Sheet1!$CE$6:$CE$47,Sheet1!CD$6:CD$47),2,0)</f>
        <v>0</v>
      </c>
      <c r="CF107" s="9">
        <v>45</v>
      </c>
      <c r="CG107" s="9" t="s">
        <v>482</v>
      </c>
      <c r="CH107" s="9" t="s">
        <v>214</v>
      </c>
      <c r="CI107" s="9">
        <f t="array" ref="CI107">VLOOKUP($C107&amp;$D107&amp;$CO107,IF({1,0},Sheet1!$A$6:$A$47&amp;Sheet1!$C$6:$C$47&amp;Sheet1!$CN$6:$CN$47,Sheet1!CH$6:CH$47),2,0)</f>
        <v>22</v>
      </c>
      <c r="CJ107" s="9">
        <f t="array" ref="CJ107">VLOOKUP($C107&amp;$D107&amp;$CO107,IF({1,0},Sheet1!$A$6:$A$47&amp;Sheet1!$C$6:$C$47&amp;Sheet1!$CN$6:$CN$47,Sheet1!CI$6:CI$47),2,0)</f>
        <v>60</v>
      </c>
      <c r="CK107" s="9">
        <f t="array" ref="CK107">VLOOKUP($C107&amp;$D107&amp;$CO107,IF({1,0},Sheet1!$A$6:$A$47&amp;Sheet1!$C$6:$C$47&amp;Sheet1!$CN$6:$CN$47,Sheet1!CJ$6:CJ$47),2,0)</f>
        <v>0</v>
      </c>
      <c r="CL107" s="9">
        <f t="array" ref="CL107">VLOOKUP($C107&amp;$D107&amp;$CO107,IF({1,0},Sheet1!$A$6:$A$47&amp;Sheet1!$C$6:$C$47&amp;Sheet1!$CN$6:$CN$47,Sheet1!CK$6:CK$47),2,0)</f>
        <v>0</v>
      </c>
      <c r="CM107" s="9">
        <f t="array" ref="CM107">VLOOKUP($C107&amp;$D107&amp;$CO107,IF({1,0},Sheet1!$A$6:$A$47&amp;Sheet1!$C$6:$C$47&amp;Sheet1!$CN$6:$CN$47,Sheet1!CL$6:CL$47),2,0)</f>
        <v>0</v>
      </c>
      <c r="CN107" s="9">
        <f t="array" ref="CN107">VLOOKUP($C107&amp;$D107&amp;$CO107,IF({1,0},Sheet1!$A$6:$A$47&amp;Sheet1!$C$6:$C$47&amp;Sheet1!$CN$6:$CN$47,Sheet1!CM$6:CM$47),2,0)</f>
        <v>0</v>
      </c>
      <c r="CO107" s="9">
        <v>50</v>
      </c>
      <c r="CP107" s="9" t="str">
        <f t="shared" si="31"/>
        <v>最终增伤+6% （10星）</v>
      </c>
    </row>
    <row r="108" spans="1:94" ht="17.399999999999999" x14ac:dyDescent="0.25">
      <c r="A108" s="51">
        <v>20803</v>
      </c>
      <c r="B108" s="30" t="s">
        <v>263</v>
      </c>
      <c r="C108" s="30">
        <f>VLOOKUP(B108,Sheet4!$A$6:$B$171,2,0)</f>
        <v>2</v>
      </c>
      <c r="D108" s="52">
        <v>8</v>
      </c>
      <c r="E108" s="9" t="s">
        <v>206</v>
      </c>
      <c r="F108" s="9">
        <f t="array" ref="F108">VLOOKUP($C108&amp;$D108&amp;$L108,IF({1,0},Sheet1!$A$6:$A$47&amp;Sheet1!$C$6:$C$47&amp;Sheet1!$K$6:$K$47,Sheet1!E$6:E$47),2,0)</f>
        <v>18</v>
      </c>
      <c r="G108" s="9">
        <f t="array" ref="G108">VLOOKUP($C108&amp;$D108&amp;$L108,IF({1,0},Sheet1!$A$6:$A$47&amp;Sheet1!$C$6:$C$47&amp;Sheet1!$K$6:$K$47,Sheet1!F$6:F$47),2,0)</f>
        <v>1</v>
      </c>
      <c r="H108" s="9">
        <f t="array" ref="H108">VLOOKUP($C108&amp;$D108&amp;$L108,IF({1,0},Sheet1!$A$6:$A$47&amp;Sheet1!$C$6:$C$47&amp;Sheet1!$K$6:$K$47,Sheet1!G$6:G$47),2,0)</f>
        <v>0</v>
      </c>
      <c r="I108" s="9">
        <f t="array" ref="I108">VLOOKUP($C108&amp;$D108&amp;$L108,IF({1,0},Sheet1!$A$6:$A$47&amp;Sheet1!$C$6:$C$47&amp;Sheet1!$K$6:$K$47,Sheet1!H$6:H$47),2,0)</f>
        <v>0</v>
      </c>
      <c r="J108" s="9">
        <f t="array" ref="J108">VLOOKUP($C108&amp;$D108&amp;$L108,IF({1,0},Sheet1!$A$6:$A$47&amp;Sheet1!$C$6:$C$47&amp;Sheet1!$K$6:$K$47,Sheet1!I$6:I$47),2,0)</f>
        <v>0</v>
      </c>
      <c r="K108" s="9">
        <f t="array" ref="K108">VLOOKUP($C108&amp;$D108&amp;$L108,IF({1,0},Sheet1!$A$6:$A$47&amp;Sheet1!$C$6:$C$47&amp;Sheet1!$K$6:$K$47,Sheet1!J$6:J$47),2,0)</f>
        <v>0</v>
      </c>
      <c r="L108" s="9">
        <v>5</v>
      </c>
      <c r="M108" s="33" t="s">
        <v>413</v>
      </c>
      <c r="N108" s="9" t="s">
        <v>207</v>
      </c>
      <c r="O108" s="9">
        <f t="array" ref="O108">VLOOKUP($C108&amp;$D108&amp;$U108,IF({1,0},Sheet1!$A$6:$A$47&amp;Sheet1!$C$6:$C$47&amp;Sheet1!$T$6:$T$47,Sheet1!N$6:N$47),2,0)</f>
        <v>18</v>
      </c>
      <c r="P108" s="9">
        <f t="array" ref="P108">VLOOKUP($C108&amp;$D108&amp;$U108,IF({1,0},Sheet1!$A$6:$A$47&amp;Sheet1!$C$6:$C$47&amp;Sheet1!$T$6:$T$47,Sheet1!O$6:O$47),2,0)</f>
        <v>2</v>
      </c>
      <c r="Q108" s="9">
        <f t="array" ref="Q108">VLOOKUP($C108&amp;$D108&amp;$U108,IF({1,0},Sheet1!$A$6:$A$47&amp;Sheet1!$C$6:$C$47&amp;Sheet1!$T$6:$T$47,Sheet1!P$6:P$47),2,0)</f>
        <v>0</v>
      </c>
      <c r="R108" s="9">
        <f t="array" ref="R108">VLOOKUP($C108&amp;$D108&amp;$U108,IF({1,0},Sheet1!$A$6:$A$47&amp;Sheet1!$C$6:$C$47&amp;Sheet1!$T$6:$T$47,Sheet1!Q$6:Q$47),2,0)</f>
        <v>0</v>
      </c>
      <c r="S108" s="9">
        <f t="array" ref="S108">VLOOKUP($C108&amp;$D108&amp;$U108,IF({1,0},Sheet1!$A$6:$A$47&amp;Sheet1!$C$6:$C$47&amp;Sheet1!$T$6:$T$47,Sheet1!R$6:R$47),2,0)</f>
        <v>0</v>
      </c>
      <c r="T108" s="9">
        <f t="array" ref="T108">VLOOKUP($C108&amp;$D108&amp;$U108,IF({1,0},Sheet1!$A$6:$A$47&amp;Sheet1!$C$6:$C$47&amp;Sheet1!$T$6:$T$47,Sheet1!S$6:S$47),2,0)</f>
        <v>0</v>
      </c>
      <c r="U108" s="9">
        <v>10</v>
      </c>
      <c r="V108" s="33" t="s">
        <v>414</v>
      </c>
      <c r="W108" s="9" t="s">
        <v>28</v>
      </c>
      <c r="X108" s="9">
        <f t="array" ref="X108">VLOOKUP($C108&amp;$D108&amp;$AD108,IF({1,0},Sheet1!$A$6:$A$47&amp;Sheet1!$C$6:$C$47&amp;Sheet1!$AC$6:$AC$47,Sheet1!W$6:W$47),2,0)</f>
        <v>0</v>
      </c>
      <c r="Y108" s="9">
        <f t="array" ref="Y108">VLOOKUP($C108&amp;$D108&amp;$AD108,IF({1,0},Sheet1!$A$6:$A$47&amp;Sheet1!$C$6:$C$47&amp;Sheet1!$AC$6:$AC$47,Sheet1!X$6:X$47),2,0)</f>
        <v>0</v>
      </c>
      <c r="Z108" s="9">
        <f t="array" ref="Z108">VLOOKUP($C108&amp;$D108&amp;$AD108,IF({1,0},Sheet1!$A$6:$A$47&amp;Sheet1!$C$6:$C$47&amp;Sheet1!$AC$6:$AC$47,Sheet1!Y$6:Y$47),2,0)</f>
        <v>3</v>
      </c>
      <c r="AA108" s="9">
        <f t="array" ref="AA108">VLOOKUP($C108&amp;$D108&amp;$AD108,IF({1,0},Sheet1!$A$6:$A$47&amp;Sheet1!$C$6:$C$47&amp;Sheet1!$AC$6:$AC$47,Sheet1!Z$6:Z$47),2,0)</f>
        <v>400</v>
      </c>
      <c r="AB108" s="9">
        <f t="array" ref="AB108">VLOOKUP($C108&amp;$D108&amp;$AD108,IF({1,0},Sheet1!$A$6:$A$47&amp;Sheet1!$C$6:$C$47&amp;Sheet1!$AC$6:$AC$47,Sheet1!AA$6:AA$47),2,0)</f>
        <v>10</v>
      </c>
      <c r="AC108" s="9">
        <f t="array" ref="AC108">VLOOKUP($C108&amp;$D108&amp;$AD108,IF({1,0},Sheet1!$A$6:$A$47&amp;Sheet1!$C$6:$C$47&amp;Sheet1!$AC$6:$AC$47,Sheet1!AB$6:AB$47),2,0)</f>
        <v>40</v>
      </c>
      <c r="AD108" s="9">
        <v>15</v>
      </c>
      <c r="AE108" s="9" t="str">
        <f t="array" ref="AE108">VLOOKUP($C108&amp;$D108,IF({1,0},Sheet1!$A$6:$A$47&amp;Sheet1!$C$6:$C$47,Sheet1!AD$6:AD$47),2,0)</f>
        <v>防御+400，闪避+4% （3星）</v>
      </c>
      <c r="AF108" s="9" t="s">
        <v>209</v>
      </c>
      <c r="AG108" s="9">
        <v>0</v>
      </c>
      <c r="AH108" s="9">
        <v>0</v>
      </c>
      <c r="AI108" s="9">
        <v>8</v>
      </c>
      <c r="AJ108" s="9">
        <v>40</v>
      </c>
      <c r="AK108" s="9">
        <f t="array" ref="AK108">VLOOKUP($C108&amp;$D108&amp;$AM108,IF({1,0},Sheet1!$A$6:$A$47&amp;Sheet1!$C$6:$C$47&amp;Sheet1!$AL$6:$AL$47,Sheet1!AJ$6:AJ$47),2,0)</f>
        <v>0</v>
      </c>
      <c r="AL108" s="9">
        <f t="array" ref="AL108">VLOOKUP($C108&amp;$D108&amp;$AM108,IF({1,0},Sheet1!$A$6:$A$47&amp;Sheet1!$C$6:$C$47&amp;Sheet1!$AL$6:$AL$47,Sheet1!AK$6:AK$47),2,0)</f>
        <v>0</v>
      </c>
      <c r="AM108" s="8">
        <v>20</v>
      </c>
      <c r="AN108" s="9" t="s">
        <v>495</v>
      </c>
      <c r="AO108" s="9" t="s">
        <v>73</v>
      </c>
      <c r="AP108" s="9">
        <f t="array" ref="AP108">VLOOKUP($C108&amp;$D108&amp;$AV108,IF({1,0},Sheet1!$A$6:$A$47&amp;Sheet1!$C$6:$C$47&amp;Sheet1!$AU$6:$AU$47,Sheet1!AO$6:AO$47),2,0)</f>
        <v>1</v>
      </c>
      <c r="AQ108" s="9">
        <f t="array" ref="AQ108">VLOOKUP($C108&amp;$D108&amp;$AV108,IF({1,0},Sheet1!$A$6:$A$47&amp;Sheet1!$C$6:$C$47&amp;Sheet1!$AU$6:$AU$47,Sheet1!AP$6:AP$47),2,0)</f>
        <v>8000</v>
      </c>
      <c r="AR108" s="9">
        <f t="array" ref="AR108">VLOOKUP($C108&amp;$D108&amp;$AV108,IF({1,0},Sheet1!$A$6:$A$47&amp;Sheet1!$C$6:$C$47&amp;Sheet1!$AU$6:$AU$47,Sheet1!AQ$6:AQ$47),2,0)</f>
        <v>3</v>
      </c>
      <c r="AS108" s="9">
        <f t="array" ref="AS108">VLOOKUP($C108&amp;$D108&amp;$AV108,IF({1,0},Sheet1!$A$6:$A$47&amp;Sheet1!$C$6:$C$47&amp;Sheet1!$AU$6:$AU$47,Sheet1!AR$6:AR$47),2,0)</f>
        <v>400</v>
      </c>
      <c r="AT108" s="9">
        <f t="array" ref="AT108">VLOOKUP($C108&amp;$D108&amp;$AV108,IF({1,0},Sheet1!$A$6:$A$47&amp;Sheet1!$C$6:$C$47&amp;Sheet1!$AU$6:$AU$47,Sheet1!AS$6:AS$47),2,0)</f>
        <v>0</v>
      </c>
      <c r="AU108" s="9">
        <f t="array" ref="AU108">VLOOKUP($C108&amp;$D108&amp;$AV108,IF({1,0},Sheet1!$A$6:$A$47&amp;Sheet1!$C$6:$C$47&amp;Sheet1!$AU$6:$AU$47,Sheet1!AT$6:AT$47),2,0)</f>
        <v>0</v>
      </c>
      <c r="AV108" s="9">
        <v>25</v>
      </c>
      <c r="AW108" s="9" t="s">
        <v>483</v>
      </c>
      <c r="AX108" s="9" t="s">
        <v>74</v>
      </c>
      <c r="AY108" s="9">
        <f t="array" ref="AY108">VLOOKUP($C108&amp;$D108&amp;$BE108,IF({1,0},Sheet1!$A$6:$A$47&amp;Sheet1!$C$6:$C$47&amp;Sheet1!$BD$6:$BD$47,Sheet1!AX$6:AX$47),2,0)</f>
        <v>18</v>
      </c>
      <c r="AZ108" s="9">
        <f t="array" ref="AZ108">VLOOKUP($C108&amp;$D108&amp;$BE108,IF({1,0},Sheet1!$A$6:$A$47&amp;Sheet1!$C$6:$C$47&amp;Sheet1!$BD$6:$BD$47,Sheet1!AY$6:AY$47),2,0)</f>
        <v>4</v>
      </c>
      <c r="BA108" s="9">
        <f t="array" ref="BA108">VLOOKUP($C108&amp;$D108&amp;$BE108,IF({1,0},Sheet1!$A$6:$A$47&amp;Sheet1!$C$6:$C$47&amp;Sheet1!$BD$6:$BD$47,Sheet1!AZ$6:AZ$47),2,0)</f>
        <v>0</v>
      </c>
      <c r="BB108" s="9">
        <f t="array" ref="BB108">VLOOKUP($C108&amp;$D108&amp;$BE108,IF({1,0},Sheet1!$A$6:$A$47&amp;Sheet1!$C$6:$C$47&amp;Sheet1!$BD$6:$BD$47,Sheet1!BA$6:BA$47),2,0)</f>
        <v>0</v>
      </c>
      <c r="BC108" s="9">
        <f t="array" ref="BC108">VLOOKUP($C108&amp;$D108&amp;$BE108,IF({1,0},Sheet1!$A$6:$A$47&amp;Sheet1!$C$6:$C$47&amp;Sheet1!$BD$6:$BD$47,Sheet1!BB$6:BB$47),2,0)</f>
        <v>0</v>
      </c>
      <c r="BD108" s="9">
        <f t="array" ref="BD108">VLOOKUP($C108&amp;$D108&amp;$BE108,IF({1,0},Sheet1!$A$6:$A$47&amp;Sheet1!$C$6:$C$47&amp;Sheet1!$BD$6:$BD$47,Sheet1!BC$6:BC$47),2,0)</f>
        <v>0</v>
      </c>
      <c r="BE108" s="9">
        <v>30</v>
      </c>
      <c r="BF108" s="33" t="s">
        <v>418</v>
      </c>
      <c r="BG108" s="33" t="s">
        <v>75</v>
      </c>
      <c r="BH108" s="9">
        <f t="array" ref="BH108">VLOOKUP($C108&amp;$D108&amp;$BN108,IF({1,0},Sheet1!$A$6:$A$47&amp;Sheet1!$C$6:$C$47&amp;Sheet1!$BM$6:$BM$47,Sheet1!BG$6:BG$47),2,0)</f>
        <v>1</v>
      </c>
      <c r="BI108" s="9">
        <f t="array" ref="BI108">VLOOKUP($C108&amp;$D108&amp;$BN108,IF({1,0},Sheet1!$A$6:$A$47&amp;Sheet1!$C$6:$C$47&amp;Sheet1!$BM$6:$BM$47,Sheet1!BH$6:BH$47),2,0)</f>
        <v>16000</v>
      </c>
      <c r="BJ108" s="9">
        <f t="array" ref="BJ108">VLOOKUP($C108&amp;$D108&amp;$BN108,IF({1,0},Sheet1!$A$6:$A$47&amp;Sheet1!$C$6:$C$47&amp;Sheet1!$BM$6:$BM$47,Sheet1!BI$6:BI$47),2,0)</f>
        <v>3</v>
      </c>
      <c r="BK108" s="9">
        <f t="array" ref="BK108">VLOOKUP($C108&amp;$D108&amp;$BN108,IF({1,0},Sheet1!$A$6:$A$47&amp;Sheet1!$C$6:$C$47&amp;Sheet1!$BM$6:$BM$47,Sheet1!BJ$6:BJ$47),2,0)</f>
        <v>800</v>
      </c>
      <c r="BL108" s="9">
        <f t="array" ref="BL108">VLOOKUP($C108&amp;$D108&amp;$BN108,IF({1,0},Sheet1!$A$6:$A$47&amp;Sheet1!$C$6:$C$47&amp;Sheet1!$BM$6:$BM$47,Sheet1!BK$6:BK$47),2,0)</f>
        <v>0</v>
      </c>
      <c r="BM108" s="9">
        <f t="array" ref="BM108">VLOOKUP($C108&amp;$D108&amp;$BN108,IF({1,0},Sheet1!$A$6:$A$47&amp;Sheet1!$C$6:$C$47&amp;Sheet1!$BM$6:$BM$47,Sheet1!BL$6:BL$47),2,0)</f>
        <v>0</v>
      </c>
      <c r="BN108" s="9">
        <v>35</v>
      </c>
      <c r="BO108" s="9" t="s">
        <v>484</v>
      </c>
      <c r="BP108" s="9" t="s">
        <v>212</v>
      </c>
      <c r="BQ108" s="9">
        <f t="array" ref="BQ108">VLOOKUP($C108&amp;$D108&amp;$BW108,IF({1,0},Sheet1!$A$6:$A$47&amp;Sheet1!$C$6:$C$47&amp;Sheet1!$BV$6:$BV$47,Sheet1!BP$6:BP$47),2,0)</f>
        <v>23</v>
      </c>
      <c r="BR108" s="9">
        <f t="array" ref="BR108">VLOOKUP($C108&amp;$D108&amp;$BW108,IF({1,0},Sheet1!$A$6:$A$47&amp;Sheet1!$C$6:$C$47&amp;Sheet1!$BV$6:$BV$47,Sheet1!BQ$6:BQ$47),2,0)</f>
        <v>20</v>
      </c>
      <c r="BS108" s="9">
        <f t="array" ref="BS108">VLOOKUP($C108&amp;$D108&amp;$BW108,IF({1,0},Sheet1!$A$6:$A$47&amp;Sheet1!$C$6:$C$47&amp;Sheet1!$BV$6:$BV$47,Sheet1!BR$6:BR$47),2,0)</f>
        <v>0</v>
      </c>
      <c r="BT108" s="9">
        <f t="array" ref="BT108">VLOOKUP($C108&amp;$D108&amp;$BW108,IF({1,0},Sheet1!$A$6:$A$47&amp;Sheet1!$C$6:$C$47&amp;Sheet1!$BV$6:$BV$47,Sheet1!BS$6:BS$47),2,0)</f>
        <v>0</v>
      </c>
      <c r="BU108" s="9">
        <f t="array" ref="BU108">VLOOKUP($C108&amp;$D108&amp;$BW108,IF({1,0},Sheet1!$A$6:$A$47&amp;Sheet1!$C$6:$C$47&amp;Sheet1!$BV$6:$BV$47,Sheet1!BT$6:BT$47),2,0)</f>
        <v>0</v>
      </c>
      <c r="BV108" s="9">
        <f t="array" ref="BV108">VLOOKUP($C108&amp;$D108&amp;$BW108,IF({1,0},Sheet1!$A$6:$A$47&amp;Sheet1!$C$6:$C$47&amp;Sheet1!$BV$6:$BV$47,Sheet1!BU$6:BU$47),2,0)</f>
        <v>0</v>
      </c>
      <c r="BW108" s="9">
        <v>40</v>
      </c>
      <c r="BX108" s="8" t="str">
        <f>"最终免伤+"&amp;BR108/10&amp;"% （"&amp;BW108/5&amp;"星）"</f>
        <v>最终免伤+2% （8星）</v>
      </c>
      <c r="BY108" s="9" t="s">
        <v>77</v>
      </c>
      <c r="BZ108" s="9">
        <f t="array" ref="BZ108">VLOOKUP($C108&amp;$D108&amp;$CF108,IF({1,0},Sheet1!$A$6:$A$47&amp;Sheet1!$C$6:$C$47&amp;Sheet1!$CE$6:$CE$47,Sheet1!BY$6:BY$47),2,0)</f>
        <v>1</v>
      </c>
      <c r="CA108" s="9">
        <f t="array" ref="CA108">VLOOKUP($C108&amp;$D108&amp;$CF108,IF({1,0},Sheet1!$A$6:$A$47&amp;Sheet1!$C$6:$C$47&amp;Sheet1!$CE$6:$CE$47,Sheet1!BZ$6:BZ$47),2,0)</f>
        <v>32000</v>
      </c>
      <c r="CB108" s="9">
        <f t="array" ref="CB108">VLOOKUP($C108&amp;$D108&amp;$CF108,IF({1,0},Sheet1!$A$6:$A$47&amp;Sheet1!$C$6:$C$47&amp;Sheet1!$CE$6:$CE$47,Sheet1!CA$6:CA$47),2,0)</f>
        <v>3</v>
      </c>
      <c r="CC108" s="9">
        <f t="array" ref="CC108">VLOOKUP($C108&amp;$D108&amp;$CF108,IF({1,0},Sheet1!$A$6:$A$47&amp;Sheet1!$C$6:$C$47&amp;Sheet1!$CE$6:$CE$47,Sheet1!CB$6:CB$47),2,0)</f>
        <v>1600</v>
      </c>
      <c r="CD108" s="9">
        <f t="array" ref="CD108">VLOOKUP($C108&amp;$D108&amp;$CF108,IF({1,0},Sheet1!$A$6:$A$47&amp;Sheet1!$C$6:$C$47&amp;Sheet1!$CE$6:$CE$47,Sheet1!CC$6:CC$47),2,0)</f>
        <v>0</v>
      </c>
      <c r="CE108" s="9">
        <f t="array" ref="CE108">VLOOKUP($C108&amp;$D108&amp;$CF108,IF({1,0},Sheet1!$A$6:$A$47&amp;Sheet1!$C$6:$C$47&amp;Sheet1!$CE$6:$CE$47,Sheet1!CD$6:CD$47),2,0)</f>
        <v>0</v>
      </c>
      <c r="CF108" s="9">
        <v>45</v>
      </c>
      <c r="CG108" s="9" t="str">
        <f>"生命+"&amp;CA108&amp;"，防御+"&amp;CC108&amp;" （9星）"</f>
        <v>生命+32000，防御+1600 （9星）</v>
      </c>
      <c r="CH108" s="9" t="s">
        <v>214</v>
      </c>
      <c r="CI108" s="9">
        <f t="array" ref="CI108">VLOOKUP($C108&amp;$D108&amp;$CO108,IF({1,0},Sheet1!$A$6:$A$47&amp;Sheet1!$C$6:$C$47&amp;Sheet1!$CN$6:$CN$47,Sheet1!CH$6:CH$47),2,0)</f>
        <v>23</v>
      </c>
      <c r="CJ108" s="9">
        <f t="array" ref="CJ108">VLOOKUP($C108&amp;$D108&amp;$CO108,IF({1,0},Sheet1!$A$6:$A$47&amp;Sheet1!$C$6:$C$47&amp;Sheet1!$CN$6:$CN$47,Sheet1!CI$6:CI$47),2,0)</f>
        <v>30</v>
      </c>
      <c r="CK108" s="9">
        <f t="array" ref="CK108">VLOOKUP($C108&amp;$D108&amp;$CO108,IF({1,0},Sheet1!$A$6:$A$47&amp;Sheet1!$C$6:$C$47&amp;Sheet1!$CN$6:$CN$47,Sheet1!CJ$6:CJ$47),2,0)</f>
        <v>0</v>
      </c>
      <c r="CL108" s="9">
        <f t="array" ref="CL108">VLOOKUP($C108&amp;$D108&amp;$CO108,IF({1,0},Sheet1!$A$6:$A$47&amp;Sheet1!$C$6:$C$47&amp;Sheet1!$CN$6:$CN$47,Sheet1!CK$6:CK$47),2,0)</f>
        <v>0</v>
      </c>
      <c r="CM108" s="9">
        <f t="array" ref="CM108">VLOOKUP($C108&amp;$D108&amp;$CO108,IF({1,0},Sheet1!$A$6:$A$47&amp;Sheet1!$C$6:$C$47&amp;Sheet1!$CN$6:$CN$47,Sheet1!CL$6:CL$47),2,0)</f>
        <v>0</v>
      </c>
      <c r="CN108" s="9">
        <f t="array" ref="CN108">VLOOKUP($C108&amp;$D108&amp;$CO108,IF({1,0},Sheet1!$A$6:$A$47&amp;Sheet1!$C$6:$C$47&amp;Sheet1!$CN$6:$CN$47,Sheet1!CM$6:CM$47),2,0)</f>
        <v>0</v>
      </c>
      <c r="CO108" s="9">
        <v>50</v>
      </c>
      <c r="CP108" s="8" t="str">
        <f>"最终免伤+"&amp;CJ108/10&amp;"% （"&amp;CO108/5&amp;"星）"</f>
        <v>最终免伤+3% （10星）</v>
      </c>
    </row>
    <row r="109" spans="1:94" ht="17.399999999999999" x14ac:dyDescent="0.25">
      <c r="A109" s="51">
        <v>20804</v>
      </c>
      <c r="B109" s="30" t="s">
        <v>264</v>
      </c>
      <c r="C109" s="30">
        <f>VLOOKUP(B109,Sheet4!$A$6:$B$171,2,0)</f>
        <v>3</v>
      </c>
      <c r="D109" s="52">
        <v>8</v>
      </c>
      <c r="E109" s="9" t="s">
        <v>206</v>
      </c>
      <c r="F109" s="9">
        <f t="array" ref="F109">VLOOKUP($C109&amp;$D109&amp;$L109,IF({1,0},Sheet1!$A$6:$A$47&amp;Sheet1!$C$6:$C$47&amp;Sheet1!$K$6:$K$47,Sheet1!E$6:E$47),2,0)</f>
        <v>18</v>
      </c>
      <c r="G109" s="9">
        <f t="array" ref="G109">VLOOKUP($C109&amp;$D109&amp;$L109,IF({1,0},Sheet1!$A$6:$A$47&amp;Sheet1!$C$6:$C$47&amp;Sheet1!$K$6:$K$47,Sheet1!F$6:F$47),2,0)</f>
        <v>1</v>
      </c>
      <c r="H109" s="9">
        <f t="array" ref="H109">VLOOKUP($C109&amp;$D109&amp;$L109,IF({1,0},Sheet1!$A$6:$A$47&amp;Sheet1!$C$6:$C$47&amp;Sheet1!$K$6:$K$47,Sheet1!G$6:G$47),2,0)</f>
        <v>0</v>
      </c>
      <c r="I109" s="9">
        <f t="array" ref="I109">VLOOKUP($C109&amp;$D109&amp;$L109,IF({1,0},Sheet1!$A$6:$A$47&amp;Sheet1!$C$6:$C$47&amp;Sheet1!$K$6:$K$47,Sheet1!H$6:H$47),2,0)</f>
        <v>0</v>
      </c>
      <c r="J109" s="9">
        <f t="array" ref="J109">VLOOKUP($C109&amp;$D109&amp;$L109,IF({1,0},Sheet1!$A$6:$A$47&amp;Sheet1!$C$6:$C$47&amp;Sheet1!$K$6:$K$47,Sheet1!I$6:I$47),2,0)</f>
        <v>0</v>
      </c>
      <c r="K109" s="9">
        <f t="array" ref="K109">VLOOKUP($C109&amp;$D109&amp;$L109,IF({1,0},Sheet1!$A$6:$A$47&amp;Sheet1!$C$6:$C$47&amp;Sheet1!$K$6:$K$47,Sheet1!J$6:J$47),2,0)</f>
        <v>0</v>
      </c>
      <c r="L109" s="9">
        <v>5</v>
      </c>
      <c r="M109" s="33" t="s">
        <v>413</v>
      </c>
      <c r="N109" s="9" t="s">
        <v>207</v>
      </c>
      <c r="O109" s="9">
        <f t="array" ref="O109">VLOOKUP($C109&amp;$D109&amp;$U109,IF({1,0},Sheet1!$A$6:$A$47&amp;Sheet1!$C$6:$C$47&amp;Sheet1!$T$6:$T$47,Sheet1!N$6:N$47),2,0)</f>
        <v>18</v>
      </c>
      <c r="P109" s="9">
        <f t="array" ref="P109">VLOOKUP($C109&amp;$D109&amp;$U109,IF({1,0},Sheet1!$A$6:$A$47&amp;Sheet1!$C$6:$C$47&amp;Sheet1!$T$6:$T$47,Sheet1!O$6:O$47),2,0)</f>
        <v>2</v>
      </c>
      <c r="Q109" s="9">
        <f t="array" ref="Q109">VLOOKUP($C109&amp;$D109&amp;$U109,IF({1,0},Sheet1!$A$6:$A$47&amp;Sheet1!$C$6:$C$47&amp;Sheet1!$T$6:$T$47,Sheet1!P$6:P$47),2,0)</f>
        <v>0</v>
      </c>
      <c r="R109" s="9">
        <f t="array" ref="R109">VLOOKUP($C109&amp;$D109&amp;$U109,IF({1,0},Sheet1!$A$6:$A$47&amp;Sheet1!$C$6:$C$47&amp;Sheet1!$T$6:$T$47,Sheet1!Q$6:Q$47),2,0)</f>
        <v>0</v>
      </c>
      <c r="S109" s="9">
        <f t="array" ref="S109">VLOOKUP($C109&amp;$D109&amp;$U109,IF({1,0},Sheet1!$A$6:$A$47&amp;Sheet1!$C$6:$C$47&amp;Sheet1!$T$6:$T$47,Sheet1!R$6:R$47),2,0)</f>
        <v>0</v>
      </c>
      <c r="T109" s="9">
        <f t="array" ref="T109">VLOOKUP($C109&amp;$D109&amp;$U109,IF({1,0},Sheet1!$A$6:$A$47&amp;Sheet1!$C$6:$C$47&amp;Sheet1!$T$6:$T$47,Sheet1!S$6:S$47),2,0)</f>
        <v>0</v>
      </c>
      <c r="U109" s="9">
        <v>10</v>
      </c>
      <c r="V109" s="33" t="s">
        <v>414</v>
      </c>
      <c r="W109" s="9" t="s">
        <v>28</v>
      </c>
      <c r="X109" s="9">
        <f t="array" ref="X109">VLOOKUP($C109&amp;$D109&amp;$AD109,IF({1,0},Sheet1!$A$6:$A$47&amp;Sheet1!$C$6:$C$47&amp;Sheet1!$AC$6:$AC$47,Sheet1!W$6:W$47),2,0)</f>
        <v>0</v>
      </c>
      <c r="Y109" s="9">
        <f t="array" ref="Y109">VLOOKUP($C109&amp;$D109&amp;$AD109,IF({1,0},Sheet1!$A$6:$A$47&amp;Sheet1!$C$6:$C$47&amp;Sheet1!$AC$6:$AC$47,Sheet1!X$6:X$47),2,0)</f>
        <v>0</v>
      </c>
      <c r="Z109" s="9">
        <f t="array" ref="Z109">VLOOKUP($C109&amp;$D109&amp;$AD109,IF({1,0},Sheet1!$A$6:$A$47&amp;Sheet1!$C$6:$C$47&amp;Sheet1!$AC$6:$AC$47,Sheet1!Y$6:Y$47),2,0)</f>
        <v>2</v>
      </c>
      <c r="AA109" s="9">
        <f t="array" ref="AA109">VLOOKUP($C109&amp;$D109&amp;$AD109,IF({1,0},Sheet1!$A$6:$A$47&amp;Sheet1!$C$6:$C$47&amp;Sheet1!$AC$6:$AC$47,Sheet1!Z$6:Z$47),2,0)</f>
        <v>600</v>
      </c>
      <c r="AB109" s="9">
        <f t="array" ref="AB109">VLOOKUP($C109&amp;$D109&amp;$AD109,IF({1,0},Sheet1!$A$6:$A$47&amp;Sheet1!$C$6:$C$47&amp;Sheet1!$AC$6:$AC$47,Sheet1!AA$6:AA$47),2,0)</f>
        <v>9</v>
      </c>
      <c r="AC109" s="9">
        <f t="array" ref="AC109">VLOOKUP($C109&amp;$D109&amp;$AD109,IF({1,0},Sheet1!$A$6:$A$47&amp;Sheet1!$C$6:$C$47&amp;Sheet1!$AC$6:$AC$47,Sheet1!AB$6:AB$47),2,0)</f>
        <v>30</v>
      </c>
      <c r="AD109" s="9">
        <v>15</v>
      </c>
      <c r="AE109" s="9" t="str">
        <f t="array" ref="AE109">VLOOKUP($C109&amp;$D109,IF({1,0},Sheet1!$A$6:$A$47&amp;Sheet1!$C$6:$C$47,Sheet1!AD$6:AD$47),2,0)</f>
        <v>攻击+600，命中+3% （3星）</v>
      </c>
      <c r="AF109" s="9" t="s">
        <v>209</v>
      </c>
      <c r="AG109" s="9">
        <f t="array" ref="AG109">VLOOKUP($C109&amp;$D109&amp;$AM109,IF({1,0},Sheet1!$A$6:$A$47&amp;Sheet1!$C$6:$C$47&amp;Sheet1!$AL$6:$AL$47,Sheet1!AF$6:AF$47),2,0)</f>
        <v>0</v>
      </c>
      <c r="AH109" s="9">
        <f t="array" ref="AH109">VLOOKUP($C109&amp;$D109&amp;$AM109,IF({1,0},Sheet1!$A$6:$A$47&amp;Sheet1!$C$6:$C$47&amp;Sheet1!$AL$6:$AL$47,Sheet1!AG$6:AG$47),2,0)</f>
        <v>0</v>
      </c>
      <c r="AI109" s="9">
        <f t="array" ref="AI109">VLOOKUP($C109&amp;$D109&amp;$AM109,IF({1,0},Sheet1!$A$6:$A$47&amp;Sheet1!$C$6:$C$47&amp;Sheet1!$AL$6:$AL$47,Sheet1!AH$6:AH$47),2,0)</f>
        <v>7</v>
      </c>
      <c r="AJ109" s="9">
        <f t="array" ref="AJ109">VLOOKUP($C109&amp;$D109&amp;$AM109,IF({1,0},Sheet1!$A$6:$A$47&amp;Sheet1!$C$6:$C$47&amp;Sheet1!$AL$6:$AL$47,Sheet1!AI$6:AI$47),2,0)</f>
        <v>50</v>
      </c>
      <c r="AK109" s="9">
        <f t="array" ref="AK109">VLOOKUP($C109&amp;$D109&amp;$AM109,IF({1,0},Sheet1!$A$6:$A$47&amp;Sheet1!$C$6:$C$47&amp;Sheet1!$AL$6:$AL$47,Sheet1!AJ$6:AJ$47),2,0)</f>
        <v>0</v>
      </c>
      <c r="AL109" s="9">
        <f t="array" ref="AL109">VLOOKUP($C109&amp;$D109&amp;$AM109,IF({1,0},Sheet1!$A$6:$A$47&amp;Sheet1!$C$6:$C$47&amp;Sheet1!$AL$6:$AL$47,Sheet1!AK$6:AK$47),2,0)</f>
        <v>0</v>
      </c>
      <c r="AM109" s="9">
        <v>20</v>
      </c>
      <c r="AN109" s="9" t="s">
        <v>427</v>
      </c>
      <c r="AO109" s="9" t="s">
        <v>73</v>
      </c>
      <c r="AP109" s="9">
        <f t="array" ref="AP109">VLOOKUP($C109&amp;$D109&amp;$AV109,IF({1,0},Sheet1!$A$6:$A$47&amp;Sheet1!$C$6:$C$47&amp;Sheet1!$AU$6:$AU$47,Sheet1!AO$6:AO$47),2,0)</f>
        <v>2</v>
      </c>
      <c r="AQ109" s="9">
        <f t="array" ref="AQ109">VLOOKUP($C109&amp;$D109&amp;$AV109,IF({1,0},Sheet1!$A$6:$A$47&amp;Sheet1!$C$6:$C$47&amp;Sheet1!$AU$6:$AU$47,Sheet1!AP$6:AP$47),2,0)</f>
        <v>2000</v>
      </c>
      <c r="AR109" s="9">
        <f t="array" ref="AR109">VLOOKUP($C109&amp;$D109&amp;$AV109,IF({1,0},Sheet1!$A$6:$A$47&amp;Sheet1!$C$6:$C$47&amp;Sheet1!$AU$6:$AU$47,Sheet1!AQ$6:AQ$47),2,0)</f>
        <v>0</v>
      </c>
      <c r="AS109" s="9">
        <f t="array" ref="AS109">VLOOKUP($C109&amp;$D109&amp;$AV109,IF({1,0},Sheet1!$A$6:$A$47&amp;Sheet1!$C$6:$C$47&amp;Sheet1!$AU$6:$AU$47,Sheet1!AR$6:AR$47),2,0)</f>
        <v>0</v>
      </c>
      <c r="AT109" s="9">
        <f t="array" ref="AT109">VLOOKUP($C109&amp;$D109&amp;$AV109,IF({1,0},Sheet1!$A$6:$A$47&amp;Sheet1!$C$6:$C$47&amp;Sheet1!$AU$6:$AU$47,Sheet1!AS$6:AS$47),2,0)</f>
        <v>0</v>
      </c>
      <c r="AU109" s="9">
        <f t="array" ref="AU109">VLOOKUP($C109&amp;$D109&amp;$AV109,IF({1,0},Sheet1!$A$6:$A$47&amp;Sheet1!$C$6:$C$47&amp;Sheet1!$AU$6:$AU$47,Sheet1!AT$6:AT$47),2,0)</f>
        <v>0</v>
      </c>
      <c r="AV109" s="9">
        <v>25</v>
      </c>
      <c r="AW109" s="9" t="s">
        <v>480</v>
      </c>
      <c r="AX109" s="9" t="s">
        <v>74</v>
      </c>
      <c r="AY109" s="9">
        <f t="array" ref="AY109">VLOOKUP($C109&amp;$D109&amp;$BE109,IF({1,0},Sheet1!$A$6:$A$47&amp;Sheet1!$C$6:$C$47&amp;Sheet1!$BD$6:$BD$47,Sheet1!AX$6:AX$47),2,0)</f>
        <v>18</v>
      </c>
      <c r="AZ109" s="9">
        <f t="array" ref="AZ109">VLOOKUP($C109&amp;$D109&amp;$BE109,IF({1,0},Sheet1!$A$6:$A$47&amp;Sheet1!$C$6:$C$47&amp;Sheet1!$BD$6:$BD$47,Sheet1!AY$6:AY$47),2,0)</f>
        <v>4</v>
      </c>
      <c r="BA109" s="9">
        <f t="array" ref="BA109">VLOOKUP($C109&amp;$D109&amp;$BE109,IF({1,0},Sheet1!$A$6:$A$47&amp;Sheet1!$C$6:$C$47&amp;Sheet1!$BD$6:$BD$47,Sheet1!AZ$6:AZ$47),2,0)</f>
        <v>0</v>
      </c>
      <c r="BB109" s="9">
        <f t="array" ref="BB109">VLOOKUP($C109&amp;$D109&amp;$BE109,IF({1,0},Sheet1!$A$6:$A$47&amp;Sheet1!$C$6:$C$47&amp;Sheet1!$BD$6:$BD$47,Sheet1!BA$6:BA$47),2,0)</f>
        <v>0</v>
      </c>
      <c r="BC109" s="9">
        <f t="array" ref="BC109">VLOOKUP($C109&amp;$D109&amp;$BE109,IF({1,0},Sheet1!$A$6:$A$47&amp;Sheet1!$C$6:$C$47&amp;Sheet1!$BD$6:$BD$47,Sheet1!BB$6:BB$47),2,0)</f>
        <v>0</v>
      </c>
      <c r="BD109" s="9">
        <f t="array" ref="BD109">VLOOKUP($C109&amp;$D109&amp;$BE109,IF({1,0},Sheet1!$A$6:$A$47&amp;Sheet1!$C$6:$C$47&amp;Sheet1!$BD$6:$BD$47,Sheet1!BC$6:BC$47),2,0)</f>
        <v>0</v>
      </c>
      <c r="BE109" s="9">
        <v>30</v>
      </c>
      <c r="BF109" s="33" t="s">
        <v>418</v>
      </c>
      <c r="BG109" s="33" t="s">
        <v>75</v>
      </c>
      <c r="BH109" s="9">
        <f t="array" ref="BH109">VLOOKUP($C109&amp;$D109&amp;$BN109,IF({1,0},Sheet1!$A$6:$A$47&amp;Sheet1!$C$6:$C$47&amp;Sheet1!$BM$6:$BM$47,Sheet1!BG$6:BG$47),2,0)</f>
        <v>2</v>
      </c>
      <c r="BI109" s="9">
        <f t="array" ref="BI109">VLOOKUP($C109&amp;$D109&amp;$BN109,IF({1,0},Sheet1!$A$6:$A$47&amp;Sheet1!$C$6:$C$47&amp;Sheet1!$BM$6:$BM$47,Sheet1!BH$6:BH$47),2,0)</f>
        <v>4000</v>
      </c>
      <c r="BJ109" s="9">
        <f t="array" ref="BJ109">VLOOKUP($C109&amp;$D109&amp;$BN109,IF({1,0},Sheet1!$A$6:$A$47&amp;Sheet1!$C$6:$C$47&amp;Sheet1!$BM$6:$BM$47,Sheet1!BI$6:BI$47),2,0)</f>
        <v>0</v>
      </c>
      <c r="BK109" s="9">
        <f t="array" ref="BK109">VLOOKUP($C109&amp;$D109&amp;$BN109,IF({1,0},Sheet1!$A$6:$A$47&amp;Sheet1!$C$6:$C$47&amp;Sheet1!$BM$6:$BM$47,Sheet1!BJ$6:BJ$47),2,0)</f>
        <v>0</v>
      </c>
      <c r="BL109" s="9">
        <f t="array" ref="BL109">VLOOKUP($C109&amp;$D109&amp;$BN109,IF({1,0},Sheet1!$A$6:$A$47&amp;Sheet1!$C$6:$C$47&amp;Sheet1!$BM$6:$BM$47,Sheet1!BK$6:BK$47),2,0)</f>
        <v>0</v>
      </c>
      <c r="BM109" s="9">
        <f t="array" ref="BM109">VLOOKUP($C109&amp;$D109&amp;$BN109,IF({1,0},Sheet1!$A$6:$A$47&amp;Sheet1!$C$6:$C$47&amp;Sheet1!$BM$6:$BM$47,Sheet1!BL$6:BL$47),2,0)</f>
        <v>0</v>
      </c>
      <c r="BN109" s="9">
        <v>35</v>
      </c>
      <c r="BO109" s="9" t="s">
        <v>481</v>
      </c>
      <c r="BP109" s="9" t="s">
        <v>212</v>
      </c>
      <c r="BQ109" s="9">
        <f t="array" ref="BQ109">VLOOKUP($C109&amp;$D109&amp;$BW109,IF({1,0},Sheet1!$A$6:$A$47&amp;Sheet1!$C$6:$C$47&amp;Sheet1!$BV$6:$BV$47,Sheet1!BP$6:BP$47),2,0)</f>
        <v>7</v>
      </c>
      <c r="BR109" s="9">
        <f t="array" ref="BR109">VLOOKUP($C109&amp;$D109&amp;$BW109,IF({1,0},Sheet1!$A$6:$A$47&amp;Sheet1!$C$6:$C$47&amp;Sheet1!$BV$6:$BV$47,Sheet1!BQ$6:BQ$47),2,0)</f>
        <v>50</v>
      </c>
      <c r="BS109" s="9">
        <f t="array" ref="BS109">VLOOKUP($C109&amp;$D109&amp;$BW109,IF({1,0},Sheet1!$A$6:$A$47&amp;Sheet1!$C$6:$C$47&amp;Sheet1!$BV$6:$BV$47,Sheet1!BR$6:BR$47),2,0)</f>
        <v>0</v>
      </c>
      <c r="BT109" s="9">
        <f t="array" ref="BT109">VLOOKUP($C109&amp;$D109&amp;$BW109,IF({1,0},Sheet1!$A$6:$A$47&amp;Sheet1!$C$6:$C$47&amp;Sheet1!$BV$6:$BV$47,Sheet1!BS$6:BS$47),2,0)</f>
        <v>0</v>
      </c>
      <c r="BU109" s="9">
        <f t="array" ref="BU109">VLOOKUP($C109&amp;$D109&amp;$BW109,IF({1,0},Sheet1!$A$6:$A$47&amp;Sheet1!$C$6:$C$47&amp;Sheet1!$BV$6:$BV$47,Sheet1!BT$6:BT$47),2,0)</f>
        <v>0</v>
      </c>
      <c r="BV109" s="9">
        <f t="array" ref="BV109">VLOOKUP($C109&amp;$D109&amp;$BW109,IF({1,0},Sheet1!$A$6:$A$47&amp;Sheet1!$C$6:$C$47&amp;Sheet1!$BV$6:$BV$47,Sheet1!BU$6:BU$47),2,0)</f>
        <v>0</v>
      </c>
      <c r="BW109" s="9">
        <v>40</v>
      </c>
      <c r="BX109" s="9" t="str">
        <f t="shared" ref="BX109:BX112" si="32">"伤害加成+"&amp;BR109/10&amp;"% （"&amp;BW109/5&amp;"星）"</f>
        <v>伤害加成+5% （8星）</v>
      </c>
      <c r="BY109" s="9" t="s">
        <v>77</v>
      </c>
      <c r="BZ109" s="9">
        <f t="array" ref="BZ109">VLOOKUP($C109&amp;$D109&amp;$CF109,IF({1,0},Sheet1!$A$6:$A$47&amp;Sheet1!$C$6:$C$47&amp;Sheet1!$CE$6:$CE$47,Sheet1!BY$6:BY$47),2,0)</f>
        <v>2</v>
      </c>
      <c r="CA109" s="9">
        <f t="array" ref="CA109">VLOOKUP($C109&amp;$D109&amp;$CF109,IF({1,0},Sheet1!$A$6:$A$47&amp;Sheet1!$C$6:$C$47&amp;Sheet1!$CE$6:$CE$47,Sheet1!BZ$6:BZ$47),2,0)</f>
        <v>8000</v>
      </c>
      <c r="CB109" s="9">
        <f t="array" ref="CB109">VLOOKUP($C109&amp;$D109&amp;$CF109,IF({1,0},Sheet1!$A$6:$A$47&amp;Sheet1!$C$6:$C$47&amp;Sheet1!$CE$6:$CE$47,Sheet1!CA$6:CA$47),2,0)</f>
        <v>0</v>
      </c>
      <c r="CC109" s="9">
        <f t="array" ref="CC109">VLOOKUP($C109&amp;$D109&amp;$CF109,IF({1,0},Sheet1!$A$6:$A$47&amp;Sheet1!$C$6:$C$47&amp;Sheet1!$CE$6:$CE$47,Sheet1!CB$6:CB$47),2,0)</f>
        <v>0</v>
      </c>
      <c r="CD109" s="9">
        <f t="array" ref="CD109">VLOOKUP($C109&amp;$D109&amp;$CF109,IF({1,0},Sheet1!$A$6:$A$47&amp;Sheet1!$C$6:$C$47&amp;Sheet1!$CE$6:$CE$47,Sheet1!CC$6:CC$47),2,0)</f>
        <v>0</v>
      </c>
      <c r="CE109" s="9">
        <f t="array" ref="CE109">VLOOKUP($C109&amp;$D109&amp;$CF109,IF({1,0},Sheet1!$A$6:$A$47&amp;Sheet1!$C$6:$C$47&amp;Sheet1!$CE$6:$CE$47,Sheet1!CD$6:CD$47),2,0)</f>
        <v>0</v>
      </c>
      <c r="CF109" s="9">
        <v>45</v>
      </c>
      <c r="CG109" s="9" t="s">
        <v>482</v>
      </c>
      <c r="CH109" s="9" t="s">
        <v>214</v>
      </c>
      <c r="CI109" s="9">
        <f t="array" ref="CI109">VLOOKUP($C109&amp;$D109&amp;$CO109,IF({1,0},Sheet1!$A$6:$A$47&amp;Sheet1!$C$6:$C$47&amp;Sheet1!$CN$6:$CN$47,Sheet1!CH$6:CH$47),2,0)</f>
        <v>22</v>
      </c>
      <c r="CJ109" s="9">
        <f t="array" ref="CJ109">VLOOKUP($C109&amp;$D109&amp;$CO109,IF({1,0},Sheet1!$A$6:$A$47&amp;Sheet1!$C$6:$C$47&amp;Sheet1!$CN$6:$CN$47,Sheet1!CI$6:CI$47),2,0)</f>
        <v>60</v>
      </c>
      <c r="CK109" s="9">
        <f t="array" ref="CK109">VLOOKUP($C109&amp;$D109&amp;$CO109,IF({1,0},Sheet1!$A$6:$A$47&amp;Sheet1!$C$6:$C$47&amp;Sheet1!$CN$6:$CN$47,Sheet1!CJ$6:CJ$47),2,0)</f>
        <v>0</v>
      </c>
      <c r="CL109" s="9">
        <f t="array" ref="CL109">VLOOKUP($C109&amp;$D109&amp;$CO109,IF({1,0},Sheet1!$A$6:$A$47&amp;Sheet1!$C$6:$C$47&amp;Sheet1!$CN$6:$CN$47,Sheet1!CK$6:CK$47),2,0)</f>
        <v>0</v>
      </c>
      <c r="CM109" s="9">
        <f t="array" ref="CM109">VLOOKUP($C109&amp;$D109&amp;$CO109,IF({1,0},Sheet1!$A$6:$A$47&amp;Sheet1!$C$6:$C$47&amp;Sheet1!$CN$6:$CN$47,Sheet1!CL$6:CL$47),2,0)</f>
        <v>0</v>
      </c>
      <c r="CN109" s="9">
        <f t="array" ref="CN109">VLOOKUP($C109&amp;$D109&amp;$CO109,IF({1,0},Sheet1!$A$6:$A$47&amp;Sheet1!$C$6:$C$47&amp;Sheet1!$CN$6:$CN$47,Sheet1!CM$6:CM$47),2,0)</f>
        <v>0</v>
      </c>
      <c r="CO109" s="9">
        <v>50</v>
      </c>
      <c r="CP109" s="9" t="str">
        <f t="shared" ref="CP109:CP112" si="33">"最终增伤+"&amp;CJ109/10&amp;"% （"&amp;CO109/5&amp;"星）"</f>
        <v>最终增伤+6% （10星）</v>
      </c>
    </row>
    <row r="110" spans="1:94" ht="17.399999999999999" x14ac:dyDescent="0.25">
      <c r="A110" s="51">
        <v>20805</v>
      </c>
      <c r="B110" s="30" t="s">
        <v>265</v>
      </c>
      <c r="C110" s="30">
        <f>VLOOKUP(B110,Sheet4!$A$6:$B$171,2,0)</f>
        <v>3</v>
      </c>
      <c r="D110" s="52">
        <v>8</v>
      </c>
      <c r="E110" s="9" t="s">
        <v>29</v>
      </c>
      <c r="F110" s="9">
        <f t="array" ref="F110">VLOOKUP($C110&amp;$D110&amp;$L110,IF({1,0},Sheet1!$A$6:$A$47&amp;Sheet1!$C$6:$C$47&amp;Sheet1!$K$6:$K$47,Sheet1!E$6:E$47),2,0)</f>
        <v>18</v>
      </c>
      <c r="G110" s="9">
        <f t="array" ref="G110">VLOOKUP($C110&amp;$D110&amp;$L110,IF({1,0},Sheet1!$A$6:$A$47&amp;Sheet1!$C$6:$C$47&amp;Sheet1!$K$6:$K$47,Sheet1!F$6:F$47),2,0)</f>
        <v>1</v>
      </c>
      <c r="H110" s="9">
        <f t="array" ref="H110">VLOOKUP($C110&amp;$D110&amp;$L110,IF({1,0},Sheet1!$A$6:$A$47&amp;Sheet1!$C$6:$C$47&amp;Sheet1!$K$6:$K$47,Sheet1!G$6:G$47),2,0)</f>
        <v>0</v>
      </c>
      <c r="I110" s="9">
        <f t="array" ref="I110">VLOOKUP($C110&amp;$D110&amp;$L110,IF({1,0},Sheet1!$A$6:$A$47&amp;Sheet1!$C$6:$C$47&amp;Sheet1!$K$6:$K$47,Sheet1!H$6:H$47),2,0)</f>
        <v>0</v>
      </c>
      <c r="J110" s="9">
        <f t="array" ref="J110">VLOOKUP($C110&amp;$D110&amp;$L110,IF({1,0},Sheet1!$A$6:$A$47&amp;Sheet1!$C$6:$C$47&amp;Sheet1!$K$6:$K$47,Sheet1!I$6:I$47),2,0)</f>
        <v>0</v>
      </c>
      <c r="K110" s="9">
        <f t="array" ref="K110">VLOOKUP($C110&amp;$D110&amp;$L110,IF({1,0},Sheet1!$A$6:$A$47&amp;Sheet1!$C$6:$C$47&amp;Sheet1!$K$6:$K$47,Sheet1!J$6:J$47),2,0)</f>
        <v>0</v>
      </c>
      <c r="L110" s="9">
        <v>5</v>
      </c>
      <c r="M110" s="33" t="s">
        <v>413</v>
      </c>
      <c r="N110" s="9" t="s">
        <v>27</v>
      </c>
      <c r="O110" s="9">
        <f t="array" ref="O110">VLOOKUP($C110&amp;$D110&amp;$U110,IF({1,0},Sheet1!$A$6:$A$47&amp;Sheet1!$C$6:$C$47&amp;Sheet1!$T$6:$T$47,Sheet1!N$6:N$47),2,0)</f>
        <v>18</v>
      </c>
      <c r="P110" s="9">
        <f t="array" ref="P110">VLOOKUP($C110&amp;$D110&amp;$U110,IF({1,0},Sheet1!$A$6:$A$47&amp;Sheet1!$C$6:$C$47&amp;Sheet1!$T$6:$T$47,Sheet1!O$6:O$47),2,0)</f>
        <v>2</v>
      </c>
      <c r="Q110" s="9">
        <f t="array" ref="Q110">VLOOKUP($C110&amp;$D110&amp;$U110,IF({1,0},Sheet1!$A$6:$A$47&amp;Sheet1!$C$6:$C$47&amp;Sheet1!$T$6:$T$47,Sheet1!P$6:P$47),2,0)</f>
        <v>0</v>
      </c>
      <c r="R110" s="9">
        <f t="array" ref="R110">VLOOKUP($C110&amp;$D110&amp;$U110,IF({1,0},Sheet1!$A$6:$A$47&amp;Sheet1!$C$6:$C$47&amp;Sheet1!$T$6:$T$47,Sheet1!Q$6:Q$47),2,0)</f>
        <v>0</v>
      </c>
      <c r="S110" s="9">
        <f t="array" ref="S110">VLOOKUP($C110&amp;$D110&amp;$U110,IF({1,0},Sheet1!$A$6:$A$47&amp;Sheet1!$C$6:$C$47&amp;Sheet1!$T$6:$T$47,Sheet1!R$6:R$47),2,0)</f>
        <v>0</v>
      </c>
      <c r="T110" s="9">
        <f t="array" ref="T110">VLOOKUP($C110&amp;$D110&amp;$U110,IF({1,0},Sheet1!$A$6:$A$47&amp;Sheet1!$C$6:$C$47&amp;Sheet1!$T$6:$T$47,Sheet1!S$6:S$47),2,0)</f>
        <v>0</v>
      </c>
      <c r="U110" s="9">
        <v>10</v>
      </c>
      <c r="V110" s="33" t="s">
        <v>414</v>
      </c>
      <c r="W110" s="9" t="s">
        <v>28</v>
      </c>
      <c r="X110" s="9">
        <f t="array" ref="X110">VLOOKUP($C110&amp;$D110&amp;$AD110,IF({1,0},Sheet1!$A$6:$A$47&amp;Sheet1!$C$6:$C$47&amp;Sheet1!$AC$6:$AC$47,Sheet1!W$6:W$47),2,0)</f>
        <v>0</v>
      </c>
      <c r="Y110" s="9">
        <f t="array" ref="Y110">VLOOKUP($C110&amp;$D110&amp;$AD110,IF({1,0},Sheet1!$A$6:$A$47&amp;Sheet1!$C$6:$C$47&amp;Sheet1!$AC$6:$AC$47,Sheet1!X$6:X$47),2,0)</f>
        <v>0</v>
      </c>
      <c r="Z110" s="9">
        <f t="array" ref="Z110">VLOOKUP($C110&amp;$D110&amp;$AD110,IF({1,0},Sheet1!$A$6:$A$47&amp;Sheet1!$C$6:$C$47&amp;Sheet1!$AC$6:$AC$47,Sheet1!Y$6:Y$47),2,0)</f>
        <v>2</v>
      </c>
      <c r="AA110" s="9">
        <f t="array" ref="AA110">VLOOKUP($C110&amp;$D110&amp;$AD110,IF({1,0},Sheet1!$A$6:$A$47&amp;Sheet1!$C$6:$C$47&amp;Sheet1!$AC$6:$AC$47,Sheet1!Z$6:Z$47),2,0)</f>
        <v>600</v>
      </c>
      <c r="AB110" s="9">
        <f t="array" ref="AB110">VLOOKUP($C110&amp;$D110&amp;$AD110,IF({1,0},Sheet1!$A$6:$A$47&amp;Sheet1!$C$6:$C$47&amp;Sheet1!$AC$6:$AC$47,Sheet1!AA$6:AA$47),2,0)</f>
        <v>9</v>
      </c>
      <c r="AC110" s="9">
        <f t="array" ref="AC110">VLOOKUP($C110&amp;$D110&amp;$AD110,IF({1,0},Sheet1!$A$6:$A$47&amp;Sheet1!$C$6:$C$47&amp;Sheet1!$AC$6:$AC$47,Sheet1!AB$6:AB$47),2,0)</f>
        <v>30</v>
      </c>
      <c r="AD110" s="9">
        <v>15</v>
      </c>
      <c r="AE110" s="9" t="str">
        <f t="array" ref="AE110">VLOOKUP($C110&amp;$D110,IF({1,0},Sheet1!$A$6:$A$47&amp;Sheet1!$C$6:$C$47,Sheet1!AD$6:AD$47),2,0)</f>
        <v>攻击+600，命中+3% （3星）</v>
      </c>
      <c r="AF110" s="9" t="s">
        <v>72</v>
      </c>
      <c r="AG110" s="9">
        <f t="array" ref="AG110">VLOOKUP($C110&amp;$D110&amp;$AM110,IF({1,0},Sheet1!$A$6:$A$47&amp;Sheet1!$C$6:$C$47&amp;Sheet1!$AL$6:$AL$47,Sheet1!AF$6:AF$47),2,0)</f>
        <v>0</v>
      </c>
      <c r="AH110" s="9">
        <f t="array" ref="AH110">VLOOKUP($C110&amp;$D110&amp;$AM110,IF({1,0},Sheet1!$A$6:$A$47&amp;Sheet1!$C$6:$C$47&amp;Sheet1!$AL$6:$AL$47,Sheet1!AG$6:AG$47),2,0)</f>
        <v>0</v>
      </c>
      <c r="AI110" s="9">
        <f t="array" ref="AI110">VLOOKUP($C110&amp;$D110&amp;$AM110,IF({1,0},Sheet1!$A$6:$A$47&amp;Sheet1!$C$6:$C$47&amp;Sheet1!$AL$6:$AL$47,Sheet1!AH$6:AH$47),2,0)</f>
        <v>7</v>
      </c>
      <c r="AJ110" s="9">
        <f t="array" ref="AJ110">VLOOKUP($C110&amp;$D110&amp;$AM110,IF({1,0},Sheet1!$A$6:$A$47&amp;Sheet1!$C$6:$C$47&amp;Sheet1!$AL$6:$AL$47,Sheet1!AI$6:AI$47),2,0)</f>
        <v>50</v>
      </c>
      <c r="AK110" s="9">
        <f t="array" ref="AK110">VLOOKUP($C110&amp;$D110&amp;$AM110,IF({1,0},Sheet1!$A$6:$A$47&amp;Sheet1!$C$6:$C$47&amp;Sheet1!$AL$6:$AL$47,Sheet1!AJ$6:AJ$47),2,0)</f>
        <v>0</v>
      </c>
      <c r="AL110" s="9">
        <f t="array" ref="AL110">VLOOKUP($C110&amp;$D110&amp;$AM110,IF({1,0},Sheet1!$A$6:$A$47&amp;Sheet1!$C$6:$C$47&amp;Sheet1!$AL$6:$AL$47,Sheet1!AK$6:AK$47),2,0)</f>
        <v>0</v>
      </c>
      <c r="AM110" s="9">
        <v>20</v>
      </c>
      <c r="AN110" s="9" t="s">
        <v>427</v>
      </c>
      <c r="AO110" s="9" t="s">
        <v>73</v>
      </c>
      <c r="AP110" s="9">
        <f t="array" ref="AP110">VLOOKUP($C110&amp;$D110&amp;$AV110,IF({1,0},Sheet1!$A$6:$A$47&amp;Sheet1!$C$6:$C$47&amp;Sheet1!$AU$6:$AU$47,Sheet1!AO$6:AO$47),2,0)</f>
        <v>2</v>
      </c>
      <c r="AQ110" s="9">
        <f t="array" ref="AQ110">VLOOKUP($C110&amp;$D110&amp;$AV110,IF({1,0},Sheet1!$A$6:$A$47&amp;Sheet1!$C$6:$C$47&amp;Sheet1!$AU$6:$AU$47,Sheet1!AP$6:AP$47),2,0)</f>
        <v>2000</v>
      </c>
      <c r="AR110" s="9">
        <f t="array" ref="AR110">VLOOKUP($C110&amp;$D110&amp;$AV110,IF({1,0},Sheet1!$A$6:$A$47&amp;Sheet1!$C$6:$C$47&amp;Sheet1!$AU$6:$AU$47,Sheet1!AQ$6:AQ$47),2,0)</f>
        <v>0</v>
      </c>
      <c r="AS110" s="9">
        <f t="array" ref="AS110">VLOOKUP($C110&amp;$D110&amp;$AV110,IF({1,0},Sheet1!$A$6:$A$47&amp;Sheet1!$C$6:$C$47&amp;Sheet1!$AU$6:$AU$47,Sheet1!AR$6:AR$47),2,0)</f>
        <v>0</v>
      </c>
      <c r="AT110" s="9">
        <f t="array" ref="AT110">VLOOKUP($C110&amp;$D110&amp;$AV110,IF({1,0},Sheet1!$A$6:$A$47&amp;Sheet1!$C$6:$C$47&amp;Sheet1!$AU$6:$AU$47,Sheet1!AS$6:AS$47),2,0)</f>
        <v>0</v>
      </c>
      <c r="AU110" s="9">
        <f t="array" ref="AU110">VLOOKUP($C110&amp;$D110&amp;$AV110,IF({1,0},Sheet1!$A$6:$A$47&amp;Sheet1!$C$6:$C$47&amp;Sheet1!$AU$6:$AU$47,Sheet1!AT$6:AT$47),2,0)</f>
        <v>0</v>
      </c>
      <c r="AV110" s="9">
        <v>25</v>
      </c>
      <c r="AW110" s="9" t="s">
        <v>480</v>
      </c>
      <c r="AX110" s="9" t="s">
        <v>74</v>
      </c>
      <c r="AY110" s="9">
        <f t="array" ref="AY110">VLOOKUP($C110&amp;$D110&amp;$BE110,IF({1,0},Sheet1!$A$6:$A$47&amp;Sheet1!$C$6:$C$47&amp;Sheet1!$BD$6:$BD$47,Sheet1!AX$6:AX$47),2,0)</f>
        <v>18</v>
      </c>
      <c r="AZ110" s="9">
        <f t="array" ref="AZ110">VLOOKUP($C110&amp;$D110&amp;$BE110,IF({1,0},Sheet1!$A$6:$A$47&amp;Sheet1!$C$6:$C$47&amp;Sheet1!$BD$6:$BD$47,Sheet1!AY$6:AY$47),2,0)</f>
        <v>4</v>
      </c>
      <c r="BA110" s="9">
        <f t="array" ref="BA110">VLOOKUP($C110&amp;$D110&amp;$BE110,IF({1,0},Sheet1!$A$6:$A$47&amp;Sheet1!$C$6:$C$47&amp;Sheet1!$BD$6:$BD$47,Sheet1!AZ$6:AZ$47),2,0)</f>
        <v>0</v>
      </c>
      <c r="BB110" s="9">
        <f t="array" ref="BB110">VLOOKUP($C110&amp;$D110&amp;$BE110,IF({1,0},Sheet1!$A$6:$A$47&amp;Sheet1!$C$6:$C$47&amp;Sheet1!$BD$6:$BD$47,Sheet1!BA$6:BA$47),2,0)</f>
        <v>0</v>
      </c>
      <c r="BC110" s="9">
        <f t="array" ref="BC110">VLOOKUP($C110&amp;$D110&amp;$BE110,IF({1,0},Sheet1!$A$6:$A$47&amp;Sheet1!$C$6:$C$47&amp;Sheet1!$BD$6:$BD$47,Sheet1!BB$6:BB$47),2,0)</f>
        <v>0</v>
      </c>
      <c r="BD110" s="9">
        <f t="array" ref="BD110">VLOOKUP($C110&amp;$D110&amp;$BE110,IF({1,0},Sheet1!$A$6:$A$47&amp;Sheet1!$C$6:$C$47&amp;Sheet1!$BD$6:$BD$47,Sheet1!BC$6:BC$47),2,0)</f>
        <v>0</v>
      </c>
      <c r="BE110" s="9">
        <v>30</v>
      </c>
      <c r="BF110" s="33" t="s">
        <v>418</v>
      </c>
      <c r="BG110" s="33" t="s">
        <v>75</v>
      </c>
      <c r="BH110" s="9">
        <f t="array" ref="BH110">VLOOKUP($C110&amp;$D110&amp;$BN110,IF({1,0},Sheet1!$A$6:$A$47&amp;Sheet1!$C$6:$C$47&amp;Sheet1!$BM$6:$BM$47,Sheet1!BG$6:BG$47),2,0)</f>
        <v>2</v>
      </c>
      <c r="BI110" s="9">
        <f t="array" ref="BI110">VLOOKUP($C110&amp;$D110&amp;$BN110,IF({1,0},Sheet1!$A$6:$A$47&amp;Sheet1!$C$6:$C$47&amp;Sheet1!$BM$6:$BM$47,Sheet1!BH$6:BH$47),2,0)</f>
        <v>4000</v>
      </c>
      <c r="BJ110" s="9">
        <f t="array" ref="BJ110">VLOOKUP($C110&amp;$D110&amp;$BN110,IF({1,0},Sheet1!$A$6:$A$47&amp;Sheet1!$C$6:$C$47&amp;Sheet1!$BM$6:$BM$47,Sheet1!BI$6:BI$47),2,0)</f>
        <v>0</v>
      </c>
      <c r="BK110" s="9">
        <f t="array" ref="BK110">VLOOKUP($C110&amp;$D110&amp;$BN110,IF({1,0},Sheet1!$A$6:$A$47&amp;Sheet1!$C$6:$C$47&amp;Sheet1!$BM$6:$BM$47,Sheet1!BJ$6:BJ$47),2,0)</f>
        <v>0</v>
      </c>
      <c r="BL110" s="9">
        <f t="array" ref="BL110">VLOOKUP($C110&amp;$D110&amp;$BN110,IF({1,0},Sheet1!$A$6:$A$47&amp;Sheet1!$C$6:$C$47&amp;Sheet1!$BM$6:$BM$47,Sheet1!BK$6:BK$47),2,0)</f>
        <v>0</v>
      </c>
      <c r="BM110" s="9">
        <f t="array" ref="BM110">VLOOKUP($C110&amp;$D110&amp;$BN110,IF({1,0},Sheet1!$A$6:$A$47&amp;Sheet1!$C$6:$C$47&amp;Sheet1!$BM$6:$BM$47,Sheet1!BL$6:BL$47),2,0)</f>
        <v>0</v>
      </c>
      <c r="BN110" s="9">
        <v>35</v>
      </c>
      <c r="BO110" s="9" t="s">
        <v>481</v>
      </c>
      <c r="BP110" s="9" t="s">
        <v>76</v>
      </c>
      <c r="BQ110" s="9">
        <f t="array" ref="BQ110">VLOOKUP($C110&amp;$D110&amp;$BW110,IF({1,0},Sheet1!$A$6:$A$47&amp;Sheet1!$C$6:$C$47&amp;Sheet1!$BV$6:$BV$47,Sheet1!BP$6:BP$47),2,0)</f>
        <v>7</v>
      </c>
      <c r="BR110" s="9">
        <f t="array" ref="BR110">VLOOKUP($C110&amp;$D110&amp;$BW110,IF({1,0},Sheet1!$A$6:$A$47&amp;Sheet1!$C$6:$C$47&amp;Sheet1!$BV$6:$BV$47,Sheet1!BQ$6:BQ$47),2,0)</f>
        <v>50</v>
      </c>
      <c r="BS110" s="9">
        <f t="array" ref="BS110">VLOOKUP($C110&amp;$D110&amp;$BW110,IF({1,0},Sheet1!$A$6:$A$47&amp;Sheet1!$C$6:$C$47&amp;Sheet1!$BV$6:$BV$47,Sheet1!BR$6:BR$47),2,0)</f>
        <v>0</v>
      </c>
      <c r="BT110" s="9">
        <f t="array" ref="BT110">VLOOKUP($C110&amp;$D110&amp;$BW110,IF({1,0},Sheet1!$A$6:$A$47&amp;Sheet1!$C$6:$C$47&amp;Sheet1!$BV$6:$BV$47,Sheet1!BS$6:BS$47),2,0)</f>
        <v>0</v>
      </c>
      <c r="BU110" s="9">
        <f t="array" ref="BU110">VLOOKUP($C110&amp;$D110&amp;$BW110,IF({1,0},Sheet1!$A$6:$A$47&amp;Sheet1!$C$6:$C$47&amp;Sheet1!$BV$6:$BV$47,Sheet1!BT$6:BT$47),2,0)</f>
        <v>0</v>
      </c>
      <c r="BV110" s="9">
        <f t="array" ref="BV110">VLOOKUP($C110&amp;$D110&amp;$BW110,IF({1,0},Sheet1!$A$6:$A$47&amp;Sheet1!$C$6:$C$47&amp;Sheet1!$BV$6:$BV$47,Sheet1!BU$6:BU$47),2,0)</f>
        <v>0</v>
      </c>
      <c r="BW110" s="9">
        <v>40</v>
      </c>
      <c r="BX110" s="9" t="str">
        <f t="shared" si="32"/>
        <v>伤害加成+5% （8星）</v>
      </c>
      <c r="BY110" s="9" t="s">
        <v>77</v>
      </c>
      <c r="BZ110" s="9">
        <f t="array" ref="BZ110">VLOOKUP($C110&amp;$D110&amp;$CF110,IF({1,0},Sheet1!$A$6:$A$47&amp;Sheet1!$C$6:$C$47&amp;Sheet1!$CE$6:$CE$47,Sheet1!BY$6:BY$47),2,0)</f>
        <v>2</v>
      </c>
      <c r="CA110" s="9">
        <f t="array" ref="CA110">VLOOKUP($C110&amp;$D110&amp;$CF110,IF({1,0},Sheet1!$A$6:$A$47&amp;Sheet1!$C$6:$C$47&amp;Sheet1!$CE$6:$CE$47,Sheet1!BZ$6:BZ$47),2,0)</f>
        <v>8000</v>
      </c>
      <c r="CB110" s="9">
        <f t="array" ref="CB110">VLOOKUP($C110&amp;$D110&amp;$CF110,IF({1,0},Sheet1!$A$6:$A$47&amp;Sheet1!$C$6:$C$47&amp;Sheet1!$CE$6:$CE$47,Sheet1!CA$6:CA$47),2,0)</f>
        <v>0</v>
      </c>
      <c r="CC110" s="9">
        <f t="array" ref="CC110">VLOOKUP($C110&amp;$D110&amp;$CF110,IF({1,0},Sheet1!$A$6:$A$47&amp;Sheet1!$C$6:$C$47&amp;Sheet1!$CE$6:$CE$47,Sheet1!CB$6:CB$47),2,0)</f>
        <v>0</v>
      </c>
      <c r="CD110" s="9">
        <f t="array" ref="CD110">VLOOKUP($C110&amp;$D110&amp;$CF110,IF({1,0},Sheet1!$A$6:$A$47&amp;Sheet1!$C$6:$C$47&amp;Sheet1!$CE$6:$CE$47,Sheet1!CC$6:CC$47),2,0)</f>
        <v>0</v>
      </c>
      <c r="CE110" s="9">
        <f t="array" ref="CE110">VLOOKUP($C110&amp;$D110&amp;$CF110,IF({1,0},Sheet1!$A$6:$A$47&amp;Sheet1!$C$6:$C$47&amp;Sheet1!$CE$6:$CE$47,Sheet1!CD$6:CD$47),2,0)</f>
        <v>0</v>
      </c>
      <c r="CF110" s="9">
        <v>45</v>
      </c>
      <c r="CG110" s="9" t="s">
        <v>482</v>
      </c>
      <c r="CH110" s="9" t="s">
        <v>78</v>
      </c>
      <c r="CI110" s="9">
        <f t="array" ref="CI110">VLOOKUP($C110&amp;$D110&amp;$CO110,IF({1,0},Sheet1!$A$6:$A$47&amp;Sheet1!$C$6:$C$47&amp;Sheet1!$CN$6:$CN$47,Sheet1!CH$6:CH$47),2,0)</f>
        <v>22</v>
      </c>
      <c r="CJ110" s="9">
        <f t="array" ref="CJ110">VLOOKUP($C110&amp;$D110&amp;$CO110,IF({1,0},Sheet1!$A$6:$A$47&amp;Sheet1!$C$6:$C$47&amp;Sheet1!$CN$6:$CN$47,Sheet1!CI$6:CI$47),2,0)</f>
        <v>60</v>
      </c>
      <c r="CK110" s="9">
        <f t="array" ref="CK110">VLOOKUP($C110&amp;$D110&amp;$CO110,IF({1,0},Sheet1!$A$6:$A$47&amp;Sheet1!$C$6:$C$47&amp;Sheet1!$CN$6:$CN$47,Sheet1!CJ$6:CJ$47),2,0)</f>
        <v>0</v>
      </c>
      <c r="CL110" s="9">
        <f t="array" ref="CL110">VLOOKUP($C110&amp;$D110&amp;$CO110,IF({1,0},Sheet1!$A$6:$A$47&amp;Sheet1!$C$6:$C$47&amp;Sheet1!$CN$6:$CN$47,Sheet1!CK$6:CK$47),2,0)</f>
        <v>0</v>
      </c>
      <c r="CM110" s="9">
        <f t="array" ref="CM110">VLOOKUP($C110&amp;$D110&amp;$CO110,IF({1,0},Sheet1!$A$6:$A$47&amp;Sheet1!$C$6:$C$47&amp;Sheet1!$CN$6:$CN$47,Sheet1!CL$6:CL$47),2,0)</f>
        <v>0</v>
      </c>
      <c r="CN110" s="9">
        <f t="array" ref="CN110">VLOOKUP($C110&amp;$D110&amp;$CO110,IF({1,0},Sheet1!$A$6:$A$47&amp;Sheet1!$C$6:$C$47&amp;Sheet1!$CN$6:$CN$47,Sheet1!CM$6:CM$47),2,0)</f>
        <v>0</v>
      </c>
      <c r="CO110" s="9">
        <v>50</v>
      </c>
      <c r="CP110" s="9" t="str">
        <f t="shared" si="33"/>
        <v>最终增伤+6% （10星）</v>
      </c>
    </row>
    <row r="111" spans="1:94" ht="17.399999999999999" x14ac:dyDescent="0.25">
      <c r="A111" s="51">
        <v>20806</v>
      </c>
      <c r="B111" s="30" t="s">
        <v>266</v>
      </c>
      <c r="C111" s="30">
        <f>VLOOKUP(B111,Sheet4!$A$6:$B$171,2,0)</f>
        <v>3</v>
      </c>
      <c r="D111" s="52">
        <v>8</v>
      </c>
      <c r="E111" s="9" t="s">
        <v>29</v>
      </c>
      <c r="F111" s="9">
        <f t="array" ref="F111">VLOOKUP($C111&amp;$D111&amp;$L111,IF({1,0},Sheet1!$A$6:$A$47&amp;Sheet1!$C$6:$C$47&amp;Sheet1!$K$6:$K$47,Sheet1!E$6:E$47),2,0)</f>
        <v>18</v>
      </c>
      <c r="G111" s="9">
        <f t="array" ref="G111">VLOOKUP($C111&amp;$D111&amp;$L111,IF({1,0},Sheet1!$A$6:$A$47&amp;Sheet1!$C$6:$C$47&amp;Sheet1!$K$6:$K$47,Sheet1!F$6:F$47),2,0)</f>
        <v>1</v>
      </c>
      <c r="H111" s="9">
        <f t="array" ref="H111">VLOOKUP($C111&amp;$D111&amp;$L111,IF({1,0},Sheet1!$A$6:$A$47&amp;Sheet1!$C$6:$C$47&amp;Sheet1!$K$6:$K$47,Sheet1!G$6:G$47),2,0)</f>
        <v>0</v>
      </c>
      <c r="I111" s="9">
        <f t="array" ref="I111">VLOOKUP($C111&amp;$D111&amp;$L111,IF({1,0},Sheet1!$A$6:$A$47&amp;Sheet1!$C$6:$C$47&amp;Sheet1!$K$6:$K$47,Sheet1!H$6:H$47),2,0)</f>
        <v>0</v>
      </c>
      <c r="J111" s="9">
        <f t="array" ref="J111">VLOOKUP($C111&amp;$D111&amp;$L111,IF({1,0},Sheet1!$A$6:$A$47&amp;Sheet1!$C$6:$C$47&amp;Sheet1!$K$6:$K$47,Sheet1!I$6:I$47),2,0)</f>
        <v>0</v>
      </c>
      <c r="K111" s="9">
        <f t="array" ref="K111">VLOOKUP($C111&amp;$D111&amp;$L111,IF({1,0},Sheet1!$A$6:$A$47&amp;Sheet1!$C$6:$C$47&amp;Sheet1!$K$6:$K$47,Sheet1!J$6:J$47),2,0)</f>
        <v>0</v>
      </c>
      <c r="L111" s="9">
        <v>5</v>
      </c>
      <c r="M111" s="33" t="s">
        <v>413</v>
      </c>
      <c r="N111" s="9" t="s">
        <v>27</v>
      </c>
      <c r="O111" s="9">
        <f t="array" ref="O111">VLOOKUP($C111&amp;$D111&amp;$U111,IF({1,0},Sheet1!$A$6:$A$47&amp;Sheet1!$C$6:$C$47&amp;Sheet1!$T$6:$T$47,Sheet1!N$6:N$47),2,0)</f>
        <v>18</v>
      </c>
      <c r="P111" s="9">
        <f t="array" ref="P111">VLOOKUP($C111&amp;$D111&amp;$U111,IF({1,0},Sheet1!$A$6:$A$47&amp;Sheet1!$C$6:$C$47&amp;Sheet1!$T$6:$T$47,Sheet1!O$6:O$47),2,0)</f>
        <v>2</v>
      </c>
      <c r="Q111" s="9">
        <f t="array" ref="Q111">VLOOKUP($C111&amp;$D111&amp;$U111,IF({1,0},Sheet1!$A$6:$A$47&amp;Sheet1!$C$6:$C$47&amp;Sheet1!$T$6:$T$47,Sheet1!P$6:P$47),2,0)</f>
        <v>0</v>
      </c>
      <c r="R111" s="9">
        <f t="array" ref="R111">VLOOKUP($C111&amp;$D111&amp;$U111,IF({1,0},Sheet1!$A$6:$A$47&amp;Sheet1!$C$6:$C$47&amp;Sheet1!$T$6:$T$47,Sheet1!Q$6:Q$47),2,0)</f>
        <v>0</v>
      </c>
      <c r="S111" s="9">
        <f t="array" ref="S111">VLOOKUP($C111&amp;$D111&amp;$U111,IF({1,0},Sheet1!$A$6:$A$47&amp;Sheet1!$C$6:$C$47&amp;Sheet1!$T$6:$T$47,Sheet1!R$6:R$47),2,0)</f>
        <v>0</v>
      </c>
      <c r="T111" s="9">
        <f t="array" ref="T111">VLOOKUP($C111&amp;$D111&amp;$U111,IF({1,0},Sheet1!$A$6:$A$47&amp;Sheet1!$C$6:$C$47&amp;Sheet1!$T$6:$T$47,Sheet1!S$6:S$47),2,0)</f>
        <v>0</v>
      </c>
      <c r="U111" s="9">
        <v>10</v>
      </c>
      <c r="V111" s="33" t="s">
        <v>414</v>
      </c>
      <c r="W111" s="9" t="s">
        <v>28</v>
      </c>
      <c r="X111" s="9">
        <f t="array" ref="X111">VLOOKUP($C111&amp;$D111&amp;$AD111,IF({1,0},Sheet1!$A$6:$A$47&amp;Sheet1!$C$6:$C$47&amp;Sheet1!$AC$6:$AC$47,Sheet1!W$6:W$47),2,0)</f>
        <v>0</v>
      </c>
      <c r="Y111" s="9">
        <f t="array" ref="Y111">VLOOKUP($C111&amp;$D111&amp;$AD111,IF({1,0},Sheet1!$A$6:$A$47&amp;Sheet1!$C$6:$C$47&amp;Sheet1!$AC$6:$AC$47,Sheet1!X$6:X$47),2,0)</f>
        <v>0</v>
      </c>
      <c r="Z111" s="9">
        <f t="array" ref="Z111">VLOOKUP($C111&amp;$D111&amp;$AD111,IF({1,0},Sheet1!$A$6:$A$47&amp;Sheet1!$C$6:$C$47&amp;Sheet1!$AC$6:$AC$47,Sheet1!Y$6:Y$47),2,0)</f>
        <v>2</v>
      </c>
      <c r="AA111" s="9">
        <f t="array" ref="AA111">VLOOKUP($C111&amp;$D111&amp;$AD111,IF({1,0},Sheet1!$A$6:$A$47&amp;Sheet1!$C$6:$C$47&amp;Sheet1!$AC$6:$AC$47,Sheet1!Z$6:Z$47),2,0)</f>
        <v>600</v>
      </c>
      <c r="AB111" s="9">
        <f t="array" ref="AB111">VLOOKUP($C111&amp;$D111&amp;$AD111,IF({1,0},Sheet1!$A$6:$A$47&amp;Sheet1!$C$6:$C$47&amp;Sheet1!$AC$6:$AC$47,Sheet1!AA$6:AA$47),2,0)</f>
        <v>9</v>
      </c>
      <c r="AC111" s="9">
        <f t="array" ref="AC111">VLOOKUP($C111&amp;$D111&amp;$AD111,IF({1,0},Sheet1!$A$6:$A$47&amp;Sheet1!$C$6:$C$47&amp;Sheet1!$AC$6:$AC$47,Sheet1!AB$6:AB$47),2,0)</f>
        <v>30</v>
      </c>
      <c r="AD111" s="9">
        <v>15</v>
      </c>
      <c r="AE111" s="9" t="str">
        <f t="array" ref="AE111">VLOOKUP($C111&amp;$D111,IF({1,0},Sheet1!$A$6:$A$47&amp;Sheet1!$C$6:$C$47,Sheet1!AD$6:AD$47),2,0)</f>
        <v>攻击+600，命中+3% （3星）</v>
      </c>
      <c r="AF111" s="9" t="s">
        <v>72</v>
      </c>
      <c r="AG111" s="9">
        <f t="array" ref="AG111">VLOOKUP($C111&amp;$D111&amp;$AM111,IF({1,0},Sheet1!$A$6:$A$47&amp;Sheet1!$C$6:$C$47&amp;Sheet1!$AL$6:$AL$47,Sheet1!AF$6:AF$47),2,0)</f>
        <v>0</v>
      </c>
      <c r="AH111" s="9">
        <f t="array" ref="AH111">VLOOKUP($C111&amp;$D111&amp;$AM111,IF({1,0},Sheet1!$A$6:$A$47&amp;Sheet1!$C$6:$C$47&amp;Sheet1!$AL$6:$AL$47,Sheet1!AG$6:AG$47),2,0)</f>
        <v>0</v>
      </c>
      <c r="AI111" s="9">
        <f t="array" ref="AI111">VLOOKUP($C111&amp;$D111&amp;$AM111,IF({1,0},Sheet1!$A$6:$A$47&amp;Sheet1!$C$6:$C$47&amp;Sheet1!$AL$6:$AL$47,Sheet1!AH$6:AH$47),2,0)</f>
        <v>7</v>
      </c>
      <c r="AJ111" s="9">
        <f t="array" ref="AJ111">VLOOKUP($C111&amp;$D111&amp;$AM111,IF({1,0},Sheet1!$A$6:$A$47&amp;Sheet1!$C$6:$C$47&amp;Sheet1!$AL$6:$AL$47,Sheet1!AI$6:AI$47),2,0)</f>
        <v>50</v>
      </c>
      <c r="AK111" s="9">
        <f t="array" ref="AK111">VLOOKUP($C111&amp;$D111&amp;$AM111,IF({1,0},Sheet1!$A$6:$A$47&amp;Sheet1!$C$6:$C$47&amp;Sheet1!$AL$6:$AL$47,Sheet1!AJ$6:AJ$47),2,0)</f>
        <v>0</v>
      </c>
      <c r="AL111" s="9">
        <f t="array" ref="AL111">VLOOKUP($C111&amp;$D111&amp;$AM111,IF({1,0},Sheet1!$A$6:$A$47&amp;Sheet1!$C$6:$C$47&amp;Sheet1!$AL$6:$AL$47,Sheet1!AK$6:AK$47),2,0)</f>
        <v>0</v>
      </c>
      <c r="AM111" s="9">
        <v>20</v>
      </c>
      <c r="AN111" s="9" t="s">
        <v>427</v>
      </c>
      <c r="AO111" s="9" t="s">
        <v>73</v>
      </c>
      <c r="AP111" s="9">
        <f t="array" ref="AP111">VLOOKUP($C111&amp;$D111&amp;$AV111,IF({1,0},Sheet1!$A$6:$A$47&amp;Sheet1!$C$6:$C$47&amp;Sheet1!$AU$6:$AU$47,Sheet1!AO$6:AO$47),2,0)</f>
        <v>2</v>
      </c>
      <c r="AQ111" s="9">
        <f t="array" ref="AQ111">VLOOKUP($C111&amp;$D111&amp;$AV111,IF({1,0},Sheet1!$A$6:$A$47&amp;Sheet1!$C$6:$C$47&amp;Sheet1!$AU$6:$AU$47,Sheet1!AP$6:AP$47),2,0)</f>
        <v>2000</v>
      </c>
      <c r="AR111" s="9">
        <f t="array" ref="AR111">VLOOKUP($C111&amp;$D111&amp;$AV111,IF({1,0},Sheet1!$A$6:$A$47&amp;Sheet1!$C$6:$C$47&amp;Sheet1!$AU$6:$AU$47,Sheet1!AQ$6:AQ$47),2,0)</f>
        <v>0</v>
      </c>
      <c r="AS111" s="9">
        <f t="array" ref="AS111">VLOOKUP($C111&amp;$D111&amp;$AV111,IF({1,0},Sheet1!$A$6:$A$47&amp;Sheet1!$C$6:$C$47&amp;Sheet1!$AU$6:$AU$47,Sheet1!AR$6:AR$47),2,0)</f>
        <v>0</v>
      </c>
      <c r="AT111" s="9">
        <f t="array" ref="AT111">VLOOKUP($C111&amp;$D111&amp;$AV111,IF({1,0},Sheet1!$A$6:$A$47&amp;Sheet1!$C$6:$C$47&amp;Sheet1!$AU$6:$AU$47,Sheet1!AS$6:AS$47),2,0)</f>
        <v>0</v>
      </c>
      <c r="AU111" s="9">
        <f t="array" ref="AU111">VLOOKUP($C111&amp;$D111&amp;$AV111,IF({1,0},Sheet1!$A$6:$A$47&amp;Sheet1!$C$6:$C$47&amp;Sheet1!$AU$6:$AU$47,Sheet1!AT$6:AT$47),2,0)</f>
        <v>0</v>
      </c>
      <c r="AV111" s="9">
        <v>25</v>
      </c>
      <c r="AW111" s="9" t="s">
        <v>480</v>
      </c>
      <c r="AX111" s="9" t="s">
        <v>74</v>
      </c>
      <c r="AY111" s="9">
        <f t="array" ref="AY111">VLOOKUP($C111&amp;$D111&amp;$BE111,IF({1,0},Sheet1!$A$6:$A$47&amp;Sheet1!$C$6:$C$47&amp;Sheet1!$BD$6:$BD$47,Sheet1!AX$6:AX$47),2,0)</f>
        <v>18</v>
      </c>
      <c r="AZ111" s="9">
        <f t="array" ref="AZ111">VLOOKUP($C111&amp;$D111&amp;$BE111,IF({1,0},Sheet1!$A$6:$A$47&amp;Sheet1!$C$6:$C$47&amp;Sheet1!$BD$6:$BD$47,Sheet1!AY$6:AY$47),2,0)</f>
        <v>4</v>
      </c>
      <c r="BA111" s="9">
        <f t="array" ref="BA111">VLOOKUP($C111&amp;$D111&amp;$BE111,IF({1,0},Sheet1!$A$6:$A$47&amp;Sheet1!$C$6:$C$47&amp;Sheet1!$BD$6:$BD$47,Sheet1!AZ$6:AZ$47),2,0)</f>
        <v>0</v>
      </c>
      <c r="BB111" s="9">
        <f t="array" ref="BB111">VLOOKUP($C111&amp;$D111&amp;$BE111,IF({1,0},Sheet1!$A$6:$A$47&amp;Sheet1!$C$6:$C$47&amp;Sheet1!$BD$6:$BD$47,Sheet1!BA$6:BA$47),2,0)</f>
        <v>0</v>
      </c>
      <c r="BC111" s="9">
        <f t="array" ref="BC111">VLOOKUP($C111&amp;$D111&amp;$BE111,IF({1,0},Sheet1!$A$6:$A$47&amp;Sheet1!$C$6:$C$47&amp;Sheet1!$BD$6:$BD$47,Sheet1!BB$6:BB$47),2,0)</f>
        <v>0</v>
      </c>
      <c r="BD111" s="9">
        <f t="array" ref="BD111">VLOOKUP($C111&amp;$D111&amp;$BE111,IF({1,0},Sheet1!$A$6:$A$47&amp;Sheet1!$C$6:$C$47&amp;Sheet1!$BD$6:$BD$47,Sheet1!BC$6:BC$47),2,0)</f>
        <v>0</v>
      </c>
      <c r="BE111" s="9">
        <v>30</v>
      </c>
      <c r="BF111" s="33" t="s">
        <v>418</v>
      </c>
      <c r="BG111" s="33" t="s">
        <v>75</v>
      </c>
      <c r="BH111" s="9">
        <f t="array" ref="BH111">VLOOKUP($C111&amp;$D111&amp;$BN111,IF({1,0},Sheet1!$A$6:$A$47&amp;Sheet1!$C$6:$C$47&amp;Sheet1!$BM$6:$BM$47,Sheet1!BG$6:BG$47),2,0)</f>
        <v>2</v>
      </c>
      <c r="BI111" s="9">
        <f t="array" ref="BI111">VLOOKUP($C111&amp;$D111&amp;$BN111,IF({1,0},Sheet1!$A$6:$A$47&amp;Sheet1!$C$6:$C$47&amp;Sheet1!$BM$6:$BM$47,Sheet1!BH$6:BH$47),2,0)</f>
        <v>4000</v>
      </c>
      <c r="BJ111" s="9">
        <f t="array" ref="BJ111">VLOOKUP($C111&amp;$D111&amp;$BN111,IF({1,0},Sheet1!$A$6:$A$47&amp;Sheet1!$C$6:$C$47&amp;Sheet1!$BM$6:$BM$47,Sheet1!BI$6:BI$47),2,0)</f>
        <v>0</v>
      </c>
      <c r="BK111" s="9">
        <f t="array" ref="BK111">VLOOKUP($C111&amp;$D111&amp;$BN111,IF({1,0},Sheet1!$A$6:$A$47&amp;Sheet1!$C$6:$C$47&amp;Sheet1!$BM$6:$BM$47,Sheet1!BJ$6:BJ$47),2,0)</f>
        <v>0</v>
      </c>
      <c r="BL111" s="9">
        <f t="array" ref="BL111">VLOOKUP($C111&amp;$D111&amp;$BN111,IF({1,0},Sheet1!$A$6:$A$47&amp;Sheet1!$C$6:$C$47&amp;Sheet1!$BM$6:$BM$47,Sheet1!BK$6:BK$47),2,0)</f>
        <v>0</v>
      </c>
      <c r="BM111" s="9">
        <f t="array" ref="BM111">VLOOKUP($C111&amp;$D111&amp;$BN111,IF({1,0},Sheet1!$A$6:$A$47&amp;Sheet1!$C$6:$C$47&amp;Sheet1!$BM$6:$BM$47,Sheet1!BL$6:BL$47),2,0)</f>
        <v>0</v>
      </c>
      <c r="BN111" s="9">
        <v>35</v>
      </c>
      <c r="BO111" s="9" t="s">
        <v>481</v>
      </c>
      <c r="BP111" s="9" t="s">
        <v>76</v>
      </c>
      <c r="BQ111" s="9">
        <f t="array" ref="BQ111">VLOOKUP($C111&amp;$D111&amp;$BW111,IF({1,0},Sheet1!$A$6:$A$47&amp;Sheet1!$C$6:$C$47&amp;Sheet1!$BV$6:$BV$47,Sheet1!BP$6:BP$47),2,0)</f>
        <v>7</v>
      </c>
      <c r="BR111" s="9">
        <f t="array" ref="BR111">VLOOKUP($C111&amp;$D111&amp;$BW111,IF({1,0},Sheet1!$A$6:$A$47&amp;Sheet1!$C$6:$C$47&amp;Sheet1!$BV$6:$BV$47,Sheet1!BQ$6:BQ$47),2,0)</f>
        <v>50</v>
      </c>
      <c r="BS111" s="9">
        <f t="array" ref="BS111">VLOOKUP($C111&amp;$D111&amp;$BW111,IF({1,0},Sheet1!$A$6:$A$47&amp;Sheet1!$C$6:$C$47&amp;Sheet1!$BV$6:$BV$47,Sheet1!BR$6:BR$47),2,0)</f>
        <v>0</v>
      </c>
      <c r="BT111" s="9">
        <f t="array" ref="BT111">VLOOKUP($C111&amp;$D111&amp;$BW111,IF({1,0},Sheet1!$A$6:$A$47&amp;Sheet1!$C$6:$C$47&amp;Sheet1!$BV$6:$BV$47,Sheet1!BS$6:BS$47),2,0)</f>
        <v>0</v>
      </c>
      <c r="BU111" s="9">
        <f t="array" ref="BU111">VLOOKUP($C111&amp;$D111&amp;$BW111,IF({1,0},Sheet1!$A$6:$A$47&amp;Sheet1!$C$6:$C$47&amp;Sheet1!$BV$6:$BV$47,Sheet1!BT$6:BT$47),2,0)</f>
        <v>0</v>
      </c>
      <c r="BV111" s="9">
        <f t="array" ref="BV111">VLOOKUP($C111&amp;$D111&amp;$BW111,IF({1,0},Sheet1!$A$6:$A$47&amp;Sheet1!$C$6:$C$47&amp;Sheet1!$BV$6:$BV$47,Sheet1!BU$6:BU$47),2,0)</f>
        <v>0</v>
      </c>
      <c r="BW111" s="9">
        <v>40</v>
      </c>
      <c r="BX111" s="9" t="str">
        <f t="shared" si="32"/>
        <v>伤害加成+5% （8星）</v>
      </c>
      <c r="BY111" s="9" t="s">
        <v>77</v>
      </c>
      <c r="BZ111" s="9">
        <f t="array" ref="BZ111">VLOOKUP($C111&amp;$D111&amp;$CF111,IF({1,0},Sheet1!$A$6:$A$47&amp;Sheet1!$C$6:$C$47&amp;Sheet1!$CE$6:$CE$47,Sheet1!BY$6:BY$47),2,0)</f>
        <v>2</v>
      </c>
      <c r="CA111" s="9">
        <f t="array" ref="CA111">VLOOKUP($C111&amp;$D111&amp;$CF111,IF({1,0},Sheet1!$A$6:$A$47&amp;Sheet1!$C$6:$C$47&amp;Sheet1!$CE$6:$CE$47,Sheet1!BZ$6:BZ$47),2,0)</f>
        <v>8000</v>
      </c>
      <c r="CB111" s="9">
        <f t="array" ref="CB111">VLOOKUP($C111&amp;$D111&amp;$CF111,IF({1,0},Sheet1!$A$6:$A$47&amp;Sheet1!$C$6:$C$47&amp;Sheet1!$CE$6:$CE$47,Sheet1!CA$6:CA$47),2,0)</f>
        <v>0</v>
      </c>
      <c r="CC111" s="9">
        <f t="array" ref="CC111">VLOOKUP($C111&amp;$D111&amp;$CF111,IF({1,0},Sheet1!$A$6:$A$47&amp;Sheet1!$C$6:$C$47&amp;Sheet1!$CE$6:$CE$47,Sheet1!CB$6:CB$47),2,0)</f>
        <v>0</v>
      </c>
      <c r="CD111" s="9">
        <f t="array" ref="CD111">VLOOKUP($C111&amp;$D111&amp;$CF111,IF({1,0},Sheet1!$A$6:$A$47&amp;Sheet1!$C$6:$C$47&amp;Sheet1!$CE$6:$CE$47,Sheet1!CC$6:CC$47),2,0)</f>
        <v>0</v>
      </c>
      <c r="CE111" s="9">
        <f t="array" ref="CE111">VLOOKUP($C111&amp;$D111&amp;$CF111,IF({1,0},Sheet1!$A$6:$A$47&amp;Sheet1!$C$6:$C$47&amp;Sheet1!$CE$6:$CE$47,Sheet1!CD$6:CD$47),2,0)</f>
        <v>0</v>
      </c>
      <c r="CF111" s="9">
        <v>45</v>
      </c>
      <c r="CG111" s="9" t="s">
        <v>482</v>
      </c>
      <c r="CH111" s="9" t="s">
        <v>78</v>
      </c>
      <c r="CI111" s="9">
        <f t="array" ref="CI111">VLOOKUP($C111&amp;$D111&amp;$CO111,IF({1,0},Sheet1!$A$6:$A$47&amp;Sheet1!$C$6:$C$47&amp;Sheet1!$CN$6:$CN$47,Sheet1!CH$6:CH$47),2,0)</f>
        <v>22</v>
      </c>
      <c r="CJ111" s="9">
        <f t="array" ref="CJ111">VLOOKUP($C111&amp;$D111&amp;$CO111,IF({1,0},Sheet1!$A$6:$A$47&amp;Sheet1!$C$6:$C$47&amp;Sheet1!$CN$6:$CN$47,Sheet1!CI$6:CI$47),2,0)</f>
        <v>60</v>
      </c>
      <c r="CK111" s="9">
        <f t="array" ref="CK111">VLOOKUP($C111&amp;$D111&amp;$CO111,IF({1,0},Sheet1!$A$6:$A$47&amp;Sheet1!$C$6:$C$47&amp;Sheet1!$CN$6:$CN$47,Sheet1!CJ$6:CJ$47),2,0)</f>
        <v>0</v>
      </c>
      <c r="CL111" s="9">
        <f t="array" ref="CL111">VLOOKUP($C111&amp;$D111&amp;$CO111,IF({1,0},Sheet1!$A$6:$A$47&amp;Sheet1!$C$6:$C$47&amp;Sheet1!$CN$6:$CN$47,Sheet1!CK$6:CK$47),2,0)</f>
        <v>0</v>
      </c>
      <c r="CM111" s="9">
        <f t="array" ref="CM111">VLOOKUP($C111&amp;$D111&amp;$CO111,IF({1,0},Sheet1!$A$6:$A$47&amp;Sheet1!$C$6:$C$47&amp;Sheet1!$CN$6:$CN$47,Sheet1!CL$6:CL$47),2,0)</f>
        <v>0</v>
      </c>
      <c r="CN111" s="9">
        <f t="array" ref="CN111">VLOOKUP($C111&amp;$D111&amp;$CO111,IF({1,0},Sheet1!$A$6:$A$47&amp;Sheet1!$C$6:$C$47&amp;Sheet1!$CN$6:$CN$47,Sheet1!CM$6:CM$47),2,0)</f>
        <v>0</v>
      </c>
      <c r="CO111" s="9">
        <v>50</v>
      </c>
      <c r="CP111" s="9" t="str">
        <f t="shared" si="33"/>
        <v>最终增伤+6% （10星）</v>
      </c>
    </row>
    <row r="112" spans="1:94" ht="17.399999999999999" x14ac:dyDescent="0.25">
      <c r="A112" s="51">
        <v>20807</v>
      </c>
      <c r="B112" s="30" t="s">
        <v>267</v>
      </c>
      <c r="C112" s="30">
        <f>VLOOKUP(B112,Sheet4!$A$6:$B$171,2,0)</f>
        <v>3</v>
      </c>
      <c r="D112" s="52">
        <v>8</v>
      </c>
      <c r="E112" s="9" t="s">
        <v>29</v>
      </c>
      <c r="F112" s="9">
        <f t="array" ref="F112">VLOOKUP($C112&amp;$D112&amp;$L112,IF({1,0},Sheet1!$A$6:$A$47&amp;Sheet1!$C$6:$C$47&amp;Sheet1!$K$6:$K$47,Sheet1!E$6:E$47),2,0)</f>
        <v>18</v>
      </c>
      <c r="G112" s="9">
        <f t="array" ref="G112">VLOOKUP($C112&amp;$D112&amp;$L112,IF({1,0},Sheet1!$A$6:$A$47&amp;Sheet1!$C$6:$C$47&amp;Sheet1!$K$6:$K$47,Sheet1!F$6:F$47),2,0)</f>
        <v>1</v>
      </c>
      <c r="H112" s="9">
        <f t="array" ref="H112">VLOOKUP($C112&amp;$D112&amp;$L112,IF({1,0},Sheet1!$A$6:$A$47&amp;Sheet1!$C$6:$C$47&amp;Sheet1!$K$6:$K$47,Sheet1!G$6:G$47),2,0)</f>
        <v>0</v>
      </c>
      <c r="I112" s="9">
        <f t="array" ref="I112">VLOOKUP($C112&amp;$D112&amp;$L112,IF({1,0},Sheet1!$A$6:$A$47&amp;Sheet1!$C$6:$C$47&amp;Sheet1!$K$6:$K$47,Sheet1!H$6:H$47),2,0)</f>
        <v>0</v>
      </c>
      <c r="J112" s="9">
        <f t="array" ref="J112">VLOOKUP($C112&amp;$D112&amp;$L112,IF({1,0},Sheet1!$A$6:$A$47&amp;Sheet1!$C$6:$C$47&amp;Sheet1!$K$6:$K$47,Sheet1!I$6:I$47),2,0)</f>
        <v>0</v>
      </c>
      <c r="K112" s="9">
        <f t="array" ref="K112">VLOOKUP($C112&amp;$D112&amp;$L112,IF({1,0},Sheet1!$A$6:$A$47&amp;Sheet1!$C$6:$C$47&amp;Sheet1!$K$6:$K$47,Sheet1!J$6:J$47),2,0)</f>
        <v>0</v>
      </c>
      <c r="L112" s="9">
        <v>5</v>
      </c>
      <c r="M112" s="33" t="s">
        <v>413</v>
      </c>
      <c r="N112" s="9" t="s">
        <v>27</v>
      </c>
      <c r="O112" s="9">
        <f t="array" ref="O112">VLOOKUP($C112&amp;$D112&amp;$U112,IF({1,0},Sheet1!$A$6:$A$47&amp;Sheet1!$C$6:$C$47&amp;Sheet1!$T$6:$T$47,Sheet1!N$6:N$47),2,0)</f>
        <v>18</v>
      </c>
      <c r="P112" s="9">
        <f t="array" ref="P112">VLOOKUP($C112&amp;$D112&amp;$U112,IF({1,0},Sheet1!$A$6:$A$47&amp;Sheet1!$C$6:$C$47&amp;Sheet1!$T$6:$T$47,Sheet1!O$6:O$47),2,0)</f>
        <v>2</v>
      </c>
      <c r="Q112" s="9">
        <f t="array" ref="Q112">VLOOKUP($C112&amp;$D112&amp;$U112,IF({1,0},Sheet1!$A$6:$A$47&amp;Sheet1!$C$6:$C$47&amp;Sheet1!$T$6:$T$47,Sheet1!P$6:P$47),2,0)</f>
        <v>0</v>
      </c>
      <c r="R112" s="9">
        <f t="array" ref="R112">VLOOKUP($C112&amp;$D112&amp;$U112,IF({1,0},Sheet1!$A$6:$A$47&amp;Sheet1!$C$6:$C$47&amp;Sheet1!$T$6:$T$47,Sheet1!Q$6:Q$47),2,0)</f>
        <v>0</v>
      </c>
      <c r="S112" s="9">
        <f t="array" ref="S112">VLOOKUP($C112&amp;$D112&amp;$U112,IF({1,0},Sheet1!$A$6:$A$47&amp;Sheet1!$C$6:$C$47&amp;Sheet1!$T$6:$T$47,Sheet1!R$6:R$47),2,0)</f>
        <v>0</v>
      </c>
      <c r="T112" s="9">
        <f t="array" ref="T112">VLOOKUP($C112&amp;$D112&amp;$U112,IF({1,0},Sheet1!$A$6:$A$47&amp;Sheet1!$C$6:$C$47&amp;Sheet1!$T$6:$T$47,Sheet1!S$6:S$47),2,0)</f>
        <v>0</v>
      </c>
      <c r="U112" s="9">
        <v>10</v>
      </c>
      <c r="V112" s="33" t="s">
        <v>414</v>
      </c>
      <c r="W112" s="9" t="s">
        <v>28</v>
      </c>
      <c r="X112" s="9">
        <f t="array" ref="X112">VLOOKUP($C112&amp;$D112&amp;$AD112,IF({1,0},Sheet1!$A$6:$A$47&amp;Sheet1!$C$6:$C$47&amp;Sheet1!$AC$6:$AC$47,Sheet1!W$6:W$47),2,0)</f>
        <v>0</v>
      </c>
      <c r="Y112" s="9">
        <f t="array" ref="Y112">VLOOKUP($C112&amp;$D112&amp;$AD112,IF({1,0},Sheet1!$A$6:$A$47&amp;Sheet1!$C$6:$C$47&amp;Sheet1!$AC$6:$AC$47,Sheet1!X$6:X$47),2,0)</f>
        <v>0</v>
      </c>
      <c r="Z112" s="9">
        <f t="array" ref="Z112">VLOOKUP($C112&amp;$D112&amp;$AD112,IF({1,0},Sheet1!$A$6:$A$47&amp;Sheet1!$C$6:$C$47&amp;Sheet1!$AC$6:$AC$47,Sheet1!Y$6:Y$47),2,0)</f>
        <v>2</v>
      </c>
      <c r="AA112" s="9">
        <f t="array" ref="AA112">VLOOKUP($C112&amp;$D112&amp;$AD112,IF({1,0},Sheet1!$A$6:$A$47&amp;Sheet1!$C$6:$C$47&amp;Sheet1!$AC$6:$AC$47,Sheet1!Z$6:Z$47),2,0)</f>
        <v>600</v>
      </c>
      <c r="AB112" s="9">
        <f t="array" ref="AB112">VLOOKUP($C112&amp;$D112&amp;$AD112,IF({1,0},Sheet1!$A$6:$A$47&amp;Sheet1!$C$6:$C$47&amp;Sheet1!$AC$6:$AC$47,Sheet1!AA$6:AA$47),2,0)</f>
        <v>9</v>
      </c>
      <c r="AC112" s="9">
        <f t="array" ref="AC112">VLOOKUP($C112&amp;$D112&amp;$AD112,IF({1,0},Sheet1!$A$6:$A$47&amp;Sheet1!$C$6:$C$47&amp;Sheet1!$AC$6:$AC$47,Sheet1!AB$6:AB$47),2,0)</f>
        <v>30</v>
      </c>
      <c r="AD112" s="9">
        <v>15</v>
      </c>
      <c r="AE112" s="9" t="str">
        <f t="array" ref="AE112">VLOOKUP($C112&amp;$D112,IF({1,0},Sheet1!$A$6:$A$47&amp;Sheet1!$C$6:$C$47,Sheet1!AD$6:AD$47),2,0)</f>
        <v>攻击+600，命中+3% （3星）</v>
      </c>
      <c r="AF112" s="9" t="s">
        <v>72</v>
      </c>
      <c r="AG112" s="9">
        <f t="array" ref="AG112">VLOOKUP($C112&amp;$D112&amp;$AM112,IF({1,0},Sheet1!$A$6:$A$47&amp;Sheet1!$C$6:$C$47&amp;Sheet1!$AL$6:$AL$47,Sheet1!AF$6:AF$47),2,0)</f>
        <v>0</v>
      </c>
      <c r="AH112" s="9">
        <f t="array" ref="AH112">VLOOKUP($C112&amp;$D112&amp;$AM112,IF({1,0},Sheet1!$A$6:$A$47&amp;Sheet1!$C$6:$C$47&amp;Sheet1!$AL$6:$AL$47,Sheet1!AG$6:AG$47),2,0)</f>
        <v>0</v>
      </c>
      <c r="AI112" s="9">
        <f t="array" ref="AI112">VLOOKUP($C112&amp;$D112&amp;$AM112,IF({1,0},Sheet1!$A$6:$A$47&amp;Sheet1!$C$6:$C$47&amp;Sheet1!$AL$6:$AL$47,Sheet1!AH$6:AH$47),2,0)</f>
        <v>7</v>
      </c>
      <c r="AJ112" s="9">
        <f t="array" ref="AJ112">VLOOKUP($C112&amp;$D112&amp;$AM112,IF({1,0},Sheet1!$A$6:$A$47&amp;Sheet1!$C$6:$C$47&amp;Sheet1!$AL$6:$AL$47,Sheet1!AI$6:AI$47),2,0)</f>
        <v>50</v>
      </c>
      <c r="AK112" s="9">
        <f t="array" ref="AK112">VLOOKUP($C112&amp;$D112&amp;$AM112,IF({1,0},Sheet1!$A$6:$A$47&amp;Sheet1!$C$6:$C$47&amp;Sheet1!$AL$6:$AL$47,Sheet1!AJ$6:AJ$47),2,0)</f>
        <v>0</v>
      </c>
      <c r="AL112" s="9">
        <f t="array" ref="AL112">VLOOKUP($C112&amp;$D112&amp;$AM112,IF({1,0},Sheet1!$A$6:$A$47&amp;Sheet1!$C$6:$C$47&amp;Sheet1!$AL$6:$AL$47,Sheet1!AK$6:AK$47),2,0)</f>
        <v>0</v>
      </c>
      <c r="AM112" s="9">
        <v>20</v>
      </c>
      <c r="AN112" s="9" t="s">
        <v>427</v>
      </c>
      <c r="AO112" s="9" t="s">
        <v>73</v>
      </c>
      <c r="AP112" s="9">
        <f t="array" ref="AP112">VLOOKUP($C112&amp;$D112&amp;$AV112,IF({1,0},Sheet1!$A$6:$A$47&amp;Sheet1!$C$6:$C$47&amp;Sheet1!$AU$6:$AU$47,Sheet1!AO$6:AO$47),2,0)</f>
        <v>2</v>
      </c>
      <c r="AQ112" s="9">
        <f t="array" ref="AQ112">VLOOKUP($C112&amp;$D112&amp;$AV112,IF({1,0},Sheet1!$A$6:$A$47&amp;Sheet1!$C$6:$C$47&amp;Sheet1!$AU$6:$AU$47,Sheet1!AP$6:AP$47),2,0)</f>
        <v>2000</v>
      </c>
      <c r="AR112" s="9">
        <f t="array" ref="AR112">VLOOKUP($C112&amp;$D112&amp;$AV112,IF({1,0},Sheet1!$A$6:$A$47&amp;Sheet1!$C$6:$C$47&amp;Sheet1!$AU$6:$AU$47,Sheet1!AQ$6:AQ$47),2,0)</f>
        <v>0</v>
      </c>
      <c r="AS112" s="9">
        <f t="array" ref="AS112">VLOOKUP($C112&amp;$D112&amp;$AV112,IF({1,0},Sheet1!$A$6:$A$47&amp;Sheet1!$C$6:$C$47&amp;Sheet1!$AU$6:$AU$47,Sheet1!AR$6:AR$47),2,0)</f>
        <v>0</v>
      </c>
      <c r="AT112" s="9">
        <f t="array" ref="AT112">VLOOKUP($C112&amp;$D112&amp;$AV112,IF({1,0},Sheet1!$A$6:$A$47&amp;Sheet1!$C$6:$C$47&amp;Sheet1!$AU$6:$AU$47,Sheet1!AS$6:AS$47),2,0)</f>
        <v>0</v>
      </c>
      <c r="AU112" s="9">
        <f t="array" ref="AU112">VLOOKUP($C112&amp;$D112&amp;$AV112,IF({1,0},Sheet1!$A$6:$A$47&amp;Sheet1!$C$6:$C$47&amp;Sheet1!$AU$6:$AU$47,Sheet1!AT$6:AT$47),2,0)</f>
        <v>0</v>
      </c>
      <c r="AV112" s="9">
        <v>25</v>
      </c>
      <c r="AW112" s="9" t="s">
        <v>480</v>
      </c>
      <c r="AX112" s="9" t="s">
        <v>74</v>
      </c>
      <c r="AY112" s="9">
        <f t="array" ref="AY112">VLOOKUP($C112&amp;$D112&amp;$BE112,IF({1,0},Sheet1!$A$6:$A$47&amp;Sheet1!$C$6:$C$47&amp;Sheet1!$BD$6:$BD$47,Sheet1!AX$6:AX$47),2,0)</f>
        <v>18</v>
      </c>
      <c r="AZ112" s="9">
        <f t="array" ref="AZ112">VLOOKUP($C112&amp;$D112&amp;$BE112,IF({1,0},Sheet1!$A$6:$A$47&amp;Sheet1!$C$6:$C$47&amp;Sheet1!$BD$6:$BD$47,Sheet1!AY$6:AY$47),2,0)</f>
        <v>4</v>
      </c>
      <c r="BA112" s="9">
        <f t="array" ref="BA112">VLOOKUP($C112&amp;$D112&amp;$BE112,IF({1,0},Sheet1!$A$6:$A$47&amp;Sheet1!$C$6:$C$47&amp;Sheet1!$BD$6:$BD$47,Sheet1!AZ$6:AZ$47),2,0)</f>
        <v>0</v>
      </c>
      <c r="BB112" s="9">
        <f t="array" ref="BB112">VLOOKUP($C112&amp;$D112&amp;$BE112,IF({1,0},Sheet1!$A$6:$A$47&amp;Sheet1!$C$6:$C$47&amp;Sheet1!$BD$6:$BD$47,Sheet1!BA$6:BA$47),2,0)</f>
        <v>0</v>
      </c>
      <c r="BC112" s="9">
        <f t="array" ref="BC112">VLOOKUP($C112&amp;$D112&amp;$BE112,IF({1,0},Sheet1!$A$6:$A$47&amp;Sheet1!$C$6:$C$47&amp;Sheet1!$BD$6:$BD$47,Sheet1!BB$6:BB$47),2,0)</f>
        <v>0</v>
      </c>
      <c r="BD112" s="9">
        <f t="array" ref="BD112">VLOOKUP($C112&amp;$D112&amp;$BE112,IF({1,0},Sheet1!$A$6:$A$47&amp;Sheet1!$C$6:$C$47&amp;Sheet1!$BD$6:$BD$47,Sheet1!BC$6:BC$47),2,0)</f>
        <v>0</v>
      </c>
      <c r="BE112" s="9">
        <v>30</v>
      </c>
      <c r="BF112" s="33" t="s">
        <v>418</v>
      </c>
      <c r="BG112" s="33" t="s">
        <v>75</v>
      </c>
      <c r="BH112" s="9">
        <f t="array" ref="BH112">VLOOKUP($C112&amp;$D112&amp;$BN112,IF({1,0},Sheet1!$A$6:$A$47&amp;Sheet1!$C$6:$C$47&amp;Sheet1!$BM$6:$BM$47,Sheet1!BG$6:BG$47),2,0)</f>
        <v>2</v>
      </c>
      <c r="BI112" s="9">
        <f t="array" ref="BI112">VLOOKUP($C112&amp;$D112&amp;$BN112,IF({1,0},Sheet1!$A$6:$A$47&amp;Sheet1!$C$6:$C$47&amp;Sheet1!$BM$6:$BM$47,Sheet1!BH$6:BH$47),2,0)</f>
        <v>4000</v>
      </c>
      <c r="BJ112" s="9">
        <f t="array" ref="BJ112">VLOOKUP($C112&amp;$D112&amp;$BN112,IF({1,0},Sheet1!$A$6:$A$47&amp;Sheet1!$C$6:$C$47&amp;Sheet1!$BM$6:$BM$47,Sheet1!BI$6:BI$47),2,0)</f>
        <v>0</v>
      </c>
      <c r="BK112" s="9">
        <f t="array" ref="BK112">VLOOKUP($C112&amp;$D112&amp;$BN112,IF({1,0},Sheet1!$A$6:$A$47&amp;Sheet1!$C$6:$C$47&amp;Sheet1!$BM$6:$BM$47,Sheet1!BJ$6:BJ$47),2,0)</f>
        <v>0</v>
      </c>
      <c r="BL112" s="9">
        <f t="array" ref="BL112">VLOOKUP($C112&amp;$D112&amp;$BN112,IF({1,0},Sheet1!$A$6:$A$47&amp;Sheet1!$C$6:$C$47&amp;Sheet1!$BM$6:$BM$47,Sheet1!BK$6:BK$47),2,0)</f>
        <v>0</v>
      </c>
      <c r="BM112" s="9">
        <f t="array" ref="BM112">VLOOKUP($C112&amp;$D112&amp;$BN112,IF({1,0},Sheet1!$A$6:$A$47&amp;Sheet1!$C$6:$C$47&amp;Sheet1!$BM$6:$BM$47,Sheet1!BL$6:BL$47),2,0)</f>
        <v>0</v>
      </c>
      <c r="BN112" s="9">
        <v>35</v>
      </c>
      <c r="BO112" s="9" t="s">
        <v>481</v>
      </c>
      <c r="BP112" s="9" t="s">
        <v>76</v>
      </c>
      <c r="BQ112" s="9">
        <f t="array" ref="BQ112">VLOOKUP($C112&amp;$D112&amp;$BW112,IF({1,0},Sheet1!$A$6:$A$47&amp;Sheet1!$C$6:$C$47&amp;Sheet1!$BV$6:$BV$47,Sheet1!BP$6:BP$47),2,0)</f>
        <v>7</v>
      </c>
      <c r="BR112" s="9">
        <f t="array" ref="BR112">VLOOKUP($C112&amp;$D112&amp;$BW112,IF({1,0},Sheet1!$A$6:$A$47&amp;Sheet1!$C$6:$C$47&amp;Sheet1!$BV$6:$BV$47,Sheet1!BQ$6:BQ$47),2,0)</f>
        <v>50</v>
      </c>
      <c r="BS112" s="9">
        <f t="array" ref="BS112">VLOOKUP($C112&amp;$D112&amp;$BW112,IF({1,0},Sheet1!$A$6:$A$47&amp;Sheet1!$C$6:$C$47&amp;Sheet1!$BV$6:$BV$47,Sheet1!BR$6:BR$47),2,0)</f>
        <v>0</v>
      </c>
      <c r="BT112" s="9">
        <f t="array" ref="BT112">VLOOKUP($C112&amp;$D112&amp;$BW112,IF({1,0},Sheet1!$A$6:$A$47&amp;Sheet1!$C$6:$C$47&amp;Sheet1!$BV$6:$BV$47,Sheet1!BS$6:BS$47),2,0)</f>
        <v>0</v>
      </c>
      <c r="BU112" s="9">
        <f t="array" ref="BU112">VLOOKUP($C112&amp;$D112&amp;$BW112,IF({1,0},Sheet1!$A$6:$A$47&amp;Sheet1!$C$6:$C$47&amp;Sheet1!$BV$6:$BV$47,Sheet1!BT$6:BT$47),2,0)</f>
        <v>0</v>
      </c>
      <c r="BV112" s="9">
        <f t="array" ref="BV112">VLOOKUP($C112&amp;$D112&amp;$BW112,IF({1,0},Sheet1!$A$6:$A$47&amp;Sheet1!$C$6:$C$47&amp;Sheet1!$BV$6:$BV$47,Sheet1!BU$6:BU$47),2,0)</f>
        <v>0</v>
      </c>
      <c r="BW112" s="9">
        <v>40</v>
      </c>
      <c r="BX112" s="9" t="str">
        <f t="shared" si="32"/>
        <v>伤害加成+5% （8星）</v>
      </c>
      <c r="BY112" s="9" t="s">
        <v>77</v>
      </c>
      <c r="BZ112" s="9">
        <f t="array" ref="BZ112">VLOOKUP($C112&amp;$D112&amp;$CF112,IF({1,0},Sheet1!$A$6:$A$47&amp;Sheet1!$C$6:$C$47&amp;Sheet1!$CE$6:$CE$47,Sheet1!BY$6:BY$47),2,0)</f>
        <v>2</v>
      </c>
      <c r="CA112" s="9">
        <f t="array" ref="CA112">VLOOKUP($C112&amp;$D112&amp;$CF112,IF({1,0},Sheet1!$A$6:$A$47&amp;Sheet1!$C$6:$C$47&amp;Sheet1!$CE$6:$CE$47,Sheet1!BZ$6:BZ$47),2,0)</f>
        <v>8000</v>
      </c>
      <c r="CB112" s="9">
        <f t="array" ref="CB112">VLOOKUP($C112&amp;$D112&amp;$CF112,IF({1,0},Sheet1!$A$6:$A$47&amp;Sheet1!$C$6:$C$47&amp;Sheet1!$CE$6:$CE$47,Sheet1!CA$6:CA$47),2,0)</f>
        <v>0</v>
      </c>
      <c r="CC112" s="9">
        <f t="array" ref="CC112">VLOOKUP($C112&amp;$D112&amp;$CF112,IF({1,0},Sheet1!$A$6:$A$47&amp;Sheet1!$C$6:$C$47&amp;Sheet1!$CE$6:$CE$47,Sheet1!CB$6:CB$47),2,0)</f>
        <v>0</v>
      </c>
      <c r="CD112" s="9">
        <f t="array" ref="CD112">VLOOKUP($C112&amp;$D112&amp;$CF112,IF({1,0},Sheet1!$A$6:$A$47&amp;Sheet1!$C$6:$C$47&amp;Sheet1!$CE$6:$CE$47,Sheet1!CC$6:CC$47),2,0)</f>
        <v>0</v>
      </c>
      <c r="CE112" s="9">
        <f t="array" ref="CE112">VLOOKUP($C112&amp;$D112&amp;$CF112,IF({1,0},Sheet1!$A$6:$A$47&amp;Sheet1!$C$6:$C$47&amp;Sheet1!$CE$6:$CE$47,Sheet1!CD$6:CD$47),2,0)</f>
        <v>0</v>
      </c>
      <c r="CF112" s="9">
        <v>45</v>
      </c>
      <c r="CG112" s="9" t="s">
        <v>482</v>
      </c>
      <c r="CH112" s="9" t="s">
        <v>78</v>
      </c>
      <c r="CI112" s="9">
        <f t="array" ref="CI112">VLOOKUP($C112&amp;$D112&amp;$CO112,IF({1,0},Sheet1!$A$6:$A$47&amp;Sheet1!$C$6:$C$47&amp;Sheet1!$CN$6:$CN$47,Sheet1!CH$6:CH$47),2,0)</f>
        <v>22</v>
      </c>
      <c r="CJ112" s="9">
        <f t="array" ref="CJ112">VLOOKUP($C112&amp;$D112&amp;$CO112,IF({1,0},Sheet1!$A$6:$A$47&amp;Sheet1!$C$6:$C$47&amp;Sheet1!$CN$6:$CN$47,Sheet1!CI$6:CI$47),2,0)</f>
        <v>60</v>
      </c>
      <c r="CK112" s="9">
        <f t="array" ref="CK112">VLOOKUP($C112&amp;$D112&amp;$CO112,IF({1,0},Sheet1!$A$6:$A$47&amp;Sheet1!$C$6:$C$47&amp;Sheet1!$CN$6:$CN$47,Sheet1!CJ$6:CJ$47),2,0)</f>
        <v>0</v>
      </c>
      <c r="CL112" s="9">
        <f t="array" ref="CL112">VLOOKUP($C112&amp;$D112&amp;$CO112,IF({1,0},Sheet1!$A$6:$A$47&amp;Sheet1!$C$6:$C$47&amp;Sheet1!$CN$6:$CN$47,Sheet1!CK$6:CK$47),2,0)</f>
        <v>0</v>
      </c>
      <c r="CM112" s="9">
        <f t="array" ref="CM112">VLOOKUP($C112&amp;$D112&amp;$CO112,IF({1,0},Sheet1!$A$6:$A$47&amp;Sheet1!$C$6:$C$47&amp;Sheet1!$CN$6:$CN$47,Sheet1!CL$6:CL$47),2,0)</f>
        <v>0</v>
      </c>
      <c r="CN112" s="9">
        <f t="array" ref="CN112">VLOOKUP($C112&amp;$D112&amp;$CO112,IF({1,0},Sheet1!$A$6:$A$47&amp;Sheet1!$C$6:$C$47&amp;Sheet1!$CN$6:$CN$47,Sheet1!CM$6:CM$47),2,0)</f>
        <v>0</v>
      </c>
      <c r="CO112" s="9">
        <v>50</v>
      </c>
      <c r="CP112" s="9" t="str">
        <f t="shared" si="33"/>
        <v>最终增伤+6% （10星）</v>
      </c>
    </row>
    <row r="113" spans="1:94" ht="17.399999999999999" x14ac:dyDescent="0.25">
      <c r="A113" s="51">
        <v>20808</v>
      </c>
      <c r="B113" s="30" t="s">
        <v>268</v>
      </c>
      <c r="C113" s="30">
        <f>VLOOKUP(B113,Sheet4!$A$6:$B$171,2,0)</f>
        <v>4</v>
      </c>
      <c r="D113" s="52">
        <v>8</v>
      </c>
      <c r="E113" s="9" t="s">
        <v>29</v>
      </c>
      <c r="F113" s="9">
        <f t="array" ref="F113">VLOOKUP($C113&amp;$D113&amp;$L113,IF({1,0},Sheet1!$A$6:$A$47&amp;Sheet1!$C$6:$C$47&amp;Sheet1!$K$6:$K$47,Sheet1!E$6:E$47),2,0)</f>
        <v>18</v>
      </c>
      <c r="G113" s="9">
        <f t="array" ref="G113">VLOOKUP($C113&amp;$D113&amp;$L113,IF({1,0},Sheet1!$A$6:$A$47&amp;Sheet1!$C$6:$C$47&amp;Sheet1!$K$6:$K$47,Sheet1!F$6:F$47),2,0)</f>
        <v>1</v>
      </c>
      <c r="H113" s="9">
        <f t="array" ref="H113">VLOOKUP($C113&amp;$D113&amp;$L113,IF({1,0},Sheet1!$A$6:$A$47&amp;Sheet1!$C$6:$C$47&amp;Sheet1!$K$6:$K$47,Sheet1!G$6:G$47),2,0)</f>
        <v>0</v>
      </c>
      <c r="I113" s="9">
        <f t="array" ref="I113">VLOOKUP($C113&amp;$D113&amp;$L113,IF({1,0},Sheet1!$A$6:$A$47&amp;Sheet1!$C$6:$C$47&amp;Sheet1!$K$6:$K$47,Sheet1!H$6:H$47),2,0)</f>
        <v>0</v>
      </c>
      <c r="J113" s="9">
        <f t="array" ref="J113">VLOOKUP($C113&amp;$D113&amp;$L113,IF({1,0},Sheet1!$A$6:$A$47&amp;Sheet1!$C$6:$C$47&amp;Sheet1!$K$6:$K$47,Sheet1!I$6:I$47),2,0)</f>
        <v>0</v>
      </c>
      <c r="K113" s="9">
        <f t="array" ref="K113">VLOOKUP($C113&amp;$D113&amp;$L113,IF({1,0},Sheet1!$A$6:$A$47&amp;Sheet1!$C$6:$C$47&amp;Sheet1!$K$6:$K$47,Sheet1!J$6:J$47),2,0)</f>
        <v>0</v>
      </c>
      <c r="L113" s="9">
        <v>5</v>
      </c>
      <c r="M113" s="33" t="s">
        <v>413</v>
      </c>
      <c r="N113" s="9" t="s">
        <v>27</v>
      </c>
      <c r="O113" s="9">
        <f t="array" ref="O113">VLOOKUP($C113&amp;$D113&amp;$U113,IF({1,0},Sheet1!$A$6:$A$47&amp;Sheet1!$C$6:$C$47&amp;Sheet1!$T$6:$T$47,Sheet1!N$6:N$47),2,0)</f>
        <v>18</v>
      </c>
      <c r="P113" s="9">
        <f t="array" ref="P113">VLOOKUP($C113&amp;$D113&amp;$U113,IF({1,0},Sheet1!$A$6:$A$47&amp;Sheet1!$C$6:$C$47&amp;Sheet1!$T$6:$T$47,Sheet1!O$6:O$47),2,0)</f>
        <v>2</v>
      </c>
      <c r="Q113" s="9">
        <f t="array" ref="Q113">VLOOKUP($C113&amp;$D113&amp;$U113,IF({1,0},Sheet1!$A$6:$A$47&amp;Sheet1!$C$6:$C$47&amp;Sheet1!$T$6:$T$47,Sheet1!P$6:P$47),2,0)</f>
        <v>0</v>
      </c>
      <c r="R113" s="9">
        <f t="array" ref="R113">VLOOKUP($C113&amp;$D113&amp;$U113,IF({1,0},Sheet1!$A$6:$A$47&amp;Sheet1!$C$6:$C$47&amp;Sheet1!$T$6:$T$47,Sheet1!Q$6:Q$47),2,0)</f>
        <v>0</v>
      </c>
      <c r="S113" s="9">
        <f t="array" ref="S113">VLOOKUP($C113&amp;$D113&amp;$U113,IF({1,0},Sheet1!$A$6:$A$47&amp;Sheet1!$C$6:$C$47&amp;Sheet1!$T$6:$T$47,Sheet1!R$6:R$47),2,0)</f>
        <v>0</v>
      </c>
      <c r="T113" s="9">
        <f t="array" ref="T113">VLOOKUP($C113&amp;$D113&amp;$U113,IF({1,0},Sheet1!$A$6:$A$47&amp;Sheet1!$C$6:$C$47&amp;Sheet1!$T$6:$T$47,Sheet1!S$6:S$47),2,0)</f>
        <v>0</v>
      </c>
      <c r="U113" s="9">
        <v>10</v>
      </c>
      <c r="V113" s="33" t="s">
        <v>414</v>
      </c>
      <c r="W113" s="9" t="s">
        <v>28</v>
      </c>
      <c r="X113" s="9">
        <f t="array" ref="X113">VLOOKUP($C113&amp;$D113&amp;$AD113,IF({1,0},Sheet1!$A$6:$A$47&amp;Sheet1!$C$6:$C$47&amp;Sheet1!$AC$6:$AC$47,Sheet1!W$6:W$47),2,0)</f>
        <v>0</v>
      </c>
      <c r="Y113" s="9">
        <f t="array" ref="Y113">VLOOKUP($C113&amp;$D113&amp;$AD113,IF({1,0},Sheet1!$A$6:$A$47&amp;Sheet1!$C$6:$C$47&amp;Sheet1!$AC$6:$AC$47,Sheet1!X$6:X$47),2,0)</f>
        <v>0</v>
      </c>
      <c r="Z113" s="9">
        <f t="array" ref="Z113">VLOOKUP($C113&amp;$D113&amp;$AD113,IF({1,0},Sheet1!$A$6:$A$47&amp;Sheet1!$C$6:$C$47&amp;Sheet1!$AC$6:$AC$47,Sheet1!Y$6:Y$47),2,0)</f>
        <v>2</v>
      </c>
      <c r="AA113" s="9">
        <f t="array" ref="AA113">VLOOKUP($C113&amp;$D113&amp;$AD113,IF({1,0},Sheet1!$A$6:$A$47&amp;Sheet1!$C$6:$C$47&amp;Sheet1!$AC$6:$AC$47,Sheet1!Z$6:Z$47),2,0)</f>
        <v>400</v>
      </c>
      <c r="AB113" s="9">
        <f t="array" ref="AB113">VLOOKUP($C113&amp;$D113&amp;$AD113,IF({1,0},Sheet1!$A$6:$A$47&amp;Sheet1!$C$6:$C$47&amp;Sheet1!$AC$6:$AC$47,Sheet1!AA$6:AA$47),2,0)</f>
        <v>3</v>
      </c>
      <c r="AC113" s="9">
        <f t="array" ref="AC113">VLOOKUP($C113&amp;$D113&amp;$AD113,IF({1,0},Sheet1!$A$6:$A$47&amp;Sheet1!$C$6:$C$47&amp;Sheet1!$AC$6:$AC$47,Sheet1!AB$6:AB$47),2,0)</f>
        <v>200</v>
      </c>
      <c r="AD113" s="9">
        <v>15</v>
      </c>
      <c r="AE113" s="9" t="str">
        <f t="array" ref="AE113">VLOOKUP($C113&amp;$D113,IF({1,0},Sheet1!$A$6:$A$47&amp;Sheet1!$C$6:$C$47,Sheet1!AD$6:AD$47),2,0)</f>
        <v>攻击+400，防御+200 （3星）</v>
      </c>
      <c r="AF113" s="9" t="s">
        <v>72</v>
      </c>
      <c r="AG113" s="9">
        <f t="array" ref="AG113">VLOOKUP($C113&amp;$D113&amp;$AM113,IF({1,0},Sheet1!$A$6:$A$47&amp;Sheet1!$C$6:$C$47&amp;Sheet1!$AL$6:$AL$47,Sheet1!AF$6:AF$47),2,0)</f>
        <v>0</v>
      </c>
      <c r="AH113" s="9">
        <f t="array" ref="AH113">VLOOKUP($C113&amp;$D113&amp;$AM113,IF({1,0},Sheet1!$A$6:$A$47&amp;Sheet1!$C$6:$C$47&amp;Sheet1!$AL$6:$AL$47,Sheet1!AG$6:AG$47),2,0)</f>
        <v>0</v>
      </c>
      <c r="AI113" s="9">
        <f t="array" ref="AI113">VLOOKUP($C113&amp;$D113&amp;$AM113,IF({1,0},Sheet1!$A$6:$A$47&amp;Sheet1!$C$6:$C$47&amp;Sheet1!$AL$6:$AL$47,Sheet1!AH$6:AH$47),2,0)</f>
        <v>7</v>
      </c>
      <c r="AJ113" s="9">
        <f t="array" ref="AJ113">VLOOKUP($C113&amp;$D113&amp;$AM113,IF({1,0},Sheet1!$A$6:$A$47&amp;Sheet1!$C$6:$C$47&amp;Sheet1!$AL$6:$AL$47,Sheet1!AI$6:AI$47),2,0)</f>
        <v>20</v>
      </c>
      <c r="AK113" s="9">
        <f t="array" ref="AK113">VLOOKUP($C113&amp;$D113&amp;$AM113,IF({1,0},Sheet1!$A$6:$A$47&amp;Sheet1!$C$6:$C$47&amp;Sheet1!$AL$6:$AL$47,Sheet1!AJ$6:AJ$47),2,0)</f>
        <v>8</v>
      </c>
      <c r="AL113" s="9">
        <f t="array" ref="AL113">VLOOKUP($C113&amp;$D113&amp;$AM113,IF({1,0},Sheet1!$A$6:$A$47&amp;Sheet1!$C$6:$C$47&amp;Sheet1!$AL$6:$AL$47,Sheet1!AK$6:AK$47),2,0)</f>
        <v>10</v>
      </c>
      <c r="AM113" s="9">
        <v>20</v>
      </c>
      <c r="AN113" s="9" t="s">
        <v>485</v>
      </c>
      <c r="AO113" s="9" t="s">
        <v>73</v>
      </c>
      <c r="AP113" s="9">
        <f t="array" ref="AP113">VLOOKUP($C113&amp;$D113&amp;$AV113,IF({1,0},Sheet1!$A$6:$A$47&amp;Sheet1!$C$6:$C$47&amp;Sheet1!$AU$6:$AU$47,Sheet1!AO$6:AO$47),2,0)</f>
        <v>2</v>
      </c>
      <c r="AQ113" s="9">
        <f t="array" ref="AQ113">VLOOKUP($C113&amp;$D113&amp;$AV113,IF({1,0},Sheet1!$A$6:$A$47&amp;Sheet1!$C$6:$C$47&amp;Sheet1!$AU$6:$AU$47,Sheet1!AP$6:AP$47),2,0)</f>
        <v>1200</v>
      </c>
      <c r="AR113" s="9">
        <f t="array" ref="AR113">VLOOKUP($C113&amp;$D113&amp;$AV113,IF({1,0},Sheet1!$A$6:$A$47&amp;Sheet1!$C$6:$C$47&amp;Sheet1!$AU$6:$AU$47,Sheet1!AQ$6:AQ$47),2,0)</f>
        <v>3</v>
      </c>
      <c r="AS113" s="9">
        <f t="array" ref="AS113">VLOOKUP($C113&amp;$D113&amp;$AV113,IF({1,0},Sheet1!$A$6:$A$47&amp;Sheet1!$C$6:$C$47&amp;Sheet1!$AU$6:$AU$47,Sheet1!AR$6:AR$47),2,0)</f>
        <v>600</v>
      </c>
      <c r="AT113" s="9">
        <f t="array" ref="AT113">VLOOKUP($C113&amp;$D113&amp;$AV113,IF({1,0},Sheet1!$A$6:$A$47&amp;Sheet1!$C$6:$C$47&amp;Sheet1!$AU$6:$AU$47,Sheet1!AS$6:AS$47),2,0)</f>
        <v>0</v>
      </c>
      <c r="AU113" s="9">
        <f t="array" ref="AU113">VLOOKUP($C113&amp;$D113&amp;$AV113,IF({1,0},Sheet1!$A$6:$A$47&amp;Sheet1!$C$6:$C$47&amp;Sheet1!$AU$6:$AU$47,Sheet1!AT$6:AT$47),2,0)</f>
        <v>0</v>
      </c>
      <c r="AV113" s="9">
        <v>25</v>
      </c>
      <c r="AW113" s="9" t="s">
        <v>486</v>
      </c>
      <c r="AX113" s="9" t="s">
        <v>74</v>
      </c>
      <c r="AY113" s="9">
        <f t="array" ref="AY113">VLOOKUP($C113&amp;$D113&amp;$BE113,IF({1,0},Sheet1!$A$6:$A$47&amp;Sheet1!$C$6:$C$47&amp;Sheet1!$BD$6:$BD$47,Sheet1!AX$6:AX$47),2,0)</f>
        <v>18</v>
      </c>
      <c r="AZ113" s="9">
        <f t="array" ref="AZ113">VLOOKUP($C113&amp;$D113&amp;$BE113,IF({1,0},Sheet1!$A$6:$A$47&amp;Sheet1!$C$6:$C$47&amp;Sheet1!$BD$6:$BD$47,Sheet1!AY$6:AY$47),2,0)</f>
        <v>4</v>
      </c>
      <c r="BA113" s="9">
        <f t="array" ref="BA113">VLOOKUP($C113&amp;$D113&amp;$BE113,IF({1,0},Sheet1!$A$6:$A$47&amp;Sheet1!$C$6:$C$47&amp;Sheet1!$BD$6:$BD$47,Sheet1!AZ$6:AZ$47),2,0)</f>
        <v>0</v>
      </c>
      <c r="BB113" s="9">
        <f t="array" ref="BB113">VLOOKUP($C113&amp;$D113&amp;$BE113,IF({1,0},Sheet1!$A$6:$A$47&amp;Sheet1!$C$6:$C$47&amp;Sheet1!$BD$6:$BD$47,Sheet1!BA$6:BA$47),2,0)</f>
        <v>0</v>
      </c>
      <c r="BC113" s="9">
        <f t="array" ref="BC113">VLOOKUP($C113&amp;$D113&amp;$BE113,IF({1,0},Sheet1!$A$6:$A$47&amp;Sheet1!$C$6:$C$47&amp;Sheet1!$BD$6:$BD$47,Sheet1!BB$6:BB$47),2,0)</f>
        <v>0</v>
      </c>
      <c r="BD113" s="9">
        <f t="array" ref="BD113">VLOOKUP($C113&amp;$D113&amp;$BE113,IF({1,0},Sheet1!$A$6:$A$47&amp;Sheet1!$C$6:$C$47&amp;Sheet1!$BD$6:$BD$47,Sheet1!BC$6:BC$47),2,0)</f>
        <v>0</v>
      </c>
      <c r="BE113" s="9">
        <v>30</v>
      </c>
      <c r="BF113" s="33" t="s">
        <v>418</v>
      </c>
      <c r="BG113" s="33" t="s">
        <v>75</v>
      </c>
      <c r="BH113" s="9">
        <f t="array" ref="BH113">VLOOKUP($C113&amp;$D113&amp;$BN113,IF({1,0},Sheet1!$A$6:$A$47&amp;Sheet1!$C$6:$C$47&amp;Sheet1!$BM$6:$BM$47,Sheet1!BG$6:BG$47),2,0)</f>
        <v>2</v>
      </c>
      <c r="BI113" s="9">
        <f t="array" ref="BI113">VLOOKUP($C113&amp;$D113&amp;$BN113,IF({1,0},Sheet1!$A$6:$A$47&amp;Sheet1!$C$6:$C$47&amp;Sheet1!$BM$6:$BM$47,Sheet1!BH$6:BH$47),2,0)</f>
        <v>2400</v>
      </c>
      <c r="BJ113" s="9">
        <f t="array" ref="BJ113">VLOOKUP($C113&amp;$D113&amp;$BN113,IF({1,0},Sheet1!$A$6:$A$47&amp;Sheet1!$C$6:$C$47&amp;Sheet1!$BM$6:$BM$47,Sheet1!BI$6:BI$47),2,0)</f>
        <v>3</v>
      </c>
      <c r="BK113" s="9">
        <f t="array" ref="BK113">VLOOKUP($C113&amp;$D113&amp;$BN113,IF({1,0},Sheet1!$A$6:$A$47&amp;Sheet1!$C$6:$C$47&amp;Sheet1!$BM$6:$BM$47,Sheet1!BJ$6:BJ$47),2,0)</f>
        <v>1200</v>
      </c>
      <c r="BL113" s="9">
        <f t="array" ref="BL113">VLOOKUP($C113&amp;$D113&amp;$BN113,IF({1,0},Sheet1!$A$6:$A$47&amp;Sheet1!$C$6:$C$47&amp;Sheet1!$BM$6:$BM$47,Sheet1!BK$6:BK$47),2,0)</f>
        <v>0</v>
      </c>
      <c r="BM113" s="9">
        <f t="array" ref="BM113">VLOOKUP($C113&amp;$D113&amp;$BN113,IF({1,0},Sheet1!$A$6:$A$47&amp;Sheet1!$C$6:$C$47&amp;Sheet1!$BM$6:$BM$47,Sheet1!BL$6:BL$47),2,0)</f>
        <v>0</v>
      </c>
      <c r="BN113" s="9">
        <v>35</v>
      </c>
      <c r="BO113" s="9" t="s">
        <v>487</v>
      </c>
      <c r="BP113" s="9" t="s">
        <v>76</v>
      </c>
      <c r="BQ113" s="9">
        <f t="array" ref="BQ113">VLOOKUP($C113&amp;$D113&amp;$BW113,IF({1,0},Sheet1!$A$6:$A$47&amp;Sheet1!$C$6:$C$47&amp;Sheet1!$BV$6:$BV$47,Sheet1!BP$6:BP$47),2,0)</f>
        <v>7</v>
      </c>
      <c r="BR113" s="9">
        <f t="array" ref="BR113">VLOOKUP($C113&amp;$D113&amp;$BW113,IF({1,0},Sheet1!$A$6:$A$47&amp;Sheet1!$C$6:$C$47&amp;Sheet1!$BV$6:$BV$47,Sheet1!BQ$6:BQ$47),2,0)</f>
        <v>25</v>
      </c>
      <c r="BS113" s="9">
        <f t="array" ref="BS113">VLOOKUP($C113&amp;$D113&amp;$BW113,IF({1,0},Sheet1!$A$6:$A$47&amp;Sheet1!$C$6:$C$47&amp;Sheet1!$BV$6:$BV$47,Sheet1!BR$6:BR$47),2,0)</f>
        <v>23</v>
      </c>
      <c r="BT113" s="9">
        <f t="array" ref="BT113">VLOOKUP($C113&amp;$D113&amp;$BW113,IF({1,0},Sheet1!$A$6:$A$47&amp;Sheet1!$C$6:$C$47&amp;Sheet1!$BV$6:$BV$47,Sheet1!BS$6:BS$47),2,0)</f>
        <v>10</v>
      </c>
      <c r="BU113" s="9">
        <f t="array" ref="BU113">VLOOKUP($C113&amp;$D113&amp;$BW113,IF({1,0},Sheet1!$A$6:$A$47&amp;Sheet1!$C$6:$C$47&amp;Sheet1!$BV$6:$BV$47,Sheet1!BT$6:BT$47),2,0)</f>
        <v>0</v>
      </c>
      <c r="BV113" s="9">
        <f t="array" ref="BV113">VLOOKUP($C113&amp;$D113&amp;$BW113,IF({1,0},Sheet1!$A$6:$A$47&amp;Sheet1!$C$6:$C$47&amp;Sheet1!$BV$6:$BV$47,Sheet1!BU$6:BU$47),2,0)</f>
        <v>0</v>
      </c>
      <c r="BW113" s="9">
        <v>40</v>
      </c>
      <c r="BX113" s="9" t="str">
        <f>"伤害加成+"&amp;BR113/10&amp;"%，最终免伤+"&amp;BT113/10&amp;"% （"&amp;BW113/5&amp;"星）"</f>
        <v>伤害加成+2.5%，最终免伤+1% （8星）</v>
      </c>
      <c r="BY113" s="9" t="s">
        <v>77</v>
      </c>
      <c r="BZ113" s="9">
        <f t="array" ref="BZ113">VLOOKUP($C113&amp;$D113&amp;$CF113,IF({1,0},Sheet1!$A$6:$A$47&amp;Sheet1!$C$6:$C$47&amp;Sheet1!$CE$6:$CE$47,Sheet1!BY$6:BY$47),2,0)</f>
        <v>2</v>
      </c>
      <c r="CA113" s="9">
        <f t="array" ref="CA113">VLOOKUP($C113&amp;$D113&amp;$CF113,IF({1,0},Sheet1!$A$6:$A$47&amp;Sheet1!$C$6:$C$47&amp;Sheet1!$CE$6:$CE$47,Sheet1!BZ$6:BZ$47),2,0)</f>
        <v>4800</v>
      </c>
      <c r="CB113" s="9">
        <f t="array" ref="CB113">VLOOKUP($C113&amp;$D113&amp;$CF113,IF({1,0},Sheet1!$A$6:$A$47&amp;Sheet1!$C$6:$C$47&amp;Sheet1!$CE$6:$CE$47,Sheet1!CA$6:CA$47),2,0)</f>
        <v>3</v>
      </c>
      <c r="CC113" s="9">
        <f t="array" ref="CC113">VLOOKUP($C113&amp;$D113&amp;$CF113,IF({1,0},Sheet1!$A$6:$A$47&amp;Sheet1!$C$6:$C$47&amp;Sheet1!$CE$6:$CE$47,Sheet1!CB$6:CB$47),2,0)</f>
        <v>2400</v>
      </c>
      <c r="CD113" s="9">
        <f t="array" ref="CD113">VLOOKUP($C113&amp;$D113&amp;$CF113,IF({1,0},Sheet1!$A$6:$A$47&amp;Sheet1!$C$6:$C$47&amp;Sheet1!$CE$6:$CE$47,Sheet1!CC$6:CC$47),2,0)</f>
        <v>0</v>
      </c>
      <c r="CE113" s="9">
        <f t="array" ref="CE113">VLOOKUP($C113&amp;$D113&amp;$CF113,IF({1,0},Sheet1!$A$6:$A$47&amp;Sheet1!$C$6:$C$47&amp;Sheet1!$CE$6:$CE$47,Sheet1!CD$6:CD$47),2,0)</f>
        <v>0</v>
      </c>
      <c r="CF113" s="9">
        <v>45</v>
      </c>
      <c r="CG113" s="9" t="str">
        <f>"攻击+"&amp;CA113&amp;"，防御+"&amp;CC113&amp;" （9星）"</f>
        <v>攻击+4800，防御+2400 （9星）</v>
      </c>
      <c r="CH113" s="9" t="s">
        <v>78</v>
      </c>
      <c r="CI113" s="9">
        <f t="array" ref="CI113">VLOOKUP($C113&amp;$D113&amp;$CO113,IF({1,0},Sheet1!$A$6:$A$47&amp;Sheet1!$C$6:$C$47&amp;Sheet1!$CN$6:$CN$47,Sheet1!CH$6:CH$47),2,0)</f>
        <v>22</v>
      </c>
      <c r="CJ113" s="9">
        <f t="array" ref="CJ113">VLOOKUP($C113&amp;$D113&amp;$CO113,IF({1,0},Sheet1!$A$6:$A$47&amp;Sheet1!$C$6:$C$47&amp;Sheet1!$CN$6:$CN$47,Sheet1!CI$6:CI$47),2,0)</f>
        <v>30</v>
      </c>
      <c r="CK113" s="9">
        <f t="array" ref="CK113">VLOOKUP($C113&amp;$D113&amp;$CO113,IF({1,0},Sheet1!$A$6:$A$47&amp;Sheet1!$C$6:$C$47&amp;Sheet1!$CN$6:$CN$47,Sheet1!CJ$6:CJ$47),2,0)</f>
        <v>23</v>
      </c>
      <c r="CL113" s="9">
        <f t="array" ref="CL113">VLOOKUP($C113&amp;$D113&amp;$CO113,IF({1,0},Sheet1!$A$6:$A$47&amp;Sheet1!$C$6:$C$47&amp;Sheet1!$CN$6:$CN$47,Sheet1!CK$6:CK$47),2,0)</f>
        <v>15</v>
      </c>
      <c r="CM113" s="9">
        <f t="array" ref="CM113">VLOOKUP($C113&amp;$D113&amp;$CO113,IF({1,0},Sheet1!$A$6:$A$47&amp;Sheet1!$C$6:$C$47&amp;Sheet1!$CN$6:$CN$47,Sheet1!CL$6:CL$47),2,0)</f>
        <v>0</v>
      </c>
      <c r="CN113" s="9">
        <f t="array" ref="CN113">VLOOKUP($C113&amp;$D113&amp;$CO113,IF({1,0},Sheet1!$A$6:$A$47&amp;Sheet1!$C$6:$C$47&amp;Sheet1!$CN$6:$CN$47,Sheet1!CM$6:CM$47),2,0)</f>
        <v>0</v>
      </c>
      <c r="CO113" s="9">
        <v>50</v>
      </c>
      <c r="CP113" s="9" t="str">
        <f>"最终增伤+"&amp;CJ113/10&amp;"%，最终免伤+"&amp;CL113/10&amp;"% （"&amp;CO113/5&amp;"星）"</f>
        <v>最终增伤+3%，最终免伤+1.5% （10星）</v>
      </c>
    </row>
    <row r="114" spans="1:94" ht="17.399999999999999" x14ac:dyDescent="0.25">
      <c r="A114" s="51">
        <v>30801</v>
      </c>
      <c r="B114" s="30" t="s">
        <v>269</v>
      </c>
      <c r="C114" s="30">
        <f>VLOOKUP(B114,Sheet4!$A$6:$B$171,2,0)</f>
        <v>3</v>
      </c>
      <c r="D114" s="52">
        <v>8</v>
      </c>
      <c r="E114" s="9" t="s">
        <v>29</v>
      </c>
      <c r="F114" s="9">
        <f t="array" ref="F114">VLOOKUP($C114&amp;$D114&amp;$L114,IF({1,0},Sheet1!$A$6:$A$47&amp;Sheet1!$C$6:$C$47&amp;Sheet1!$K$6:$K$47,Sheet1!E$6:E$47),2,0)</f>
        <v>18</v>
      </c>
      <c r="G114" s="9">
        <f t="array" ref="G114">VLOOKUP($C114&amp;$D114&amp;$L114,IF({1,0},Sheet1!$A$6:$A$47&amp;Sheet1!$C$6:$C$47&amp;Sheet1!$K$6:$K$47,Sheet1!F$6:F$47),2,0)</f>
        <v>1</v>
      </c>
      <c r="H114" s="9">
        <f t="array" ref="H114">VLOOKUP($C114&amp;$D114&amp;$L114,IF({1,0},Sheet1!$A$6:$A$47&amp;Sheet1!$C$6:$C$47&amp;Sheet1!$K$6:$K$47,Sheet1!G$6:G$47),2,0)</f>
        <v>0</v>
      </c>
      <c r="I114" s="9">
        <f t="array" ref="I114">VLOOKUP($C114&amp;$D114&amp;$L114,IF({1,0},Sheet1!$A$6:$A$47&amp;Sheet1!$C$6:$C$47&amp;Sheet1!$K$6:$K$47,Sheet1!H$6:H$47),2,0)</f>
        <v>0</v>
      </c>
      <c r="J114" s="9">
        <f t="array" ref="J114">VLOOKUP($C114&amp;$D114&amp;$L114,IF({1,0},Sheet1!$A$6:$A$47&amp;Sheet1!$C$6:$C$47&amp;Sheet1!$K$6:$K$47,Sheet1!I$6:I$47),2,0)</f>
        <v>0</v>
      </c>
      <c r="K114" s="9">
        <f t="array" ref="K114">VLOOKUP($C114&amp;$D114&amp;$L114,IF({1,0},Sheet1!$A$6:$A$47&amp;Sheet1!$C$6:$C$47&amp;Sheet1!$K$6:$K$47,Sheet1!J$6:J$47),2,0)</f>
        <v>0</v>
      </c>
      <c r="L114" s="9">
        <v>5</v>
      </c>
      <c r="M114" s="33" t="s">
        <v>413</v>
      </c>
      <c r="N114" s="9" t="s">
        <v>27</v>
      </c>
      <c r="O114" s="9">
        <f t="array" ref="O114">VLOOKUP($C114&amp;$D114&amp;$U114,IF({1,0},Sheet1!$A$6:$A$47&amp;Sheet1!$C$6:$C$47&amp;Sheet1!$T$6:$T$47,Sheet1!N$6:N$47),2,0)</f>
        <v>18</v>
      </c>
      <c r="P114" s="9">
        <f t="array" ref="P114">VLOOKUP($C114&amp;$D114&amp;$U114,IF({1,0},Sheet1!$A$6:$A$47&amp;Sheet1!$C$6:$C$47&amp;Sheet1!$T$6:$T$47,Sheet1!O$6:O$47),2,0)</f>
        <v>2</v>
      </c>
      <c r="Q114" s="9">
        <f t="array" ref="Q114">VLOOKUP($C114&amp;$D114&amp;$U114,IF({1,0},Sheet1!$A$6:$A$47&amp;Sheet1!$C$6:$C$47&amp;Sheet1!$T$6:$T$47,Sheet1!P$6:P$47),2,0)</f>
        <v>0</v>
      </c>
      <c r="R114" s="9">
        <f t="array" ref="R114">VLOOKUP($C114&amp;$D114&amp;$U114,IF({1,0},Sheet1!$A$6:$A$47&amp;Sheet1!$C$6:$C$47&amp;Sheet1!$T$6:$T$47,Sheet1!Q$6:Q$47),2,0)</f>
        <v>0</v>
      </c>
      <c r="S114" s="9">
        <f t="array" ref="S114">VLOOKUP($C114&amp;$D114&amp;$U114,IF({1,0},Sheet1!$A$6:$A$47&amp;Sheet1!$C$6:$C$47&amp;Sheet1!$T$6:$T$47,Sheet1!R$6:R$47),2,0)</f>
        <v>0</v>
      </c>
      <c r="T114" s="9">
        <f t="array" ref="T114">VLOOKUP($C114&amp;$D114&amp;$U114,IF({1,0},Sheet1!$A$6:$A$47&amp;Sheet1!$C$6:$C$47&amp;Sheet1!$T$6:$T$47,Sheet1!S$6:S$47),2,0)</f>
        <v>0</v>
      </c>
      <c r="U114" s="9">
        <v>10</v>
      </c>
      <c r="V114" s="33" t="s">
        <v>414</v>
      </c>
      <c r="W114" s="9" t="s">
        <v>28</v>
      </c>
      <c r="X114" s="9">
        <f t="array" ref="X114">VLOOKUP($C114&amp;$D114&amp;$AD114,IF({1,0},Sheet1!$A$6:$A$47&amp;Sheet1!$C$6:$C$47&amp;Sheet1!$AC$6:$AC$47,Sheet1!W$6:W$47),2,0)</f>
        <v>0</v>
      </c>
      <c r="Y114" s="9">
        <f t="array" ref="Y114">VLOOKUP($C114&amp;$D114&amp;$AD114,IF({1,0},Sheet1!$A$6:$A$47&amp;Sheet1!$C$6:$C$47&amp;Sheet1!$AC$6:$AC$47,Sheet1!X$6:X$47),2,0)</f>
        <v>0</v>
      </c>
      <c r="Z114" s="9">
        <f t="array" ref="Z114">VLOOKUP($C114&amp;$D114&amp;$AD114,IF({1,0},Sheet1!$A$6:$A$47&amp;Sheet1!$C$6:$C$47&amp;Sheet1!$AC$6:$AC$47,Sheet1!Y$6:Y$47),2,0)</f>
        <v>2</v>
      </c>
      <c r="AA114" s="9">
        <f t="array" ref="AA114">VLOOKUP($C114&amp;$D114&amp;$AD114,IF({1,0},Sheet1!$A$6:$A$47&amp;Sheet1!$C$6:$C$47&amp;Sheet1!$AC$6:$AC$47,Sheet1!Z$6:Z$47),2,0)</f>
        <v>600</v>
      </c>
      <c r="AB114" s="9">
        <f t="array" ref="AB114">VLOOKUP($C114&amp;$D114&amp;$AD114,IF({1,0},Sheet1!$A$6:$A$47&amp;Sheet1!$C$6:$C$47&amp;Sheet1!$AC$6:$AC$47,Sheet1!AA$6:AA$47),2,0)</f>
        <v>9</v>
      </c>
      <c r="AC114" s="9">
        <f t="array" ref="AC114">VLOOKUP($C114&amp;$D114&amp;$AD114,IF({1,0},Sheet1!$A$6:$A$47&amp;Sheet1!$C$6:$C$47&amp;Sheet1!$AC$6:$AC$47,Sheet1!AB$6:AB$47),2,0)</f>
        <v>30</v>
      </c>
      <c r="AD114" s="9">
        <v>15</v>
      </c>
      <c r="AE114" s="9" t="str">
        <f t="array" ref="AE114">VLOOKUP($C114&amp;$D114,IF({1,0},Sheet1!$A$6:$A$47&amp;Sheet1!$C$6:$C$47,Sheet1!AD$6:AD$47),2,0)</f>
        <v>攻击+600，命中+3% （3星）</v>
      </c>
      <c r="AF114" s="9" t="s">
        <v>72</v>
      </c>
      <c r="AG114" s="9">
        <f t="array" ref="AG114">VLOOKUP($C114&amp;$D114&amp;$AM114,IF({1,0},Sheet1!$A$6:$A$47&amp;Sheet1!$C$6:$C$47&amp;Sheet1!$AL$6:$AL$47,Sheet1!AF$6:AF$47),2,0)</f>
        <v>0</v>
      </c>
      <c r="AH114" s="9">
        <f t="array" ref="AH114">VLOOKUP($C114&amp;$D114&amp;$AM114,IF({1,0},Sheet1!$A$6:$A$47&amp;Sheet1!$C$6:$C$47&amp;Sheet1!$AL$6:$AL$47,Sheet1!AG$6:AG$47),2,0)</f>
        <v>0</v>
      </c>
      <c r="AI114" s="9">
        <f t="array" ref="AI114">VLOOKUP($C114&amp;$D114&amp;$AM114,IF({1,0},Sheet1!$A$6:$A$47&amp;Sheet1!$C$6:$C$47&amp;Sheet1!$AL$6:$AL$47,Sheet1!AH$6:AH$47),2,0)</f>
        <v>7</v>
      </c>
      <c r="AJ114" s="9">
        <f t="array" ref="AJ114">VLOOKUP($C114&amp;$D114&amp;$AM114,IF({1,0},Sheet1!$A$6:$A$47&amp;Sheet1!$C$6:$C$47&amp;Sheet1!$AL$6:$AL$47,Sheet1!AI$6:AI$47),2,0)</f>
        <v>50</v>
      </c>
      <c r="AK114" s="9">
        <f t="array" ref="AK114">VLOOKUP($C114&amp;$D114&amp;$AM114,IF({1,0},Sheet1!$A$6:$A$47&amp;Sheet1!$C$6:$C$47&amp;Sheet1!$AL$6:$AL$47,Sheet1!AJ$6:AJ$47),2,0)</f>
        <v>0</v>
      </c>
      <c r="AL114" s="9">
        <f t="array" ref="AL114">VLOOKUP($C114&amp;$D114&amp;$AM114,IF({1,0},Sheet1!$A$6:$A$47&amp;Sheet1!$C$6:$C$47&amp;Sheet1!$AL$6:$AL$47,Sheet1!AK$6:AK$47),2,0)</f>
        <v>0</v>
      </c>
      <c r="AM114" s="9">
        <v>20</v>
      </c>
      <c r="AN114" s="9" t="s">
        <v>427</v>
      </c>
      <c r="AO114" s="9" t="s">
        <v>73</v>
      </c>
      <c r="AP114" s="9">
        <f t="array" ref="AP114">VLOOKUP($C114&amp;$D114&amp;$AV114,IF({1,0},Sheet1!$A$6:$A$47&amp;Sheet1!$C$6:$C$47&amp;Sheet1!$AU$6:$AU$47,Sheet1!AO$6:AO$47),2,0)</f>
        <v>2</v>
      </c>
      <c r="AQ114" s="9">
        <f t="array" ref="AQ114">VLOOKUP($C114&amp;$D114&amp;$AV114,IF({1,0},Sheet1!$A$6:$A$47&amp;Sheet1!$C$6:$C$47&amp;Sheet1!$AU$6:$AU$47,Sheet1!AP$6:AP$47),2,0)</f>
        <v>2000</v>
      </c>
      <c r="AR114" s="9">
        <f t="array" ref="AR114">VLOOKUP($C114&amp;$D114&amp;$AV114,IF({1,0},Sheet1!$A$6:$A$47&amp;Sheet1!$C$6:$C$47&amp;Sheet1!$AU$6:$AU$47,Sheet1!AQ$6:AQ$47),2,0)</f>
        <v>0</v>
      </c>
      <c r="AS114" s="9">
        <f t="array" ref="AS114">VLOOKUP($C114&amp;$D114&amp;$AV114,IF({1,0},Sheet1!$A$6:$A$47&amp;Sheet1!$C$6:$C$47&amp;Sheet1!$AU$6:$AU$47,Sheet1!AR$6:AR$47),2,0)</f>
        <v>0</v>
      </c>
      <c r="AT114" s="9">
        <f t="array" ref="AT114">VLOOKUP($C114&amp;$D114&amp;$AV114,IF({1,0},Sheet1!$A$6:$A$47&amp;Sheet1!$C$6:$C$47&amp;Sheet1!$AU$6:$AU$47,Sheet1!AS$6:AS$47),2,0)</f>
        <v>0</v>
      </c>
      <c r="AU114" s="9">
        <f t="array" ref="AU114">VLOOKUP($C114&amp;$D114&amp;$AV114,IF({1,0},Sheet1!$A$6:$A$47&amp;Sheet1!$C$6:$C$47&amp;Sheet1!$AU$6:$AU$47,Sheet1!AT$6:AT$47),2,0)</f>
        <v>0</v>
      </c>
      <c r="AV114" s="9">
        <v>25</v>
      </c>
      <c r="AW114" s="9" t="s">
        <v>480</v>
      </c>
      <c r="AX114" s="9" t="s">
        <v>74</v>
      </c>
      <c r="AY114" s="9">
        <f t="array" ref="AY114">VLOOKUP($C114&amp;$D114&amp;$BE114,IF({1,0},Sheet1!$A$6:$A$47&amp;Sheet1!$C$6:$C$47&amp;Sheet1!$BD$6:$BD$47,Sheet1!AX$6:AX$47),2,0)</f>
        <v>18</v>
      </c>
      <c r="AZ114" s="9">
        <f t="array" ref="AZ114">VLOOKUP($C114&amp;$D114&amp;$BE114,IF({1,0},Sheet1!$A$6:$A$47&amp;Sheet1!$C$6:$C$47&amp;Sheet1!$BD$6:$BD$47,Sheet1!AY$6:AY$47),2,0)</f>
        <v>4</v>
      </c>
      <c r="BA114" s="9">
        <f t="array" ref="BA114">VLOOKUP($C114&amp;$D114&amp;$BE114,IF({1,0},Sheet1!$A$6:$A$47&amp;Sheet1!$C$6:$C$47&amp;Sheet1!$BD$6:$BD$47,Sheet1!AZ$6:AZ$47),2,0)</f>
        <v>0</v>
      </c>
      <c r="BB114" s="9">
        <f t="array" ref="BB114">VLOOKUP($C114&amp;$D114&amp;$BE114,IF({1,0},Sheet1!$A$6:$A$47&amp;Sheet1!$C$6:$C$47&amp;Sheet1!$BD$6:$BD$47,Sheet1!BA$6:BA$47),2,0)</f>
        <v>0</v>
      </c>
      <c r="BC114" s="9">
        <f t="array" ref="BC114">VLOOKUP($C114&amp;$D114&amp;$BE114,IF({1,0},Sheet1!$A$6:$A$47&amp;Sheet1!$C$6:$C$47&amp;Sheet1!$BD$6:$BD$47,Sheet1!BB$6:BB$47),2,0)</f>
        <v>0</v>
      </c>
      <c r="BD114" s="9">
        <f t="array" ref="BD114">VLOOKUP($C114&amp;$D114&amp;$BE114,IF({1,0},Sheet1!$A$6:$A$47&amp;Sheet1!$C$6:$C$47&amp;Sheet1!$BD$6:$BD$47,Sheet1!BC$6:BC$47),2,0)</f>
        <v>0</v>
      </c>
      <c r="BE114" s="9">
        <v>30</v>
      </c>
      <c r="BF114" s="33" t="s">
        <v>418</v>
      </c>
      <c r="BG114" s="33" t="s">
        <v>75</v>
      </c>
      <c r="BH114" s="9">
        <f t="array" ref="BH114">VLOOKUP($C114&amp;$D114&amp;$BN114,IF({1,0},Sheet1!$A$6:$A$47&amp;Sheet1!$C$6:$C$47&amp;Sheet1!$BM$6:$BM$47,Sheet1!BG$6:BG$47),2,0)</f>
        <v>2</v>
      </c>
      <c r="BI114" s="9">
        <f t="array" ref="BI114">VLOOKUP($C114&amp;$D114&amp;$BN114,IF({1,0},Sheet1!$A$6:$A$47&amp;Sheet1!$C$6:$C$47&amp;Sheet1!$BM$6:$BM$47,Sheet1!BH$6:BH$47),2,0)</f>
        <v>4000</v>
      </c>
      <c r="BJ114" s="9">
        <f t="array" ref="BJ114">VLOOKUP($C114&amp;$D114&amp;$BN114,IF({1,0},Sheet1!$A$6:$A$47&amp;Sheet1!$C$6:$C$47&amp;Sheet1!$BM$6:$BM$47,Sheet1!BI$6:BI$47),2,0)</f>
        <v>0</v>
      </c>
      <c r="BK114" s="9">
        <f t="array" ref="BK114">VLOOKUP($C114&amp;$D114&amp;$BN114,IF({1,0},Sheet1!$A$6:$A$47&amp;Sheet1!$C$6:$C$47&amp;Sheet1!$BM$6:$BM$47,Sheet1!BJ$6:BJ$47),2,0)</f>
        <v>0</v>
      </c>
      <c r="BL114" s="9">
        <f t="array" ref="BL114">VLOOKUP($C114&amp;$D114&amp;$BN114,IF({1,0},Sheet1!$A$6:$A$47&amp;Sheet1!$C$6:$C$47&amp;Sheet1!$BM$6:$BM$47,Sheet1!BK$6:BK$47),2,0)</f>
        <v>0</v>
      </c>
      <c r="BM114" s="9">
        <f t="array" ref="BM114">VLOOKUP($C114&amp;$D114&amp;$BN114,IF({1,0},Sheet1!$A$6:$A$47&amp;Sheet1!$C$6:$C$47&amp;Sheet1!$BM$6:$BM$47,Sheet1!BL$6:BL$47),2,0)</f>
        <v>0</v>
      </c>
      <c r="BN114" s="9">
        <v>35</v>
      </c>
      <c r="BO114" s="9" t="s">
        <v>481</v>
      </c>
      <c r="BP114" s="9" t="s">
        <v>76</v>
      </c>
      <c r="BQ114" s="9">
        <f t="array" ref="BQ114">VLOOKUP($C114&amp;$D114&amp;$BW114,IF({1,0},Sheet1!$A$6:$A$47&amp;Sheet1!$C$6:$C$47&amp;Sheet1!$BV$6:$BV$47,Sheet1!BP$6:BP$47),2,0)</f>
        <v>7</v>
      </c>
      <c r="BR114" s="9">
        <f t="array" ref="BR114">VLOOKUP($C114&amp;$D114&amp;$BW114,IF({1,0},Sheet1!$A$6:$A$47&amp;Sheet1!$C$6:$C$47&amp;Sheet1!$BV$6:$BV$47,Sheet1!BQ$6:BQ$47),2,0)</f>
        <v>50</v>
      </c>
      <c r="BS114" s="9">
        <f t="array" ref="BS114">VLOOKUP($C114&amp;$D114&amp;$BW114,IF({1,0},Sheet1!$A$6:$A$47&amp;Sheet1!$C$6:$C$47&amp;Sheet1!$BV$6:$BV$47,Sheet1!BR$6:BR$47),2,0)</f>
        <v>0</v>
      </c>
      <c r="BT114" s="9">
        <f t="array" ref="BT114">VLOOKUP($C114&amp;$D114&amp;$BW114,IF({1,0},Sheet1!$A$6:$A$47&amp;Sheet1!$C$6:$C$47&amp;Sheet1!$BV$6:$BV$47,Sheet1!BS$6:BS$47),2,0)</f>
        <v>0</v>
      </c>
      <c r="BU114" s="9">
        <f t="array" ref="BU114">VLOOKUP($C114&amp;$D114&amp;$BW114,IF({1,0},Sheet1!$A$6:$A$47&amp;Sheet1!$C$6:$C$47&amp;Sheet1!$BV$6:$BV$47,Sheet1!BT$6:BT$47),2,0)</f>
        <v>0</v>
      </c>
      <c r="BV114" s="9">
        <f t="array" ref="BV114">VLOOKUP($C114&amp;$D114&amp;$BW114,IF({1,0},Sheet1!$A$6:$A$47&amp;Sheet1!$C$6:$C$47&amp;Sheet1!$BV$6:$BV$47,Sheet1!BU$6:BU$47),2,0)</f>
        <v>0</v>
      </c>
      <c r="BW114" s="9">
        <v>40</v>
      </c>
      <c r="BX114" s="9" t="str">
        <f t="shared" ref="BX114:BX115" si="34">"伤害加成+"&amp;BR114/10&amp;"% （"&amp;BW114/5&amp;"星）"</f>
        <v>伤害加成+5% （8星）</v>
      </c>
      <c r="BY114" s="9" t="s">
        <v>77</v>
      </c>
      <c r="BZ114" s="9">
        <f t="array" ref="BZ114">VLOOKUP($C114&amp;$D114&amp;$CF114,IF({1,0},Sheet1!$A$6:$A$47&amp;Sheet1!$C$6:$C$47&amp;Sheet1!$CE$6:$CE$47,Sheet1!BY$6:BY$47),2,0)</f>
        <v>2</v>
      </c>
      <c r="CA114" s="9">
        <f t="array" ref="CA114">VLOOKUP($C114&amp;$D114&amp;$CF114,IF({1,0},Sheet1!$A$6:$A$47&amp;Sheet1!$C$6:$C$47&amp;Sheet1!$CE$6:$CE$47,Sheet1!BZ$6:BZ$47),2,0)</f>
        <v>8000</v>
      </c>
      <c r="CB114" s="9">
        <f t="array" ref="CB114">VLOOKUP($C114&amp;$D114&amp;$CF114,IF({1,0},Sheet1!$A$6:$A$47&amp;Sheet1!$C$6:$C$47&amp;Sheet1!$CE$6:$CE$47,Sheet1!CA$6:CA$47),2,0)</f>
        <v>0</v>
      </c>
      <c r="CC114" s="9">
        <f t="array" ref="CC114">VLOOKUP($C114&amp;$D114&amp;$CF114,IF({1,0},Sheet1!$A$6:$A$47&amp;Sheet1!$C$6:$C$47&amp;Sheet1!$CE$6:$CE$47,Sheet1!CB$6:CB$47),2,0)</f>
        <v>0</v>
      </c>
      <c r="CD114" s="9">
        <f t="array" ref="CD114">VLOOKUP($C114&amp;$D114&amp;$CF114,IF({1,0},Sheet1!$A$6:$A$47&amp;Sheet1!$C$6:$C$47&amp;Sheet1!$CE$6:$CE$47,Sheet1!CC$6:CC$47),2,0)</f>
        <v>0</v>
      </c>
      <c r="CE114" s="9">
        <f t="array" ref="CE114">VLOOKUP($C114&amp;$D114&amp;$CF114,IF({1,0},Sheet1!$A$6:$A$47&amp;Sheet1!$C$6:$C$47&amp;Sheet1!$CE$6:$CE$47,Sheet1!CD$6:CD$47),2,0)</f>
        <v>0</v>
      </c>
      <c r="CF114" s="9">
        <v>45</v>
      </c>
      <c r="CG114" s="9" t="s">
        <v>482</v>
      </c>
      <c r="CH114" s="9" t="s">
        <v>78</v>
      </c>
      <c r="CI114" s="9">
        <f t="array" ref="CI114">VLOOKUP($C114&amp;$D114&amp;$CO114,IF({1,0},Sheet1!$A$6:$A$47&amp;Sheet1!$C$6:$C$47&amp;Sheet1!$CN$6:$CN$47,Sheet1!CH$6:CH$47),2,0)</f>
        <v>22</v>
      </c>
      <c r="CJ114" s="9">
        <f t="array" ref="CJ114">VLOOKUP($C114&amp;$D114&amp;$CO114,IF({1,0},Sheet1!$A$6:$A$47&amp;Sheet1!$C$6:$C$47&amp;Sheet1!$CN$6:$CN$47,Sheet1!CI$6:CI$47),2,0)</f>
        <v>60</v>
      </c>
      <c r="CK114" s="9">
        <f t="array" ref="CK114">VLOOKUP($C114&amp;$D114&amp;$CO114,IF({1,0},Sheet1!$A$6:$A$47&amp;Sheet1!$C$6:$C$47&amp;Sheet1!$CN$6:$CN$47,Sheet1!CJ$6:CJ$47),2,0)</f>
        <v>0</v>
      </c>
      <c r="CL114" s="9">
        <f t="array" ref="CL114">VLOOKUP($C114&amp;$D114&amp;$CO114,IF({1,0},Sheet1!$A$6:$A$47&amp;Sheet1!$C$6:$C$47&amp;Sheet1!$CN$6:$CN$47,Sheet1!CK$6:CK$47),2,0)</f>
        <v>0</v>
      </c>
      <c r="CM114" s="9">
        <f t="array" ref="CM114">VLOOKUP($C114&amp;$D114&amp;$CO114,IF({1,0},Sheet1!$A$6:$A$47&amp;Sheet1!$C$6:$C$47&amp;Sheet1!$CN$6:$CN$47,Sheet1!CL$6:CL$47),2,0)</f>
        <v>0</v>
      </c>
      <c r="CN114" s="9">
        <f t="array" ref="CN114">VLOOKUP($C114&amp;$D114&amp;$CO114,IF({1,0},Sheet1!$A$6:$A$47&amp;Sheet1!$C$6:$C$47&amp;Sheet1!$CN$6:$CN$47,Sheet1!CM$6:CM$47),2,0)</f>
        <v>0</v>
      </c>
      <c r="CO114" s="9">
        <v>50</v>
      </c>
      <c r="CP114" s="9" t="str">
        <f t="shared" ref="CP114:CP115" si="35">"最终增伤+"&amp;CJ114/10&amp;"% （"&amp;CO114/5&amp;"星）"</f>
        <v>最终增伤+6% （10星）</v>
      </c>
    </row>
    <row r="115" spans="1:94" ht="17.399999999999999" x14ac:dyDescent="0.25">
      <c r="A115" s="51">
        <v>30802</v>
      </c>
      <c r="B115" s="30" t="s">
        <v>270</v>
      </c>
      <c r="C115" s="30">
        <f>VLOOKUP(B115,Sheet4!$A$6:$B$171,2,0)</f>
        <v>3</v>
      </c>
      <c r="D115" s="52">
        <v>8</v>
      </c>
      <c r="E115" s="9" t="s">
        <v>29</v>
      </c>
      <c r="F115" s="9">
        <f t="array" ref="F115">VLOOKUP($C115&amp;$D115&amp;$L115,IF({1,0},Sheet1!$A$6:$A$47&amp;Sheet1!$C$6:$C$47&amp;Sheet1!$K$6:$K$47,Sheet1!E$6:E$47),2,0)</f>
        <v>18</v>
      </c>
      <c r="G115" s="9">
        <f t="array" ref="G115">VLOOKUP($C115&amp;$D115&amp;$L115,IF({1,0},Sheet1!$A$6:$A$47&amp;Sheet1!$C$6:$C$47&amp;Sheet1!$K$6:$K$47,Sheet1!F$6:F$47),2,0)</f>
        <v>1</v>
      </c>
      <c r="H115" s="9">
        <f t="array" ref="H115">VLOOKUP($C115&amp;$D115&amp;$L115,IF({1,0},Sheet1!$A$6:$A$47&amp;Sheet1!$C$6:$C$47&amp;Sheet1!$K$6:$K$47,Sheet1!G$6:G$47),2,0)</f>
        <v>0</v>
      </c>
      <c r="I115" s="9">
        <f t="array" ref="I115">VLOOKUP($C115&amp;$D115&amp;$L115,IF({1,0},Sheet1!$A$6:$A$47&amp;Sheet1!$C$6:$C$47&amp;Sheet1!$K$6:$K$47,Sheet1!H$6:H$47),2,0)</f>
        <v>0</v>
      </c>
      <c r="J115" s="9">
        <f t="array" ref="J115">VLOOKUP($C115&amp;$D115&amp;$L115,IF({1,0},Sheet1!$A$6:$A$47&amp;Sheet1!$C$6:$C$47&amp;Sheet1!$K$6:$K$47,Sheet1!I$6:I$47),2,0)</f>
        <v>0</v>
      </c>
      <c r="K115" s="9">
        <f t="array" ref="K115">VLOOKUP($C115&amp;$D115&amp;$L115,IF({1,0},Sheet1!$A$6:$A$47&amp;Sheet1!$C$6:$C$47&amp;Sheet1!$K$6:$K$47,Sheet1!J$6:J$47),2,0)</f>
        <v>0</v>
      </c>
      <c r="L115" s="9">
        <v>5</v>
      </c>
      <c r="M115" s="33" t="s">
        <v>413</v>
      </c>
      <c r="N115" s="9" t="s">
        <v>27</v>
      </c>
      <c r="O115" s="9">
        <f t="array" ref="O115">VLOOKUP($C115&amp;$D115&amp;$U115,IF({1,0},Sheet1!$A$6:$A$47&amp;Sheet1!$C$6:$C$47&amp;Sheet1!$T$6:$T$47,Sheet1!N$6:N$47),2,0)</f>
        <v>18</v>
      </c>
      <c r="P115" s="9">
        <f t="array" ref="P115">VLOOKUP($C115&amp;$D115&amp;$U115,IF({1,0},Sheet1!$A$6:$A$47&amp;Sheet1!$C$6:$C$47&amp;Sheet1!$T$6:$T$47,Sheet1!O$6:O$47),2,0)</f>
        <v>2</v>
      </c>
      <c r="Q115" s="9">
        <f t="array" ref="Q115">VLOOKUP($C115&amp;$D115&amp;$U115,IF({1,0},Sheet1!$A$6:$A$47&amp;Sheet1!$C$6:$C$47&amp;Sheet1!$T$6:$T$47,Sheet1!P$6:P$47),2,0)</f>
        <v>0</v>
      </c>
      <c r="R115" s="9">
        <f t="array" ref="R115">VLOOKUP($C115&amp;$D115&amp;$U115,IF({1,0},Sheet1!$A$6:$A$47&amp;Sheet1!$C$6:$C$47&amp;Sheet1!$T$6:$T$47,Sheet1!Q$6:Q$47),2,0)</f>
        <v>0</v>
      </c>
      <c r="S115" s="9">
        <f t="array" ref="S115">VLOOKUP($C115&amp;$D115&amp;$U115,IF({1,0},Sheet1!$A$6:$A$47&amp;Sheet1!$C$6:$C$47&amp;Sheet1!$T$6:$T$47,Sheet1!R$6:R$47),2,0)</f>
        <v>0</v>
      </c>
      <c r="T115" s="9">
        <f t="array" ref="T115">VLOOKUP($C115&amp;$D115&amp;$U115,IF({1,0},Sheet1!$A$6:$A$47&amp;Sheet1!$C$6:$C$47&amp;Sheet1!$T$6:$T$47,Sheet1!S$6:S$47),2,0)</f>
        <v>0</v>
      </c>
      <c r="U115" s="9">
        <v>10</v>
      </c>
      <c r="V115" s="33" t="s">
        <v>414</v>
      </c>
      <c r="W115" s="9" t="s">
        <v>28</v>
      </c>
      <c r="X115" s="9">
        <f t="array" ref="X115">VLOOKUP($C115&amp;$D115&amp;$AD115,IF({1,0},Sheet1!$A$6:$A$47&amp;Sheet1!$C$6:$C$47&amp;Sheet1!$AC$6:$AC$47,Sheet1!W$6:W$47),2,0)</f>
        <v>0</v>
      </c>
      <c r="Y115" s="9">
        <f t="array" ref="Y115">VLOOKUP($C115&amp;$D115&amp;$AD115,IF({1,0},Sheet1!$A$6:$A$47&amp;Sheet1!$C$6:$C$47&amp;Sheet1!$AC$6:$AC$47,Sheet1!X$6:X$47),2,0)</f>
        <v>0</v>
      </c>
      <c r="Z115" s="9">
        <f t="array" ref="Z115">VLOOKUP($C115&amp;$D115&amp;$AD115,IF({1,0},Sheet1!$A$6:$A$47&amp;Sheet1!$C$6:$C$47&amp;Sheet1!$AC$6:$AC$47,Sheet1!Y$6:Y$47),2,0)</f>
        <v>2</v>
      </c>
      <c r="AA115" s="9">
        <f t="array" ref="AA115">VLOOKUP($C115&amp;$D115&amp;$AD115,IF({1,0},Sheet1!$A$6:$A$47&amp;Sheet1!$C$6:$C$47&amp;Sheet1!$AC$6:$AC$47,Sheet1!Z$6:Z$47),2,0)</f>
        <v>600</v>
      </c>
      <c r="AB115" s="9">
        <f t="array" ref="AB115">VLOOKUP($C115&amp;$D115&amp;$AD115,IF({1,0},Sheet1!$A$6:$A$47&amp;Sheet1!$C$6:$C$47&amp;Sheet1!$AC$6:$AC$47,Sheet1!AA$6:AA$47),2,0)</f>
        <v>9</v>
      </c>
      <c r="AC115" s="9">
        <f t="array" ref="AC115">VLOOKUP($C115&amp;$D115&amp;$AD115,IF({1,0},Sheet1!$A$6:$A$47&amp;Sheet1!$C$6:$C$47&amp;Sheet1!$AC$6:$AC$47,Sheet1!AB$6:AB$47),2,0)</f>
        <v>30</v>
      </c>
      <c r="AD115" s="9">
        <v>15</v>
      </c>
      <c r="AE115" s="9" t="str">
        <f t="array" ref="AE115">VLOOKUP($C115&amp;$D115,IF({1,0},Sheet1!$A$6:$A$47&amp;Sheet1!$C$6:$C$47,Sheet1!AD$6:AD$47),2,0)</f>
        <v>攻击+600，命中+3% （3星）</v>
      </c>
      <c r="AF115" s="9" t="s">
        <v>72</v>
      </c>
      <c r="AG115" s="9">
        <f t="array" ref="AG115">VLOOKUP($C115&amp;$D115&amp;$AM115,IF({1,0},Sheet1!$A$6:$A$47&amp;Sheet1!$C$6:$C$47&amp;Sheet1!$AL$6:$AL$47,Sheet1!AF$6:AF$47),2,0)</f>
        <v>0</v>
      </c>
      <c r="AH115" s="9">
        <f t="array" ref="AH115">VLOOKUP($C115&amp;$D115&amp;$AM115,IF({1,0},Sheet1!$A$6:$A$47&amp;Sheet1!$C$6:$C$47&amp;Sheet1!$AL$6:$AL$47,Sheet1!AG$6:AG$47),2,0)</f>
        <v>0</v>
      </c>
      <c r="AI115" s="9">
        <f t="array" ref="AI115">VLOOKUP($C115&amp;$D115&amp;$AM115,IF({1,0},Sheet1!$A$6:$A$47&amp;Sheet1!$C$6:$C$47&amp;Sheet1!$AL$6:$AL$47,Sheet1!AH$6:AH$47),2,0)</f>
        <v>7</v>
      </c>
      <c r="AJ115" s="9">
        <f t="array" ref="AJ115">VLOOKUP($C115&amp;$D115&amp;$AM115,IF({1,0},Sheet1!$A$6:$A$47&amp;Sheet1!$C$6:$C$47&amp;Sheet1!$AL$6:$AL$47,Sheet1!AI$6:AI$47),2,0)</f>
        <v>50</v>
      </c>
      <c r="AK115" s="9">
        <f t="array" ref="AK115">VLOOKUP($C115&amp;$D115&amp;$AM115,IF({1,0},Sheet1!$A$6:$A$47&amp;Sheet1!$C$6:$C$47&amp;Sheet1!$AL$6:$AL$47,Sheet1!AJ$6:AJ$47),2,0)</f>
        <v>0</v>
      </c>
      <c r="AL115" s="9">
        <f t="array" ref="AL115">VLOOKUP($C115&amp;$D115&amp;$AM115,IF({1,0},Sheet1!$A$6:$A$47&amp;Sheet1!$C$6:$C$47&amp;Sheet1!$AL$6:$AL$47,Sheet1!AK$6:AK$47),2,0)</f>
        <v>0</v>
      </c>
      <c r="AM115" s="9">
        <v>20</v>
      </c>
      <c r="AN115" s="9" t="s">
        <v>427</v>
      </c>
      <c r="AO115" s="9" t="s">
        <v>73</v>
      </c>
      <c r="AP115" s="9">
        <f t="array" ref="AP115">VLOOKUP($C115&amp;$D115&amp;$AV115,IF({1,0},Sheet1!$A$6:$A$47&amp;Sheet1!$C$6:$C$47&amp;Sheet1!$AU$6:$AU$47,Sheet1!AO$6:AO$47),2,0)</f>
        <v>2</v>
      </c>
      <c r="AQ115" s="9">
        <f t="array" ref="AQ115">VLOOKUP($C115&amp;$D115&amp;$AV115,IF({1,0},Sheet1!$A$6:$A$47&amp;Sheet1!$C$6:$C$47&amp;Sheet1!$AU$6:$AU$47,Sheet1!AP$6:AP$47),2,0)</f>
        <v>2000</v>
      </c>
      <c r="AR115" s="9">
        <f t="array" ref="AR115">VLOOKUP($C115&amp;$D115&amp;$AV115,IF({1,0},Sheet1!$A$6:$A$47&amp;Sheet1!$C$6:$C$47&amp;Sheet1!$AU$6:$AU$47,Sheet1!AQ$6:AQ$47),2,0)</f>
        <v>0</v>
      </c>
      <c r="AS115" s="9">
        <f t="array" ref="AS115">VLOOKUP($C115&amp;$D115&amp;$AV115,IF({1,0},Sheet1!$A$6:$A$47&amp;Sheet1!$C$6:$C$47&amp;Sheet1!$AU$6:$AU$47,Sheet1!AR$6:AR$47),2,0)</f>
        <v>0</v>
      </c>
      <c r="AT115" s="9">
        <f t="array" ref="AT115">VLOOKUP($C115&amp;$D115&amp;$AV115,IF({1,0},Sheet1!$A$6:$A$47&amp;Sheet1!$C$6:$C$47&amp;Sheet1!$AU$6:$AU$47,Sheet1!AS$6:AS$47),2,0)</f>
        <v>0</v>
      </c>
      <c r="AU115" s="9">
        <f t="array" ref="AU115">VLOOKUP($C115&amp;$D115&amp;$AV115,IF({1,0},Sheet1!$A$6:$A$47&amp;Sheet1!$C$6:$C$47&amp;Sheet1!$AU$6:$AU$47,Sheet1!AT$6:AT$47),2,0)</f>
        <v>0</v>
      </c>
      <c r="AV115" s="9">
        <v>25</v>
      </c>
      <c r="AW115" s="9" t="s">
        <v>480</v>
      </c>
      <c r="AX115" s="9" t="s">
        <v>74</v>
      </c>
      <c r="AY115" s="9">
        <f t="array" ref="AY115">VLOOKUP($C115&amp;$D115&amp;$BE115,IF({1,0},Sheet1!$A$6:$A$47&amp;Sheet1!$C$6:$C$47&amp;Sheet1!$BD$6:$BD$47,Sheet1!AX$6:AX$47),2,0)</f>
        <v>18</v>
      </c>
      <c r="AZ115" s="9">
        <f t="array" ref="AZ115">VLOOKUP($C115&amp;$D115&amp;$BE115,IF({1,0},Sheet1!$A$6:$A$47&amp;Sheet1!$C$6:$C$47&amp;Sheet1!$BD$6:$BD$47,Sheet1!AY$6:AY$47),2,0)</f>
        <v>4</v>
      </c>
      <c r="BA115" s="9">
        <f t="array" ref="BA115">VLOOKUP($C115&amp;$D115&amp;$BE115,IF({1,0},Sheet1!$A$6:$A$47&amp;Sheet1!$C$6:$C$47&amp;Sheet1!$BD$6:$BD$47,Sheet1!AZ$6:AZ$47),2,0)</f>
        <v>0</v>
      </c>
      <c r="BB115" s="9">
        <f t="array" ref="BB115">VLOOKUP($C115&amp;$D115&amp;$BE115,IF({1,0},Sheet1!$A$6:$A$47&amp;Sheet1!$C$6:$C$47&amp;Sheet1!$BD$6:$BD$47,Sheet1!BA$6:BA$47),2,0)</f>
        <v>0</v>
      </c>
      <c r="BC115" s="9">
        <f t="array" ref="BC115">VLOOKUP($C115&amp;$D115&amp;$BE115,IF({1,0},Sheet1!$A$6:$A$47&amp;Sheet1!$C$6:$C$47&amp;Sheet1!$BD$6:$BD$47,Sheet1!BB$6:BB$47),2,0)</f>
        <v>0</v>
      </c>
      <c r="BD115" s="9">
        <f t="array" ref="BD115">VLOOKUP($C115&amp;$D115&amp;$BE115,IF({1,0},Sheet1!$A$6:$A$47&amp;Sheet1!$C$6:$C$47&amp;Sheet1!$BD$6:$BD$47,Sheet1!BC$6:BC$47),2,0)</f>
        <v>0</v>
      </c>
      <c r="BE115" s="9">
        <v>30</v>
      </c>
      <c r="BF115" s="33" t="s">
        <v>418</v>
      </c>
      <c r="BG115" s="33" t="s">
        <v>75</v>
      </c>
      <c r="BH115" s="9">
        <f t="array" ref="BH115">VLOOKUP($C115&amp;$D115&amp;$BN115,IF({1,0},Sheet1!$A$6:$A$47&amp;Sheet1!$C$6:$C$47&amp;Sheet1!$BM$6:$BM$47,Sheet1!BG$6:BG$47),2,0)</f>
        <v>2</v>
      </c>
      <c r="BI115" s="9">
        <f t="array" ref="BI115">VLOOKUP($C115&amp;$D115&amp;$BN115,IF({1,0},Sheet1!$A$6:$A$47&amp;Sheet1!$C$6:$C$47&amp;Sheet1!$BM$6:$BM$47,Sheet1!BH$6:BH$47),2,0)</f>
        <v>4000</v>
      </c>
      <c r="BJ115" s="9">
        <f t="array" ref="BJ115">VLOOKUP($C115&amp;$D115&amp;$BN115,IF({1,0},Sheet1!$A$6:$A$47&amp;Sheet1!$C$6:$C$47&amp;Sheet1!$BM$6:$BM$47,Sheet1!BI$6:BI$47),2,0)</f>
        <v>0</v>
      </c>
      <c r="BK115" s="9">
        <f t="array" ref="BK115">VLOOKUP($C115&amp;$D115&amp;$BN115,IF({1,0},Sheet1!$A$6:$A$47&amp;Sheet1!$C$6:$C$47&amp;Sheet1!$BM$6:$BM$47,Sheet1!BJ$6:BJ$47),2,0)</f>
        <v>0</v>
      </c>
      <c r="BL115" s="9">
        <f t="array" ref="BL115">VLOOKUP($C115&amp;$D115&amp;$BN115,IF({1,0},Sheet1!$A$6:$A$47&amp;Sheet1!$C$6:$C$47&amp;Sheet1!$BM$6:$BM$47,Sheet1!BK$6:BK$47),2,0)</f>
        <v>0</v>
      </c>
      <c r="BM115" s="9">
        <f t="array" ref="BM115">VLOOKUP($C115&amp;$D115&amp;$BN115,IF({1,0},Sheet1!$A$6:$A$47&amp;Sheet1!$C$6:$C$47&amp;Sheet1!$BM$6:$BM$47,Sheet1!BL$6:BL$47),2,0)</f>
        <v>0</v>
      </c>
      <c r="BN115" s="9">
        <v>35</v>
      </c>
      <c r="BO115" s="9" t="s">
        <v>481</v>
      </c>
      <c r="BP115" s="9" t="s">
        <v>76</v>
      </c>
      <c r="BQ115" s="9">
        <f t="array" ref="BQ115">VLOOKUP($C115&amp;$D115&amp;$BW115,IF({1,0},Sheet1!$A$6:$A$47&amp;Sheet1!$C$6:$C$47&amp;Sheet1!$BV$6:$BV$47,Sheet1!BP$6:BP$47),2,0)</f>
        <v>7</v>
      </c>
      <c r="BR115" s="9">
        <f t="array" ref="BR115">VLOOKUP($C115&amp;$D115&amp;$BW115,IF({1,0},Sheet1!$A$6:$A$47&amp;Sheet1!$C$6:$C$47&amp;Sheet1!$BV$6:$BV$47,Sheet1!BQ$6:BQ$47),2,0)</f>
        <v>50</v>
      </c>
      <c r="BS115" s="9">
        <f t="array" ref="BS115">VLOOKUP($C115&amp;$D115&amp;$BW115,IF({1,0},Sheet1!$A$6:$A$47&amp;Sheet1!$C$6:$C$47&amp;Sheet1!$BV$6:$BV$47,Sheet1!BR$6:BR$47),2,0)</f>
        <v>0</v>
      </c>
      <c r="BT115" s="9">
        <f t="array" ref="BT115">VLOOKUP($C115&amp;$D115&amp;$BW115,IF({1,0},Sheet1!$A$6:$A$47&amp;Sheet1!$C$6:$C$47&amp;Sheet1!$BV$6:$BV$47,Sheet1!BS$6:BS$47),2,0)</f>
        <v>0</v>
      </c>
      <c r="BU115" s="9">
        <f t="array" ref="BU115">VLOOKUP($C115&amp;$D115&amp;$BW115,IF({1,0},Sheet1!$A$6:$A$47&amp;Sheet1!$C$6:$C$47&amp;Sheet1!$BV$6:$BV$47,Sheet1!BT$6:BT$47),2,0)</f>
        <v>0</v>
      </c>
      <c r="BV115" s="9">
        <f t="array" ref="BV115">VLOOKUP($C115&amp;$D115&amp;$BW115,IF({1,0},Sheet1!$A$6:$A$47&amp;Sheet1!$C$6:$C$47&amp;Sheet1!$BV$6:$BV$47,Sheet1!BU$6:BU$47),2,0)</f>
        <v>0</v>
      </c>
      <c r="BW115" s="9">
        <v>40</v>
      </c>
      <c r="BX115" s="9" t="str">
        <f t="shared" si="34"/>
        <v>伤害加成+5% （8星）</v>
      </c>
      <c r="BY115" s="9" t="s">
        <v>77</v>
      </c>
      <c r="BZ115" s="9">
        <f t="array" ref="BZ115">VLOOKUP($C115&amp;$D115&amp;$CF115,IF({1,0},Sheet1!$A$6:$A$47&amp;Sheet1!$C$6:$C$47&amp;Sheet1!$CE$6:$CE$47,Sheet1!BY$6:BY$47),2,0)</f>
        <v>2</v>
      </c>
      <c r="CA115" s="9">
        <f t="array" ref="CA115">VLOOKUP($C115&amp;$D115&amp;$CF115,IF({1,0},Sheet1!$A$6:$A$47&amp;Sheet1!$C$6:$C$47&amp;Sheet1!$CE$6:$CE$47,Sheet1!BZ$6:BZ$47),2,0)</f>
        <v>8000</v>
      </c>
      <c r="CB115" s="9">
        <f t="array" ref="CB115">VLOOKUP($C115&amp;$D115&amp;$CF115,IF({1,0},Sheet1!$A$6:$A$47&amp;Sheet1!$C$6:$C$47&amp;Sheet1!$CE$6:$CE$47,Sheet1!CA$6:CA$47),2,0)</f>
        <v>0</v>
      </c>
      <c r="CC115" s="9">
        <f t="array" ref="CC115">VLOOKUP($C115&amp;$D115&amp;$CF115,IF({1,0},Sheet1!$A$6:$A$47&amp;Sheet1!$C$6:$C$47&amp;Sheet1!$CE$6:$CE$47,Sheet1!CB$6:CB$47),2,0)</f>
        <v>0</v>
      </c>
      <c r="CD115" s="9">
        <f t="array" ref="CD115">VLOOKUP($C115&amp;$D115&amp;$CF115,IF({1,0},Sheet1!$A$6:$A$47&amp;Sheet1!$C$6:$C$47&amp;Sheet1!$CE$6:$CE$47,Sheet1!CC$6:CC$47),2,0)</f>
        <v>0</v>
      </c>
      <c r="CE115" s="9">
        <f t="array" ref="CE115">VLOOKUP($C115&amp;$D115&amp;$CF115,IF({1,0},Sheet1!$A$6:$A$47&amp;Sheet1!$C$6:$C$47&amp;Sheet1!$CE$6:$CE$47,Sheet1!CD$6:CD$47),2,0)</f>
        <v>0</v>
      </c>
      <c r="CF115" s="9">
        <v>45</v>
      </c>
      <c r="CG115" s="9" t="s">
        <v>482</v>
      </c>
      <c r="CH115" s="9" t="s">
        <v>78</v>
      </c>
      <c r="CI115" s="9">
        <f t="array" ref="CI115">VLOOKUP($C115&amp;$D115&amp;$CO115,IF({1,0},Sheet1!$A$6:$A$47&amp;Sheet1!$C$6:$C$47&amp;Sheet1!$CN$6:$CN$47,Sheet1!CH$6:CH$47),2,0)</f>
        <v>22</v>
      </c>
      <c r="CJ115" s="9">
        <f t="array" ref="CJ115">VLOOKUP($C115&amp;$D115&amp;$CO115,IF({1,0},Sheet1!$A$6:$A$47&amp;Sheet1!$C$6:$C$47&amp;Sheet1!$CN$6:$CN$47,Sheet1!CI$6:CI$47),2,0)</f>
        <v>60</v>
      </c>
      <c r="CK115" s="9">
        <f t="array" ref="CK115">VLOOKUP($C115&amp;$D115&amp;$CO115,IF({1,0},Sheet1!$A$6:$A$47&amp;Sheet1!$C$6:$C$47&amp;Sheet1!$CN$6:$CN$47,Sheet1!CJ$6:CJ$47),2,0)</f>
        <v>0</v>
      </c>
      <c r="CL115" s="9">
        <f t="array" ref="CL115">VLOOKUP($C115&amp;$D115&amp;$CO115,IF({1,0},Sheet1!$A$6:$A$47&amp;Sheet1!$C$6:$C$47&amp;Sheet1!$CN$6:$CN$47,Sheet1!CK$6:CK$47),2,0)</f>
        <v>0</v>
      </c>
      <c r="CM115" s="9">
        <f t="array" ref="CM115">VLOOKUP($C115&amp;$D115&amp;$CO115,IF({1,0},Sheet1!$A$6:$A$47&amp;Sheet1!$C$6:$C$47&amp;Sheet1!$CN$6:$CN$47,Sheet1!CL$6:CL$47),2,0)</f>
        <v>0</v>
      </c>
      <c r="CN115" s="9">
        <f t="array" ref="CN115">VLOOKUP($C115&amp;$D115&amp;$CO115,IF({1,0},Sheet1!$A$6:$A$47&amp;Sheet1!$C$6:$C$47&amp;Sheet1!$CN$6:$CN$47,Sheet1!CM$6:CM$47),2,0)</f>
        <v>0</v>
      </c>
      <c r="CO115" s="9">
        <v>50</v>
      </c>
      <c r="CP115" s="9" t="str">
        <f t="shared" si="35"/>
        <v>最终增伤+6% （10星）</v>
      </c>
    </row>
    <row r="116" spans="1:94" ht="17.399999999999999" x14ac:dyDescent="0.25">
      <c r="A116" s="51">
        <v>30803</v>
      </c>
      <c r="B116" s="30" t="s">
        <v>271</v>
      </c>
      <c r="C116" s="30">
        <f>VLOOKUP(B116,Sheet4!$A$6:$B$171,2,0)</f>
        <v>2</v>
      </c>
      <c r="D116" s="52">
        <v>8</v>
      </c>
      <c r="E116" s="8" t="s">
        <v>29</v>
      </c>
      <c r="F116" s="9">
        <f t="array" ref="F116">VLOOKUP($C116&amp;$D116&amp;$L116,IF({1,0},Sheet1!$A$6:$A$47&amp;Sheet1!$C$6:$C$47&amp;Sheet1!$K$6:$K$47,Sheet1!E$6:E$47),2,0)</f>
        <v>18</v>
      </c>
      <c r="G116" s="9">
        <f t="array" ref="G116">VLOOKUP($C116&amp;$D116&amp;$L116,IF({1,0},Sheet1!$A$6:$A$47&amp;Sheet1!$C$6:$C$47&amp;Sheet1!$K$6:$K$47,Sheet1!F$6:F$47),2,0)</f>
        <v>1</v>
      </c>
      <c r="H116" s="9">
        <f t="array" ref="H116">VLOOKUP($C116&amp;$D116&amp;$L116,IF({1,0},Sheet1!$A$6:$A$47&amp;Sheet1!$C$6:$C$47&amp;Sheet1!$K$6:$K$47,Sheet1!G$6:G$47),2,0)</f>
        <v>0</v>
      </c>
      <c r="I116" s="9">
        <f t="array" ref="I116">VLOOKUP($C116&amp;$D116&amp;$L116,IF({1,0},Sheet1!$A$6:$A$47&amp;Sheet1!$C$6:$C$47&amp;Sheet1!$K$6:$K$47,Sheet1!H$6:H$47),2,0)</f>
        <v>0</v>
      </c>
      <c r="J116" s="9">
        <f t="array" ref="J116">VLOOKUP($C116&amp;$D116&amp;$L116,IF({1,0},Sheet1!$A$6:$A$47&amp;Sheet1!$C$6:$C$47&amp;Sheet1!$K$6:$K$47,Sheet1!I$6:I$47),2,0)</f>
        <v>0</v>
      </c>
      <c r="K116" s="9">
        <f t="array" ref="K116">VLOOKUP($C116&amp;$D116&amp;$L116,IF({1,0},Sheet1!$A$6:$A$47&amp;Sheet1!$C$6:$C$47&amp;Sheet1!$K$6:$K$47,Sheet1!J$6:J$47),2,0)</f>
        <v>0</v>
      </c>
      <c r="L116" s="8">
        <v>5</v>
      </c>
      <c r="M116" s="33" t="s">
        <v>413</v>
      </c>
      <c r="N116" s="8" t="s">
        <v>27</v>
      </c>
      <c r="O116" s="9">
        <f t="array" ref="O116">VLOOKUP($C116&amp;$D116&amp;$U116,IF({1,0},Sheet1!$A$6:$A$47&amp;Sheet1!$C$6:$C$47&amp;Sheet1!$T$6:$T$47,Sheet1!N$6:N$47),2,0)</f>
        <v>18</v>
      </c>
      <c r="P116" s="9">
        <f t="array" ref="P116">VLOOKUP($C116&amp;$D116&amp;$U116,IF({1,0},Sheet1!$A$6:$A$47&amp;Sheet1!$C$6:$C$47&amp;Sheet1!$T$6:$T$47,Sheet1!O$6:O$47),2,0)</f>
        <v>2</v>
      </c>
      <c r="Q116" s="9">
        <f t="array" ref="Q116">VLOOKUP($C116&amp;$D116&amp;$U116,IF({1,0},Sheet1!$A$6:$A$47&amp;Sheet1!$C$6:$C$47&amp;Sheet1!$T$6:$T$47,Sheet1!P$6:P$47),2,0)</f>
        <v>0</v>
      </c>
      <c r="R116" s="9">
        <f t="array" ref="R116">VLOOKUP($C116&amp;$D116&amp;$U116,IF({1,0},Sheet1!$A$6:$A$47&amp;Sheet1!$C$6:$C$47&amp;Sheet1!$T$6:$T$47,Sheet1!Q$6:Q$47),2,0)</f>
        <v>0</v>
      </c>
      <c r="S116" s="9">
        <f t="array" ref="S116">VLOOKUP($C116&amp;$D116&amp;$U116,IF({1,0},Sheet1!$A$6:$A$47&amp;Sheet1!$C$6:$C$47&amp;Sheet1!$T$6:$T$47,Sheet1!R$6:R$47),2,0)</f>
        <v>0</v>
      </c>
      <c r="T116" s="9">
        <f t="array" ref="T116">VLOOKUP($C116&amp;$D116&amp;$U116,IF({1,0},Sheet1!$A$6:$A$47&amp;Sheet1!$C$6:$C$47&amp;Sheet1!$T$6:$T$47,Sheet1!S$6:S$47),2,0)</f>
        <v>0</v>
      </c>
      <c r="U116" s="8">
        <v>10</v>
      </c>
      <c r="V116" s="33" t="s">
        <v>414</v>
      </c>
      <c r="W116" s="8" t="s">
        <v>28</v>
      </c>
      <c r="X116" s="9">
        <f t="array" ref="X116">VLOOKUP($C116&amp;$D116&amp;$AD116,IF({1,0},Sheet1!$A$6:$A$47&amp;Sheet1!$C$6:$C$47&amp;Sheet1!$AC$6:$AC$47,Sheet1!W$6:W$47),2,0)</f>
        <v>0</v>
      </c>
      <c r="Y116" s="9">
        <f t="array" ref="Y116">VLOOKUP($C116&amp;$D116&amp;$AD116,IF({1,0},Sheet1!$A$6:$A$47&amp;Sheet1!$C$6:$C$47&amp;Sheet1!$AC$6:$AC$47,Sheet1!X$6:X$47),2,0)</f>
        <v>0</v>
      </c>
      <c r="Z116" s="9">
        <f t="array" ref="Z116">VLOOKUP($C116&amp;$D116&amp;$AD116,IF({1,0},Sheet1!$A$6:$A$47&amp;Sheet1!$C$6:$C$47&amp;Sheet1!$AC$6:$AC$47,Sheet1!Y$6:Y$47),2,0)</f>
        <v>3</v>
      </c>
      <c r="AA116" s="9">
        <f t="array" ref="AA116">VLOOKUP($C116&amp;$D116&amp;$AD116,IF({1,0},Sheet1!$A$6:$A$47&amp;Sheet1!$C$6:$C$47&amp;Sheet1!$AC$6:$AC$47,Sheet1!Z$6:Z$47),2,0)</f>
        <v>400</v>
      </c>
      <c r="AB116" s="9">
        <f t="array" ref="AB116">VLOOKUP($C116&amp;$D116&amp;$AD116,IF({1,0},Sheet1!$A$6:$A$47&amp;Sheet1!$C$6:$C$47&amp;Sheet1!$AC$6:$AC$47,Sheet1!AA$6:AA$47),2,0)</f>
        <v>10</v>
      </c>
      <c r="AC116" s="9">
        <f t="array" ref="AC116">VLOOKUP($C116&amp;$D116&amp;$AD116,IF({1,0},Sheet1!$A$6:$A$47&amp;Sheet1!$C$6:$C$47&amp;Sheet1!$AC$6:$AC$47,Sheet1!AB$6:AB$47),2,0)</f>
        <v>40</v>
      </c>
      <c r="AD116" s="8">
        <v>15</v>
      </c>
      <c r="AE116" s="9" t="str">
        <f t="array" ref="AE116">VLOOKUP($C116&amp;$D116,IF({1,0},Sheet1!$A$6:$A$47&amp;Sheet1!$C$6:$C$47,Sheet1!AD$6:AD$47),2,0)</f>
        <v>防御+400，闪避+4% （3星）</v>
      </c>
      <c r="AF116" s="8" t="s">
        <v>72</v>
      </c>
      <c r="AG116" s="9">
        <v>0</v>
      </c>
      <c r="AH116" s="9">
        <v>0</v>
      </c>
      <c r="AI116" s="9">
        <v>8</v>
      </c>
      <c r="AJ116" s="9">
        <v>40</v>
      </c>
      <c r="AK116" s="9">
        <f t="array" ref="AK116">VLOOKUP($C116&amp;$D116&amp;$AM116,IF({1,0},Sheet1!$A$6:$A$47&amp;Sheet1!$C$6:$C$47&amp;Sheet1!$AL$6:$AL$47,Sheet1!AJ$6:AJ$47),2,0)</f>
        <v>0</v>
      </c>
      <c r="AL116" s="9">
        <f t="array" ref="AL116">VLOOKUP($C116&amp;$D116&amp;$AM116,IF({1,0},Sheet1!$A$6:$A$47&amp;Sheet1!$C$6:$C$47&amp;Sheet1!$AL$6:$AL$47,Sheet1!AK$6:AK$47),2,0)</f>
        <v>0</v>
      </c>
      <c r="AM116" s="8">
        <v>20</v>
      </c>
      <c r="AN116" s="9" t="s">
        <v>495</v>
      </c>
      <c r="AO116" s="8" t="s">
        <v>73</v>
      </c>
      <c r="AP116" s="9">
        <f t="array" ref="AP116">VLOOKUP($C116&amp;$D116&amp;$AV116,IF({1,0},Sheet1!$A$6:$A$47&amp;Sheet1!$C$6:$C$47&amp;Sheet1!$AU$6:$AU$47,Sheet1!AO$6:AO$47),2,0)</f>
        <v>1</v>
      </c>
      <c r="AQ116" s="9">
        <f t="array" ref="AQ116">VLOOKUP($C116&amp;$D116&amp;$AV116,IF({1,0},Sheet1!$A$6:$A$47&amp;Sheet1!$C$6:$C$47&amp;Sheet1!$AU$6:$AU$47,Sheet1!AP$6:AP$47),2,0)</f>
        <v>8000</v>
      </c>
      <c r="AR116" s="9">
        <f t="array" ref="AR116">VLOOKUP($C116&amp;$D116&amp;$AV116,IF({1,0},Sheet1!$A$6:$A$47&amp;Sheet1!$C$6:$C$47&amp;Sheet1!$AU$6:$AU$47,Sheet1!AQ$6:AQ$47),2,0)</f>
        <v>3</v>
      </c>
      <c r="AS116" s="9">
        <f t="array" ref="AS116">VLOOKUP($C116&amp;$D116&amp;$AV116,IF({1,0},Sheet1!$A$6:$A$47&amp;Sheet1!$C$6:$C$47&amp;Sheet1!$AU$6:$AU$47,Sheet1!AR$6:AR$47),2,0)</f>
        <v>400</v>
      </c>
      <c r="AT116" s="9">
        <f t="array" ref="AT116">VLOOKUP($C116&amp;$D116&amp;$AV116,IF({1,0},Sheet1!$A$6:$A$47&amp;Sheet1!$C$6:$C$47&amp;Sheet1!$AU$6:$AU$47,Sheet1!AS$6:AS$47),2,0)</f>
        <v>0</v>
      </c>
      <c r="AU116" s="9">
        <f t="array" ref="AU116">VLOOKUP($C116&amp;$D116&amp;$AV116,IF({1,0},Sheet1!$A$6:$A$47&amp;Sheet1!$C$6:$C$47&amp;Sheet1!$AU$6:$AU$47,Sheet1!AT$6:AT$47),2,0)</f>
        <v>0</v>
      </c>
      <c r="AV116" s="8">
        <v>25</v>
      </c>
      <c r="AW116" s="9" t="s">
        <v>483</v>
      </c>
      <c r="AX116" s="8" t="s">
        <v>74</v>
      </c>
      <c r="AY116" s="9">
        <f t="array" ref="AY116">VLOOKUP($C116&amp;$D116&amp;$BE116,IF({1,0},Sheet1!$A$6:$A$47&amp;Sheet1!$C$6:$C$47&amp;Sheet1!$BD$6:$BD$47,Sheet1!AX$6:AX$47),2,0)</f>
        <v>18</v>
      </c>
      <c r="AZ116" s="9">
        <f t="array" ref="AZ116">VLOOKUP($C116&amp;$D116&amp;$BE116,IF({1,0},Sheet1!$A$6:$A$47&amp;Sheet1!$C$6:$C$47&amp;Sheet1!$BD$6:$BD$47,Sheet1!AY$6:AY$47),2,0)</f>
        <v>4</v>
      </c>
      <c r="BA116" s="9">
        <f t="array" ref="BA116">VLOOKUP($C116&amp;$D116&amp;$BE116,IF({1,0},Sheet1!$A$6:$A$47&amp;Sheet1!$C$6:$C$47&amp;Sheet1!$BD$6:$BD$47,Sheet1!AZ$6:AZ$47),2,0)</f>
        <v>0</v>
      </c>
      <c r="BB116" s="9">
        <f t="array" ref="BB116">VLOOKUP($C116&amp;$D116&amp;$BE116,IF({1,0},Sheet1!$A$6:$A$47&amp;Sheet1!$C$6:$C$47&amp;Sheet1!$BD$6:$BD$47,Sheet1!BA$6:BA$47),2,0)</f>
        <v>0</v>
      </c>
      <c r="BC116" s="9">
        <f t="array" ref="BC116">VLOOKUP($C116&amp;$D116&amp;$BE116,IF({1,0},Sheet1!$A$6:$A$47&amp;Sheet1!$C$6:$C$47&amp;Sheet1!$BD$6:$BD$47,Sheet1!BB$6:BB$47),2,0)</f>
        <v>0</v>
      </c>
      <c r="BD116" s="9">
        <f t="array" ref="BD116">VLOOKUP($C116&amp;$D116&amp;$BE116,IF({1,0},Sheet1!$A$6:$A$47&amp;Sheet1!$C$6:$C$47&amp;Sheet1!$BD$6:$BD$47,Sheet1!BC$6:BC$47),2,0)</f>
        <v>0</v>
      </c>
      <c r="BE116" s="8">
        <v>30</v>
      </c>
      <c r="BF116" s="33" t="s">
        <v>418</v>
      </c>
      <c r="BG116" s="33" t="s">
        <v>75</v>
      </c>
      <c r="BH116" s="9">
        <f t="array" ref="BH116">VLOOKUP($C116&amp;$D116&amp;$BN116,IF({1,0},Sheet1!$A$6:$A$47&amp;Sheet1!$C$6:$C$47&amp;Sheet1!$BM$6:$BM$47,Sheet1!BG$6:BG$47),2,0)</f>
        <v>1</v>
      </c>
      <c r="BI116" s="9">
        <f t="array" ref="BI116">VLOOKUP($C116&amp;$D116&amp;$BN116,IF({1,0},Sheet1!$A$6:$A$47&amp;Sheet1!$C$6:$C$47&amp;Sheet1!$BM$6:$BM$47,Sheet1!BH$6:BH$47),2,0)</f>
        <v>16000</v>
      </c>
      <c r="BJ116" s="9">
        <f t="array" ref="BJ116">VLOOKUP($C116&amp;$D116&amp;$BN116,IF({1,0},Sheet1!$A$6:$A$47&amp;Sheet1!$C$6:$C$47&amp;Sheet1!$BM$6:$BM$47,Sheet1!BI$6:BI$47),2,0)</f>
        <v>3</v>
      </c>
      <c r="BK116" s="9">
        <f t="array" ref="BK116">VLOOKUP($C116&amp;$D116&amp;$BN116,IF({1,0},Sheet1!$A$6:$A$47&amp;Sheet1!$C$6:$C$47&amp;Sheet1!$BM$6:$BM$47,Sheet1!BJ$6:BJ$47),2,0)</f>
        <v>800</v>
      </c>
      <c r="BL116" s="9">
        <f t="array" ref="BL116">VLOOKUP($C116&amp;$D116&amp;$BN116,IF({1,0},Sheet1!$A$6:$A$47&amp;Sheet1!$C$6:$C$47&amp;Sheet1!$BM$6:$BM$47,Sheet1!BK$6:BK$47),2,0)</f>
        <v>0</v>
      </c>
      <c r="BM116" s="9">
        <f t="array" ref="BM116">VLOOKUP($C116&amp;$D116&amp;$BN116,IF({1,0},Sheet1!$A$6:$A$47&amp;Sheet1!$C$6:$C$47&amp;Sheet1!$BM$6:$BM$47,Sheet1!BL$6:BL$47),2,0)</f>
        <v>0</v>
      </c>
      <c r="BN116" s="8">
        <v>35</v>
      </c>
      <c r="BO116" s="9" t="s">
        <v>484</v>
      </c>
      <c r="BP116" s="8" t="s">
        <v>76</v>
      </c>
      <c r="BQ116" s="9">
        <f t="array" ref="BQ116">VLOOKUP($C116&amp;$D116&amp;$BW116,IF({1,0},Sheet1!$A$6:$A$47&amp;Sheet1!$C$6:$C$47&amp;Sheet1!$BV$6:$BV$47,Sheet1!BP$6:BP$47),2,0)</f>
        <v>23</v>
      </c>
      <c r="BR116" s="9">
        <f t="array" ref="BR116">VLOOKUP($C116&amp;$D116&amp;$BW116,IF({1,0},Sheet1!$A$6:$A$47&amp;Sheet1!$C$6:$C$47&amp;Sheet1!$BV$6:$BV$47,Sheet1!BQ$6:BQ$47),2,0)</f>
        <v>20</v>
      </c>
      <c r="BS116" s="9">
        <f t="array" ref="BS116">VLOOKUP($C116&amp;$D116&amp;$BW116,IF({1,0},Sheet1!$A$6:$A$47&amp;Sheet1!$C$6:$C$47&amp;Sheet1!$BV$6:$BV$47,Sheet1!BR$6:BR$47),2,0)</f>
        <v>0</v>
      </c>
      <c r="BT116" s="9">
        <f t="array" ref="BT116">VLOOKUP($C116&amp;$D116&amp;$BW116,IF({1,0},Sheet1!$A$6:$A$47&amp;Sheet1!$C$6:$C$47&amp;Sheet1!$BV$6:$BV$47,Sheet1!BS$6:BS$47),2,0)</f>
        <v>0</v>
      </c>
      <c r="BU116" s="9">
        <f t="array" ref="BU116">VLOOKUP($C116&amp;$D116&amp;$BW116,IF({1,0},Sheet1!$A$6:$A$47&amp;Sheet1!$C$6:$C$47&amp;Sheet1!$BV$6:$BV$47,Sheet1!BT$6:BT$47),2,0)</f>
        <v>0</v>
      </c>
      <c r="BV116" s="9">
        <f t="array" ref="BV116">VLOOKUP($C116&amp;$D116&amp;$BW116,IF({1,0},Sheet1!$A$6:$A$47&amp;Sheet1!$C$6:$C$47&amp;Sheet1!$BV$6:$BV$47,Sheet1!BU$6:BU$47),2,0)</f>
        <v>0</v>
      </c>
      <c r="BW116" s="8">
        <v>40</v>
      </c>
      <c r="BX116" s="8" t="str">
        <f>"最终免伤+"&amp;BR116/10&amp;"% （"&amp;BW116/5&amp;"星）"</f>
        <v>最终免伤+2% （8星）</v>
      </c>
      <c r="BY116" s="8" t="s">
        <v>77</v>
      </c>
      <c r="BZ116" s="9">
        <f t="array" ref="BZ116">VLOOKUP($C116&amp;$D116&amp;$CF116,IF({1,0},Sheet1!$A$6:$A$47&amp;Sheet1!$C$6:$C$47&amp;Sheet1!$CE$6:$CE$47,Sheet1!BY$6:BY$47),2,0)</f>
        <v>1</v>
      </c>
      <c r="CA116" s="9">
        <f t="array" ref="CA116">VLOOKUP($C116&amp;$D116&amp;$CF116,IF({1,0},Sheet1!$A$6:$A$47&amp;Sheet1!$C$6:$C$47&amp;Sheet1!$CE$6:$CE$47,Sheet1!BZ$6:BZ$47),2,0)</f>
        <v>32000</v>
      </c>
      <c r="CB116" s="9">
        <f t="array" ref="CB116">VLOOKUP($C116&amp;$D116&amp;$CF116,IF({1,0},Sheet1!$A$6:$A$47&amp;Sheet1!$C$6:$C$47&amp;Sheet1!$CE$6:$CE$47,Sheet1!CA$6:CA$47),2,0)</f>
        <v>3</v>
      </c>
      <c r="CC116" s="9">
        <f t="array" ref="CC116">VLOOKUP($C116&amp;$D116&amp;$CF116,IF({1,0},Sheet1!$A$6:$A$47&amp;Sheet1!$C$6:$C$47&amp;Sheet1!$CE$6:$CE$47,Sheet1!CB$6:CB$47),2,0)</f>
        <v>1600</v>
      </c>
      <c r="CD116" s="9">
        <f t="array" ref="CD116">VLOOKUP($C116&amp;$D116&amp;$CF116,IF({1,0},Sheet1!$A$6:$A$47&amp;Sheet1!$C$6:$C$47&amp;Sheet1!$CE$6:$CE$47,Sheet1!CC$6:CC$47),2,0)</f>
        <v>0</v>
      </c>
      <c r="CE116" s="9">
        <f t="array" ref="CE116">VLOOKUP($C116&amp;$D116&amp;$CF116,IF({1,0},Sheet1!$A$6:$A$47&amp;Sheet1!$C$6:$C$47&amp;Sheet1!$CE$6:$CE$47,Sheet1!CD$6:CD$47),2,0)</f>
        <v>0</v>
      </c>
      <c r="CF116" s="8">
        <v>45</v>
      </c>
      <c r="CG116" s="9" t="str">
        <f>"生命+"&amp;CA116&amp;"，防御+"&amp;CC116&amp;" （9星）"</f>
        <v>生命+32000，防御+1600 （9星）</v>
      </c>
      <c r="CH116" s="8" t="s">
        <v>78</v>
      </c>
      <c r="CI116" s="9">
        <f t="array" ref="CI116">VLOOKUP($C116&amp;$D116&amp;$CO116,IF({1,0},Sheet1!$A$6:$A$47&amp;Sheet1!$C$6:$C$47&amp;Sheet1!$CN$6:$CN$47,Sheet1!CH$6:CH$47),2,0)</f>
        <v>23</v>
      </c>
      <c r="CJ116" s="9">
        <f t="array" ref="CJ116">VLOOKUP($C116&amp;$D116&amp;$CO116,IF({1,0},Sheet1!$A$6:$A$47&amp;Sheet1!$C$6:$C$47&amp;Sheet1!$CN$6:$CN$47,Sheet1!CI$6:CI$47),2,0)</f>
        <v>30</v>
      </c>
      <c r="CK116" s="9">
        <f t="array" ref="CK116">VLOOKUP($C116&amp;$D116&amp;$CO116,IF({1,0},Sheet1!$A$6:$A$47&amp;Sheet1!$C$6:$C$47&amp;Sheet1!$CN$6:$CN$47,Sheet1!CJ$6:CJ$47),2,0)</f>
        <v>0</v>
      </c>
      <c r="CL116" s="9">
        <f t="array" ref="CL116">VLOOKUP($C116&amp;$D116&amp;$CO116,IF({1,0},Sheet1!$A$6:$A$47&amp;Sheet1!$C$6:$C$47&amp;Sheet1!$CN$6:$CN$47,Sheet1!CK$6:CK$47),2,0)</f>
        <v>0</v>
      </c>
      <c r="CM116" s="9">
        <f t="array" ref="CM116">VLOOKUP($C116&amp;$D116&amp;$CO116,IF({1,0},Sheet1!$A$6:$A$47&amp;Sheet1!$C$6:$C$47&amp;Sheet1!$CN$6:$CN$47,Sheet1!CL$6:CL$47),2,0)</f>
        <v>0</v>
      </c>
      <c r="CN116" s="9">
        <f t="array" ref="CN116">VLOOKUP($C116&amp;$D116&amp;$CO116,IF({1,0},Sheet1!$A$6:$A$47&amp;Sheet1!$C$6:$C$47&amp;Sheet1!$CN$6:$CN$47,Sheet1!CM$6:CM$47),2,0)</f>
        <v>0</v>
      </c>
      <c r="CO116" s="8">
        <v>50</v>
      </c>
      <c r="CP116" s="8" t="str">
        <f>"最终免伤+"&amp;CJ116/10&amp;"% （"&amp;CO116/5&amp;"星）"</f>
        <v>最终免伤+3% （10星）</v>
      </c>
    </row>
    <row r="117" spans="1:94" ht="17.399999999999999" x14ac:dyDescent="0.25">
      <c r="A117" s="51">
        <v>30804</v>
      </c>
      <c r="B117" s="30" t="s">
        <v>272</v>
      </c>
      <c r="C117" s="30">
        <f>VLOOKUP(B117,Sheet4!$A$6:$B$171,2,0)</f>
        <v>3</v>
      </c>
      <c r="D117" s="52">
        <v>8</v>
      </c>
      <c r="E117" s="8" t="s">
        <v>29</v>
      </c>
      <c r="F117" s="9">
        <f t="array" ref="F117">VLOOKUP($C117&amp;$D117&amp;$L117,IF({1,0},Sheet1!$A$6:$A$47&amp;Sheet1!$C$6:$C$47&amp;Sheet1!$K$6:$K$47,Sheet1!E$6:E$47),2,0)</f>
        <v>18</v>
      </c>
      <c r="G117" s="9">
        <f t="array" ref="G117">VLOOKUP($C117&amp;$D117&amp;$L117,IF({1,0},Sheet1!$A$6:$A$47&amp;Sheet1!$C$6:$C$47&amp;Sheet1!$K$6:$K$47,Sheet1!F$6:F$47),2,0)</f>
        <v>1</v>
      </c>
      <c r="H117" s="9">
        <f t="array" ref="H117">VLOOKUP($C117&amp;$D117&amp;$L117,IF({1,0},Sheet1!$A$6:$A$47&amp;Sheet1!$C$6:$C$47&amp;Sheet1!$K$6:$K$47,Sheet1!G$6:G$47),2,0)</f>
        <v>0</v>
      </c>
      <c r="I117" s="9">
        <f t="array" ref="I117">VLOOKUP($C117&amp;$D117&amp;$L117,IF({1,0},Sheet1!$A$6:$A$47&amp;Sheet1!$C$6:$C$47&amp;Sheet1!$K$6:$K$47,Sheet1!H$6:H$47),2,0)</f>
        <v>0</v>
      </c>
      <c r="J117" s="9">
        <f t="array" ref="J117">VLOOKUP($C117&amp;$D117&amp;$L117,IF({1,0},Sheet1!$A$6:$A$47&amp;Sheet1!$C$6:$C$47&amp;Sheet1!$K$6:$K$47,Sheet1!I$6:I$47),2,0)</f>
        <v>0</v>
      </c>
      <c r="K117" s="9">
        <f t="array" ref="K117">VLOOKUP($C117&amp;$D117&amp;$L117,IF({1,0},Sheet1!$A$6:$A$47&amp;Sheet1!$C$6:$C$47&amp;Sheet1!$K$6:$K$47,Sheet1!J$6:J$47),2,0)</f>
        <v>0</v>
      </c>
      <c r="L117" s="8">
        <v>5</v>
      </c>
      <c r="M117" s="33" t="s">
        <v>413</v>
      </c>
      <c r="N117" s="8" t="s">
        <v>27</v>
      </c>
      <c r="O117" s="9">
        <f t="array" ref="O117">VLOOKUP($C117&amp;$D117&amp;$U117,IF({1,0},Sheet1!$A$6:$A$47&amp;Sheet1!$C$6:$C$47&amp;Sheet1!$T$6:$T$47,Sheet1!N$6:N$47),2,0)</f>
        <v>18</v>
      </c>
      <c r="P117" s="9">
        <f t="array" ref="P117">VLOOKUP($C117&amp;$D117&amp;$U117,IF({1,0},Sheet1!$A$6:$A$47&amp;Sheet1!$C$6:$C$47&amp;Sheet1!$T$6:$T$47,Sheet1!O$6:O$47),2,0)</f>
        <v>2</v>
      </c>
      <c r="Q117" s="9">
        <f t="array" ref="Q117">VLOOKUP($C117&amp;$D117&amp;$U117,IF({1,0},Sheet1!$A$6:$A$47&amp;Sheet1!$C$6:$C$47&amp;Sheet1!$T$6:$T$47,Sheet1!P$6:P$47),2,0)</f>
        <v>0</v>
      </c>
      <c r="R117" s="9">
        <f t="array" ref="R117">VLOOKUP($C117&amp;$D117&amp;$U117,IF({1,0},Sheet1!$A$6:$A$47&amp;Sheet1!$C$6:$C$47&amp;Sheet1!$T$6:$T$47,Sheet1!Q$6:Q$47),2,0)</f>
        <v>0</v>
      </c>
      <c r="S117" s="9">
        <f t="array" ref="S117">VLOOKUP($C117&amp;$D117&amp;$U117,IF({1,0},Sheet1!$A$6:$A$47&amp;Sheet1!$C$6:$C$47&amp;Sheet1!$T$6:$T$47,Sheet1!R$6:R$47),2,0)</f>
        <v>0</v>
      </c>
      <c r="T117" s="9">
        <f t="array" ref="T117">VLOOKUP($C117&amp;$D117&amp;$U117,IF({1,0},Sheet1!$A$6:$A$47&amp;Sheet1!$C$6:$C$47&amp;Sheet1!$T$6:$T$47,Sheet1!S$6:S$47),2,0)</f>
        <v>0</v>
      </c>
      <c r="U117" s="8">
        <v>10</v>
      </c>
      <c r="V117" s="33" t="s">
        <v>414</v>
      </c>
      <c r="W117" s="8" t="s">
        <v>28</v>
      </c>
      <c r="X117" s="9">
        <f t="array" ref="X117">VLOOKUP($C117&amp;$D117&amp;$AD117,IF({1,0},Sheet1!$A$6:$A$47&amp;Sheet1!$C$6:$C$47&amp;Sheet1!$AC$6:$AC$47,Sheet1!W$6:W$47),2,0)</f>
        <v>0</v>
      </c>
      <c r="Y117" s="9">
        <f t="array" ref="Y117">VLOOKUP($C117&amp;$D117&amp;$AD117,IF({1,0},Sheet1!$A$6:$A$47&amp;Sheet1!$C$6:$C$47&amp;Sheet1!$AC$6:$AC$47,Sheet1!X$6:X$47),2,0)</f>
        <v>0</v>
      </c>
      <c r="Z117" s="9">
        <f t="array" ref="Z117">VLOOKUP($C117&amp;$D117&amp;$AD117,IF({1,0},Sheet1!$A$6:$A$47&amp;Sheet1!$C$6:$C$47&amp;Sheet1!$AC$6:$AC$47,Sheet1!Y$6:Y$47),2,0)</f>
        <v>2</v>
      </c>
      <c r="AA117" s="9">
        <f t="array" ref="AA117">VLOOKUP($C117&amp;$D117&amp;$AD117,IF({1,0},Sheet1!$A$6:$A$47&amp;Sheet1!$C$6:$C$47&amp;Sheet1!$AC$6:$AC$47,Sheet1!Z$6:Z$47),2,0)</f>
        <v>600</v>
      </c>
      <c r="AB117" s="9">
        <f t="array" ref="AB117">VLOOKUP($C117&amp;$D117&amp;$AD117,IF({1,0},Sheet1!$A$6:$A$47&amp;Sheet1!$C$6:$C$47&amp;Sheet1!$AC$6:$AC$47,Sheet1!AA$6:AA$47),2,0)</f>
        <v>9</v>
      </c>
      <c r="AC117" s="9">
        <f t="array" ref="AC117">VLOOKUP($C117&amp;$D117&amp;$AD117,IF({1,0},Sheet1!$A$6:$A$47&amp;Sheet1!$C$6:$C$47&amp;Sheet1!$AC$6:$AC$47,Sheet1!AB$6:AB$47),2,0)</f>
        <v>30</v>
      </c>
      <c r="AD117" s="8">
        <v>15</v>
      </c>
      <c r="AE117" s="9" t="str">
        <f t="array" ref="AE117">VLOOKUP($C117&amp;$D117,IF({1,0},Sheet1!$A$6:$A$47&amp;Sheet1!$C$6:$C$47,Sheet1!AD$6:AD$47),2,0)</f>
        <v>攻击+600，命中+3% （3星）</v>
      </c>
      <c r="AF117" s="8" t="s">
        <v>72</v>
      </c>
      <c r="AG117" s="9">
        <f t="array" ref="AG117">VLOOKUP($C117&amp;$D117&amp;$AM117,IF({1,0},Sheet1!$A$6:$A$47&amp;Sheet1!$C$6:$C$47&amp;Sheet1!$AL$6:$AL$47,Sheet1!AF$6:AF$47),2,0)</f>
        <v>0</v>
      </c>
      <c r="AH117" s="9">
        <f t="array" ref="AH117">VLOOKUP($C117&amp;$D117&amp;$AM117,IF({1,0},Sheet1!$A$6:$A$47&amp;Sheet1!$C$6:$C$47&amp;Sheet1!$AL$6:$AL$47,Sheet1!AG$6:AG$47),2,0)</f>
        <v>0</v>
      </c>
      <c r="AI117" s="9">
        <f t="array" ref="AI117">VLOOKUP($C117&amp;$D117&amp;$AM117,IF({1,0},Sheet1!$A$6:$A$47&amp;Sheet1!$C$6:$C$47&amp;Sheet1!$AL$6:$AL$47,Sheet1!AH$6:AH$47),2,0)</f>
        <v>7</v>
      </c>
      <c r="AJ117" s="9">
        <f t="array" ref="AJ117">VLOOKUP($C117&amp;$D117&amp;$AM117,IF({1,0},Sheet1!$A$6:$A$47&amp;Sheet1!$C$6:$C$47&amp;Sheet1!$AL$6:$AL$47,Sheet1!AI$6:AI$47),2,0)</f>
        <v>50</v>
      </c>
      <c r="AK117" s="9">
        <f t="array" ref="AK117">VLOOKUP($C117&amp;$D117&amp;$AM117,IF({1,0},Sheet1!$A$6:$A$47&amp;Sheet1!$C$6:$C$47&amp;Sheet1!$AL$6:$AL$47,Sheet1!AJ$6:AJ$47),2,0)</f>
        <v>0</v>
      </c>
      <c r="AL117" s="9">
        <f t="array" ref="AL117">VLOOKUP($C117&amp;$D117&amp;$AM117,IF({1,0},Sheet1!$A$6:$A$47&amp;Sheet1!$C$6:$C$47&amp;Sheet1!$AL$6:$AL$47,Sheet1!AK$6:AK$47),2,0)</f>
        <v>0</v>
      </c>
      <c r="AM117" s="8">
        <v>20</v>
      </c>
      <c r="AN117" s="9" t="s">
        <v>427</v>
      </c>
      <c r="AO117" s="8" t="s">
        <v>73</v>
      </c>
      <c r="AP117" s="9">
        <f t="array" ref="AP117">VLOOKUP($C117&amp;$D117&amp;$AV117,IF({1,0},Sheet1!$A$6:$A$47&amp;Sheet1!$C$6:$C$47&amp;Sheet1!$AU$6:$AU$47,Sheet1!AO$6:AO$47),2,0)</f>
        <v>2</v>
      </c>
      <c r="AQ117" s="9">
        <f t="array" ref="AQ117">VLOOKUP($C117&amp;$D117&amp;$AV117,IF({1,0},Sheet1!$A$6:$A$47&amp;Sheet1!$C$6:$C$47&amp;Sheet1!$AU$6:$AU$47,Sheet1!AP$6:AP$47),2,0)</f>
        <v>2000</v>
      </c>
      <c r="AR117" s="9">
        <f t="array" ref="AR117">VLOOKUP($C117&amp;$D117&amp;$AV117,IF({1,0},Sheet1!$A$6:$A$47&amp;Sheet1!$C$6:$C$47&amp;Sheet1!$AU$6:$AU$47,Sheet1!AQ$6:AQ$47),2,0)</f>
        <v>0</v>
      </c>
      <c r="AS117" s="9">
        <f t="array" ref="AS117">VLOOKUP($C117&amp;$D117&amp;$AV117,IF({1,0},Sheet1!$A$6:$A$47&amp;Sheet1!$C$6:$C$47&amp;Sheet1!$AU$6:$AU$47,Sheet1!AR$6:AR$47),2,0)</f>
        <v>0</v>
      </c>
      <c r="AT117" s="9">
        <f t="array" ref="AT117">VLOOKUP($C117&amp;$D117&amp;$AV117,IF({1,0},Sheet1!$A$6:$A$47&amp;Sheet1!$C$6:$C$47&amp;Sheet1!$AU$6:$AU$47,Sheet1!AS$6:AS$47),2,0)</f>
        <v>0</v>
      </c>
      <c r="AU117" s="9">
        <f t="array" ref="AU117">VLOOKUP($C117&amp;$D117&amp;$AV117,IF({1,0},Sheet1!$A$6:$A$47&amp;Sheet1!$C$6:$C$47&amp;Sheet1!$AU$6:$AU$47,Sheet1!AT$6:AT$47),2,0)</f>
        <v>0</v>
      </c>
      <c r="AV117" s="8">
        <v>25</v>
      </c>
      <c r="AW117" s="9" t="s">
        <v>480</v>
      </c>
      <c r="AX117" s="8" t="s">
        <v>74</v>
      </c>
      <c r="AY117" s="9">
        <f t="array" ref="AY117">VLOOKUP($C117&amp;$D117&amp;$BE117,IF({1,0},Sheet1!$A$6:$A$47&amp;Sheet1!$C$6:$C$47&amp;Sheet1!$BD$6:$BD$47,Sheet1!AX$6:AX$47),2,0)</f>
        <v>18</v>
      </c>
      <c r="AZ117" s="9">
        <f t="array" ref="AZ117">VLOOKUP($C117&amp;$D117&amp;$BE117,IF({1,0},Sheet1!$A$6:$A$47&amp;Sheet1!$C$6:$C$47&amp;Sheet1!$BD$6:$BD$47,Sheet1!AY$6:AY$47),2,0)</f>
        <v>4</v>
      </c>
      <c r="BA117" s="9">
        <f t="array" ref="BA117">VLOOKUP($C117&amp;$D117&amp;$BE117,IF({1,0},Sheet1!$A$6:$A$47&amp;Sheet1!$C$6:$C$47&amp;Sheet1!$BD$6:$BD$47,Sheet1!AZ$6:AZ$47),2,0)</f>
        <v>0</v>
      </c>
      <c r="BB117" s="9">
        <f t="array" ref="BB117">VLOOKUP($C117&amp;$D117&amp;$BE117,IF({1,0},Sheet1!$A$6:$A$47&amp;Sheet1!$C$6:$C$47&amp;Sheet1!$BD$6:$BD$47,Sheet1!BA$6:BA$47),2,0)</f>
        <v>0</v>
      </c>
      <c r="BC117" s="9">
        <f t="array" ref="BC117">VLOOKUP($C117&amp;$D117&amp;$BE117,IF({1,0},Sheet1!$A$6:$A$47&amp;Sheet1!$C$6:$C$47&amp;Sheet1!$BD$6:$BD$47,Sheet1!BB$6:BB$47),2,0)</f>
        <v>0</v>
      </c>
      <c r="BD117" s="9">
        <f t="array" ref="BD117">VLOOKUP($C117&amp;$D117&amp;$BE117,IF({1,0},Sheet1!$A$6:$A$47&amp;Sheet1!$C$6:$C$47&amp;Sheet1!$BD$6:$BD$47,Sheet1!BC$6:BC$47),2,0)</f>
        <v>0</v>
      </c>
      <c r="BE117" s="8">
        <v>30</v>
      </c>
      <c r="BF117" s="33" t="s">
        <v>418</v>
      </c>
      <c r="BG117" s="33" t="s">
        <v>75</v>
      </c>
      <c r="BH117" s="9">
        <f t="array" ref="BH117">VLOOKUP($C117&amp;$D117&amp;$BN117,IF({1,0},Sheet1!$A$6:$A$47&amp;Sheet1!$C$6:$C$47&amp;Sheet1!$BM$6:$BM$47,Sheet1!BG$6:BG$47),2,0)</f>
        <v>2</v>
      </c>
      <c r="BI117" s="9">
        <f t="array" ref="BI117">VLOOKUP($C117&amp;$D117&amp;$BN117,IF({1,0},Sheet1!$A$6:$A$47&amp;Sheet1!$C$6:$C$47&amp;Sheet1!$BM$6:$BM$47,Sheet1!BH$6:BH$47),2,0)</f>
        <v>4000</v>
      </c>
      <c r="BJ117" s="9">
        <f t="array" ref="BJ117">VLOOKUP($C117&amp;$D117&amp;$BN117,IF({1,0},Sheet1!$A$6:$A$47&amp;Sheet1!$C$6:$C$47&amp;Sheet1!$BM$6:$BM$47,Sheet1!BI$6:BI$47),2,0)</f>
        <v>0</v>
      </c>
      <c r="BK117" s="9">
        <f t="array" ref="BK117">VLOOKUP($C117&amp;$D117&amp;$BN117,IF({1,0},Sheet1!$A$6:$A$47&amp;Sheet1!$C$6:$C$47&amp;Sheet1!$BM$6:$BM$47,Sheet1!BJ$6:BJ$47),2,0)</f>
        <v>0</v>
      </c>
      <c r="BL117" s="9">
        <f t="array" ref="BL117">VLOOKUP($C117&amp;$D117&amp;$BN117,IF({1,0},Sheet1!$A$6:$A$47&amp;Sheet1!$C$6:$C$47&amp;Sheet1!$BM$6:$BM$47,Sheet1!BK$6:BK$47),2,0)</f>
        <v>0</v>
      </c>
      <c r="BM117" s="9">
        <f t="array" ref="BM117">VLOOKUP($C117&amp;$D117&amp;$BN117,IF({1,0},Sheet1!$A$6:$A$47&amp;Sheet1!$C$6:$C$47&amp;Sheet1!$BM$6:$BM$47,Sheet1!BL$6:BL$47),2,0)</f>
        <v>0</v>
      </c>
      <c r="BN117" s="8">
        <v>35</v>
      </c>
      <c r="BO117" s="9" t="s">
        <v>481</v>
      </c>
      <c r="BP117" s="8" t="s">
        <v>76</v>
      </c>
      <c r="BQ117" s="9">
        <f t="array" ref="BQ117">VLOOKUP($C117&amp;$D117&amp;$BW117,IF({1,0},Sheet1!$A$6:$A$47&amp;Sheet1!$C$6:$C$47&amp;Sheet1!$BV$6:$BV$47,Sheet1!BP$6:BP$47),2,0)</f>
        <v>7</v>
      </c>
      <c r="BR117" s="9">
        <f t="array" ref="BR117">VLOOKUP($C117&amp;$D117&amp;$BW117,IF({1,0},Sheet1!$A$6:$A$47&amp;Sheet1!$C$6:$C$47&amp;Sheet1!$BV$6:$BV$47,Sheet1!BQ$6:BQ$47),2,0)</f>
        <v>50</v>
      </c>
      <c r="BS117" s="9">
        <f t="array" ref="BS117">VLOOKUP($C117&amp;$D117&amp;$BW117,IF({1,0},Sheet1!$A$6:$A$47&amp;Sheet1!$C$6:$C$47&amp;Sheet1!$BV$6:$BV$47,Sheet1!BR$6:BR$47),2,0)</f>
        <v>0</v>
      </c>
      <c r="BT117" s="9">
        <f t="array" ref="BT117">VLOOKUP($C117&amp;$D117&amp;$BW117,IF({1,0},Sheet1!$A$6:$A$47&amp;Sheet1!$C$6:$C$47&amp;Sheet1!$BV$6:$BV$47,Sheet1!BS$6:BS$47),2,0)</f>
        <v>0</v>
      </c>
      <c r="BU117" s="9">
        <f t="array" ref="BU117">VLOOKUP($C117&amp;$D117&amp;$BW117,IF({1,0},Sheet1!$A$6:$A$47&amp;Sheet1!$C$6:$C$47&amp;Sheet1!$BV$6:$BV$47,Sheet1!BT$6:BT$47),2,0)</f>
        <v>0</v>
      </c>
      <c r="BV117" s="9">
        <f t="array" ref="BV117">VLOOKUP($C117&amp;$D117&amp;$BW117,IF({1,0},Sheet1!$A$6:$A$47&amp;Sheet1!$C$6:$C$47&amp;Sheet1!$BV$6:$BV$47,Sheet1!BU$6:BU$47),2,0)</f>
        <v>0</v>
      </c>
      <c r="BW117" s="8">
        <v>40</v>
      </c>
      <c r="BX117" s="9" t="str">
        <f t="shared" ref="BX117:BX123" si="36">"伤害加成+"&amp;BR117/10&amp;"% （"&amp;BW117/5&amp;"星）"</f>
        <v>伤害加成+5% （8星）</v>
      </c>
      <c r="BY117" s="8" t="s">
        <v>77</v>
      </c>
      <c r="BZ117" s="9">
        <f t="array" ref="BZ117">VLOOKUP($C117&amp;$D117&amp;$CF117,IF({1,0},Sheet1!$A$6:$A$47&amp;Sheet1!$C$6:$C$47&amp;Sheet1!$CE$6:$CE$47,Sheet1!BY$6:BY$47),2,0)</f>
        <v>2</v>
      </c>
      <c r="CA117" s="9">
        <f t="array" ref="CA117">VLOOKUP($C117&amp;$D117&amp;$CF117,IF({1,0},Sheet1!$A$6:$A$47&amp;Sheet1!$C$6:$C$47&amp;Sheet1!$CE$6:$CE$47,Sheet1!BZ$6:BZ$47),2,0)</f>
        <v>8000</v>
      </c>
      <c r="CB117" s="9">
        <f t="array" ref="CB117">VLOOKUP($C117&amp;$D117&amp;$CF117,IF({1,0},Sheet1!$A$6:$A$47&amp;Sheet1!$C$6:$C$47&amp;Sheet1!$CE$6:$CE$47,Sheet1!CA$6:CA$47),2,0)</f>
        <v>0</v>
      </c>
      <c r="CC117" s="9">
        <f t="array" ref="CC117">VLOOKUP($C117&amp;$D117&amp;$CF117,IF({1,0},Sheet1!$A$6:$A$47&amp;Sheet1!$C$6:$C$47&amp;Sheet1!$CE$6:$CE$47,Sheet1!CB$6:CB$47),2,0)</f>
        <v>0</v>
      </c>
      <c r="CD117" s="9">
        <f t="array" ref="CD117">VLOOKUP($C117&amp;$D117&amp;$CF117,IF({1,0},Sheet1!$A$6:$A$47&amp;Sheet1!$C$6:$C$47&amp;Sheet1!$CE$6:$CE$47,Sheet1!CC$6:CC$47),2,0)</f>
        <v>0</v>
      </c>
      <c r="CE117" s="9">
        <f t="array" ref="CE117">VLOOKUP($C117&amp;$D117&amp;$CF117,IF({1,0},Sheet1!$A$6:$A$47&amp;Sheet1!$C$6:$C$47&amp;Sheet1!$CE$6:$CE$47,Sheet1!CD$6:CD$47),2,0)</f>
        <v>0</v>
      </c>
      <c r="CF117" s="8">
        <v>45</v>
      </c>
      <c r="CG117" s="9" t="s">
        <v>482</v>
      </c>
      <c r="CH117" s="8" t="s">
        <v>78</v>
      </c>
      <c r="CI117" s="9">
        <f t="array" ref="CI117">VLOOKUP($C117&amp;$D117&amp;$CO117,IF({1,0},Sheet1!$A$6:$A$47&amp;Sheet1!$C$6:$C$47&amp;Sheet1!$CN$6:$CN$47,Sheet1!CH$6:CH$47),2,0)</f>
        <v>22</v>
      </c>
      <c r="CJ117" s="9">
        <f t="array" ref="CJ117">VLOOKUP($C117&amp;$D117&amp;$CO117,IF({1,0},Sheet1!$A$6:$A$47&amp;Sheet1!$C$6:$C$47&amp;Sheet1!$CN$6:$CN$47,Sheet1!CI$6:CI$47),2,0)</f>
        <v>60</v>
      </c>
      <c r="CK117" s="9">
        <f t="array" ref="CK117">VLOOKUP($C117&amp;$D117&amp;$CO117,IF({1,0},Sheet1!$A$6:$A$47&amp;Sheet1!$C$6:$C$47&amp;Sheet1!$CN$6:$CN$47,Sheet1!CJ$6:CJ$47),2,0)</f>
        <v>0</v>
      </c>
      <c r="CL117" s="9">
        <f t="array" ref="CL117">VLOOKUP($C117&amp;$D117&amp;$CO117,IF({1,0},Sheet1!$A$6:$A$47&amp;Sheet1!$C$6:$C$47&amp;Sheet1!$CN$6:$CN$47,Sheet1!CK$6:CK$47),2,0)</f>
        <v>0</v>
      </c>
      <c r="CM117" s="9">
        <f t="array" ref="CM117">VLOOKUP($C117&amp;$D117&amp;$CO117,IF({1,0},Sheet1!$A$6:$A$47&amp;Sheet1!$C$6:$C$47&amp;Sheet1!$CN$6:$CN$47,Sheet1!CL$6:CL$47),2,0)</f>
        <v>0</v>
      </c>
      <c r="CN117" s="9">
        <f t="array" ref="CN117">VLOOKUP($C117&amp;$D117&amp;$CO117,IF({1,0},Sheet1!$A$6:$A$47&amp;Sheet1!$C$6:$C$47&amp;Sheet1!$CN$6:$CN$47,Sheet1!CM$6:CM$47),2,0)</f>
        <v>0</v>
      </c>
      <c r="CO117" s="8">
        <v>50</v>
      </c>
      <c r="CP117" s="9" t="str">
        <f t="shared" ref="CP117:CP123" si="37">"最终增伤+"&amp;CJ117/10&amp;"% （"&amp;CO117/5&amp;"星）"</f>
        <v>最终增伤+6% （10星）</v>
      </c>
    </row>
    <row r="118" spans="1:94" ht="17.399999999999999" x14ac:dyDescent="0.25">
      <c r="A118" s="51">
        <v>30805</v>
      </c>
      <c r="B118" s="30" t="s">
        <v>273</v>
      </c>
      <c r="C118" s="30">
        <f>VLOOKUP(B118,Sheet4!$A$6:$B$171,2,0)</f>
        <v>3</v>
      </c>
      <c r="D118" s="52">
        <v>8</v>
      </c>
      <c r="E118" s="8" t="s">
        <v>29</v>
      </c>
      <c r="F118" s="9">
        <f t="array" ref="F118">VLOOKUP($C118&amp;$D118&amp;$L118,IF({1,0},Sheet1!$A$6:$A$47&amp;Sheet1!$C$6:$C$47&amp;Sheet1!$K$6:$K$47,Sheet1!E$6:E$47),2,0)</f>
        <v>18</v>
      </c>
      <c r="G118" s="9">
        <f t="array" ref="G118">VLOOKUP($C118&amp;$D118&amp;$L118,IF({1,0},Sheet1!$A$6:$A$47&amp;Sheet1!$C$6:$C$47&amp;Sheet1!$K$6:$K$47,Sheet1!F$6:F$47),2,0)</f>
        <v>1</v>
      </c>
      <c r="H118" s="9">
        <f t="array" ref="H118">VLOOKUP($C118&amp;$D118&amp;$L118,IF({1,0},Sheet1!$A$6:$A$47&amp;Sheet1!$C$6:$C$47&amp;Sheet1!$K$6:$K$47,Sheet1!G$6:G$47),2,0)</f>
        <v>0</v>
      </c>
      <c r="I118" s="9">
        <f t="array" ref="I118">VLOOKUP($C118&amp;$D118&amp;$L118,IF({1,0},Sheet1!$A$6:$A$47&amp;Sheet1!$C$6:$C$47&amp;Sheet1!$K$6:$K$47,Sheet1!H$6:H$47),2,0)</f>
        <v>0</v>
      </c>
      <c r="J118" s="9">
        <f t="array" ref="J118">VLOOKUP($C118&amp;$D118&amp;$L118,IF({1,0},Sheet1!$A$6:$A$47&amp;Sheet1!$C$6:$C$47&amp;Sheet1!$K$6:$K$47,Sheet1!I$6:I$47),2,0)</f>
        <v>0</v>
      </c>
      <c r="K118" s="9">
        <f t="array" ref="K118">VLOOKUP($C118&amp;$D118&amp;$L118,IF({1,0},Sheet1!$A$6:$A$47&amp;Sheet1!$C$6:$C$47&amp;Sheet1!$K$6:$K$47,Sheet1!J$6:J$47),2,0)</f>
        <v>0</v>
      </c>
      <c r="L118" s="8">
        <v>5</v>
      </c>
      <c r="M118" s="33" t="s">
        <v>413</v>
      </c>
      <c r="N118" s="8" t="s">
        <v>27</v>
      </c>
      <c r="O118" s="9">
        <f t="array" ref="O118">VLOOKUP($C118&amp;$D118&amp;$U118,IF({1,0},Sheet1!$A$6:$A$47&amp;Sheet1!$C$6:$C$47&amp;Sheet1!$T$6:$T$47,Sheet1!N$6:N$47),2,0)</f>
        <v>18</v>
      </c>
      <c r="P118" s="9">
        <f t="array" ref="P118">VLOOKUP($C118&amp;$D118&amp;$U118,IF({1,0},Sheet1!$A$6:$A$47&amp;Sheet1!$C$6:$C$47&amp;Sheet1!$T$6:$T$47,Sheet1!O$6:O$47),2,0)</f>
        <v>2</v>
      </c>
      <c r="Q118" s="9">
        <f t="array" ref="Q118">VLOOKUP($C118&amp;$D118&amp;$U118,IF({1,0},Sheet1!$A$6:$A$47&amp;Sheet1!$C$6:$C$47&amp;Sheet1!$T$6:$T$47,Sheet1!P$6:P$47),2,0)</f>
        <v>0</v>
      </c>
      <c r="R118" s="9">
        <f t="array" ref="R118">VLOOKUP($C118&amp;$D118&amp;$U118,IF({1,0},Sheet1!$A$6:$A$47&amp;Sheet1!$C$6:$C$47&amp;Sheet1!$T$6:$T$47,Sheet1!Q$6:Q$47),2,0)</f>
        <v>0</v>
      </c>
      <c r="S118" s="9">
        <f t="array" ref="S118">VLOOKUP($C118&amp;$D118&amp;$U118,IF({1,0},Sheet1!$A$6:$A$47&amp;Sheet1!$C$6:$C$47&amp;Sheet1!$T$6:$T$47,Sheet1!R$6:R$47),2,0)</f>
        <v>0</v>
      </c>
      <c r="T118" s="9">
        <f t="array" ref="T118">VLOOKUP($C118&amp;$D118&amp;$U118,IF({1,0},Sheet1!$A$6:$A$47&amp;Sheet1!$C$6:$C$47&amp;Sheet1!$T$6:$T$47,Sheet1!S$6:S$47),2,0)</f>
        <v>0</v>
      </c>
      <c r="U118" s="8">
        <v>10</v>
      </c>
      <c r="V118" s="33" t="s">
        <v>414</v>
      </c>
      <c r="W118" s="8" t="s">
        <v>28</v>
      </c>
      <c r="X118" s="9">
        <f t="array" ref="X118">VLOOKUP($C118&amp;$D118&amp;$AD118,IF({1,0},Sheet1!$A$6:$A$47&amp;Sheet1!$C$6:$C$47&amp;Sheet1!$AC$6:$AC$47,Sheet1!W$6:W$47),2,0)</f>
        <v>0</v>
      </c>
      <c r="Y118" s="9">
        <f t="array" ref="Y118">VLOOKUP($C118&amp;$D118&amp;$AD118,IF({1,0},Sheet1!$A$6:$A$47&amp;Sheet1!$C$6:$C$47&amp;Sheet1!$AC$6:$AC$47,Sheet1!X$6:X$47),2,0)</f>
        <v>0</v>
      </c>
      <c r="Z118" s="9">
        <f t="array" ref="Z118">VLOOKUP($C118&amp;$D118&amp;$AD118,IF({1,0},Sheet1!$A$6:$A$47&amp;Sheet1!$C$6:$C$47&amp;Sheet1!$AC$6:$AC$47,Sheet1!Y$6:Y$47),2,0)</f>
        <v>2</v>
      </c>
      <c r="AA118" s="9">
        <f t="array" ref="AA118">VLOOKUP($C118&amp;$D118&amp;$AD118,IF({1,0},Sheet1!$A$6:$A$47&amp;Sheet1!$C$6:$C$47&amp;Sheet1!$AC$6:$AC$47,Sheet1!Z$6:Z$47),2,0)</f>
        <v>600</v>
      </c>
      <c r="AB118" s="9">
        <f t="array" ref="AB118">VLOOKUP($C118&amp;$D118&amp;$AD118,IF({1,0},Sheet1!$A$6:$A$47&amp;Sheet1!$C$6:$C$47&amp;Sheet1!$AC$6:$AC$47,Sheet1!AA$6:AA$47),2,0)</f>
        <v>9</v>
      </c>
      <c r="AC118" s="9">
        <f t="array" ref="AC118">VLOOKUP($C118&amp;$D118&amp;$AD118,IF({1,0},Sheet1!$A$6:$A$47&amp;Sheet1!$C$6:$C$47&amp;Sheet1!$AC$6:$AC$47,Sheet1!AB$6:AB$47),2,0)</f>
        <v>30</v>
      </c>
      <c r="AD118" s="8">
        <v>15</v>
      </c>
      <c r="AE118" s="9" t="str">
        <f t="array" ref="AE118">VLOOKUP($C118&amp;$D118,IF({1,0},Sheet1!$A$6:$A$47&amp;Sheet1!$C$6:$C$47,Sheet1!AD$6:AD$47),2,0)</f>
        <v>攻击+600，命中+3% （3星）</v>
      </c>
      <c r="AF118" s="8" t="s">
        <v>72</v>
      </c>
      <c r="AG118" s="9">
        <f t="array" ref="AG118">VLOOKUP($C118&amp;$D118&amp;$AM118,IF({1,0},Sheet1!$A$6:$A$47&amp;Sheet1!$C$6:$C$47&amp;Sheet1!$AL$6:$AL$47,Sheet1!AF$6:AF$47),2,0)</f>
        <v>0</v>
      </c>
      <c r="AH118" s="9">
        <f t="array" ref="AH118">VLOOKUP($C118&amp;$D118&amp;$AM118,IF({1,0},Sheet1!$A$6:$A$47&amp;Sheet1!$C$6:$C$47&amp;Sheet1!$AL$6:$AL$47,Sheet1!AG$6:AG$47),2,0)</f>
        <v>0</v>
      </c>
      <c r="AI118" s="9">
        <f t="array" ref="AI118">VLOOKUP($C118&amp;$D118&amp;$AM118,IF({1,0},Sheet1!$A$6:$A$47&amp;Sheet1!$C$6:$C$47&amp;Sheet1!$AL$6:$AL$47,Sheet1!AH$6:AH$47),2,0)</f>
        <v>7</v>
      </c>
      <c r="AJ118" s="9">
        <f t="array" ref="AJ118">VLOOKUP($C118&amp;$D118&amp;$AM118,IF({1,0},Sheet1!$A$6:$A$47&amp;Sheet1!$C$6:$C$47&amp;Sheet1!$AL$6:$AL$47,Sheet1!AI$6:AI$47),2,0)</f>
        <v>50</v>
      </c>
      <c r="AK118" s="9">
        <f t="array" ref="AK118">VLOOKUP($C118&amp;$D118&amp;$AM118,IF({1,0},Sheet1!$A$6:$A$47&amp;Sheet1!$C$6:$C$47&amp;Sheet1!$AL$6:$AL$47,Sheet1!AJ$6:AJ$47),2,0)</f>
        <v>0</v>
      </c>
      <c r="AL118" s="9">
        <f t="array" ref="AL118">VLOOKUP($C118&amp;$D118&amp;$AM118,IF({1,0},Sheet1!$A$6:$A$47&amp;Sheet1!$C$6:$C$47&amp;Sheet1!$AL$6:$AL$47,Sheet1!AK$6:AK$47),2,0)</f>
        <v>0</v>
      </c>
      <c r="AM118" s="8">
        <v>20</v>
      </c>
      <c r="AN118" s="9" t="s">
        <v>427</v>
      </c>
      <c r="AO118" s="8" t="s">
        <v>73</v>
      </c>
      <c r="AP118" s="9">
        <f t="array" ref="AP118">VLOOKUP($C118&amp;$D118&amp;$AV118,IF({1,0},Sheet1!$A$6:$A$47&amp;Sheet1!$C$6:$C$47&amp;Sheet1!$AU$6:$AU$47,Sheet1!AO$6:AO$47),2,0)</f>
        <v>2</v>
      </c>
      <c r="AQ118" s="9">
        <f t="array" ref="AQ118">VLOOKUP($C118&amp;$D118&amp;$AV118,IF({1,0},Sheet1!$A$6:$A$47&amp;Sheet1!$C$6:$C$47&amp;Sheet1!$AU$6:$AU$47,Sheet1!AP$6:AP$47),2,0)</f>
        <v>2000</v>
      </c>
      <c r="AR118" s="9">
        <f t="array" ref="AR118">VLOOKUP($C118&amp;$D118&amp;$AV118,IF({1,0},Sheet1!$A$6:$A$47&amp;Sheet1!$C$6:$C$47&amp;Sheet1!$AU$6:$AU$47,Sheet1!AQ$6:AQ$47),2,0)</f>
        <v>0</v>
      </c>
      <c r="AS118" s="9">
        <f t="array" ref="AS118">VLOOKUP($C118&amp;$D118&amp;$AV118,IF({1,0},Sheet1!$A$6:$A$47&amp;Sheet1!$C$6:$C$47&amp;Sheet1!$AU$6:$AU$47,Sheet1!AR$6:AR$47),2,0)</f>
        <v>0</v>
      </c>
      <c r="AT118" s="9">
        <f t="array" ref="AT118">VLOOKUP($C118&amp;$D118&amp;$AV118,IF({1,0},Sheet1!$A$6:$A$47&amp;Sheet1!$C$6:$C$47&amp;Sheet1!$AU$6:$AU$47,Sheet1!AS$6:AS$47),2,0)</f>
        <v>0</v>
      </c>
      <c r="AU118" s="9">
        <f t="array" ref="AU118">VLOOKUP($C118&amp;$D118&amp;$AV118,IF({1,0},Sheet1!$A$6:$A$47&amp;Sheet1!$C$6:$C$47&amp;Sheet1!$AU$6:$AU$47,Sheet1!AT$6:AT$47),2,0)</f>
        <v>0</v>
      </c>
      <c r="AV118" s="8">
        <v>25</v>
      </c>
      <c r="AW118" s="9" t="s">
        <v>480</v>
      </c>
      <c r="AX118" s="8" t="s">
        <v>74</v>
      </c>
      <c r="AY118" s="9">
        <f t="array" ref="AY118">VLOOKUP($C118&amp;$D118&amp;$BE118,IF({1,0},Sheet1!$A$6:$A$47&amp;Sheet1!$C$6:$C$47&amp;Sheet1!$BD$6:$BD$47,Sheet1!AX$6:AX$47),2,0)</f>
        <v>18</v>
      </c>
      <c r="AZ118" s="9">
        <f t="array" ref="AZ118">VLOOKUP($C118&amp;$D118&amp;$BE118,IF({1,0},Sheet1!$A$6:$A$47&amp;Sheet1!$C$6:$C$47&amp;Sheet1!$BD$6:$BD$47,Sheet1!AY$6:AY$47),2,0)</f>
        <v>4</v>
      </c>
      <c r="BA118" s="9">
        <f t="array" ref="BA118">VLOOKUP($C118&amp;$D118&amp;$BE118,IF({1,0},Sheet1!$A$6:$A$47&amp;Sheet1!$C$6:$C$47&amp;Sheet1!$BD$6:$BD$47,Sheet1!AZ$6:AZ$47),2,0)</f>
        <v>0</v>
      </c>
      <c r="BB118" s="9">
        <f t="array" ref="BB118">VLOOKUP($C118&amp;$D118&amp;$BE118,IF({1,0},Sheet1!$A$6:$A$47&amp;Sheet1!$C$6:$C$47&amp;Sheet1!$BD$6:$BD$47,Sheet1!BA$6:BA$47),2,0)</f>
        <v>0</v>
      </c>
      <c r="BC118" s="9">
        <f t="array" ref="BC118">VLOOKUP($C118&amp;$D118&amp;$BE118,IF({1,0},Sheet1!$A$6:$A$47&amp;Sheet1!$C$6:$C$47&amp;Sheet1!$BD$6:$BD$47,Sheet1!BB$6:BB$47),2,0)</f>
        <v>0</v>
      </c>
      <c r="BD118" s="9">
        <f t="array" ref="BD118">VLOOKUP($C118&amp;$D118&amp;$BE118,IF({1,0},Sheet1!$A$6:$A$47&amp;Sheet1!$C$6:$C$47&amp;Sheet1!$BD$6:$BD$47,Sheet1!BC$6:BC$47),2,0)</f>
        <v>0</v>
      </c>
      <c r="BE118" s="8">
        <v>30</v>
      </c>
      <c r="BF118" s="33" t="s">
        <v>418</v>
      </c>
      <c r="BG118" s="33" t="s">
        <v>75</v>
      </c>
      <c r="BH118" s="9">
        <f t="array" ref="BH118">VLOOKUP($C118&amp;$D118&amp;$BN118,IF({1,0},Sheet1!$A$6:$A$47&amp;Sheet1!$C$6:$C$47&amp;Sheet1!$BM$6:$BM$47,Sheet1!BG$6:BG$47),2,0)</f>
        <v>2</v>
      </c>
      <c r="BI118" s="9">
        <f t="array" ref="BI118">VLOOKUP($C118&amp;$D118&amp;$BN118,IF({1,0},Sheet1!$A$6:$A$47&amp;Sheet1!$C$6:$C$47&amp;Sheet1!$BM$6:$BM$47,Sheet1!BH$6:BH$47),2,0)</f>
        <v>4000</v>
      </c>
      <c r="BJ118" s="9">
        <f t="array" ref="BJ118">VLOOKUP($C118&amp;$D118&amp;$BN118,IF({1,0},Sheet1!$A$6:$A$47&amp;Sheet1!$C$6:$C$47&amp;Sheet1!$BM$6:$BM$47,Sheet1!BI$6:BI$47),2,0)</f>
        <v>0</v>
      </c>
      <c r="BK118" s="9">
        <f t="array" ref="BK118">VLOOKUP($C118&amp;$D118&amp;$BN118,IF({1,0},Sheet1!$A$6:$A$47&amp;Sheet1!$C$6:$C$47&amp;Sheet1!$BM$6:$BM$47,Sheet1!BJ$6:BJ$47),2,0)</f>
        <v>0</v>
      </c>
      <c r="BL118" s="9">
        <f t="array" ref="BL118">VLOOKUP($C118&amp;$D118&amp;$BN118,IF({1,0},Sheet1!$A$6:$A$47&amp;Sheet1!$C$6:$C$47&amp;Sheet1!$BM$6:$BM$47,Sheet1!BK$6:BK$47),2,0)</f>
        <v>0</v>
      </c>
      <c r="BM118" s="9">
        <f t="array" ref="BM118">VLOOKUP($C118&amp;$D118&amp;$BN118,IF({1,0},Sheet1!$A$6:$A$47&amp;Sheet1!$C$6:$C$47&amp;Sheet1!$BM$6:$BM$47,Sheet1!BL$6:BL$47),2,0)</f>
        <v>0</v>
      </c>
      <c r="BN118" s="8">
        <v>35</v>
      </c>
      <c r="BO118" s="9" t="s">
        <v>481</v>
      </c>
      <c r="BP118" s="8" t="s">
        <v>76</v>
      </c>
      <c r="BQ118" s="9">
        <f t="array" ref="BQ118">VLOOKUP($C118&amp;$D118&amp;$BW118,IF({1,0},Sheet1!$A$6:$A$47&amp;Sheet1!$C$6:$C$47&amp;Sheet1!$BV$6:$BV$47,Sheet1!BP$6:BP$47),2,0)</f>
        <v>7</v>
      </c>
      <c r="BR118" s="9">
        <f t="array" ref="BR118">VLOOKUP($C118&amp;$D118&amp;$BW118,IF({1,0},Sheet1!$A$6:$A$47&amp;Sheet1!$C$6:$C$47&amp;Sheet1!$BV$6:$BV$47,Sheet1!BQ$6:BQ$47),2,0)</f>
        <v>50</v>
      </c>
      <c r="BS118" s="9">
        <f t="array" ref="BS118">VLOOKUP($C118&amp;$D118&amp;$BW118,IF({1,0},Sheet1!$A$6:$A$47&amp;Sheet1!$C$6:$C$47&amp;Sheet1!$BV$6:$BV$47,Sheet1!BR$6:BR$47),2,0)</f>
        <v>0</v>
      </c>
      <c r="BT118" s="9">
        <f t="array" ref="BT118">VLOOKUP($C118&amp;$D118&amp;$BW118,IF({1,0},Sheet1!$A$6:$A$47&amp;Sheet1!$C$6:$C$47&amp;Sheet1!$BV$6:$BV$47,Sheet1!BS$6:BS$47),2,0)</f>
        <v>0</v>
      </c>
      <c r="BU118" s="9">
        <f t="array" ref="BU118">VLOOKUP($C118&amp;$D118&amp;$BW118,IF({1,0},Sheet1!$A$6:$A$47&amp;Sheet1!$C$6:$C$47&amp;Sheet1!$BV$6:$BV$47,Sheet1!BT$6:BT$47),2,0)</f>
        <v>0</v>
      </c>
      <c r="BV118" s="9">
        <f t="array" ref="BV118">VLOOKUP($C118&amp;$D118&amp;$BW118,IF({1,0},Sheet1!$A$6:$A$47&amp;Sheet1!$C$6:$C$47&amp;Sheet1!$BV$6:$BV$47,Sheet1!BU$6:BU$47),2,0)</f>
        <v>0</v>
      </c>
      <c r="BW118" s="8">
        <v>40</v>
      </c>
      <c r="BX118" s="9" t="str">
        <f t="shared" si="36"/>
        <v>伤害加成+5% （8星）</v>
      </c>
      <c r="BY118" s="8" t="s">
        <v>77</v>
      </c>
      <c r="BZ118" s="9">
        <f t="array" ref="BZ118">VLOOKUP($C118&amp;$D118&amp;$CF118,IF({1,0},Sheet1!$A$6:$A$47&amp;Sheet1!$C$6:$C$47&amp;Sheet1!$CE$6:$CE$47,Sheet1!BY$6:BY$47),2,0)</f>
        <v>2</v>
      </c>
      <c r="CA118" s="9">
        <f t="array" ref="CA118">VLOOKUP($C118&amp;$D118&amp;$CF118,IF({1,0},Sheet1!$A$6:$A$47&amp;Sheet1!$C$6:$C$47&amp;Sheet1!$CE$6:$CE$47,Sheet1!BZ$6:BZ$47),2,0)</f>
        <v>8000</v>
      </c>
      <c r="CB118" s="9">
        <f t="array" ref="CB118">VLOOKUP($C118&amp;$D118&amp;$CF118,IF({1,0},Sheet1!$A$6:$A$47&amp;Sheet1!$C$6:$C$47&amp;Sheet1!$CE$6:$CE$47,Sheet1!CA$6:CA$47),2,0)</f>
        <v>0</v>
      </c>
      <c r="CC118" s="9">
        <f t="array" ref="CC118">VLOOKUP($C118&amp;$D118&amp;$CF118,IF({1,0},Sheet1!$A$6:$A$47&amp;Sheet1!$C$6:$C$47&amp;Sheet1!$CE$6:$CE$47,Sheet1!CB$6:CB$47),2,0)</f>
        <v>0</v>
      </c>
      <c r="CD118" s="9">
        <f t="array" ref="CD118">VLOOKUP($C118&amp;$D118&amp;$CF118,IF({1,0},Sheet1!$A$6:$A$47&amp;Sheet1!$C$6:$C$47&amp;Sheet1!$CE$6:$CE$47,Sheet1!CC$6:CC$47),2,0)</f>
        <v>0</v>
      </c>
      <c r="CE118" s="9">
        <f t="array" ref="CE118">VLOOKUP($C118&amp;$D118&amp;$CF118,IF({1,0},Sheet1!$A$6:$A$47&amp;Sheet1!$C$6:$C$47&amp;Sheet1!$CE$6:$CE$47,Sheet1!CD$6:CD$47),2,0)</f>
        <v>0</v>
      </c>
      <c r="CF118" s="8">
        <v>45</v>
      </c>
      <c r="CG118" s="9" t="s">
        <v>482</v>
      </c>
      <c r="CH118" s="8" t="s">
        <v>78</v>
      </c>
      <c r="CI118" s="9">
        <f t="array" ref="CI118">VLOOKUP($C118&amp;$D118&amp;$CO118,IF({1,0},Sheet1!$A$6:$A$47&amp;Sheet1!$C$6:$C$47&amp;Sheet1!$CN$6:$CN$47,Sheet1!CH$6:CH$47),2,0)</f>
        <v>22</v>
      </c>
      <c r="CJ118" s="9">
        <f t="array" ref="CJ118">VLOOKUP($C118&amp;$D118&amp;$CO118,IF({1,0},Sheet1!$A$6:$A$47&amp;Sheet1!$C$6:$C$47&amp;Sheet1!$CN$6:$CN$47,Sheet1!CI$6:CI$47),2,0)</f>
        <v>60</v>
      </c>
      <c r="CK118" s="9">
        <f t="array" ref="CK118">VLOOKUP($C118&amp;$D118&amp;$CO118,IF({1,0},Sheet1!$A$6:$A$47&amp;Sheet1!$C$6:$C$47&amp;Sheet1!$CN$6:$CN$47,Sheet1!CJ$6:CJ$47),2,0)</f>
        <v>0</v>
      </c>
      <c r="CL118" s="9">
        <f t="array" ref="CL118">VLOOKUP($C118&amp;$D118&amp;$CO118,IF({1,0},Sheet1!$A$6:$A$47&amp;Sheet1!$C$6:$C$47&amp;Sheet1!$CN$6:$CN$47,Sheet1!CK$6:CK$47),2,0)</f>
        <v>0</v>
      </c>
      <c r="CM118" s="9">
        <f t="array" ref="CM118">VLOOKUP($C118&amp;$D118&amp;$CO118,IF({1,0},Sheet1!$A$6:$A$47&amp;Sheet1!$C$6:$C$47&amp;Sheet1!$CN$6:$CN$47,Sheet1!CL$6:CL$47),2,0)</f>
        <v>0</v>
      </c>
      <c r="CN118" s="9">
        <f t="array" ref="CN118">VLOOKUP($C118&amp;$D118&amp;$CO118,IF({1,0},Sheet1!$A$6:$A$47&amp;Sheet1!$C$6:$C$47&amp;Sheet1!$CN$6:$CN$47,Sheet1!CM$6:CM$47),2,0)</f>
        <v>0</v>
      </c>
      <c r="CO118" s="8">
        <v>50</v>
      </c>
      <c r="CP118" s="9" t="str">
        <f t="shared" si="37"/>
        <v>最终增伤+6% （10星）</v>
      </c>
    </row>
    <row r="119" spans="1:94" ht="17.399999999999999" x14ac:dyDescent="0.25">
      <c r="A119" s="51">
        <v>30806</v>
      </c>
      <c r="B119" s="30" t="s">
        <v>274</v>
      </c>
      <c r="C119" s="30">
        <f>VLOOKUP(B119,Sheet4!$A$6:$B$171,2,0)</f>
        <v>3</v>
      </c>
      <c r="D119" s="52">
        <v>8</v>
      </c>
      <c r="E119" s="8" t="s">
        <v>29</v>
      </c>
      <c r="F119" s="9">
        <f t="array" ref="F119">VLOOKUP($C119&amp;$D119&amp;$L119,IF({1,0},Sheet1!$A$6:$A$47&amp;Sheet1!$C$6:$C$47&amp;Sheet1!$K$6:$K$47,Sheet1!E$6:E$47),2,0)</f>
        <v>18</v>
      </c>
      <c r="G119" s="9">
        <f t="array" ref="G119">VLOOKUP($C119&amp;$D119&amp;$L119,IF({1,0},Sheet1!$A$6:$A$47&amp;Sheet1!$C$6:$C$47&amp;Sheet1!$K$6:$K$47,Sheet1!F$6:F$47),2,0)</f>
        <v>1</v>
      </c>
      <c r="H119" s="9">
        <f t="array" ref="H119">VLOOKUP($C119&amp;$D119&amp;$L119,IF({1,0},Sheet1!$A$6:$A$47&amp;Sheet1!$C$6:$C$47&amp;Sheet1!$K$6:$K$47,Sheet1!G$6:G$47),2,0)</f>
        <v>0</v>
      </c>
      <c r="I119" s="9">
        <f t="array" ref="I119">VLOOKUP($C119&amp;$D119&amp;$L119,IF({1,0},Sheet1!$A$6:$A$47&amp;Sheet1!$C$6:$C$47&amp;Sheet1!$K$6:$K$47,Sheet1!H$6:H$47),2,0)</f>
        <v>0</v>
      </c>
      <c r="J119" s="9">
        <f t="array" ref="J119">VLOOKUP($C119&amp;$D119&amp;$L119,IF({1,0},Sheet1!$A$6:$A$47&amp;Sheet1!$C$6:$C$47&amp;Sheet1!$K$6:$K$47,Sheet1!I$6:I$47),2,0)</f>
        <v>0</v>
      </c>
      <c r="K119" s="9">
        <f t="array" ref="K119">VLOOKUP($C119&amp;$D119&amp;$L119,IF({1,0},Sheet1!$A$6:$A$47&amp;Sheet1!$C$6:$C$47&amp;Sheet1!$K$6:$K$47,Sheet1!J$6:J$47),2,0)</f>
        <v>0</v>
      </c>
      <c r="L119" s="8">
        <v>5</v>
      </c>
      <c r="M119" s="33" t="s">
        <v>413</v>
      </c>
      <c r="N119" s="8" t="s">
        <v>27</v>
      </c>
      <c r="O119" s="9">
        <f t="array" ref="O119">VLOOKUP($C119&amp;$D119&amp;$U119,IF({1,0},Sheet1!$A$6:$A$47&amp;Sheet1!$C$6:$C$47&amp;Sheet1!$T$6:$T$47,Sheet1!N$6:N$47),2,0)</f>
        <v>18</v>
      </c>
      <c r="P119" s="9">
        <f t="array" ref="P119">VLOOKUP($C119&amp;$D119&amp;$U119,IF({1,0},Sheet1!$A$6:$A$47&amp;Sheet1!$C$6:$C$47&amp;Sheet1!$T$6:$T$47,Sheet1!O$6:O$47),2,0)</f>
        <v>2</v>
      </c>
      <c r="Q119" s="9">
        <f t="array" ref="Q119">VLOOKUP($C119&amp;$D119&amp;$U119,IF({1,0},Sheet1!$A$6:$A$47&amp;Sheet1!$C$6:$C$47&amp;Sheet1!$T$6:$T$47,Sheet1!P$6:P$47),2,0)</f>
        <v>0</v>
      </c>
      <c r="R119" s="9">
        <f t="array" ref="R119">VLOOKUP($C119&amp;$D119&amp;$U119,IF({1,0},Sheet1!$A$6:$A$47&amp;Sheet1!$C$6:$C$47&amp;Sheet1!$T$6:$T$47,Sheet1!Q$6:Q$47),2,0)</f>
        <v>0</v>
      </c>
      <c r="S119" s="9">
        <f t="array" ref="S119">VLOOKUP($C119&amp;$D119&amp;$U119,IF({1,0},Sheet1!$A$6:$A$47&amp;Sheet1!$C$6:$C$47&amp;Sheet1!$T$6:$T$47,Sheet1!R$6:R$47),2,0)</f>
        <v>0</v>
      </c>
      <c r="T119" s="9">
        <f t="array" ref="T119">VLOOKUP($C119&amp;$D119&amp;$U119,IF({1,0},Sheet1!$A$6:$A$47&amp;Sheet1!$C$6:$C$47&amp;Sheet1!$T$6:$T$47,Sheet1!S$6:S$47),2,0)</f>
        <v>0</v>
      </c>
      <c r="U119" s="8">
        <v>10</v>
      </c>
      <c r="V119" s="33" t="s">
        <v>414</v>
      </c>
      <c r="W119" s="8" t="s">
        <v>28</v>
      </c>
      <c r="X119" s="9">
        <f t="array" ref="X119">VLOOKUP($C119&amp;$D119&amp;$AD119,IF({1,0},Sheet1!$A$6:$A$47&amp;Sheet1!$C$6:$C$47&amp;Sheet1!$AC$6:$AC$47,Sheet1!W$6:W$47),2,0)</f>
        <v>0</v>
      </c>
      <c r="Y119" s="9">
        <f t="array" ref="Y119">VLOOKUP($C119&amp;$D119&amp;$AD119,IF({1,0},Sheet1!$A$6:$A$47&amp;Sheet1!$C$6:$C$47&amp;Sheet1!$AC$6:$AC$47,Sheet1!X$6:X$47),2,0)</f>
        <v>0</v>
      </c>
      <c r="Z119" s="9">
        <f t="array" ref="Z119">VLOOKUP($C119&amp;$D119&amp;$AD119,IF({1,0},Sheet1!$A$6:$A$47&amp;Sheet1!$C$6:$C$47&amp;Sheet1!$AC$6:$AC$47,Sheet1!Y$6:Y$47),2,0)</f>
        <v>2</v>
      </c>
      <c r="AA119" s="9">
        <f t="array" ref="AA119">VLOOKUP($C119&amp;$D119&amp;$AD119,IF({1,0},Sheet1!$A$6:$A$47&amp;Sheet1!$C$6:$C$47&amp;Sheet1!$AC$6:$AC$47,Sheet1!Z$6:Z$47),2,0)</f>
        <v>600</v>
      </c>
      <c r="AB119" s="9">
        <f t="array" ref="AB119">VLOOKUP($C119&amp;$D119&amp;$AD119,IF({1,0},Sheet1!$A$6:$A$47&amp;Sheet1!$C$6:$C$47&amp;Sheet1!$AC$6:$AC$47,Sheet1!AA$6:AA$47),2,0)</f>
        <v>9</v>
      </c>
      <c r="AC119" s="9">
        <f t="array" ref="AC119">VLOOKUP($C119&amp;$D119&amp;$AD119,IF({1,0},Sheet1!$A$6:$A$47&amp;Sheet1!$C$6:$C$47&amp;Sheet1!$AC$6:$AC$47,Sheet1!AB$6:AB$47),2,0)</f>
        <v>30</v>
      </c>
      <c r="AD119" s="8">
        <v>15</v>
      </c>
      <c r="AE119" s="9" t="str">
        <f t="array" ref="AE119">VLOOKUP($C119&amp;$D119,IF({1,0},Sheet1!$A$6:$A$47&amp;Sheet1!$C$6:$C$47,Sheet1!AD$6:AD$47),2,0)</f>
        <v>攻击+600，命中+3% （3星）</v>
      </c>
      <c r="AF119" s="8" t="s">
        <v>72</v>
      </c>
      <c r="AG119" s="9">
        <f t="array" ref="AG119">VLOOKUP($C119&amp;$D119&amp;$AM119,IF({1,0},Sheet1!$A$6:$A$47&amp;Sheet1!$C$6:$C$47&amp;Sheet1!$AL$6:$AL$47,Sheet1!AF$6:AF$47),2,0)</f>
        <v>0</v>
      </c>
      <c r="AH119" s="9">
        <f t="array" ref="AH119">VLOOKUP($C119&amp;$D119&amp;$AM119,IF({1,0},Sheet1!$A$6:$A$47&amp;Sheet1!$C$6:$C$47&amp;Sheet1!$AL$6:$AL$47,Sheet1!AG$6:AG$47),2,0)</f>
        <v>0</v>
      </c>
      <c r="AI119" s="9">
        <f t="array" ref="AI119">VLOOKUP($C119&amp;$D119&amp;$AM119,IF({1,0},Sheet1!$A$6:$A$47&amp;Sheet1!$C$6:$C$47&amp;Sheet1!$AL$6:$AL$47,Sheet1!AH$6:AH$47),2,0)</f>
        <v>7</v>
      </c>
      <c r="AJ119" s="9">
        <f t="array" ref="AJ119">VLOOKUP($C119&amp;$D119&amp;$AM119,IF({1,0},Sheet1!$A$6:$A$47&amp;Sheet1!$C$6:$C$47&amp;Sheet1!$AL$6:$AL$47,Sheet1!AI$6:AI$47),2,0)</f>
        <v>50</v>
      </c>
      <c r="AK119" s="9">
        <f t="array" ref="AK119">VLOOKUP($C119&amp;$D119&amp;$AM119,IF({1,0},Sheet1!$A$6:$A$47&amp;Sheet1!$C$6:$C$47&amp;Sheet1!$AL$6:$AL$47,Sheet1!AJ$6:AJ$47),2,0)</f>
        <v>0</v>
      </c>
      <c r="AL119" s="9">
        <f t="array" ref="AL119">VLOOKUP($C119&amp;$D119&amp;$AM119,IF({1,0},Sheet1!$A$6:$A$47&amp;Sheet1!$C$6:$C$47&amp;Sheet1!$AL$6:$AL$47,Sheet1!AK$6:AK$47),2,0)</f>
        <v>0</v>
      </c>
      <c r="AM119" s="8">
        <v>20</v>
      </c>
      <c r="AN119" s="9" t="s">
        <v>427</v>
      </c>
      <c r="AO119" s="8" t="s">
        <v>73</v>
      </c>
      <c r="AP119" s="9">
        <f t="array" ref="AP119">VLOOKUP($C119&amp;$D119&amp;$AV119,IF({1,0},Sheet1!$A$6:$A$47&amp;Sheet1!$C$6:$C$47&amp;Sheet1!$AU$6:$AU$47,Sheet1!AO$6:AO$47),2,0)</f>
        <v>2</v>
      </c>
      <c r="AQ119" s="9">
        <f t="array" ref="AQ119">VLOOKUP($C119&amp;$D119&amp;$AV119,IF({1,0},Sheet1!$A$6:$A$47&amp;Sheet1!$C$6:$C$47&amp;Sheet1!$AU$6:$AU$47,Sheet1!AP$6:AP$47),2,0)</f>
        <v>2000</v>
      </c>
      <c r="AR119" s="9">
        <f t="array" ref="AR119">VLOOKUP($C119&amp;$D119&amp;$AV119,IF({1,0},Sheet1!$A$6:$A$47&amp;Sheet1!$C$6:$C$47&amp;Sheet1!$AU$6:$AU$47,Sheet1!AQ$6:AQ$47),2,0)</f>
        <v>0</v>
      </c>
      <c r="AS119" s="9">
        <f t="array" ref="AS119">VLOOKUP($C119&amp;$D119&amp;$AV119,IF({1,0},Sheet1!$A$6:$A$47&amp;Sheet1!$C$6:$C$47&amp;Sheet1!$AU$6:$AU$47,Sheet1!AR$6:AR$47),2,0)</f>
        <v>0</v>
      </c>
      <c r="AT119" s="9">
        <f t="array" ref="AT119">VLOOKUP($C119&amp;$D119&amp;$AV119,IF({1,0},Sheet1!$A$6:$A$47&amp;Sheet1!$C$6:$C$47&amp;Sheet1!$AU$6:$AU$47,Sheet1!AS$6:AS$47),2,0)</f>
        <v>0</v>
      </c>
      <c r="AU119" s="9">
        <f t="array" ref="AU119">VLOOKUP($C119&amp;$D119&amp;$AV119,IF({1,0},Sheet1!$A$6:$A$47&amp;Sheet1!$C$6:$C$47&amp;Sheet1!$AU$6:$AU$47,Sheet1!AT$6:AT$47),2,0)</f>
        <v>0</v>
      </c>
      <c r="AV119" s="8">
        <v>25</v>
      </c>
      <c r="AW119" s="9" t="s">
        <v>480</v>
      </c>
      <c r="AX119" s="8" t="s">
        <v>74</v>
      </c>
      <c r="AY119" s="9">
        <f t="array" ref="AY119">VLOOKUP($C119&amp;$D119&amp;$BE119,IF({1,0},Sheet1!$A$6:$A$47&amp;Sheet1!$C$6:$C$47&amp;Sheet1!$BD$6:$BD$47,Sheet1!AX$6:AX$47),2,0)</f>
        <v>18</v>
      </c>
      <c r="AZ119" s="9">
        <f t="array" ref="AZ119">VLOOKUP($C119&amp;$D119&amp;$BE119,IF({1,0},Sheet1!$A$6:$A$47&amp;Sheet1!$C$6:$C$47&amp;Sheet1!$BD$6:$BD$47,Sheet1!AY$6:AY$47),2,0)</f>
        <v>4</v>
      </c>
      <c r="BA119" s="9">
        <f t="array" ref="BA119">VLOOKUP($C119&amp;$D119&amp;$BE119,IF({1,0},Sheet1!$A$6:$A$47&amp;Sheet1!$C$6:$C$47&amp;Sheet1!$BD$6:$BD$47,Sheet1!AZ$6:AZ$47),2,0)</f>
        <v>0</v>
      </c>
      <c r="BB119" s="9">
        <f t="array" ref="BB119">VLOOKUP($C119&amp;$D119&amp;$BE119,IF({1,0},Sheet1!$A$6:$A$47&amp;Sheet1!$C$6:$C$47&amp;Sheet1!$BD$6:$BD$47,Sheet1!BA$6:BA$47),2,0)</f>
        <v>0</v>
      </c>
      <c r="BC119" s="9">
        <f t="array" ref="BC119">VLOOKUP($C119&amp;$D119&amp;$BE119,IF({1,0},Sheet1!$A$6:$A$47&amp;Sheet1!$C$6:$C$47&amp;Sheet1!$BD$6:$BD$47,Sheet1!BB$6:BB$47),2,0)</f>
        <v>0</v>
      </c>
      <c r="BD119" s="9">
        <f t="array" ref="BD119">VLOOKUP($C119&amp;$D119&amp;$BE119,IF({1,0},Sheet1!$A$6:$A$47&amp;Sheet1!$C$6:$C$47&amp;Sheet1!$BD$6:$BD$47,Sheet1!BC$6:BC$47),2,0)</f>
        <v>0</v>
      </c>
      <c r="BE119" s="8">
        <v>30</v>
      </c>
      <c r="BF119" s="33" t="s">
        <v>418</v>
      </c>
      <c r="BG119" s="33" t="s">
        <v>75</v>
      </c>
      <c r="BH119" s="9">
        <f t="array" ref="BH119">VLOOKUP($C119&amp;$D119&amp;$BN119,IF({1,0},Sheet1!$A$6:$A$47&amp;Sheet1!$C$6:$C$47&amp;Sheet1!$BM$6:$BM$47,Sheet1!BG$6:BG$47),2,0)</f>
        <v>2</v>
      </c>
      <c r="BI119" s="9">
        <f t="array" ref="BI119">VLOOKUP($C119&amp;$D119&amp;$BN119,IF({1,0},Sheet1!$A$6:$A$47&amp;Sheet1!$C$6:$C$47&amp;Sheet1!$BM$6:$BM$47,Sheet1!BH$6:BH$47),2,0)</f>
        <v>4000</v>
      </c>
      <c r="BJ119" s="9">
        <f t="array" ref="BJ119">VLOOKUP($C119&amp;$D119&amp;$BN119,IF({1,0},Sheet1!$A$6:$A$47&amp;Sheet1!$C$6:$C$47&amp;Sheet1!$BM$6:$BM$47,Sheet1!BI$6:BI$47),2,0)</f>
        <v>0</v>
      </c>
      <c r="BK119" s="9">
        <f t="array" ref="BK119">VLOOKUP($C119&amp;$D119&amp;$BN119,IF({1,0},Sheet1!$A$6:$A$47&amp;Sheet1!$C$6:$C$47&amp;Sheet1!$BM$6:$BM$47,Sheet1!BJ$6:BJ$47),2,0)</f>
        <v>0</v>
      </c>
      <c r="BL119" s="9">
        <f t="array" ref="BL119">VLOOKUP($C119&amp;$D119&amp;$BN119,IF({1,0},Sheet1!$A$6:$A$47&amp;Sheet1!$C$6:$C$47&amp;Sheet1!$BM$6:$BM$47,Sheet1!BK$6:BK$47),2,0)</f>
        <v>0</v>
      </c>
      <c r="BM119" s="9">
        <f t="array" ref="BM119">VLOOKUP($C119&amp;$D119&amp;$BN119,IF({1,0},Sheet1!$A$6:$A$47&amp;Sheet1!$C$6:$C$47&amp;Sheet1!$BM$6:$BM$47,Sheet1!BL$6:BL$47),2,0)</f>
        <v>0</v>
      </c>
      <c r="BN119" s="8">
        <v>35</v>
      </c>
      <c r="BO119" s="9" t="s">
        <v>481</v>
      </c>
      <c r="BP119" s="8" t="s">
        <v>76</v>
      </c>
      <c r="BQ119" s="9">
        <f t="array" ref="BQ119">VLOOKUP($C119&amp;$D119&amp;$BW119,IF({1,0},Sheet1!$A$6:$A$47&amp;Sheet1!$C$6:$C$47&amp;Sheet1!$BV$6:$BV$47,Sheet1!BP$6:BP$47),2,0)</f>
        <v>7</v>
      </c>
      <c r="BR119" s="9">
        <f t="array" ref="BR119">VLOOKUP($C119&amp;$D119&amp;$BW119,IF({1,0},Sheet1!$A$6:$A$47&amp;Sheet1!$C$6:$C$47&amp;Sheet1!$BV$6:$BV$47,Sheet1!BQ$6:BQ$47),2,0)</f>
        <v>50</v>
      </c>
      <c r="BS119" s="9">
        <f t="array" ref="BS119">VLOOKUP($C119&amp;$D119&amp;$BW119,IF({1,0},Sheet1!$A$6:$A$47&amp;Sheet1!$C$6:$C$47&amp;Sheet1!$BV$6:$BV$47,Sheet1!BR$6:BR$47),2,0)</f>
        <v>0</v>
      </c>
      <c r="BT119" s="9">
        <f t="array" ref="BT119">VLOOKUP($C119&amp;$D119&amp;$BW119,IF({1,0},Sheet1!$A$6:$A$47&amp;Sheet1!$C$6:$C$47&amp;Sheet1!$BV$6:$BV$47,Sheet1!BS$6:BS$47),2,0)</f>
        <v>0</v>
      </c>
      <c r="BU119" s="9">
        <f t="array" ref="BU119">VLOOKUP($C119&amp;$D119&amp;$BW119,IF({1,0},Sheet1!$A$6:$A$47&amp;Sheet1!$C$6:$C$47&amp;Sheet1!$BV$6:$BV$47,Sheet1!BT$6:BT$47),2,0)</f>
        <v>0</v>
      </c>
      <c r="BV119" s="9">
        <f t="array" ref="BV119">VLOOKUP($C119&amp;$D119&amp;$BW119,IF({1,0},Sheet1!$A$6:$A$47&amp;Sheet1!$C$6:$C$47&amp;Sheet1!$BV$6:$BV$47,Sheet1!BU$6:BU$47),2,0)</f>
        <v>0</v>
      </c>
      <c r="BW119" s="8">
        <v>40</v>
      </c>
      <c r="BX119" s="9" t="str">
        <f t="shared" si="36"/>
        <v>伤害加成+5% （8星）</v>
      </c>
      <c r="BY119" s="8" t="s">
        <v>77</v>
      </c>
      <c r="BZ119" s="9">
        <f t="array" ref="BZ119">VLOOKUP($C119&amp;$D119&amp;$CF119,IF({1,0},Sheet1!$A$6:$A$47&amp;Sheet1!$C$6:$C$47&amp;Sheet1!$CE$6:$CE$47,Sheet1!BY$6:BY$47),2,0)</f>
        <v>2</v>
      </c>
      <c r="CA119" s="9">
        <f t="array" ref="CA119">VLOOKUP($C119&amp;$D119&amp;$CF119,IF({1,0},Sheet1!$A$6:$A$47&amp;Sheet1!$C$6:$C$47&amp;Sheet1!$CE$6:$CE$47,Sheet1!BZ$6:BZ$47),2,0)</f>
        <v>8000</v>
      </c>
      <c r="CB119" s="9">
        <f t="array" ref="CB119">VLOOKUP($C119&amp;$D119&amp;$CF119,IF({1,0},Sheet1!$A$6:$A$47&amp;Sheet1!$C$6:$C$47&amp;Sheet1!$CE$6:$CE$47,Sheet1!CA$6:CA$47),2,0)</f>
        <v>0</v>
      </c>
      <c r="CC119" s="9">
        <f t="array" ref="CC119">VLOOKUP($C119&amp;$D119&amp;$CF119,IF({1,0},Sheet1!$A$6:$A$47&amp;Sheet1!$C$6:$C$47&amp;Sheet1!$CE$6:$CE$47,Sheet1!CB$6:CB$47),2,0)</f>
        <v>0</v>
      </c>
      <c r="CD119" s="9">
        <f t="array" ref="CD119">VLOOKUP($C119&amp;$D119&amp;$CF119,IF({1,0},Sheet1!$A$6:$A$47&amp;Sheet1!$C$6:$C$47&amp;Sheet1!$CE$6:$CE$47,Sheet1!CC$6:CC$47),2,0)</f>
        <v>0</v>
      </c>
      <c r="CE119" s="9">
        <f t="array" ref="CE119">VLOOKUP($C119&amp;$D119&amp;$CF119,IF({1,0},Sheet1!$A$6:$A$47&amp;Sheet1!$C$6:$C$47&amp;Sheet1!$CE$6:$CE$47,Sheet1!CD$6:CD$47),2,0)</f>
        <v>0</v>
      </c>
      <c r="CF119" s="8">
        <v>45</v>
      </c>
      <c r="CG119" s="9" t="s">
        <v>482</v>
      </c>
      <c r="CH119" s="8" t="s">
        <v>78</v>
      </c>
      <c r="CI119" s="9">
        <f t="array" ref="CI119">VLOOKUP($C119&amp;$D119&amp;$CO119,IF({1,0},Sheet1!$A$6:$A$47&amp;Sheet1!$C$6:$C$47&amp;Sheet1!$CN$6:$CN$47,Sheet1!CH$6:CH$47),2,0)</f>
        <v>22</v>
      </c>
      <c r="CJ119" s="9">
        <f t="array" ref="CJ119">VLOOKUP($C119&amp;$D119&amp;$CO119,IF({1,0},Sheet1!$A$6:$A$47&amp;Sheet1!$C$6:$C$47&amp;Sheet1!$CN$6:$CN$47,Sheet1!CI$6:CI$47),2,0)</f>
        <v>60</v>
      </c>
      <c r="CK119" s="9">
        <f t="array" ref="CK119">VLOOKUP($C119&amp;$D119&amp;$CO119,IF({1,0},Sheet1!$A$6:$A$47&amp;Sheet1!$C$6:$C$47&amp;Sheet1!$CN$6:$CN$47,Sheet1!CJ$6:CJ$47),2,0)</f>
        <v>0</v>
      </c>
      <c r="CL119" s="9">
        <f t="array" ref="CL119">VLOOKUP($C119&amp;$D119&amp;$CO119,IF({1,0},Sheet1!$A$6:$A$47&amp;Sheet1!$C$6:$C$47&amp;Sheet1!$CN$6:$CN$47,Sheet1!CK$6:CK$47),2,0)</f>
        <v>0</v>
      </c>
      <c r="CM119" s="9">
        <f t="array" ref="CM119">VLOOKUP($C119&amp;$D119&amp;$CO119,IF({1,0},Sheet1!$A$6:$A$47&amp;Sheet1!$C$6:$C$47&amp;Sheet1!$CN$6:$CN$47,Sheet1!CL$6:CL$47),2,0)</f>
        <v>0</v>
      </c>
      <c r="CN119" s="9">
        <f t="array" ref="CN119">VLOOKUP($C119&amp;$D119&amp;$CO119,IF({1,0},Sheet1!$A$6:$A$47&amp;Sheet1!$C$6:$C$47&amp;Sheet1!$CN$6:$CN$47,Sheet1!CM$6:CM$47),2,0)</f>
        <v>0</v>
      </c>
      <c r="CO119" s="8">
        <v>50</v>
      </c>
      <c r="CP119" s="9" t="str">
        <f t="shared" si="37"/>
        <v>最终增伤+6% （10星）</v>
      </c>
    </row>
    <row r="120" spans="1:94" ht="17.399999999999999" x14ac:dyDescent="0.25">
      <c r="A120" s="51">
        <v>30807</v>
      </c>
      <c r="B120" s="30" t="s">
        <v>275</v>
      </c>
      <c r="C120" s="30">
        <f>VLOOKUP(B120,Sheet4!$A$6:$B$171,2,0)</f>
        <v>3</v>
      </c>
      <c r="D120" s="52">
        <v>8</v>
      </c>
      <c r="E120" s="8" t="s">
        <v>29</v>
      </c>
      <c r="F120" s="9">
        <f t="array" ref="F120">VLOOKUP($C120&amp;$D120&amp;$L120,IF({1,0},Sheet1!$A$6:$A$47&amp;Sheet1!$C$6:$C$47&amp;Sheet1!$K$6:$K$47,Sheet1!E$6:E$47),2,0)</f>
        <v>18</v>
      </c>
      <c r="G120" s="9">
        <f t="array" ref="G120">VLOOKUP($C120&amp;$D120&amp;$L120,IF({1,0},Sheet1!$A$6:$A$47&amp;Sheet1!$C$6:$C$47&amp;Sheet1!$K$6:$K$47,Sheet1!F$6:F$47),2,0)</f>
        <v>1</v>
      </c>
      <c r="H120" s="9">
        <f t="array" ref="H120">VLOOKUP($C120&amp;$D120&amp;$L120,IF({1,0},Sheet1!$A$6:$A$47&amp;Sheet1!$C$6:$C$47&amp;Sheet1!$K$6:$K$47,Sheet1!G$6:G$47),2,0)</f>
        <v>0</v>
      </c>
      <c r="I120" s="9">
        <f t="array" ref="I120">VLOOKUP($C120&amp;$D120&amp;$L120,IF({1,0},Sheet1!$A$6:$A$47&amp;Sheet1!$C$6:$C$47&amp;Sheet1!$K$6:$K$47,Sheet1!H$6:H$47),2,0)</f>
        <v>0</v>
      </c>
      <c r="J120" s="9">
        <f t="array" ref="J120">VLOOKUP($C120&amp;$D120&amp;$L120,IF({1,0},Sheet1!$A$6:$A$47&amp;Sheet1!$C$6:$C$47&amp;Sheet1!$K$6:$K$47,Sheet1!I$6:I$47),2,0)</f>
        <v>0</v>
      </c>
      <c r="K120" s="9">
        <f t="array" ref="K120">VLOOKUP($C120&amp;$D120&amp;$L120,IF({1,0},Sheet1!$A$6:$A$47&amp;Sheet1!$C$6:$C$47&amp;Sheet1!$K$6:$K$47,Sheet1!J$6:J$47),2,0)</f>
        <v>0</v>
      </c>
      <c r="L120" s="8">
        <v>5</v>
      </c>
      <c r="M120" s="33" t="s">
        <v>413</v>
      </c>
      <c r="N120" s="8" t="s">
        <v>27</v>
      </c>
      <c r="O120" s="9">
        <f t="array" ref="O120">VLOOKUP($C120&amp;$D120&amp;$U120,IF({1,0},Sheet1!$A$6:$A$47&amp;Sheet1!$C$6:$C$47&amp;Sheet1!$T$6:$T$47,Sheet1!N$6:N$47),2,0)</f>
        <v>18</v>
      </c>
      <c r="P120" s="9">
        <f t="array" ref="P120">VLOOKUP($C120&amp;$D120&amp;$U120,IF({1,0},Sheet1!$A$6:$A$47&amp;Sheet1!$C$6:$C$47&amp;Sheet1!$T$6:$T$47,Sheet1!O$6:O$47),2,0)</f>
        <v>2</v>
      </c>
      <c r="Q120" s="9">
        <f t="array" ref="Q120">VLOOKUP($C120&amp;$D120&amp;$U120,IF({1,0},Sheet1!$A$6:$A$47&amp;Sheet1!$C$6:$C$47&amp;Sheet1!$T$6:$T$47,Sheet1!P$6:P$47),2,0)</f>
        <v>0</v>
      </c>
      <c r="R120" s="9">
        <f t="array" ref="R120">VLOOKUP($C120&amp;$D120&amp;$U120,IF({1,0},Sheet1!$A$6:$A$47&amp;Sheet1!$C$6:$C$47&amp;Sheet1!$T$6:$T$47,Sheet1!Q$6:Q$47),2,0)</f>
        <v>0</v>
      </c>
      <c r="S120" s="9">
        <f t="array" ref="S120">VLOOKUP($C120&amp;$D120&amp;$U120,IF({1,0},Sheet1!$A$6:$A$47&amp;Sheet1!$C$6:$C$47&amp;Sheet1!$T$6:$T$47,Sheet1!R$6:R$47),2,0)</f>
        <v>0</v>
      </c>
      <c r="T120" s="9">
        <f t="array" ref="T120">VLOOKUP($C120&amp;$D120&amp;$U120,IF({1,0},Sheet1!$A$6:$A$47&amp;Sheet1!$C$6:$C$47&amp;Sheet1!$T$6:$T$47,Sheet1!S$6:S$47),2,0)</f>
        <v>0</v>
      </c>
      <c r="U120" s="8">
        <v>10</v>
      </c>
      <c r="V120" s="33" t="s">
        <v>414</v>
      </c>
      <c r="W120" s="8" t="s">
        <v>28</v>
      </c>
      <c r="X120" s="9">
        <f t="array" ref="X120">VLOOKUP($C120&amp;$D120&amp;$AD120,IF({1,0},Sheet1!$A$6:$A$47&amp;Sheet1!$C$6:$C$47&amp;Sheet1!$AC$6:$AC$47,Sheet1!W$6:W$47),2,0)</f>
        <v>0</v>
      </c>
      <c r="Y120" s="9">
        <f t="array" ref="Y120">VLOOKUP($C120&amp;$D120&amp;$AD120,IF({1,0},Sheet1!$A$6:$A$47&amp;Sheet1!$C$6:$C$47&amp;Sheet1!$AC$6:$AC$47,Sheet1!X$6:X$47),2,0)</f>
        <v>0</v>
      </c>
      <c r="Z120" s="9">
        <f t="array" ref="Z120">VLOOKUP($C120&amp;$D120&amp;$AD120,IF({1,0},Sheet1!$A$6:$A$47&amp;Sheet1!$C$6:$C$47&amp;Sheet1!$AC$6:$AC$47,Sheet1!Y$6:Y$47),2,0)</f>
        <v>2</v>
      </c>
      <c r="AA120" s="9">
        <f t="array" ref="AA120">VLOOKUP($C120&amp;$D120&amp;$AD120,IF({1,0},Sheet1!$A$6:$A$47&amp;Sheet1!$C$6:$C$47&amp;Sheet1!$AC$6:$AC$47,Sheet1!Z$6:Z$47),2,0)</f>
        <v>600</v>
      </c>
      <c r="AB120" s="9">
        <f t="array" ref="AB120">VLOOKUP($C120&amp;$D120&amp;$AD120,IF({1,0},Sheet1!$A$6:$A$47&amp;Sheet1!$C$6:$C$47&amp;Sheet1!$AC$6:$AC$47,Sheet1!AA$6:AA$47),2,0)</f>
        <v>9</v>
      </c>
      <c r="AC120" s="9">
        <f t="array" ref="AC120">VLOOKUP($C120&amp;$D120&amp;$AD120,IF({1,0},Sheet1!$A$6:$A$47&amp;Sheet1!$C$6:$C$47&amp;Sheet1!$AC$6:$AC$47,Sheet1!AB$6:AB$47),2,0)</f>
        <v>30</v>
      </c>
      <c r="AD120" s="8">
        <v>15</v>
      </c>
      <c r="AE120" s="9" t="str">
        <f t="array" ref="AE120">VLOOKUP($C120&amp;$D120,IF({1,0},Sheet1!$A$6:$A$47&amp;Sheet1!$C$6:$C$47,Sheet1!AD$6:AD$47),2,0)</f>
        <v>攻击+600，命中+3% （3星）</v>
      </c>
      <c r="AF120" s="8" t="s">
        <v>72</v>
      </c>
      <c r="AG120" s="9">
        <f t="array" ref="AG120">VLOOKUP($C120&amp;$D120&amp;$AM120,IF({1,0},Sheet1!$A$6:$A$47&amp;Sheet1!$C$6:$C$47&amp;Sheet1!$AL$6:$AL$47,Sheet1!AF$6:AF$47),2,0)</f>
        <v>0</v>
      </c>
      <c r="AH120" s="9">
        <f t="array" ref="AH120">VLOOKUP($C120&amp;$D120&amp;$AM120,IF({1,0},Sheet1!$A$6:$A$47&amp;Sheet1!$C$6:$C$47&amp;Sheet1!$AL$6:$AL$47,Sheet1!AG$6:AG$47),2,0)</f>
        <v>0</v>
      </c>
      <c r="AI120" s="9">
        <f t="array" ref="AI120">VLOOKUP($C120&amp;$D120&amp;$AM120,IF({1,0},Sheet1!$A$6:$A$47&amp;Sheet1!$C$6:$C$47&amp;Sheet1!$AL$6:$AL$47,Sheet1!AH$6:AH$47),2,0)</f>
        <v>7</v>
      </c>
      <c r="AJ120" s="9">
        <f t="array" ref="AJ120">VLOOKUP($C120&amp;$D120&amp;$AM120,IF({1,0},Sheet1!$A$6:$A$47&amp;Sheet1!$C$6:$C$47&amp;Sheet1!$AL$6:$AL$47,Sheet1!AI$6:AI$47),2,0)</f>
        <v>50</v>
      </c>
      <c r="AK120" s="9">
        <f t="array" ref="AK120">VLOOKUP($C120&amp;$D120&amp;$AM120,IF({1,0},Sheet1!$A$6:$A$47&amp;Sheet1!$C$6:$C$47&amp;Sheet1!$AL$6:$AL$47,Sheet1!AJ$6:AJ$47),2,0)</f>
        <v>0</v>
      </c>
      <c r="AL120" s="9">
        <f t="array" ref="AL120">VLOOKUP($C120&amp;$D120&amp;$AM120,IF({1,0},Sheet1!$A$6:$A$47&amp;Sheet1!$C$6:$C$47&amp;Sheet1!$AL$6:$AL$47,Sheet1!AK$6:AK$47),2,0)</f>
        <v>0</v>
      </c>
      <c r="AM120" s="8">
        <v>20</v>
      </c>
      <c r="AN120" s="9" t="s">
        <v>427</v>
      </c>
      <c r="AO120" s="8" t="s">
        <v>73</v>
      </c>
      <c r="AP120" s="9">
        <f t="array" ref="AP120">VLOOKUP($C120&amp;$D120&amp;$AV120,IF({1,0},Sheet1!$A$6:$A$47&amp;Sheet1!$C$6:$C$47&amp;Sheet1!$AU$6:$AU$47,Sheet1!AO$6:AO$47),2,0)</f>
        <v>2</v>
      </c>
      <c r="AQ120" s="9">
        <f t="array" ref="AQ120">VLOOKUP($C120&amp;$D120&amp;$AV120,IF({1,0},Sheet1!$A$6:$A$47&amp;Sheet1!$C$6:$C$47&amp;Sheet1!$AU$6:$AU$47,Sheet1!AP$6:AP$47),2,0)</f>
        <v>2000</v>
      </c>
      <c r="AR120" s="9">
        <f t="array" ref="AR120">VLOOKUP($C120&amp;$D120&amp;$AV120,IF({1,0},Sheet1!$A$6:$A$47&amp;Sheet1!$C$6:$C$47&amp;Sheet1!$AU$6:$AU$47,Sheet1!AQ$6:AQ$47),2,0)</f>
        <v>0</v>
      </c>
      <c r="AS120" s="9">
        <f t="array" ref="AS120">VLOOKUP($C120&amp;$D120&amp;$AV120,IF({1,0},Sheet1!$A$6:$A$47&amp;Sheet1!$C$6:$C$47&amp;Sheet1!$AU$6:$AU$47,Sheet1!AR$6:AR$47),2,0)</f>
        <v>0</v>
      </c>
      <c r="AT120" s="9">
        <f t="array" ref="AT120">VLOOKUP($C120&amp;$D120&amp;$AV120,IF({1,0},Sheet1!$A$6:$A$47&amp;Sheet1!$C$6:$C$47&amp;Sheet1!$AU$6:$AU$47,Sheet1!AS$6:AS$47),2,0)</f>
        <v>0</v>
      </c>
      <c r="AU120" s="9">
        <f t="array" ref="AU120">VLOOKUP($C120&amp;$D120&amp;$AV120,IF({1,0},Sheet1!$A$6:$A$47&amp;Sheet1!$C$6:$C$47&amp;Sheet1!$AU$6:$AU$47,Sheet1!AT$6:AT$47),2,0)</f>
        <v>0</v>
      </c>
      <c r="AV120" s="8">
        <v>25</v>
      </c>
      <c r="AW120" s="9" t="s">
        <v>480</v>
      </c>
      <c r="AX120" s="8" t="s">
        <v>74</v>
      </c>
      <c r="AY120" s="9">
        <f t="array" ref="AY120">VLOOKUP($C120&amp;$D120&amp;$BE120,IF({1,0},Sheet1!$A$6:$A$47&amp;Sheet1!$C$6:$C$47&amp;Sheet1!$BD$6:$BD$47,Sheet1!AX$6:AX$47),2,0)</f>
        <v>18</v>
      </c>
      <c r="AZ120" s="9">
        <f t="array" ref="AZ120">VLOOKUP($C120&amp;$D120&amp;$BE120,IF({1,0},Sheet1!$A$6:$A$47&amp;Sheet1!$C$6:$C$47&amp;Sheet1!$BD$6:$BD$47,Sheet1!AY$6:AY$47),2,0)</f>
        <v>4</v>
      </c>
      <c r="BA120" s="9">
        <f t="array" ref="BA120">VLOOKUP($C120&amp;$D120&amp;$BE120,IF({1,0},Sheet1!$A$6:$A$47&amp;Sheet1!$C$6:$C$47&amp;Sheet1!$BD$6:$BD$47,Sheet1!AZ$6:AZ$47),2,0)</f>
        <v>0</v>
      </c>
      <c r="BB120" s="9">
        <f t="array" ref="BB120">VLOOKUP($C120&amp;$D120&amp;$BE120,IF({1,0},Sheet1!$A$6:$A$47&amp;Sheet1!$C$6:$C$47&amp;Sheet1!$BD$6:$BD$47,Sheet1!BA$6:BA$47),2,0)</f>
        <v>0</v>
      </c>
      <c r="BC120" s="9">
        <f t="array" ref="BC120">VLOOKUP($C120&amp;$D120&amp;$BE120,IF({1,0},Sheet1!$A$6:$A$47&amp;Sheet1!$C$6:$C$47&amp;Sheet1!$BD$6:$BD$47,Sheet1!BB$6:BB$47),2,0)</f>
        <v>0</v>
      </c>
      <c r="BD120" s="9">
        <f t="array" ref="BD120">VLOOKUP($C120&amp;$D120&amp;$BE120,IF({1,0},Sheet1!$A$6:$A$47&amp;Sheet1!$C$6:$C$47&amp;Sheet1!$BD$6:$BD$47,Sheet1!BC$6:BC$47),2,0)</f>
        <v>0</v>
      </c>
      <c r="BE120" s="8">
        <v>30</v>
      </c>
      <c r="BF120" s="33" t="s">
        <v>418</v>
      </c>
      <c r="BG120" s="33" t="s">
        <v>75</v>
      </c>
      <c r="BH120" s="9">
        <f t="array" ref="BH120">VLOOKUP($C120&amp;$D120&amp;$BN120,IF({1,0},Sheet1!$A$6:$A$47&amp;Sheet1!$C$6:$C$47&amp;Sheet1!$BM$6:$BM$47,Sheet1!BG$6:BG$47),2,0)</f>
        <v>2</v>
      </c>
      <c r="BI120" s="9">
        <f t="array" ref="BI120">VLOOKUP($C120&amp;$D120&amp;$BN120,IF({1,0},Sheet1!$A$6:$A$47&amp;Sheet1!$C$6:$C$47&amp;Sheet1!$BM$6:$BM$47,Sheet1!BH$6:BH$47),2,0)</f>
        <v>4000</v>
      </c>
      <c r="BJ120" s="9">
        <f t="array" ref="BJ120">VLOOKUP($C120&amp;$D120&amp;$BN120,IF({1,0},Sheet1!$A$6:$A$47&amp;Sheet1!$C$6:$C$47&amp;Sheet1!$BM$6:$BM$47,Sheet1!BI$6:BI$47),2,0)</f>
        <v>0</v>
      </c>
      <c r="BK120" s="9">
        <f t="array" ref="BK120">VLOOKUP($C120&amp;$D120&amp;$BN120,IF({1,0},Sheet1!$A$6:$A$47&amp;Sheet1!$C$6:$C$47&amp;Sheet1!$BM$6:$BM$47,Sheet1!BJ$6:BJ$47),2,0)</f>
        <v>0</v>
      </c>
      <c r="BL120" s="9">
        <f t="array" ref="BL120">VLOOKUP($C120&amp;$D120&amp;$BN120,IF({1,0},Sheet1!$A$6:$A$47&amp;Sheet1!$C$6:$C$47&amp;Sheet1!$BM$6:$BM$47,Sheet1!BK$6:BK$47),2,0)</f>
        <v>0</v>
      </c>
      <c r="BM120" s="9">
        <f t="array" ref="BM120">VLOOKUP($C120&amp;$D120&amp;$BN120,IF({1,0},Sheet1!$A$6:$A$47&amp;Sheet1!$C$6:$C$47&amp;Sheet1!$BM$6:$BM$47,Sheet1!BL$6:BL$47),2,0)</f>
        <v>0</v>
      </c>
      <c r="BN120" s="8">
        <v>35</v>
      </c>
      <c r="BO120" s="9" t="s">
        <v>481</v>
      </c>
      <c r="BP120" s="8" t="s">
        <v>76</v>
      </c>
      <c r="BQ120" s="9">
        <f t="array" ref="BQ120">VLOOKUP($C120&amp;$D120&amp;$BW120,IF({1,0},Sheet1!$A$6:$A$47&amp;Sheet1!$C$6:$C$47&amp;Sheet1!$BV$6:$BV$47,Sheet1!BP$6:BP$47),2,0)</f>
        <v>7</v>
      </c>
      <c r="BR120" s="9">
        <f t="array" ref="BR120">VLOOKUP($C120&amp;$D120&amp;$BW120,IF({1,0},Sheet1!$A$6:$A$47&amp;Sheet1!$C$6:$C$47&amp;Sheet1!$BV$6:$BV$47,Sheet1!BQ$6:BQ$47),2,0)</f>
        <v>50</v>
      </c>
      <c r="BS120" s="9">
        <f t="array" ref="BS120">VLOOKUP($C120&amp;$D120&amp;$BW120,IF({1,0},Sheet1!$A$6:$A$47&amp;Sheet1!$C$6:$C$47&amp;Sheet1!$BV$6:$BV$47,Sheet1!BR$6:BR$47),2,0)</f>
        <v>0</v>
      </c>
      <c r="BT120" s="9">
        <f t="array" ref="BT120">VLOOKUP($C120&amp;$D120&amp;$BW120,IF({1,0},Sheet1!$A$6:$A$47&amp;Sheet1!$C$6:$C$47&amp;Sheet1!$BV$6:$BV$47,Sheet1!BS$6:BS$47),2,0)</f>
        <v>0</v>
      </c>
      <c r="BU120" s="9">
        <f t="array" ref="BU120">VLOOKUP($C120&amp;$D120&amp;$BW120,IF({1,0},Sheet1!$A$6:$A$47&amp;Sheet1!$C$6:$C$47&amp;Sheet1!$BV$6:$BV$47,Sheet1!BT$6:BT$47),2,0)</f>
        <v>0</v>
      </c>
      <c r="BV120" s="9">
        <f t="array" ref="BV120">VLOOKUP($C120&amp;$D120&amp;$BW120,IF({1,0},Sheet1!$A$6:$A$47&amp;Sheet1!$C$6:$C$47&amp;Sheet1!$BV$6:$BV$47,Sheet1!BU$6:BU$47),2,0)</f>
        <v>0</v>
      </c>
      <c r="BW120" s="8">
        <v>40</v>
      </c>
      <c r="BX120" s="9" t="str">
        <f t="shared" si="36"/>
        <v>伤害加成+5% （8星）</v>
      </c>
      <c r="BY120" s="8" t="s">
        <v>77</v>
      </c>
      <c r="BZ120" s="9">
        <f t="array" ref="BZ120">VLOOKUP($C120&amp;$D120&amp;$CF120,IF({1,0},Sheet1!$A$6:$A$47&amp;Sheet1!$C$6:$C$47&amp;Sheet1!$CE$6:$CE$47,Sheet1!BY$6:BY$47),2,0)</f>
        <v>2</v>
      </c>
      <c r="CA120" s="9">
        <f t="array" ref="CA120">VLOOKUP($C120&amp;$D120&amp;$CF120,IF({1,0},Sheet1!$A$6:$A$47&amp;Sheet1!$C$6:$C$47&amp;Sheet1!$CE$6:$CE$47,Sheet1!BZ$6:BZ$47),2,0)</f>
        <v>8000</v>
      </c>
      <c r="CB120" s="9">
        <f t="array" ref="CB120">VLOOKUP($C120&amp;$D120&amp;$CF120,IF({1,0},Sheet1!$A$6:$A$47&amp;Sheet1!$C$6:$C$47&amp;Sheet1!$CE$6:$CE$47,Sheet1!CA$6:CA$47),2,0)</f>
        <v>0</v>
      </c>
      <c r="CC120" s="9">
        <f t="array" ref="CC120">VLOOKUP($C120&amp;$D120&amp;$CF120,IF({1,0},Sheet1!$A$6:$A$47&amp;Sheet1!$C$6:$C$47&amp;Sheet1!$CE$6:$CE$47,Sheet1!CB$6:CB$47),2,0)</f>
        <v>0</v>
      </c>
      <c r="CD120" s="9">
        <f t="array" ref="CD120">VLOOKUP($C120&amp;$D120&amp;$CF120,IF({1,0},Sheet1!$A$6:$A$47&amp;Sheet1!$C$6:$C$47&amp;Sheet1!$CE$6:$CE$47,Sheet1!CC$6:CC$47),2,0)</f>
        <v>0</v>
      </c>
      <c r="CE120" s="9">
        <f t="array" ref="CE120">VLOOKUP($C120&amp;$D120&amp;$CF120,IF({1,0},Sheet1!$A$6:$A$47&amp;Sheet1!$C$6:$C$47&amp;Sheet1!$CE$6:$CE$47,Sheet1!CD$6:CD$47),2,0)</f>
        <v>0</v>
      </c>
      <c r="CF120" s="8">
        <v>45</v>
      </c>
      <c r="CG120" s="9" t="s">
        <v>482</v>
      </c>
      <c r="CH120" s="8" t="s">
        <v>78</v>
      </c>
      <c r="CI120" s="9">
        <f t="array" ref="CI120">VLOOKUP($C120&amp;$D120&amp;$CO120,IF({1,0},Sheet1!$A$6:$A$47&amp;Sheet1!$C$6:$C$47&amp;Sheet1!$CN$6:$CN$47,Sheet1!CH$6:CH$47),2,0)</f>
        <v>22</v>
      </c>
      <c r="CJ120" s="9">
        <f t="array" ref="CJ120">VLOOKUP($C120&amp;$D120&amp;$CO120,IF({1,0},Sheet1!$A$6:$A$47&amp;Sheet1!$C$6:$C$47&amp;Sheet1!$CN$6:$CN$47,Sheet1!CI$6:CI$47),2,0)</f>
        <v>60</v>
      </c>
      <c r="CK120" s="9">
        <f t="array" ref="CK120">VLOOKUP($C120&amp;$D120&amp;$CO120,IF({1,0},Sheet1!$A$6:$A$47&amp;Sheet1!$C$6:$C$47&amp;Sheet1!$CN$6:$CN$47,Sheet1!CJ$6:CJ$47),2,0)</f>
        <v>0</v>
      </c>
      <c r="CL120" s="9">
        <f t="array" ref="CL120">VLOOKUP($C120&amp;$D120&amp;$CO120,IF({1,0},Sheet1!$A$6:$A$47&amp;Sheet1!$C$6:$C$47&amp;Sheet1!$CN$6:$CN$47,Sheet1!CK$6:CK$47),2,0)</f>
        <v>0</v>
      </c>
      <c r="CM120" s="9">
        <f t="array" ref="CM120">VLOOKUP($C120&amp;$D120&amp;$CO120,IF({1,0},Sheet1!$A$6:$A$47&amp;Sheet1!$C$6:$C$47&amp;Sheet1!$CN$6:$CN$47,Sheet1!CL$6:CL$47),2,0)</f>
        <v>0</v>
      </c>
      <c r="CN120" s="9">
        <f t="array" ref="CN120">VLOOKUP($C120&amp;$D120&amp;$CO120,IF({1,0},Sheet1!$A$6:$A$47&amp;Sheet1!$C$6:$C$47&amp;Sheet1!$CN$6:$CN$47,Sheet1!CM$6:CM$47),2,0)</f>
        <v>0</v>
      </c>
      <c r="CO120" s="8">
        <v>50</v>
      </c>
      <c r="CP120" s="9" t="str">
        <f t="shared" si="37"/>
        <v>最终增伤+6% （10星）</v>
      </c>
    </row>
    <row r="121" spans="1:94" ht="17.399999999999999" x14ac:dyDescent="0.25">
      <c r="A121" s="51">
        <v>30808</v>
      </c>
      <c r="B121" s="30" t="s">
        <v>276</v>
      </c>
      <c r="C121" s="30">
        <f>VLOOKUP(B121,Sheet4!$A$6:$B$171,2,0)</f>
        <v>3</v>
      </c>
      <c r="D121" s="52">
        <v>8</v>
      </c>
      <c r="E121" s="8" t="s">
        <v>29</v>
      </c>
      <c r="F121" s="9">
        <f t="array" ref="F121">VLOOKUP($C121&amp;$D121&amp;$L121,IF({1,0},Sheet1!$A$6:$A$47&amp;Sheet1!$C$6:$C$47&amp;Sheet1!$K$6:$K$47,Sheet1!E$6:E$47),2,0)</f>
        <v>18</v>
      </c>
      <c r="G121" s="9">
        <f t="array" ref="G121">VLOOKUP($C121&amp;$D121&amp;$L121,IF({1,0},Sheet1!$A$6:$A$47&amp;Sheet1!$C$6:$C$47&amp;Sheet1!$K$6:$K$47,Sheet1!F$6:F$47),2,0)</f>
        <v>1</v>
      </c>
      <c r="H121" s="9">
        <f t="array" ref="H121">VLOOKUP($C121&amp;$D121&amp;$L121,IF({1,0},Sheet1!$A$6:$A$47&amp;Sheet1!$C$6:$C$47&amp;Sheet1!$K$6:$K$47,Sheet1!G$6:G$47),2,0)</f>
        <v>0</v>
      </c>
      <c r="I121" s="9">
        <f t="array" ref="I121">VLOOKUP($C121&amp;$D121&amp;$L121,IF({1,0},Sheet1!$A$6:$A$47&amp;Sheet1!$C$6:$C$47&amp;Sheet1!$K$6:$K$47,Sheet1!H$6:H$47),2,0)</f>
        <v>0</v>
      </c>
      <c r="J121" s="9">
        <f t="array" ref="J121">VLOOKUP($C121&amp;$D121&amp;$L121,IF({1,0},Sheet1!$A$6:$A$47&amp;Sheet1!$C$6:$C$47&amp;Sheet1!$K$6:$K$47,Sheet1!I$6:I$47),2,0)</f>
        <v>0</v>
      </c>
      <c r="K121" s="9">
        <f t="array" ref="K121">VLOOKUP($C121&amp;$D121&amp;$L121,IF({1,0},Sheet1!$A$6:$A$47&amp;Sheet1!$C$6:$C$47&amp;Sheet1!$K$6:$K$47,Sheet1!J$6:J$47),2,0)</f>
        <v>0</v>
      </c>
      <c r="L121" s="8">
        <v>5</v>
      </c>
      <c r="M121" s="33" t="s">
        <v>413</v>
      </c>
      <c r="N121" s="8" t="s">
        <v>27</v>
      </c>
      <c r="O121" s="9">
        <f t="array" ref="O121">VLOOKUP($C121&amp;$D121&amp;$U121,IF({1,0},Sheet1!$A$6:$A$47&amp;Sheet1!$C$6:$C$47&amp;Sheet1!$T$6:$T$47,Sheet1!N$6:N$47),2,0)</f>
        <v>18</v>
      </c>
      <c r="P121" s="9">
        <f t="array" ref="P121">VLOOKUP($C121&amp;$D121&amp;$U121,IF({1,0},Sheet1!$A$6:$A$47&amp;Sheet1!$C$6:$C$47&amp;Sheet1!$T$6:$T$47,Sheet1!O$6:O$47),2,0)</f>
        <v>2</v>
      </c>
      <c r="Q121" s="9">
        <f t="array" ref="Q121">VLOOKUP($C121&amp;$D121&amp;$U121,IF({1,0},Sheet1!$A$6:$A$47&amp;Sheet1!$C$6:$C$47&amp;Sheet1!$T$6:$T$47,Sheet1!P$6:P$47),2,0)</f>
        <v>0</v>
      </c>
      <c r="R121" s="9">
        <f t="array" ref="R121">VLOOKUP($C121&amp;$D121&amp;$U121,IF({1,0},Sheet1!$A$6:$A$47&amp;Sheet1!$C$6:$C$47&amp;Sheet1!$T$6:$T$47,Sheet1!Q$6:Q$47),2,0)</f>
        <v>0</v>
      </c>
      <c r="S121" s="9">
        <f t="array" ref="S121">VLOOKUP($C121&amp;$D121&amp;$U121,IF({1,0},Sheet1!$A$6:$A$47&amp;Sheet1!$C$6:$C$47&amp;Sheet1!$T$6:$T$47,Sheet1!R$6:R$47),2,0)</f>
        <v>0</v>
      </c>
      <c r="T121" s="9">
        <f t="array" ref="T121">VLOOKUP($C121&amp;$D121&amp;$U121,IF({1,0},Sheet1!$A$6:$A$47&amp;Sheet1!$C$6:$C$47&amp;Sheet1!$T$6:$T$47,Sheet1!S$6:S$47),2,0)</f>
        <v>0</v>
      </c>
      <c r="U121" s="8">
        <v>10</v>
      </c>
      <c r="V121" s="33" t="s">
        <v>414</v>
      </c>
      <c r="W121" s="8" t="s">
        <v>28</v>
      </c>
      <c r="X121" s="9">
        <f t="array" ref="X121">VLOOKUP($C121&amp;$D121&amp;$AD121,IF({1,0},Sheet1!$A$6:$A$47&amp;Sheet1!$C$6:$C$47&amp;Sheet1!$AC$6:$AC$47,Sheet1!W$6:W$47),2,0)</f>
        <v>0</v>
      </c>
      <c r="Y121" s="9">
        <f t="array" ref="Y121">VLOOKUP($C121&amp;$D121&amp;$AD121,IF({1,0},Sheet1!$A$6:$A$47&amp;Sheet1!$C$6:$C$47&amp;Sheet1!$AC$6:$AC$47,Sheet1!X$6:X$47),2,0)</f>
        <v>0</v>
      </c>
      <c r="Z121" s="9">
        <f t="array" ref="Z121">VLOOKUP($C121&amp;$D121&amp;$AD121,IF({1,0},Sheet1!$A$6:$A$47&amp;Sheet1!$C$6:$C$47&amp;Sheet1!$AC$6:$AC$47,Sheet1!Y$6:Y$47),2,0)</f>
        <v>2</v>
      </c>
      <c r="AA121" s="9">
        <f t="array" ref="AA121">VLOOKUP($C121&amp;$D121&amp;$AD121,IF({1,0},Sheet1!$A$6:$A$47&amp;Sheet1!$C$6:$C$47&amp;Sheet1!$AC$6:$AC$47,Sheet1!Z$6:Z$47),2,0)</f>
        <v>600</v>
      </c>
      <c r="AB121" s="9">
        <f t="array" ref="AB121">VLOOKUP($C121&amp;$D121&amp;$AD121,IF({1,0},Sheet1!$A$6:$A$47&amp;Sheet1!$C$6:$C$47&amp;Sheet1!$AC$6:$AC$47,Sheet1!AA$6:AA$47),2,0)</f>
        <v>9</v>
      </c>
      <c r="AC121" s="9">
        <f t="array" ref="AC121">VLOOKUP($C121&amp;$D121&amp;$AD121,IF({1,0},Sheet1!$A$6:$A$47&amp;Sheet1!$C$6:$C$47&amp;Sheet1!$AC$6:$AC$47,Sheet1!AB$6:AB$47),2,0)</f>
        <v>30</v>
      </c>
      <c r="AD121" s="8">
        <v>15</v>
      </c>
      <c r="AE121" s="9" t="str">
        <f t="array" ref="AE121">VLOOKUP($C121&amp;$D121,IF({1,0},Sheet1!$A$6:$A$47&amp;Sheet1!$C$6:$C$47,Sheet1!AD$6:AD$47),2,0)</f>
        <v>攻击+600，命中+3% （3星）</v>
      </c>
      <c r="AF121" s="8" t="s">
        <v>72</v>
      </c>
      <c r="AG121" s="9">
        <f t="array" ref="AG121">VLOOKUP($C121&amp;$D121&amp;$AM121,IF({1,0},Sheet1!$A$6:$A$47&amp;Sheet1!$C$6:$C$47&amp;Sheet1!$AL$6:$AL$47,Sheet1!AF$6:AF$47),2,0)</f>
        <v>0</v>
      </c>
      <c r="AH121" s="9">
        <f t="array" ref="AH121">VLOOKUP($C121&amp;$D121&amp;$AM121,IF({1,0},Sheet1!$A$6:$A$47&amp;Sheet1!$C$6:$C$47&amp;Sheet1!$AL$6:$AL$47,Sheet1!AG$6:AG$47),2,0)</f>
        <v>0</v>
      </c>
      <c r="AI121" s="9">
        <f t="array" ref="AI121">VLOOKUP($C121&amp;$D121&amp;$AM121,IF({1,0},Sheet1!$A$6:$A$47&amp;Sheet1!$C$6:$C$47&amp;Sheet1!$AL$6:$AL$47,Sheet1!AH$6:AH$47),2,0)</f>
        <v>7</v>
      </c>
      <c r="AJ121" s="9">
        <f t="array" ref="AJ121">VLOOKUP($C121&amp;$D121&amp;$AM121,IF({1,0},Sheet1!$A$6:$A$47&amp;Sheet1!$C$6:$C$47&amp;Sheet1!$AL$6:$AL$47,Sheet1!AI$6:AI$47),2,0)</f>
        <v>50</v>
      </c>
      <c r="AK121" s="9">
        <f t="array" ref="AK121">VLOOKUP($C121&amp;$D121&amp;$AM121,IF({1,0},Sheet1!$A$6:$A$47&amp;Sheet1!$C$6:$C$47&amp;Sheet1!$AL$6:$AL$47,Sheet1!AJ$6:AJ$47),2,0)</f>
        <v>0</v>
      </c>
      <c r="AL121" s="9">
        <f t="array" ref="AL121">VLOOKUP($C121&amp;$D121&amp;$AM121,IF({1,0},Sheet1!$A$6:$A$47&amp;Sheet1!$C$6:$C$47&amp;Sheet1!$AL$6:$AL$47,Sheet1!AK$6:AK$47),2,0)</f>
        <v>0</v>
      </c>
      <c r="AM121" s="8">
        <v>20</v>
      </c>
      <c r="AN121" s="9" t="s">
        <v>427</v>
      </c>
      <c r="AO121" s="8" t="s">
        <v>73</v>
      </c>
      <c r="AP121" s="9">
        <f t="array" ref="AP121">VLOOKUP($C121&amp;$D121&amp;$AV121,IF({1,0},Sheet1!$A$6:$A$47&amp;Sheet1!$C$6:$C$47&amp;Sheet1!$AU$6:$AU$47,Sheet1!AO$6:AO$47),2,0)</f>
        <v>2</v>
      </c>
      <c r="AQ121" s="9">
        <f t="array" ref="AQ121">VLOOKUP($C121&amp;$D121&amp;$AV121,IF({1,0},Sheet1!$A$6:$A$47&amp;Sheet1!$C$6:$C$47&amp;Sheet1!$AU$6:$AU$47,Sheet1!AP$6:AP$47),2,0)</f>
        <v>2000</v>
      </c>
      <c r="AR121" s="9">
        <f t="array" ref="AR121">VLOOKUP($C121&amp;$D121&amp;$AV121,IF({1,0},Sheet1!$A$6:$A$47&amp;Sheet1!$C$6:$C$47&amp;Sheet1!$AU$6:$AU$47,Sheet1!AQ$6:AQ$47),2,0)</f>
        <v>0</v>
      </c>
      <c r="AS121" s="9">
        <f t="array" ref="AS121">VLOOKUP($C121&amp;$D121&amp;$AV121,IF({1,0},Sheet1!$A$6:$A$47&amp;Sheet1!$C$6:$C$47&amp;Sheet1!$AU$6:$AU$47,Sheet1!AR$6:AR$47),2,0)</f>
        <v>0</v>
      </c>
      <c r="AT121" s="9">
        <f t="array" ref="AT121">VLOOKUP($C121&amp;$D121&amp;$AV121,IF({1,0},Sheet1!$A$6:$A$47&amp;Sheet1!$C$6:$C$47&amp;Sheet1!$AU$6:$AU$47,Sheet1!AS$6:AS$47),2,0)</f>
        <v>0</v>
      </c>
      <c r="AU121" s="9">
        <f t="array" ref="AU121">VLOOKUP($C121&amp;$D121&amp;$AV121,IF({1,0},Sheet1!$A$6:$A$47&amp;Sheet1!$C$6:$C$47&amp;Sheet1!$AU$6:$AU$47,Sheet1!AT$6:AT$47),2,0)</f>
        <v>0</v>
      </c>
      <c r="AV121" s="8">
        <v>25</v>
      </c>
      <c r="AW121" s="9" t="s">
        <v>480</v>
      </c>
      <c r="AX121" s="8" t="s">
        <v>74</v>
      </c>
      <c r="AY121" s="9">
        <f t="array" ref="AY121">VLOOKUP($C121&amp;$D121&amp;$BE121,IF({1,0},Sheet1!$A$6:$A$47&amp;Sheet1!$C$6:$C$47&amp;Sheet1!$BD$6:$BD$47,Sheet1!AX$6:AX$47),2,0)</f>
        <v>18</v>
      </c>
      <c r="AZ121" s="9">
        <f t="array" ref="AZ121">VLOOKUP($C121&amp;$D121&amp;$BE121,IF({1,0},Sheet1!$A$6:$A$47&amp;Sheet1!$C$6:$C$47&amp;Sheet1!$BD$6:$BD$47,Sheet1!AY$6:AY$47),2,0)</f>
        <v>4</v>
      </c>
      <c r="BA121" s="9">
        <f t="array" ref="BA121">VLOOKUP($C121&amp;$D121&amp;$BE121,IF({1,0},Sheet1!$A$6:$A$47&amp;Sheet1!$C$6:$C$47&amp;Sheet1!$BD$6:$BD$47,Sheet1!AZ$6:AZ$47),2,0)</f>
        <v>0</v>
      </c>
      <c r="BB121" s="9">
        <f t="array" ref="BB121">VLOOKUP($C121&amp;$D121&amp;$BE121,IF({1,0},Sheet1!$A$6:$A$47&amp;Sheet1!$C$6:$C$47&amp;Sheet1!$BD$6:$BD$47,Sheet1!BA$6:BA$47),2,0)</f>
        <v>0</v>
      </c>
      <c r="BC121" s="9">
        <f t="array" ref="BC121">VLOOKUP($C121&amp;$D121&amp;$BE121,IF({1,0},Sheet1!$A$6:$A$47&amp;Sheet1!$C$6:$C$47&amp;Sheet1!$BD$6:$BD$47,Sheet1!BB$6:BB$47),2,0)</f>
        <v>0</v>
      </c>
      <c r="BD121" s="9">
        <f t="array" ref="BD121">VLOOKUP($C121&amp;$D121&amp;$BE121,IF({1,0},Sheet1!$A$6:$A$47&amp;Sheet1!$C$6:$C$47&amp;Sheet1!$BD$6:$BD$47,Sheet1!BC$6:BC$47),2,0)</f>
        <v>0</v>
      </c>
      <c r="BE121" s="8">
        <v>30</v>
      </c>
      <c r="BF121" s="33" t="s">
        <v>418</v>
      </c>
      <c r="BG121" s="33" t="s">
        <v>75</v>
      </c>
      <c r="BH121" s="9">
        <f t="array" ref="BH121">VLOOKUP($C121&amp;$D121&amp;$BN121,IF({1,0},Sheet1!$A$6:$A$47&amp;Sheet1!$C$6:$C$47&amp;Sheet1!$BM$6:$BM$47,Sheet1!BG$6:BG$47),2,0)</f>
        <v>2</v>
      </c>
      <c r="BI121" s="9">
        <f t="array" ref="BI121">VLOOKUP($C121&amp;$D121&amp;$BN121,IF({1,0},Sheet1!$A$6:$A$47&amp;Sheet1!$C$6:$C$47&amp;Sheet1!$BM$6:$BM$47,Sheet1!BH$6:BH$47),2,0)</f>
        <v>4000</v>
      </c>
      <c r="BJ121" s="9">
        <f t="array" ref="BJ121">VLOOKUP($C121&amp;$D121&amp;$BN121,IF({1,0},Sheet1!$A$6:$A$47&amp;Sheet1!$C$6:$C$47&amp;Sheet1!$BM$6:$BM$47,Sheet1!BI$6:BI$47),2,0)</f>
        <v>0</v>
      </c>
      <c r="BK121" s="9">
        <f t="array" ref="BK121">VLOOKUP($C121&amp;$D121&amp;$BN121,IF({1,0},Sheet1!$A$6:$A$47&amp;Sheet1!$C$6:$C$47&amp;Sheet1!$BM$6:$BM$47,Sheet1!BJ$6:BJ$47),2,0)</f>
        <v>0</v>
      </c>
      <c r="BL121" s="9">
        <f t="array" ref="BL121">VLOOKUP($C121&amp;$D121&amp;$BN121,IF({1,0},Sheet1!$A$6:$A$47&amp;Sheet1!$C$6:$C$47&amp;Sheet1!$BM$6:$BM$47,Sheet1!BK$6:BK$47),2,0)</f>
        <v>0</v>
      </c>
      <c r="BM121" s="9">
        <f t="array" ref="BM121">VLOOKUP($C121&amp;$D121&amp;$BN121,IF({1,0},Sheet1!$A$6:$A$47&amp;Sheet1!$C$6:$C$47&amp;Sheet1!$BM$6:$BM$47,Sheet1!BL$6:BL$47),2,0)</f>
        <v>0</v>
      </c>
      <c r="BN121" s="8">
        <v>35</v>
      </c>
      <c r="BO121" s="9" t="s">
        <v>481</v>
      </c>
      <c r="BP121" s="8" t="s">
        <v>76</v>
      </c>
      <c r="BQ121" s="9">
        <f t="array" ref="BQ121">VLOOKUP($C121&amp;$D121&amp;$BW121,IF({1,0},Sheet1!$A$6:$A$47&amp;Sheet1!$C$6:$C$47&amp;Sheet1!$BV$6:$BV$47,Sheet1!BP$6:BP$47),2,0)</f>
        <v>7</v>
      </c>
      <c r="BR121" s="9">
        <f t="array" ref="BR121">VLOOKUP($C121&amp;$D121&amp;$BW121,IF({1,0},Sheet1!$A$6:$A$47&amp;Sheet1!$C$6:$C$47&amp;Sheet1!$BV$6:$BV$47,Sheet1!BQ$6:BQ$47),2,0)</f>
        <v>50</v>
      </c>
      <c r="BS121" s="9">
        <f t="array" ref="BS121">VLOOKUP($C121&amp;$D121&amp;$BW121,IF({1,0},Sheet1!$A$6:$A$47&amp;Sheet1!$C$6:$C$47&amp;Sheet1!$BV$6:$BV$47,Sheet1!BR$6:BR$47),2,0)</f>
        <v>0</v>
      </c>
      <c r="BT121" s="9">
        <f t="array" ref="BT121">VLOOKUP($C121&amp;$D121&amp;$BW121,IF({1,0},Sheet1!$A$6:$A$47&amp;Sheet1!$C$6:$C$47&amp;Sheet1!$BV$6:$BV$47,Sheet1!BS$6:BS$47),2,0)</f>
        <v>0</v>
      </c>
      <c r="BU121" s="9">
        <f t="array" ref="BU121">VLOOKUP($C121&amp;$D121&amp;$BW121,IF({1,0},Sheet1!$A$6:$A$47&amp;Sheet1!$C$6:$C$47&amp;Sheet1!$BV$6:$BV$47,Sheet1!BT$6:BT$47),2,0)</f>
        <v>0</v>
      </c>
      <c r="BV121" s="9">
        <f t="array" ref="BV121">VLOOKUP($C121&amp;$D121&amp;$BW121,IF({1,0},Sheet1!$A$6:$A$47&amp;Sheet1!$C$6:$C$47&amp;Sheet1!$BV$6:$BV$47,Sheet1!BU$6:BU$47),2,0)</f>
        <v>0</v>
      </c>
      <c r="BW121" s="8">
        <v>40</v>
      </c>
      <c r="BX121" s="9" t="str">
        <f t="shared" si="36"/>
        <v>伤害加成+5% （8星）</v>
      </c>
      <c r="BY121" s="8" t="s">
        <v>77</v>
      </c>
      <c r="BZ121" s="9">
        <f t="array" ref="BZ121">VLOOKUP($C121&amp;$D121&amp;$CF121,IF({1,0},Sheet1!$A$6:$A$47&amp;Sheet1!$C$6:$C$47&amp;Sheet1!$CE$6:$CE$47,Sheet1!BY$6:BY$47),2,0)</f>
        <v>2</v>
      </c>
      <c r="CA121" s="9">
        <f t="array" ref="CA121">VLOOKUP($C121&amp;$D121&amp;$CF121,IF({1,0},Sheet1!$A$6:$A$47&amp;Sheet1!$C$6:$C$47&amp;Sheet1!$CE$6:$CE$47,Sheet1!BZ$6:BZ$47),2,0)</f>
        <v>8000</v>
      </c>
      <c r="CB121" s="9">
        <f t="array" ref="CB121">VLOOKUP($C121&amp;$D121&amp;$CF121,IF({1,0},Sheet1!$A$6:$A$47&amp;Sheet1!$C$6:$C$47&amp;Sheet1!$CE$6:$CE$47,Sheet1!CA$6:CA$47),2,0)</f>
        <v>0</v>
      </c>
      <c r="CC121" s="9">
        <f t="array" ref="CC121">VLOOKUP($C121&amp;$D121&amp;$CF121,IF({1,0},Sheet1!$A$6:$A$47&amp;Sheet1!$C$6:$C$47&amp;Sheet1!$CE$6:$CE$47,Sheet1!CB$6:CB$47),2,0)</f>
        <v>0</v>
      </c>
      <c r="CD121" s="9">
        <f t="array" ref="CD121">VLOOKUP($C121&amp;$D121&amp;$CF121,IF({1,0},Sheet1!$A$6:$A$47&amp;Sheet1!$C$6:$C$47&amp;Sheet1!$CE$6:$CE$47,Sheet1!CC$6:CC$47),2,0)</f>
        <v>0</v>
      </c>
      <c r="CE121" s="9">
        <f t="array" ref="CE121">VLOOKUP($C121&amp;$D121&amp;$CF121,IF({1,0},Sheet1!$A$6:$A$47&amp;Sheet1!$C$6:$C$47&amp;Sheet1!$CE$6:$CE$47,Sheet1!CD$6:CD$47),2,0)</f>
        <v>0</v>
      </c>
      <c r="CF121" s="8">
        <v>45</v>
      </c>
      <c r="CG121" s="9" t="s">
        <v>482</v>
      </c>
      <c r="CH121" s="8" t="s">
        <v>78</v>
      </c>
      <c r="CI121" s="9">
        <f t="array" ref="CI121">VLOOKUP($C121&amp;$D121&amp;$CO121,IF({1,0},Sheet1!$A$6:$A$47&amp;Sheet1!$C$6:$C$47&amp;Sheet1!$CN$6:$CN$47,Sheet1!CH$6:CH$47),2,0)</f>
        <v>22</v>
      </c>
      <c r="CJ121" s="9">
        <f t="array" ref="CJ121">VLOOKUP($C121&amp;$D121&amp;$CO121,IF({1,0},Sheet1!$A$6:$A$47&amp;Sheet1!$C$6:$C$47&amp;Sheet1!$CN$6:$CN$47,Sheet1!CI$6:CI$47),2,0)</f>
        <v>60</v>
      </c>
      <c r="CK121" s="9">
        <f t="array" ref="CK121">VLOOKUP($C121&amp;$D121&amp;$CO121,IF({1,0},Sheet1!$A$6:$A$47&amp;Sheet1!$C$6:$C$47&amp;Sheet1!$CN$6:$CN$47,Sheet1!CJ$6:CJ$47),2,0)</f>
        <v>0</v>
      </c>
      <c r="CL121" s="9">
        <f t="array" ref="CL121">VLOOKUP($C121&amp;$D121&amp;$CO121,IF({1,0},Sheet1!$A$6:$A$47&amp;Sheet1!$C$6:$C$47&amp;Sheet1!$CN$6:$CN$47,Sheet1!CK$6:CK$47),2,0)</f>
        <v>0</v>
      </c>
      <c r="CM121" s="9">
        <f t="array" ref="CM121">VLOOKUP($C121&amp;$D121&amp;$CO121,IF({1,0},Sheet1!$A$6:$A$47&amp;Sheet1!$C$6:$C$47&amp;Sheet1!$CN$6:$CN$47,Sheet1!CL$6:CL$47),2,0)</f>
        <v>0</v>
      </c>
      <c r="CN121" s="9">
        <f t="array" ref="CN121">VLOOKUP($C121&amp;$D121&amp;$CO121,IF({1,0},Sheet1!$A$6:$A$47&amp;Sheet1!$C$6:$C$47&amp;Sheet1!$CN$6:$CN$47,Sheet1!CM$6:CM$47),2,0)</f>
        <v>0</v>
      </c>
      <c r="CO121" s="8">
        <v>50</v>
      </c>
      <c r="CP121" s="9" t="str">
        <f t="shared" si="37"/>
        <v>最终增伤+6% （10星）</v>
      </c>
    </row>
    <row r="122" spans="1:94" ht="17.399999999999999" x14ac:dyDescent="0.25">
      <c r="A122" s="51">
        <v>40801</v>
      </c>
      <c r="B122" s="30" t="s">
        <v>277</v>
      </c>
      <c r="C122" s="30">
        <f>VLOOKUP(B122,Sheet4!$A$6:$B$171,2,0)</f>
        <v>3</v>
      </c>
      <c r="D122" s="52">
        <v>8</v>
      </c>
      <c r="E122" s="8" t="s">
        <v>29</v>
      </c>
      <c r="F122" s="9">
        <f t="array" ref="F122">VLOOKUP($C122&amp;$D122&amp;$L122,IF({1,0},Sheet1!$A$6:$A$47&amp;Sheet1!$C$6:$C$47&amp;Sheet1!$K$6:$K$47,Sheet1!E$6:E$47),2,0)</f>
        <v>18</v>
      </c>
      <c r="G122" s="9">
        <f t="array" ref="G122">VLOOKUP($C122&amp;$D122&amp;$L122,IF({1,0},Sheet1!$A$6:$A$47&amp;Sheet1!$C$6:$C$47&amp;Sheet1!$K$6:$K$47,Sheet1!F$6:F$47),2,0)</f>
        <v>1</v>
      </c>
      <c r="H122" s="9">
        <f t="array" ref="H122">VLOOKUP($C122&amp;$D122&amp;$L122,IF({1,0},Sheet1!$A$6:$A$47&amp;Sheet1!$C$6:$C$47&amp;Sheet1!$K$6:$K$47,Sheet1!G$6:G$47),2,0)</f>
        <v>0</v>
      </c>
      <c r="I122" s="9">
        <f t="array" ref="I122">VLOOKUP($C122&amp;$D122&amp;$L122,IF({1,0},Sheet1!$A$6:$A$47&amp;Sheet1!$C$6:$C$47&amp;Sheet1!$K$6:$K$47,Sheet1!H$6:H$47),2,0)</f>
        <v>0</v>
      </c>
      <c r="J122" s="9">
        <f t="array" ref="J122">VLOOKUP($C122&amp;$D122&amp;$L122,IF({1,0},Sheet1!$A$6:$A$47&amp;Sheet1!$C$6:$C$47&amp;Sheet1!$K$6:$K$47,Sheet1!I$6:I$47),2,0)</f>
        <v>0</v>
      </c>
      <c r="K122" s="9">
        <f t="array" ref="K122">VLOOKUP($C122&amp;$D122&amp;$L122,IF({1,0},Sheet1!$A$6:$A$47&amp;Sheet1!$C$6:$C$47&amp;Sheet1!$K$6:$K$47,Sheet1!J$6:J$47),2,0)</f>
        <v>0</v>
      </c>
      <c r="L122" s="8">
        <v>5</v>
      </c>
      <c r="M122" s="33" t="s">
        <v>413</v>
      </c>
      <c r="N122" s="8" t="s">
        <v>27</v>
      </c>
      <c r="O122" s="9">
        <f t="array" ref="O122">VLOOKUP($C122&amp;$D122&amp;$U122,IF({1,0},Sheet1!$A$6:$A$47&amp;Sheet1!$C$6:$C$47&amp;Sheet1!$T$6:$T$47,Sheet1!N$6:N$47),2,0)</f>
        <v>18</v>
      </c>
      <c r="P122" s="9">
        <f t="array" ref="P122">VLOOKUP($C122&amp;$D122&amp;$U122,IF({1,0},Sheet1!$A$6:$A$47&amp;Sheet1!$C$6:$C$47&amp;Sheet1!$T$6:$T$47,Sheet1!O$6:O$47),2,0)</f>
        <v>2</v>
      </c>
      <c r="Q122" s="9">
        <f t="array" ref="Q122">VLOOKUP($C122&amp;$D122&amp;$U122,IF({1,0},Sheet1!$A$6:$A$47&amp;Sheet1!$C$6:$C$47&amp;Sheet1!$T$6:$T$47,Sheet1!P$6:P$47),2,0)</f>
        <v>0</v>
      </c>
      <c r="R122" s="9">
        <f t="array" ref="R122">VLOOKUP($C122&amp;$D122&amp;$U122,IF({1,0},Sheet1!$A$6:$A$47&amp;Sheet1!$C$6:$C$47&amp;Sheet1!$T$6:$T$47,Sheet1!Q$6:Q$47),2,0)</f>
        <v>0</v>
      </c>
      <c r="S122" s="9">
        <f t="array" ref="S122">VLOOKUP($C122&amp;$D122&amp;$U122,IF({1,0},Sheet1!$A$6:$A$47&amp;Sheet1!$C$6:$C$47&amp;Sheet1!$T$6:$T$47,Sheet1!R$6:R$47),2,0)</f>
        <v>0</v>
      </c>
      <c r="T122" s="9">
        <f t="array" ref="T122">VLOOKUP($C122&amp;$D122&amp;$U122,IF({1,0},Sheet1!$A$6:$A$47&amp;Sheet1!$C$6:$C$47&amp;Sheet1!$T$6:$T$47,Sheet1!S$6:S$47),2,0)</f>
        <v>0</v>
      </c>
      <c r="U122" s="8">
        <v>10</v>
      </c>
      <c r="V122" s="33" t="s">
        <v>414</v>
      </c>
      <c r="W122" s="8" t="s">
        <v>28</v>
      </c>
      <c r="X122" s="9">
        <f t="array" ref="X122">VLOOKUP($C122&amp;$D122&amp;$AD122,IF({1,0},Sheet1!$A$6:$A$47&amp;Sheet1!$C$6:$C$47&amp;Sheet1!$AC$6:$AC$47,Sheet1!W$6:W$47),2,0)</f>
        <v>0</v>
      </c>
      <c r="Y122" s="9">
        <f t="array" ref="Y122">VLOOKUP($C122&amp;$D122&amp;$AD122,IF({1,0},Sheet1!$A$6:$A$47&amp;Sheet1!$C$6:$C$47&amp;Sheet1!$AC$6:$AC$47,Sheet1!X$6:X$47),2,0)</f>
        <v>0</v>
      </c>
      <c r="Z122" s="9">
        <f t="array" ref="Z122">VLOOKUP($C122&amp;$D122&amp;$AD122,IF({1,0},Sheet1!$A$6:$A$47&amp;Sheet1!$C$6:$C$47&amp;Sheet1!$AC$6:$AC$47,Sheet1!Y$6:Y$47),2,0)</f>
        <v>2</v>
      </c>
      <c r="AA122" s="9">
        <f t="array" ref="AA122">VLOOKUP($C122&amp;$D122&amp;$AD122,IF({1,0},Sheet1!$A$6:$A$47&amp;Sheet1!$C$6:$C$47&amp;Sheet1!$AC$6:$AC$47,Sheet1!Z$6:Z$47),2,0)</f>
        <v>600</v>
      </c>
      <c r="AB122" s="9">
        <f t="array" ref="AB122">VLOOKUP($C122&amp;$D122&amp;$AD122,IF({1,0},Sheet1!$A$6:$A$47&amp;Sheet1!$C$6:$C$47&amp;Sheet1!$AC$6:$AC$47,Sheet1!AA$6:AA$47),2,0)</f>
        <v>9</v>
      </c>
      <c r="AC122" s="9">
        <f t="array" ref="AC122">VLOOKUP($C122&amp;$D122&amp;$AD122,IF({1,0},Sheet1!$A$6:$A$47&amp;Sheet1!$C$6:$C$47&amp;Sheet1!$AC$6:$AC$47,Sheet1!AB$6:AB$47),2,0)</f>
        <v>30</v>
      </c>
      <c r="AD122" s="8">
        <v>15</v>
      </c>
      <c r="AE122" s="9" t="str">
        <f t="array" ref="AE122">VLOOKUP($C122&amp;$D122,IF({1,0},Sheet1!$A$6:$A$47&amp;Sheet1!$C$6:$C$47,Sheet1!AD$6:AD$47),2,0)</f>
        <v>攻击+600，命中+3% （3星）</v>
      </c>
      <c r="AF122" s="8" t="s">
        <v>72</v>
      </c>
      <c r="AG122" s="9">
        <f t="array" ref="AG122">VLOOKUP($C122&amp;$D122&amp;$AM122,IF({1,0},Sheet1!$A$6:$A$47&amp;Sheet1!$C$6:$C$47&amp;Sheet1!$AL$6:$AL$47,Sheet1!AF$6:AF$47),2,0)</f>
        <v>0</v>
      </c>
      <c r="AH122" s="9">
        <f t="array" ref="AH122">VLOOKUP($C122&amp;$D122&amp;$AM122,IF({1,0},Sheet1!$A$6:$A$47&amp;Sheet1!$C$6:$C$47&amp;Sheet1!$AL$6:$AL$47,Sheet1!AG$6:AG$47),2,0)</f>
        <v>0</v>
      </c>
      <c r="AI122" s="9">
        <f t="array" ref="AI122">VLOOKUP($C122&amp;$D122&amp;$AM122,IF({1,0},Sheet1!$A$6:$A$47&amp;Sheet1!$C$6:$C$47&amp;Sheet1!$AL$6:$AL$47,Sheet1!AH$6:AH$47),2,0)</f>
        <v>7</v>
      </c>
      <c r="AJ122" s="9">
        <f t="array" ref="AJ122">VLOOKUP($C122&amp;$D122&amp;$AM122,IF({1,0},Sheet1!$A$6:$A$47&amp;Sheet1!$C$6:$C$47&amp;Sheet1!$AL$6:$AL$47,Sheet1!AI$6:AI$47),2,0)</f>
        <v>50</v>
      </c>
      <c r="AK122" s="9">
        <f t="array" ref="AK122">VLOOKUP($C122&amp;$D122&amp;$AM122,IF({1,0},Sheet1!$A$6:$A$47&amp;Sheet1!$C$6:$C$47&amp;Sheet1!$AL$6:$AL$47,Sheet1!AJ$6:AJ$47),2,0)</f>
        <v>0</v>
      </c>
      <c r="AL122" s="9">
        <f t="array" ref="AL122">VLOOKUP($C122&amp;$D122&amp;$AM122,IF({1,0},Sheet1!$A$6:$A$47&amp;Sheet1!$C$6:$C$47&amp;Sheet1!$AL$6:$AL$47,Sheet1!AK$6:AK$47),2,0)</f>
        <v>0</v>
      </c>
      <c r="AM122" s="8">
        <v>20</v>
      </c>
      <c r="AN122" s="9" t="s">
        <v>427</v>
      </c>
      <c r="AO122" s="8" t="s">
        <v>73</v>
      </c>
      <c r="AP122" s="9">
        <f t="array" ref="AP122">VLOOKUP($C122&amp;$D122&amp;$AV122,IF({1,0},Sheet1!$A$6:$A$47&amp;Sheet1!$C$6:$C$47&amp;Sheet1!$AU$6:$AU$47,Sheet1!AO$6:AO$47),2,0)</f>
        <v>2</v>
      </c>
      <c r="AQ122" s="9">
        <f t="array" ref="AQ122">VLOOKUP($C122&amp;$D122&amp;$AV122,IF({1,0},Sheet1!$A$6:$A$47&amp;Sheet1!$C$6:$C$47&amp;Sheet1!$AU$6:$AU$47,Sheet1!AP$6:AP$47),2,0)</f>
        <v>2000</v>
      </c>
      <c r="AR122" s="9">
        <f t="array" ref="AR122">VLOOKUP($C122&amp;$D122&amp;$AV122,IF({1,0},Sheet1!$A$6:$A$47&amp;Sheet1!$C$6:$C$47&amp;Sheet1!$AU$6:$AU$47,Sheet1!AQ$6:AQ$47),2,0)</f>
        <v>0</v>
      </c>
      <c r="AS122" s="9">
        <f t="array" ref="AS122">VLOOKUP($C122&amp;$D122&amp;$AV122,IF({1,0},Sheet1!$A$6:$A$47&amp;Sheet1!$C$6:$C$47&amp;Sheet1!$AU$6:$AU$47,Sheet1!AR$6:AR$47),2,0)</f>
        <v>0</v>
      </c>
      <c r="AT122" s="9">
        <f t="array" ref="AT122">VLOOKUP($C122&amp;$D122&amp;$AV122,IF({1,0},Sheet1!$A$6:$A$47&amp;Sheet1!$C$6:$C$47&amp;Sheet1!$AU$6:$AU$47,Sheet1!AS$6:AS$47),2,0)</f>
        <v>0</v>
      </c>
      <c r="AU122" s="9">
        <f t="array" ref="AU122">VLOOKUP($C122&amp;$D122&amp;$AV122,IF({1,0},Sheet1!$A$6:$A$47&amp;Sheet1!$C$6:$C$47&amp;Sheet1!$AU$6:$AU$47,Sheet1!AT$6:AT$47),2,0)</f>
        <v>0</v>
      </c>
      <c r="AV122" s="8">
        <v>25</v>
      </c>
      <c r="AW122" s="9" t="s">
        <v>480</v>
      </c>
      <c r="AX122" s="8" t="s">
        <v>74</v>
      </c>
      <c r="AY122" s="9">
        <f t="array" ref="AY122">VLOOKUP($C122&amp;$D122&amp;$BE122,IF({1,0},Sheet1!$A$6:$A$47&amp;Sheet1!$C$6:$C$47&amp;Sheet1!$BD$6:$BD$47,Sheet1!AX$6:AX$47),2,0)</f>
        <v>18</v>
      </c>
      <c r="AZ122" s="9">
        <f t="array" ref="AZ122">VLOOKUP($C122&amp;$D122&amp;$BE122,IF({1,0},Sheet1!$A$6:$A$47&amp;Sheet1!$C$6:$C$47&amp;Sheet1!$BD$6:$BD$47,Sheet1!AY$6:AY$47),2,0)</f>
        <v>4</v>
      </c>
      <c r="BA122" s="9">
        <f t="array" ref="BA122">VLOOKUP($C122&amp;$D122&amp;$BE122,IF({1,0},Sheet1!$A$6:$A$47&amp;Sheet1!$C$6:$C$47&amp;Sheet1!$BD$6:$BD$47,Sheet1!AZ$6:AZ$47),2,0)</f>
        <v>0</v>
      </c>
      <c r="BB122" s="9">
        <f t="array" ref="BB122">VLOOKUP($C122&amp;$D122&amp;$BE122,IF({1,0},Sheet1!$A$6:$A$47&amp;Sheet1!$C$6:$C$47&amp;Sheet1!$BD$6:$BD$47,Sheet1!BA$6:BA$47),2,0)</f>
        <v>0</v>
      </c>
      <c r="BC122" s="9">
        <f t="array" ref="BC122">VLOOKUP($C122&amp;$D122&amp;$BE122,IF({1,0},Sheet1!$A$6:$A$47&amp;Sheet1!$C$6:$C$47&amp;Sheet1!$BD$6:$BD$47,Sheet1!BB$6:BB$47),2,0)</f>
        <v>0</v>
      </c>
      <c r="BD122" s="9">
        <f t="array" ref="BD122">VLOOKUP($C122&amp;$D122&amp;$BE122,IF({1,0},Sheet1!$A$6:$A$47&amp;Sheet1!$C$6:$C$47&amp;Sheet1!$BD$6:$BD$47,Sheet1!BC$6:BC$47),2,0)</f>
        <v>0</v>
      </c>
      <c r="BE122" s="8">
        <v>30</v>
      </c>
      <c r="BF122" s="33" t="s">
        <v>418</v>
      </c>
      <c r="BG122" s="33" t="s">
        <v>75</v>
      </c>
      <c r="BH122" s="9">
        <f t="array" ref="BH122">VLOOKUP($C122&amp;$D122&amp;$BN122,IF({1,0},Sheet1!$A$6:$A$47&amp;Sheet1!$C$6:$C$47&amp;Sheet1!$BM$6:$BM$47,Sheet1!BG$6:BG$47),2,0)</f>
        <v>2</v>
      </c>
      <c r="BI122" s="9">
        <f t="array" ref="BI122">VLOOKUP($C122&amp;$D122&amp;$BN122,IF({1,0},Sheet1!$A$6:$A$47&amp;Sheet1!$C$6:$C$47&amp;Sheet1!$BM$6:$BM$47,Sheet1!BH$6:BH$47),2,0)</f>
        <v>4000</v>
      </c>
      <c r="BJ122" s="9">
        <f t="array" ref="BJ122">VLOOKUP($C122&amp;$D122&amp;$BN122,IF({1,0},Sheet1!$A$6:$A$47&amp;Sheet1!$C$6:$C$47&amp;Sheet1!$BM$6:$BM$47,Sheet1!BI$6:BI$47),2,0)</f>
        <v>0</v>
      </c>
      <c r="BK122" s="9">
        <f t="array" ref="BK122">VLOOKUP($C122&amp;$D122&amp;$BN122,IF({1,0},Sheet1!$A$6:$A$47&amp;Sheet1!$C$6:$C$47&amp;Sheet1!$BM$6:$BM$47,Sheet1!BJ$6:BJ$47),2,0)</f>
        <v>0</v>
      </c>
      <c r="BL122" s="9">
        <f t="array" ref="BL122">VLOOKUP($C122&amp;$D122&amp;$BN122,IF({1,0},Sheet1!$A$6:$A$47&amp;Sheet1!$C$6:$C$47&amp;Sheet1!$BM$6:$BM$47,Sheet1!BK$6:BK$47),2,0)</f>
        <v>0</v>
      </c>
      <c r="BM122" s="9">
        <f t="array" ref="BM122">VLOOKUP($C122&amp;$D122&amp;$BN122,IF({1,0},Sheet1!$A$6:$A$47&amp;Sheet1!$C$6:$C$47&amp;Sheet1!$BM$6:$BM$47,Sheet1!BL$6:BL$47),2,0)</f>
        <v>0</v>
      </c>
      <c r="BN122" s="8">
        <v>35</v>
      </c>
      <c r="BO122" s="9" t="s">
        <v>481</v>
      </c>
      <c r="BP122" s="8" t="s">
        <v>76</v>
      </c>
      <c r="BQ122" s="9">
        <f t="array" ref="BQ122">VLOOKUP($C122&amp;$D122&amp;$BW122,IF({1,0},Sheet1!$A$6:$A$47&amp;Sheet1!$C$6:$C$47&amp;Sheet1!$BV$6:$BV$47,Sheet1!BP$6:BP$47),2,0)</f>
        <v>7</v>
      </c>
      <c r="BR122" s="9">
        <f t="array" ref="BR122">VLOOKUP($C122&amp;$D122&amp;$BW122,IF({1,0},Sheet1!$A$6:$A$47&amp;Sheet1!$C$6:$C$47&amp;Sheet1!$BV$6:$BV$47,Sheet1!BQ$6:BQ$47),2,0)</f>
        <v>50</v>
      </c>
      <c r="BS122" s="9">
        <f t="array" ref="BS122">VLOOKUP($C122&amp;$D122&amp;$BW122,IF({1,0},Sheet1!$A$6:$A$47&amp;Sheet1!$C$6:$C$47&amp;Sheet1!$BV$6:$BV$47,Sheet1!BR$6:BR$47),2,0)</f>
        <v>0</v>
      </c>
      <c r="BT122" s="9">
        <f t="array" ref="BT122">VLOOKUP($C122&amp;$D122&amp;$BW122,IF({1,0},Sheet1!$A$6:$A$47&amp;Sheet1!$C$6:$C$47&amp;Sheet1!$BV$6:$BV$47,Sheet1!BS$6:BS$47),2,0)</f>
        <v>0</v>
      </c>
      <c r="BU122" s="9">
        <f t="array" ref="BU122">VLOOKUP($C122&amp;$D122&amp;$BW122,IF({1,0},Sheet1!$A$6:$A$47&amp;Sheet1!$C$6:$C$47&amp;Sheet1!$BV$6:$BV$47,Sheet1!BT$6:BT$47),2,0)</f>
        <v>0</v>
      </c>
      <c r="BV122" s="9">
        <f t="array" ref="BV122">VLOOKUP($C122&amp;$D122&amp;$BW122,IF({1,0},Sheet1!$A$6:$A$47&amp;Sheet1!$C$6:$C$47&amp;Sheet1!$BV$6:$BV$47,Sheet1!BU$6:BU$47),2,0)</f>
        <v>0</v>
      </c>
      <c r="BW122" s="8">
        <v>40</v>
      </c>
      <c r="BX122" s="9" t="str">
        <f t="shared" si="36"/>
        <v>伤害加成+5% （8星）</v>
      </c>
      <c r="BY122" s="8" t="s">
        <v>77</v>
      </c>
      <c r="BZ122" s="9">
        <f t="array" ref="BZ122">VLOOKUP($C122&amp;$D122&amp;$CF122,IF({1,0},Sheet1!$A$6:$A$47&amp;Sheet1!$C$6:$C$47&amp;Sheet1!$CE$6:$CE$47,Sheet1!BY$6:BY$47),2,0)</f>
        <v>2</v>
      </c>
      <c r="CA122" s="9">
        <f t="array" ref="CA122">VLOOKUP($C122&amp;$D122&amp;$CF122,IF({1,0},Sheet1!$A$6:$A$47&amp;Sheet1!$C$6:$C$47&amp;Sheet1!$CE$6:$CE$47,Sheet1!BZ$6:BZ$47),2,0)</f>
        <v>8000</v>
      </c>
      <c r="CB122" s="9">
        <f t="array" ref="CB122">VLOOKUP($C122&amp;$D122&amp;$CF122,IF({1,0},Sheet1!$A$6:$A$47&amp;Sheet1!$C$6:$C$47&amp;Sheet1!$CE$6:$CE$47,Sheet1!CA$6:CA$47),2,0)</f>
        <v>0</v>
      </c>
      <c r="CC122" s="9">
        <f t="array" ref="CC122">VLOOKUP($C122&amp;$D122&amp;$CF122,IF({1,0},Sheet1!$A$6:$A$47&amp;Sheet1!$C$6:$C$47&amp;Sheet1!$CE$6:$CE$47,Sheet1!CB$6:CB$47),2,0)</f>
        <v>0</v>
      </c>
      <c r="CD122" s="9">
        <f t="array" ref="CD122">VLOOKUP($C122&amp;$D122&amp;$CF122,IF({1,0},Sheet1!$A$6:$A$47&amp;Sheet1!$C$6:$C$47&amp;Sheet1!$CE$6:$CE$47,Sheet1!CC$6:CC$47),2,0)</f>
        <v>0</v>
      </c>
      <c r="CE122" s="9">
        <f t="array" ref="CE122">VLOOKUP($C122&amp;$D122&amp;$CF122,IF({1,0},Sheet1!$A$6:$A$47&amp;Sheet1!$C$6:$C$47&amp;Sheet1!$CE$6:$CE$47,Sheet1!CD$6:CD$47),2,0)</f>
        <v>0</v>
      </c>
      <c r="CF122" s="8">
        <v>45</v>
      </c>
      <c r="CG122" s="9" t="s">
        <v>482</v>
      </c>
      <c r="CH122" s="8" t="s">
        <v>78</v>
      </c>
      <c r="CI122" s="9">
        <f t="array" ref="CI122">VLOOKUP($C122&amp;$D122&amp;$CO122,IF({1,0},Sheet1!$A$6:$A$47&amp;Sheet1!$C$6:$C$47&amp;Sheet1!$CN$6:$CN$47,Sheet1!CH$6:CH$47),2,0)</f>
        <v>22</v>
      </c>
      <c r="CJ122" s="9">
        <f t="array" ref="CJ122">VLOOKUP($C122&amp;$D122&amp;$CO122,IF({1,0},Sheet1!$A$6:$A$47&amp;Sheet1!$C$6:$C$47&amp;Sheet1!$CN$6:$CN$47,Sheet1!CI$6:CI$47),2,0)</f>
        <v>60</v>
      </c>
      <c r="CK122" s="9">
        <f t="array" ref="CK122">VLOOKUP($C122&amp;$D122&amp;$CO122,IF({1,0},Sheet1!$A$6:$A$47&amp;Sheet1!$C$6:$C$47&amp;Sheet1!$CN$6:$CN$47,Sheet1!CJ$6:CJ$47),2,0)</f>
        <v>0</v>
      </c>
      <c r="CL122" s="9">
        <f t="array" ref="CL122">VLOOKUP($C122&amp;$D122&amp;$CO122,IF({1,0},Sheet1!$A$6:$A$47&amp;Sheet1!$C$6:$C$47&amp;Sheet1!$CN$6:$CN$47,Sheet1!CK$6:CK$47),2,0)</f>
        <v>0</v>
      </c>
      <c r="CM122" s="9">
        <f t="array" ref="CM122">VLOOKUP($C122&amp;$D122&amp;$CO122,IF({1,0},Sheet1!$A$6:$A$47&amp;Sheet1!$C$6:$C$47&amp;Sheet1!$CN$6:$CN$47,Sheet1!CL$6:CL$47),2,0)</f>
        <v>0</v>
      </c>
      <c r="CN122" s="9">
        <f t="array" ref="CN122">VLOOKUP($C122&amp;$D122&amp;$CO122,IF({1,0},Sheet1!$A$6:$A$47&amp;Sheet1!$C$6:$C$47&amp;Sheet1!$CN$6:$CN$47,Sheet1!CM$6:CM$47),2,0)</f>
        <v>0</v>
      </c>
      <c r="CO122" s="8">
        <v>50</v>
      </c>
      <c r="CP122" s="9" t="str">
        <f t="shared" si="37"/>
        <v>最终增伤+6% （10星）</v>
      </c>
    </row>
    <row r="123" spans="1:94" ht="17.399999999999999" x14ac:dyDescent="0.25">
      <c r="A123" s="51">
        <v>40802</v>
      </c>
      <c r="B123" s="30" t="s">
        <v>278</v>
      </c>
      <c r="C123" s="30">
        <f>VLOOKUP(B123,Sheet4!$A$6:$B$171,2,0)</f>
        <v>3</v>
      </c>
      <c r="D123" s="52">
        <v>8</v>
      </c>
      <c r="E123" s="8" t="s">
        <v>29</v>
      </c>
      <c r="F123" s="9">
        <f t="array" ref="F123">VLOOKUP($C123&amp;$D123&amp;$L123,IF({1,0},Sheet1!$A$6:$A$47&amp;Sheet1!$C$6:$C$47&amp;Sheet1!$K$6:$K$47,Sheet1!E$6:E$47),2,0)</f>
        <v>18</v>
      </c>
      <c r="G123" s="9">
        <f t="array" ref="G123">VLOOKUP($C123&amp;$D123&amp;$L123,IF({1,0},Sheet1!$A$6:$A$47&amp;Sheet1!$C$6:$C$47&amp;Sheet1!$K$6:$K$47,Sheet1!F$6:F$47),2,0)</f>
        <v>1</v>
      </c>
      <c r="H123" s="9">
        <f t="array" ref="H123">VLOOKUP($C123&amp;$D123&amp;$L123,IF({1,0},Sheet1!$A$6:$A$47&amp;Sheet1!$C$6:$C$47&amp;Sheet1!$K$6:$K$47,Sheet1!G$6:G$47),2,0)</f>
        <v>0</v>
      </c>
      <c r="I123" s="9">
        <f t="array" ref="I123">VLOOKUP($C123&amp;$D123&amp;$L123,IF({1,0},Sheet1!$A$6:$A$47&amp;Sheet1!$C$6:$C$47&amp;Sheet1!$K$6:$K$47,Sheet1!H$6:H$47),2,0)</f>
        <v>0</v>
      </c>
      <c r="J123" s="9">
        <f t="array" ref="J123">VLOOKUP($C123&amp;$D123&amp;$L123,IF({1,0},Sheet1!$A$6:$A$47&amp;Sheet1!$C$6:$C$47&amp;Sheet1!$K$6:$K$47,Sheet1!I$6:I$47),2,0)</f>
        <v>0</v>
      </c>
      <c r="K123" s="9">
        <f t="array" ref="K123">VLOOKUP($C123&amp;$D123&amp;$L123,IF({1,0},Sheet1!$A$6:$A$47&amp;Sheet1!$C$6:$C$47&amp;Sheet1!$K$6:$K$47,Sheet1!J$6:J$47),2,0)</f>
        <v>0</v>
      </c>
      <c r="L123" s="8">
        <v>5</v>
      </c>
      <c r="M123" s="33" t="s">
        <v>413</v>
      </c>
      <c r="N123" s="8" t="s">
        <v>27</v>
      </c>
      <c r="O123" s="9">
        <f t="array" ref="O123">VLOOKUP($C123&amp;$D123&amp;$U123,IF({1,0},Sheet1!$A$6:$A$47&amp;Sheet1!$C$6:$C$47&amp;Sheet1!$T$6:$T$47,Sheet1!N$6:N$47),2,0)</f>
        <v>18</v>
      </c>
      <c r="P123" s="9">
        <f t="array" ref="P123">VLOOKUP($C123&amp;$D123&amp;$U123,IF({1,0},Sheet1!$A$6:$A$47&amp;Sheet1!$C$6:$C$47&amp;Sheet1!$T$6:$T$47,Sheet1!O$6:O$47),2,0)</f>
        <v>2</v>
      </c>
      <c r="Q123" s="9">
        <f t="array" ref="Q123">VLOOKUP($C123&amp;$D123&amp;$U123,IF({1,0},Sheet1!$A$6:$A$47&amp;Sheet1!$C$6:$C$47&amp;Sheet1!$T$6:$T$47,Sheet1!P$6:P$47),2,0)</f>
        <v>0</v>
      </c>
      <c r="R123" s="9">
        <f t="array" ref="R123">VLOOKUP($C123&amp;$D123&amp;$U123,IF({1,0},Sheet1!$A$6:$A$47&amp;Sheet1!$C$6:$C$47&amp;Sheet1!$T$6:$T$47,Sheet1!Q$6:Q$47),2,0)</f>
        <v>0</v>
      </c>
      <c r="S123" s="9">
        <f t="array" ref="S123">VLOOKUP($C123&amp;$D123&amp;$U123,IF({1,0},Sheet1!$A$6:$A$47&amp;Sheet1!$C$6:$C$47&amp;Sheet1!$T$6:$T$47,Sheet1!R$6:R$47),2,0)</f>
        <v>0</v>
      </c>
      <c r="T123" s="9">
        <f t="array" ref="T123">VLOOKUP($C123&amp;$D123&amp;$U123,IF({1,0},Sheet1!$A$6:$A$47&amp;Sheet1!$C$6:$C$47&amp;Sheet1!$T$6:$T$47,Sheet1!S$6:S$47),2,0)</f>
        <v>0</v>
      </c>
      <c r="U123" s="8">
        <v>10</v>
      </c>
      <c r="V123" s="33" t="s">
        <v>414</v>
      </c>
      <c r="W123" s="8" t="s">
        <v>28</v>
      </c>
      <c r="X123" s="9">
        <f t="array" ref="X123">VLOOKUP($C123&amp;$D123&amp;$AD123,IF({1,0},Sheet1!$A$6:$A$47&amp;Sheet1!$C$6:$C$47&amp;Sheet1!$AC$6:$AC$47,Sheet1!W$6:W$47),2,0)</f>
        <v>0</v>
      </c>
      <c r="Y123" s="9">
        <f t="array" ref="Y123">VLOOKUP($C123&amp;$D123&amp;$AD123,IF({1,0},Sheet1!$A$6:$A$47&amp;Sheet1!$C$6:$C$47&amp;Sheet1!$AC$6:$AC$47,Sheet1!X$6:X$47),2,0)</f>
        <v>0</v>
      </c>
      <c r="Z123" s="9">
        <f t="array" ref="Z123">VLOOKUP($C123&amp;$D123&amp;$AD123,IF({1,0},Sheet1!$A$6:$A$47&amp;Sheet1!$C$6:$C$47&amp;Sheet1!$AC$6:$AC$47,Sheet1!Y$6:Y$47),2,0)</f>
        <v>2</v>
      </c>
      <c r="AA123" s="9">
        <f t="array" ref="AA123">VLOOKUP($C123&amp;$D123&amp;$AD123,IF({1,0},Sheet1!$A$6:$A$47&amp;Sheet1!$C$6:$C$47&amp;Sheet1!$AC$6:$AC$47,Sheet1!Z$6:Z$47),2,0)</f>
        <v>600</v>
      </c>
      <c r="AB123" s="9">
        <f t="array" ref="AB123">VLOOKUP($C123&amp;$D123&amp;$AD123,IF({1,0},Sheet1!$A$6:$A$47&amp;Sheet1!$C$6:$C$47&amp;Sheet1!$AC$6:$AC$47,Sheet1!AA$6:AA$47),2,0)</f>
        <v>9</v>
      </c>
      <c r="AC123" s="9">
        <f t="array" ref="AC123">VLOOKUP($C123&amp;$D123&amp;$AD123,IF({1,0},Sheet1!$A$6:$A$47&amp;Sheet1!$C$6:$C$47&amp;Sheet1!$AC$6:$AC$47,Sheet1!AB$6:AB$47),2,0)</f>
        <v>30</v>
      </c>
      <c r="AD123" s="8">
        <v>15</v>
      </c>
      <c r="AE123" s="9" t="str">
        <f t="array" ref="AE123">VLOOKUP($C123&amp;$D123,IF({1,0},Sheet1!$A$6:$A$47&amp;Sheet1!$C$6:$C$47,Sheet1!AD$6:AD$47),2,0)</f>
        <v>攻击+600，命中+3% （3星）</v>
      </c>
      <c r="AF123" s="8" t="s">
        <v>72</v>
      </c>
      <c r="AG123" s="9">
        <f t="array" ref="AG123">VLOOKUP($C123&amp;$D123&amp;$AM123,IF({1,0},Sheet1!$A$6:$A$47&amp;Sheet1!$C$6:$C$47&amp;Sheet1!$AL$6:$AL$47,Sheet1!AF$6:AF$47),2,0)</f>
        <v>0</v>
      </c>
      <c r="AH123" s="9">
        <f t="array" ref="AH123">VLOOKUP($C123&amp;$D123&amp;$AM123,IF({1,0},Sheet1!$A$6:$A$47&amp;Sheet1!$C$6:$C$47&amp;Sheet1!$AL$6:$AL$47,Sheet1!AG$6:AG$47),2,0)</f>
        <v>0</v>
      </c>
      <c r="AI123" s="9">
        <f t="array" ref="AI123">VLOOKUP($C123&amp;$D123&amp;$AM123,IF({1,0},Sheet1!$A$6:$A$47&amp;Sheet1!$C$6:$C$47&amp;Sheet1!$AL$6:$AL$47,Sheet1!AH$6:AH$47),2,0)</f>
        <v>7</v>
      </c>
      <c r="AJ123" s="9">
        <f t="array" ref="AJ123">VLOOKUP($C123&amp;$D123&amp;$AM123,IF({1,0},Sheet1!$A$6:$A$47&amp;Sheet1!$C$6:$C$47&amp;Sheet1!$AL$6:$AL$47,Sheet1!AI$6:AI$47),2,0)</f>
        <v>50</v>
      </c>
      <c r="AK123" s="9">
        <f t="array" ref="AK123">VLOOKUP($C123&amp;$D123&amp;$AM123,IF({1,0},Sheet1!$A$6:$A$47&amp;Sheet1!$C$6:$C$47&amp;Sheet1!$AL$6:$AL$47,Sheet1!AJ$6:AJ$47),2,0)</f>
        <v>0</v>
      </c>
      <c r="AL123" s="9">
        <f t="array" ref="AL123">VLOOKUP($C123&amp;$D123&amp;$AM123,IF({1,0},Sheet1!$A$6:$A$47&amp;Sheet1!$C$6:$C$47&amp;Sheet1!$AL$6:$AL$47,Sheet1!AK$6:AK$47),2,0)</f>
        <v>0</v>
      </c>
      <c r="AM123" s="8">
        <v>20</v>
      </c>
      <c r="AN123" s="9" t="s">
        <v>427</v>
      </c>
      <c r="AO123" s="8" t="s">
        <v>73</v>
      </c>
      <c r="AP123" s="9">
        <f t="array" ref="AP123">VLOOKUP($C123&amp;$D123&amp;$AV123,IF({1,0},Sheet1!$A$6:$A$47&amp;Sheet1!$C$6:$C$47&amp;Sheet1!$AU$6:$AU$47,Sheet1!AO$6:AO$47),2,0)</f>
        <v>2</v>
      </c>
      <c r="AQ123" s="9">
        <f t="array" ref="AQ123">VLOOKUP($C123&amp;$D123&amp;$AV123,IF({1,0},Sheet1!$A$6:$A$47&amp;Sheet1!$C$6:$C$47&amp;Sheet1!$AU$6:$AU$47,Sheet1!AP$6:AP$47),2,0)</f>
        <v>2000</v>
      </c>
      <c r="AR123" s="9">
        <f t="array" ref="AR123">VLOOKUP($C123&amp;$D123&amp;$AV123,IF({1,0},Sheet1!$A$6:$A$47&amp;Sheet1!$C$6:$C$47&amp;Sheet1!$AU$6:$AU$47,Sheet1!AQ$6:AQ$47),2,0)</f>
        <v>0</v>
      </c>
      <c r="AS123" s="9">
        <f t="array" ref="AS123">VLOOKUP($C123&amp;$D123&amp;$AV123,IF({1,0},Sheet1!$A$6:$A$47&amp;Sheet1!$C$6:$C$47&amp;Sheet1!$AU$6:$AU$47,Sheet1!AR$6:AR$47),2,0)</f>
        <v>0</v>
      </c>
      <c r="AT123" s="9">
        <f t="array" ref="AT123">VLOOKUP($C123&amp;$D123&amp;$AV123,IF({1,0},Sheet1!$A$6:$A$47&amp;Sheet1!$C$6:$C$47&amp;Sheet1!$AU$6:$AU$47,Sheet1!AS$6:AS$47),2,0)</f>
        <v>0</v>
      </c>
      <c r="AU123" s="9">
        <f t="array" ref="AU123">VLOOKUP($C123&amp;$D123&amp;$AV123,IF({1,0},Sheet1!$A$6:$A$47&amp;Sheet1!$C$6:$C$47&amp;Sheet1!$AU$6:$AU$47,Sheet1!AT$6:AT$47),2,0)</f>
        <v>0</v>
      </c>
      <c r="AV123" s="8">
        <v>25</v>
      </c>
      <c r="AW123" s="9" t="s">
        <v>480</v>
      </c>
      <c r="AX123" s="8" t="s">
        <v>74</v>
      </c>
      <c r="AY123" s="9">
        <f t="array" ref="AY123">VLOOKUP($C123&amp;$D123&amp;$BE123,IF({1,0},Sheet1!$A$6:$A$47&amp;Sheet1!$C$6:$C$47&amp;Sheet1!$BD$6:$BD$47,Sheet1!AX$6:AX$47),2,0)</f>
        <v>18</v>
      </c>
      <c r="AZ123" s="9">
        <f t="array" ref="AZ123">VLOOKUP($C123&amp;$D123&amp;$BE123,IF({1,0},Sheet1!$A$6:$A$47&amp;Sheet1!$C$6:$C$47&amp;Sheet1!$BD$6:$BD$47,Sheet1!AY$6:AY$47),2,0)</f>
        <v>4</v>
      </c>
      <c r="BA123" s="9">
        <f t="array" ref="BA123">VLOOKUP($C123&amp;$D123&amp;$BE123,IF({1,0},Sheet1!$A$6:$A$47&amp;Sheet1!$C$6:$C$47&amp;Sheet1!$BD$6:$BD$47,Sheet1!AZ$6:AZ$47),2,0)</f>
        <v>0</v>
      </c>
      <c r="BB123" s="9">
        <f t="array" ref="BB123">VLOOKUP($C123&amp;$D123&amp;$BE123,IF({1,0},Sheet1!$A$6:$A$47&amp;Sheet1!$C$6:$C$47&amp;Sheet1!$BD$6:$BD$47,Sheet1!BA$6:BA$47),2,0)</f>
        <v>0</v>
      </c>
      <c r="BC123" s="9">
        <f t="array" ref="BC123">VLOOKUP($C123&amp;$D123&amp;$BE123,IF({1,0},Sheet1!$A$6:$A$47&amp;Sheet1!$C$6:$C$47&amp;Sheet1!$BD$6:$BD$47,Sheet1!BB$6:BB$47),2,0)</f>
        <v>0</v>
      </c>
      <c r="BD123" s="9">
        <f t="array" ref="BD123">VLOOKUP($C123&amp;$D123&amp;$BE123,IF({1,0},Sheet1!$A$6:$A$47&amp;Sheet1!$C$6:$C$47&amp;Sheet1!$BD$6:$BD$47,Sheet1!BC$6:BC$47),2,0)</f>
        <v>0</v>
      </c>
      <c r="BE123" s="8">
        <v>30</v>
      </c>
      <c r="BF123" s="33" t="s">
        <v>418</v>
      </c>
      <c r="BG123" s="33" t="s">
        <v>75</v>
      </c>
      <c r="BH123" s="9">
        <f t="array" ref="BH123">VLOOKUP($C123&amp;$D123&amp;$BN123,IF({1,0},Sheet1!$A$6:$A$47&amp;Sheet1!$C$6:$C$47&amp;Sheet1!$BM$6:$BM$47,Sheet1!BG$6:BG$47),2,0)</f>
        <v>2</v>
      </c>
      <c r="BI123" s="9">
        <f t="array" ref="BI123">VLOOKUP($C123&amp;$D123&amp;$BN123,IF({1,0},Sheet1!$A$6:$A$47&amp;Sheet1!$C$6:$C$47&amp;Sheet1!$BM$6:$BM$47,Sheet1!BH$6:BH$47),2,0)</f>
        <v>4000</v>
      </c>
      <c r="BJ123" s="9">
        <f t="array" ref="BJ123">VLOOKUP($C123&amp;$D123&amp;$BN123,IF({1,0},Sheet1!$A$6:$A$47&amp;Sheet1!$C$6:$C$47&amp;Sheet1!$BM$6:$BM$47,Sheet1!BI$6:BI$47),2,0)</f>
        <v>0</v>
      </c>
      <c r="BK123" s="9">
        <f t="array" ref="BK123">VLOOKUP($C123&amp;$D123&amp;$BN123,IF({1,0},Sheet1!$A$6:$A$47&amp;Sheet1!$C$6:$C$47&amp;Sheet1!$BM$6:$BM$47,Sheet1!BJ$6:BJ$47),2,0)</f>
        <v>0</v>
      </c>
      <c r="BL123" s="9">
        <f t="array" ref="BL123">VLOOKUP($C123&amp;$D123&amp;$BN123,IF({1,0},Sheet1!$A$6:$A$47&amp;Sheet1!$C$6:$C$47&amp;Sheet1!$BM$6:$BM$47,Sheet1!BK$6:BK$47),2,0)</f>
        <v>0</v>
      </c>
      <c r="BM123" s="9">
        <f t="array" ref="BM123">VLOOKUP($C123&amp;$D123&amp;$BN123,IF({1,0},Sheet1!$A$6:$A$47&amp;Sheet1!$C$6:$C$47&amp;Sheet1!$BM$6:$BM$47,Sheet1!BL$6:BL$47),2,0)</f>
        <v>0</v>
      </c>
      <c r="BN123" s="8">
        <v>35</v>
      </c>
      <c r="BO123" s="9" t="s">
        <v>481</v>
      </c>
      <c r="BP123" s="8" t="s">
        <v>76</v>
      </c>
      <c r="BQ123" s="9">
        <f t="array" ref="BQ123">VLOOKUP($C123&amp;$D123&amp;$BW123,IF({1,0},Sheet1!$A$6:$A$47&amp;Sheet1!$C$6:$C$47&amp;Sheet1!$BV$6:$BV$47,Sheet1!BP$6:BP$47),2,0)</f>
        <v>7</v>
      </c>
      <c r="BR123" s="9">
        <f t="array" ref="BR123">VLOOKUP($C123&amp;$D123&amp;$BW123,IF({1,0},Sheet1!$A$6:$A$47&amp;Sheet1!$C$6:$C$47&amp;Sheet1!$BV$6:$BV$47,Sheet1!BQ$6:BQ$47),2,0)</f>
        <v>50</v>
      </c>
      <c r="BS123" s="9">
        <f t="array" ref="BS123">VLOOKUP($C123&amp;$D123&amp;$BW123,IF({1,0},Sheet1!$A$6:$A$47&amp;Sheet1!$C$6:$C$47&amp;Sheet1!$BV$6:$BV$47,Sheet1!BR$6:BR$47),2,0)</f>
        <v>0</v>
      </c>
      <c r="BT123" s="9">
        <f t="array" ref="BT123">VLOOKUP($C123&amp;$D123&amp;$BW123,IF({1,0},Sheet1!$A$6:$A$47&amp;Sheet1!$C$6:$C$47&amp;Sheet1!$BV$6:$BV$47,Sheet1!BS$6:BS$47),2,0)</f>
        <v>0</v>
      </c>
      <c r="BU123" s="9">
        <f t="array" ref="BU123">VLOOKUP($C123&amp;$D123&amp;$BW123,IF({1,0},Sheet1!$A$6:$A$47&amp;Sheet1!$C$6:$C$47&amp;Sheet1!$BV$6:$BV$47,Sheet1!BT$6:BT$47),2,0)</f>
        <v>0</v>
      </c>
      <c r="BV123" s="9">
        <f t="array" ref="BV123">VLOOKUP($C123&amp;$D123&amp;$BW123,IF({1,0},Sheet1!$A$6:$A$47&amp;Sheet1!$C$6:$C$47&amp;Sheet1!$BV$6:$BV$47,Sheet1!BU$6:BU$47),2,0)</f>
        <v>0</v>
      </c>
      <c r="BW123" s="8">
        <v>40</v>
      </c>
      <c r="BX123" s="9" t="str">
        <f t="shared" si="36"/>
        <v>伤害加成+5% （8星）</v>
      </c>
      <c r="BY123" s="8" t="s">
        <v>77</v>
      </c>
      <c r="BZ123" s="9">
        <f t="array" ref="BZ123">VLOOKUP($C123&amp;$D123&amp;$CF123,IF({1,0},Sheet1!$A$6:$A$47&amp;Sheet1!$C$6:$C$47&amp;Sheet1!$CE$6:$CE$47,Sheet1!BY$6:BY$47),2,0)</f>
        <v>2</v>
      </c>
      <c r="CA123" s="9">
        <f t="array" ref="CA123">VLOOKUP($C123&amp;$D123&amp;$CF123,IF({1,0},Sheet1!$A$6:$A$47&amp;Sheet1!$C$6:$C$47&amp;Sheet1!$CE$6:$CE$47,Sheet1!BZ$6:BZ$47),2,0)</f>
        <v>8000</v>
      </c>
      <c r="CB123" s="9">
        <f t="array" ref="CB123">VLOOKUP($C123&amp;$D123&amp;$CF123,IF({1,0},Sheet1!$A$6:$A$47&amp;Sheet1!$C$6:$C$47&amp;Sheet1!$CE$6:$CE$47,Sheet1!CA$6:CA$47),2,0)</f>
        <v>0</v>
      </c>
      <c r="CC123" s="9">
        <f t="array" ref="CC123">VLOOKUP($C123&amp;$D123&amp;$CF123,IF({1,0},Sheet1!$A$6:$A$47&amp;Sheet1!$C$6:$C$47&amp;Sheet1!$CE$6:$CE$47,Sheet1!CB$6:CB$47),2,0)</f>
        <v>0</v>
      </c>
      <c r="CD123" s="9">
        <f t="array" ref="CD123">VLOOKUP($C123&amp;$D123&amp;$CF123,IF({1,0},Sheet1!$A$6:$A$47&amp;Sheet1!$C$6:$C$47&amp;Sheet1!$CE$6:$CE$47,Sheet1!CC$6:CC$47),2,0)</f>
        <v>0</v>
      </c>
      <c r="CE123" s="9">
        <f t="array" ref="CE123">VLOOKUP($C123&amp;$D123&amp;$CF123,IF({1,0},Sheet1!$A$6:$A$47&amp;Sheet1!$C$6:$C$47&amp;Sheet1!$CE$6:$CE$47,Sheet1!CD$6:CD$47),2,0)</f>
        <v>0</v>
      </c>
      <c r="CF123" s="8">
        <v>45</v>
      </c>
      <c r="CG123" s="9" t="s">
        <v>482</v>
      </c>
      <c r="CH123" s="8" t="s">
        <v>78</v>
      </c>
      <c r="CI123" s="9">
        <f t="array" ref="CI123">VLOOKUP($C123&amp;$D123&amp;$CO123,IF({1,0},Sheet1!$A$6:$A$47&amp;Sheet1!$C$6:$C$47&amp;Sheet1!$CN$6:$CN$47,Sheet1!CH$6:CH$47),2,0)</f>
        <v>22</v>
      </c>
      <c r="CJ123" s="9">
        <f t="array" ref="CJ123">VLOOKUP($C123&amp;$D123&amp;$CO123,IF({1,0},Sheet1!$A$6:$A$47&amp;Sheet1!$C$6:$C$47&amp;Sheet1!$CN$6:$CN$47,Sheet1!CI$6:CI$47),2,0)</f>
        <v>60</v>
      </c>
      <c r="CK123" s="9">
        <f t="array" ref="CK123">VLOOKUP($C123&amp;$D123&amp;$CO123,IF({1,0},Sheet1!$A$6:$A$47&amp;Sheet1!$C$6:$C$47&amp;Sheet1!$CN$6:$CN$47,Sheet1!CJ$6:CJ$47),2,0)</f>
        <v>0</v>
      </c>
      <c r="CL123" s="9">
        <f t="array" ref="CL123">VLOOKUP($C123&amp;$D123&amp;$CO123,IF({1,0},Sheet1!$A$6:$A$47&amp;Sheet1!$C$6:$C$47&amp;Sheet1!$CN$6:$CN$47,Sheet1!CK$6:CK$47),2,0)</f>
        <v>0</v>
      </c>
      <c r="CM123" s="9">
        <f t="array" ref="CM123">VLOOKUP($C123&amp;$D123&amp;$CO123,IF({1,0},Sheet1!$A$6:$A$47&amp;Sheet1!$C$6:$C$47&amp;Sheet1!$CN$6:$CN$47,Sheet1!CL$6:CL$47),2,0)</f>
        <v>0</v>
      </c>
      <c r="CN123" s="9">
        <f t="array" ref="CN123">VLOOKUP($C123&amp;$D123&amp;$CO123,IF({1,0},Sheet1!$A$6:$A$47&amp;Sheet1!$C$6:$C$47&amp;Sheet1!$CN$6:$CN$47,Sheet1!CM$6:CM$47),2,0)</f>
        <v>0</v>
      </c>
      <c r="CO123" s="8">
        <v>50</v>
      </c>
      <c r="CP123" s="9" t="str">
        <f t="shared" si="37"/>
        <v>最终增伤+6% （10星）</v>
      </c>
    </row>
    <row r="124" spans="1:94" ht="17.399999999999999" x14ac:dyDescent="0.25">
      <c r="A124" s="51">
        <v>40803</v>
      </c>
      <c r="B124" s="30" t="s">
        <v>279</v>
      </c>
      <c r="C124" s="30">
        <f>VLOOKUP(B124,Sheet4!$A$6:$B$171,2,0)</f>
        <v>2</v>
      </c>
      <c r="D124" s="52">
        <v>8</v>
      </c>
      <c r="E124" s="8" t="s">
        <v>29</v>
      </c>
      <c r="F124" s="9">
        <f t="array" ref="F124">VLOOKUP($C124&amp;$D124&amp;$L124,IF({1,0},Sheet1!$A$6:$A$47&amp;Sheet1!$C$6:$C$47&amp;Sheet1!$K$6:$K$47,Sheet1!E$6:E$47),2,0)</f>
        <v>18</v>
      </c>
      <c r="G124" s="9">
        <f t="array" ref="G124">VLOOKUP($C124&amp;$D124&amp;$L124,IF({1,0},Sheet1!$A$6:$A$47&amp;Sheet1!$C$6:$C$47&amp;Sheet1!$K$6:$K$47,Sheet1!F$6:F$47),2,0)</f>
        <v>1</v>
      </c>
      <c r="H124" s="9">
        <f t="array" ref="H124">VLOOKUP($C124&amp;$D124&amp;$L124,IF({1,0},Sheet1!$A$6:$A$47&amp;Sheet1!$C$6:$C$47&amp;Sheet1!$K$6:$K$47,Sheet1!G$6:G$47),2,0)</f>
        <v>0</v>
      </c>
      <c r="I124" s="9">
        <f t="array" ref="I124">VLOOKUP($C124&amp;$D124&amp;$L124,IF({1,0},Sheet1!$A$6:$A$47&amp;Sheet1!$C$6:$C$47&amp;Sheet1!$K$6:$K$47,Sheet1!H$6:H$47),2,0)</f>
        <v>0</v>
      </c>
      <c r="J124" s="9">
        <f t="array" ref="J124">VLOOKUP($C124&amp;$D124&amp;$L124,IF({1,0},Sheet1!$A$6:$A$47&amp;Sheet1!$C$6:$C$47&amp;Sheet1!$K$6:$K$47,Sheet1!I$6:I$47),2,0)</f>
        <v>0</v>
      </c>
      <c r="K124" s="9">
        <f t="array" ref="K124">VLOOKUP($C124&amp;$D124&amp;$L124,IF({1,0},Sheet1!$A$6:$A$47&amp;Sheet1!$C$6:$C$47&amp;Sheet1!$K$6:$K$47,Sheet1!J$6:J$47),2,0)</f>
        <v>0</v>
      </c>
      <c r="L124" s="8">
        <v>5</v>
      </c>
      <c r="M124" s="33" t="s">
        <v>413</v>
      </c>
      <c r="N124" s="8" t="s">
        <v>27</v>
      </c>
      <c r="O124" s="9">
        <f t="array" ref="O124">VLOOKUP($C124&amp;$D124&amp;$U124,IF({1,0},Sheet1!$A$6:$A$47&amp;Sheet1!$C$6:$C$47&amp;Sheet1!$T$6:$T$47,Sheet1!N$6:N$47),2,0)</f>
        <v>18</v>
      </c>
      <c r="P124" s="9">
        <f t="array" ref="P124">VLOOKUP($C124&amp;$D124&amp;$U124,IF({1,0},Sheet1!$A$6:$A$47&amp;Sheet1!$C$6:$C$47&amp;Sheet1!$T$6:$T$47,Sheet1!O$6:O$47),2,0)</f>
        <v>2</v>
      </c>
      <c r="Q124" s="9">
        <f t="array" ref="Q124">VLOOKUP($C124&amp;$D124&amp;$U124,IF({1,0},Sheet1!$A$6:$A$47&amp;Sheet1!$C$6:$C$47&amp;Sheet1!$T$6:$T$47,Sheet1!P$6:P$47),2,0)</f>
        <v>0</v>
      </c>
      <c r="R124" s="9">
        <f t="array" ref="R124">VLOOKUP($C124&amp;$D124&amp;$U124,IF({1,0},Sheet1!$A$6:$A$47&amp;Sheet1!$C$6:$C$47&amp;Sheet1!$T$6:$T$47,Sheet1!Q$6:Q$47),2,0)</f>
        <v>0</v>
      </c>
      <c r="S124" s="9">
        <f t="array" ref="S124">VLOOKUP($C124&amp;$D124&amp;$U124,IF({1,0},Sheet1!$A$6:$A$47&amp;Sheet1!$C$6:$C$47&amp;Sheet1!$T$6:$T$47,Sheet1!R$6:R$47),2,0)</f>
        <v>0</v>
      </c>
      <c r="T124" s="9">
        <f t="array" ref="T124">VLOOKUP($C124&amp;$D124&amp;$U124,IF({1,0},Sheet1!$A$6:$A$47&amp;Sheet1!$C$6:$C$47&amp;Sheet1!$T$6:$T$47,Sheet1!S$6:S$47),2,0)</f>
        <v>0</v>
      </c>
      <c r="U124" s="8">
        <v>10</v>
      </c>
      <c r="V124" s="33" t="s">
        <v>414</v>
      </c>
      <c r="W124" s="8" t="s">
        <v>28</v>
      </c>
      <c r="X124" s="9">
        <f t="array" ref="X124">VLOOKUP($C124&amp;$D124&amp;$AD124,IF({1,0},Sheet1!$A$6:$A$47&amp;Sheet1!$C$6:$C$47&amp;Sheet1!$AC$6:$AC$47,Sheet1!W$6:W$47),2,0)</f>
        <v>0</v>
      </c>
      <c r="Y124" s="9">
        <f t="array" ref="Y124">VLOOKUP($C124&amp;$D124&amp;$AD124,IF({1,0},Sheet1!$A$6:$A$47&amp;Sheet1!$C$6:$C$47&amp;Sheet1!$AC$6:$AC$47,Sheet1!X$6:X$47),2,0)</f>
        <v>0</v>
      </c>
      <c r="Z124" s="9">
        <f t="array" ref="Z124">VLOOKUP($C124&amp;$D124&amp;$AD124,IF({1,0},Sheet1!$A$6:$A$47&amp;Sheet1!$C$6:$C$47&amp;Sheet1!$AC$6:$AC$47,Sheet1!Y$6:Y$47),2,0)</f>
        <v>3</v>
      </c>
      <c r="AA124" s="9">
        <f t="array" ref="AA124">VLOOKUP($C124&amp;$D124&amp;$AD124,IF({1,0},Sheet1!$A$6:$A$47&amp;Sheet1!$C$6:$C$47&amp;Sheet1!$AC$6:$AC$47,Sheet1!Z$6:Z$47),2,0)</f>
        <v>400</v>
      </c>
      <c r="AB124" s="9">
        <f t="array" ref="AB124">VLOOKUP($C124&amp;$D124&amp;$AD124,IF({1,0},Sheet1!$A$6:$A$47&amp;Sheet1!$C$6:$C$47&amp;Sheet1!$AC$6:$AC$47,Sheet1!AA$6:AA$47),2,0)</f>
        <v>10</v>
      </c>
      <c r="AC124" s="9">
        <f t="array" ref="AC124">VLOOKUP($C124&amp;$D124&amp;$AD124,IF({1,0},Sheet1!$A$6:$A$47&amp;Sheet1!$C$6:$C$47&amp;Sheet1!$AC$6:$AC$47,Sheet1!AB$6:AB$47),2,0)</f>
        <v>40</v>
      </c>
      <c r="AD124" s="8">
        <v>15</v>
      </c>
      <c r="AE124" s="9" t="str">
        <f t="array" ref="AE124">VLOOKUP($C124&amp;$D124,IF({1,0},Sheet1!$A$6:$A$47&amp;Sheet1!$C$6:$C$47,Sheet1!AD$6:AD$47),2,0)</f>
        <v>防御+400，闪避+4% （3星）</v>
      </c>
      <c r="AF124" s="8" t="s">
        <v>72</v>
      </c>
      <c r="AG124" s="9">
        <v>0</v>
      </c>
      <c r="AH124" s="9">
        <v>0</v>
      </c>
      <c r="AI124" s="9">
        <v>8</v>
      </c>
      <c r="AJ124" s="9">
        <v>40</v>
      </c>
      <c r="AK124" s="9">
        <f t="array" ref="AK124">VLOOKUP($C124&amp;$D124&amp;$AM124,IF({1,0},Sheet1!$A$6:$A$47&amp;Sheet1!$C$6:$C$47&amp;Sheet1!$AL$6:$AL$47,Sheet1!AJ$6:AJ$47),2,0)</f>
        <v>0</v>
      </c>
      <c r="AL124" s="9">
        <f t="array" ref="AL124">VLOOKUP($C124&amp;$D124&amp;$AM124,IF({1,0},Sheet1!$A$6:$A$47&amp;Sheet1!$C$6:$C$47&amp;Sheet1!$AL$6:$AL$47,Sheet1!AK$6:AK$47),2,0)</f>
        <v>0</v>
      </c>
      <c r="AM124" s="8">
        <v>20</v>
      </c>
      <c r="AN124" s="9" t="s">
        <v>495</v>
      </c>
      <c r="AO124" s="8" t="s">
        <v>73</v>
      </c>
      <c r="AP124" s="9">
        <f t="array" ref="AP124">VLOOKUP($C124&amp;$D124&amp;$AV124,IF({1,0},Sheet1!$A$6:$A$47&amp;Sheet1!$C$6:$C$47&amp;Sheet1!$AU$6:$AU$47,Sheet1!AO$6:AO$47),2,0)</f>
        <v>1</v>
      </c>
      <c r="AQ124" s="9">
        <f t="array" ref="AQ124">VLOOKUP($C124&amp;$D124&amp;$AV124,IF({1,0},Sheet1!$A$6:$A$47&amp;Sheet1!$C$6:$C$47&amp;Sheet1!$AU$6:$AU$47,Sheet1!AP$6:AP$47),2,0)</f>
        <v>8000</v>
      </c>
      <c r="AR124" s="9">
        <f t="array" ref="AR124">VLOOKUP($C124&amp;$D124&amp;$AV124,IF({1,0},Sheet1!$A$6:$A$47&amp;Sheet1!$C$6:$C$47&amp;Sheet1!$AU$6:$AU$47,Sheet1!AQ$6:AQ$47),2,0)</f>
        <v>3</v>
      </c>
      <c r="AS124" s="9">
        <f t="array" ref="AS124">VLOOKUP($C124&amp;$D124&amp;$AV124,IF({1,0},Sheet1!$A$6:$A$47&amp;Sheet1!$C$6:$C$47&amp;Sheet1!$AU$6:$AU$47,Sheet1!AR$6:AR$47),2,0)</f>
        <v>400</v>
      </c>
      <c r="AT124" s="9">
        <f t="array" ref="AT124">VLOOKUP($C124&amp;$D124&amp;$AV124,IF({1,0},Sheet1!$A$6:$A$47&amp;Sheet1!$C$6:$C$47&amp;Sheet1!$AU$6:$AU$47,Sheet1!AS$6:AS$47),2,0)</f>
        <v>0</v>
      </c>
      <c r="AU124" s="9">
        <f t="array" ref="AU124">VLOOKUP($C124&amp;$D124&amp;$AV124,IF({1,0},Sheet1!$A$6:$A$47&amp;Sheet1!$C$6:$C$47&amp;Sheet1!$AU$6:$AU$47,Sheet1!AT$6:AT$47),2,0)</f>
        <v>0</v>
      </c>
      <c r="AV124" s="8">
        <v>25</v>
      </c>
      <c r="AW124" s="9" t="s">
        <v>483</v>
      </c>
      <c r="AX124" s="8" t="s">
        <v>74</v>
      </c>
      <c r="AY124" s="9">
        <f t="array" ref="AY124">VLOOKUP($C124&amp;$D124&amp;$BE124,IF({1,0},Sheet1!$A$6:$A$47&amp;Sheet1!$C$6:$C$47&amp;Sheet1!$BD$6:$BD$47,Sheet1!AX$6:AX$47),2,0)</f>
        <v>18</v>
      </c>
      <c r="AZ124" s="9">
        <f t="array" ref="AZ124">VLOOKUP($C124&amp;$D124&amp;$BE124,IF({1,0},Sheet1!$A$6:$A$47&amp;Sheet1!$C$6:$C$47&amp;Sheet1!$BD$6:$BD$47,Sheet1!AY$6:AY$47),2,0)</f>
        <v>4</v>
      </c>
      <c r="BA124" s="9">
        <f t="array" ref="BA124">VLOOKUP($C124&amp;$D124&amp;$BE124,IF({1,0},Sheet1!$A$6:$A$47&amp;Sheet1!$C$6:$C$47&amp;Sheet1!$BD$6:$BD$47,Sheet1!AZ$6:AZ$47),2,0)</f>
        <v>0</v>
      </c>
      <c r="BB124" s="9">
        <f t="array" ref="BB124">VLOOKUP($C124&amp;$D124&amp;$BE124,IF({1,0},Sheet1!$A$6:$A$47&amp;Sheet1!$C$6:$C$47&amp;Sheet1!$BD$6:$BD$47,Sheet1!BA$6:BA$47),2,0)</f>
        <v>0</v>
      </c>
      <c r="BC124" s="9">
        <f t="array" ref="BC124">VLOOKUP($C124&amp;$D124&amp;$BE124,IF({1,0},Sheet1!$A$6:$A$47&amp;Sheet1!$C$6:$C$47&amp;Sheet1!$BD$6:$BD$47,Sheet1!BB$6:BB$47),2,0)</f>
        <v>0</v>
      </c>
      <c r="BD124" s="9">
        <f t="array" ref="BD124">VLOOKUP($C124&amp;$D124&amp;$BE124,IF({1,0},Sheet1!$A$6:$A$47&amp;Sheet1!$C$6:$C$47&amp;Sheet1!$BD$6:$BD$47,Sheet1!BC$6:BC$47),2,0)</f>
        <v>0</v>
      </c>
      <c r="BE124" s="8">
        <v>30</v>
      </c>
      <c r="BF124" s="33" t="s">
        <v>418</v>
      </c>
      <c r="BG124" s="33" t="s">
        <v>75</v>
      </c>
      <c r="BH124" s="9">
        <f t="array" ref="BH124">VLOOKUP($C124&amp;$D124&amp;$BN124,IF({1,0},Sheet1!$A$6:$A$47&amp;Sheet1!$C$6:$C$47&amp;Sheet1!$BM$6:$BM$47,Sheet1!BG$6:BG$47),2,0)</f>
        <v>1</v>
      </c>
      <c r="BI124" s="9">
        <f t="array" ref="BI124">VLOOKUP($C124&amp;$D124&amp;$BN124,IF({1,0},Sheet1!$A$6:$A$47&amp;Sheet1!$C$6:$C$47&amp;Sheet1!$BM$6:$BM$47,Sheet1!BH$6:BH$47),2,0)</f>
        <v>16000</v>
      </c>
      <c r="BJ124" s="9">
        <f t="array" ref="BJ124">VLOOKUP($C124&amp;$D124&amp;$BN124,IF({1,0},Sheet1!$A$6:$A$47&amp;Sheet1!$C$6:$C$47&amp;Sheet1!$BM$6:$BM$47,Sheet1!BI$6:BI$47),2,0)</f>
        <v>3</v>
      </c>
      <c r="BK124" s="9">
        <f t="array" ref="BK124">VLOOKUP($C124&amp;$D124&amp;$BN124,IF({1,0},Sheet1!$A$6:$A$47&amp;Sheet1!$C$6:$C$47&amp;Sheet1!$BM$6:$BM$47,Sheet1!BJ$6:BJ$47),2,0)</f>
        <v>800</v>
      </c>
      <c r="BL124" s="9">
        <f t="array" ref="BL124">VLOOKUP($C124&amp;$D124&amp;$BN124,IF({1,0},Sheet1!$A$6:$A$47&amp;Sheet1!$C$6:$C$47&amp;Sheet1!$BM$6:$BM$47,Sheet1!BK$6:BK$47),2,0)</f>
        <v>0</v>
      </c>
      <c r="BM124" s="9">
        <f t="array" ref="BM124">VLOOKUP($C124&amp;$D124&amp;$BN124,IF({1,0},Sheet1!$A$6:$A$47&amp;Sheet1!$C$6:$C$47&amp;Sheet1!$BM$6:$BM$47,Sheet1!BL$6:BL$47),2,0)</f>
        <v>0</v>
      </c>
      <c r="BN124" s="8">
        <v>35</v>
      </c>
      <c r="BO124" s="9" t="s">
        <v>484</v>
      </c>
      <c r="BP124" s="8" t="s">
        <v>76</v>
      </c>
      <c r="BQ124" s="9">
        <f t="array" ref="BQ124">VLOOKUP($C124&amp;$D124&amp;$BW124,IF({1,0},Sheet1!$A$6:$A$47&amp;Sheet1!$C$6:$C$47&amp;Sheet1!$BV$6:$BV$47,Sheet1!BP$6:BP$47),2,0)</f>
        <v>23</v>
      </c>
      <c r="BR124" s="9">
        <f t="array" ref="BR124">VLOOKUP($C124&amp;$D124&amp;$BW124,IF({1,0},Sheet1!$A$6:$A$47&amp;Sheet1!$C$6:$C$47&amp;Sheet1!$BV$6:$BV$47,Sheet1!BQ$6:BQ$47),2,0)</f>
        <v>20</v>
      </c>
      <c r="BS124" s="9">
        <f t="array" ref="BS124">VLOOKUP($C124&amp;$D124&amp;$BW124,IF({1,0},Sheet1!$A$6:$A$47&amp;Sheet1!$C$6:$C$47&amp;Sheet1!$BV$6:$BV$47,Sheet1!BR$6:BR$47),2,0)</f>
        <v>0</v>
      </c>
      <c r="BT124" s="9">
        <f t="array" ref="BT124">VLOOKUP($C124&amp;$D124&amp;$BW124,IF({1,0},Sheet1!$A$6:$A$47&amp;Sheet1!$C$6:$C$47&amp;Sheet1!$BV$6:$BV$47,Sheet1!BS$6:BS$47),2,0)</f>
        <v>0</v>
      </c>
      <c r="BU124" s="9">
        <f t="array" ref="BU124">VLOOKUP($C124&amp;$D124&amp;$BW124,IF({1,0},Sheet1!$A$6:$A$47&amp;Sheet1!$C$6:$C$47&amp;Sheet1!$BV$6:$BV$47,Sheet1!BT$6:BT$47),2,0)</f>
        <v>0</v>
      </c>
      <c r="BV124" s="9">
        <f t="array" ref="BV124">VLOOKUP($C124&amp;$D124&amp;$BW124,IF({1,0},Sheet1!$A$6:$A$47&amp;Sheet1!$C$6:$C$47&amp;Sheet1!$BV$6:$BV$47,Sheet1!BU$6:BU$47),2,0)</f>
        <v>0</v>
      </c>
      <c r="BW124" s="8">
        <v>40</v>
      </c>
      <c r="BX124" s="8" t="str">
        <f>"最终免伤+"&amp;BR124/10&amp;"% （"&amp;BW124/5&amp;"星）"</f>
        <v>最终免伤+2% （8星）</v>
      </c>
      <c r="BY124" s="8" t="s">
        <v>77</v>
      </c>
      <c r="BZ124" s="9">
        <f t="array" ref="BZ124">VLOOKUP($C124&amp;$D124&amp;$CF124,IF({1,0},Sheet1!$A$6:$A$47&amp;Sheet1!$C$6:$C$47&amp;Sheet1!$CE$6:$CE$47,Sheet1!BY$6:BY$47),2,0)</f>
        <v>1</v>
      </c>
      <c r="CA124" s="9">
        <f t="array" ref="CA124">VLOOKUP($C124&amp;$D124&amp;$CF124,IF({1,0},Sheet1!$A$6:$A$47&amp;Sheet1!$C$6:$C$47&amp;Sheet1!$CE$6:$CE$47,Sheet1!BZ$6:BZ$47),2,0)</f>
        <v>32000</v>
      </c>
      <c r="CB124" s="9">
        <f t="array" ref="CB124">VLOOKUP($C124&amp;$D124&amp;$CF124,IF({1,0},Sheet1!$A$6:$A$47&amp;Sheet1!$C$6:$C$47&amp;Sheet1!$CE$6:$CE$47,Sheet1!CA$6:CA$47),2,0)</f>
        <v>3</v>
      </c>
      <c r="CC124" s="9">
        <f t="array" ref="CC124">VLOOKUP($C124&amp;$D124&amp;$CF124,IF({1,0},Sheet1!$A$6:$A$47&amp;Sheet1!$C$6:$C$47&amp;Sheet1!$CE$6:$CE$47,Sheet1!CB$6:CB$47),2,0)</f>
        <v>1600</v>
      </c>
      <c r="CD124" s="9">
        <f t="array" ref="CD124">VLOOKUP($C124&amp;$D124&amp;$CF124,IF({1,0},Sheet1!$A$6:$A$47&amp;Sheet1!$C$6:$C$47&amp;Sheet1!$CE$6:$CE$47,Sheet1!CC$6:CC$47),2,0)</f>
        <v>0</v>
      </c>
      <c r="CE124" s="9">
        <f t="array" ref="CE124">VLOOKUP($C124&amp;$D124&amp;$CF124,IF({1,0},Sheet1!$A$6:$A$47&amp;Sheet1!$C$6:$C$47&amp;Sheet1!$CE$6:$CE$47,Sheet1!CD$6:CD$47),2,0)</f>
        <v>0</v>
      </c>
      <c r="CF124" s="8">
        <v>45</v>
      </c>
      <c r="CG124" s="9" t="str">
        <f>"生命+"&amp;CA124&amp;"，防御+"&amp;CC124&amp;" （9星）"</f>
        <v>生命+32000，防御+1600 （9星）</v>
      </c>
      <c r="CH124" s="8" t="s">
        <v>78</v>
      </c>
      <c r="CI124" s="9">
        <f t="array" ref="CI124">VLOOKUP($C124&amp;$D124&amp;$CO124,IF({1,0},Sheet1!$A$6:$A$47&amp;Sheet1!$C$6:$C$47&amp;Sheet1!$CN$6:$CN$47,Sheet1!CH$6:CH$47),2,0)</f>
        <v>23</v>
      </c>
      <c r="CJ124" s="9">
        <f t="array" ref="CJ124">VLOOKUP($C124&amp;$D124&amp;$CO124,IF({1,0},Sheet1!$A$6:$A$47&amp;Sheet1!$C$6:$C$47&amp;Sheet1!$CN$6:$CN$47,Sheet1!CI$6:CI$47),2,0)</f>
        <v>30</v>
      </c>
      <c r="CK124" s="9">
        <f t="array" ref="CK124">VLOOKUP($C124&amp;$D124&amp;$CO124,IF({1,0},Sheet1!$A$6:$A$47&amp;Sheet1!$C$6:$C$47&amp;Sheet1!$CN$6:$CN$47,Sheet1!CJ$6:CJ$47),2,0)</f>
        <v>0</v>
      </c>
      <c r="CL124" s="9">
        <f t="array" ref="CL124">VLOOKUP($C124&amp;$D124&amp;$CO124,IF({1,0},Sheet1!$A$6:$A$47&amp;Sheet1!$C$6:$C$47&amp;Sheet1!$CN$6:$CN$47,Sheet1!CK$6:CK$47),2,0)</f>
        <v>0</v>
      </c>
      <c r="CM124" s="9">
        <f t="array" ref="CM124">VLOOKUP($C124&amp;$D124&amp;$CO124,IF({1,0},Sheet1!$A$6:$A$47&amp;Sheet1!$C$6:$C$47&amp;Sheet1!$CN$6:$CN$47,Sheet1!CL$6:CL$47),2,0)</f>
        <v>0</v>
      </c>
      <c r="CN124" s="9">
        <f t="array" ref="CN124">VLOOKUP($C124&amp;$D124&amp;$CO124,IF({1,0},Sheet1!$A$6:$A$47&amp;Sheet1!$C$6:$C$47&amp;Sheet1!$CN$6:$CN$47,Sheet1!CM$6:CM$47),2,0)</f>
        <v>0</v>
      </c>
      <c r="CO124" s="8">
        <v>50</v>
      </c>
      <c r="CP124" s="8" t="str">
        <f>"最终免伤+"&amp;CJ124/10&amp;"% （"&amp;CO124/5&amp;"星）"</f>
        <v>最终免伤+3% （10星）</v>
      </c>
    </row>
    <row r="125" spans="1:94" ht="17.399999999999999" x14ac:dyDescent="0.25">
      <c r="A125" s="51">
        <v>40804</v>
      </c>
      <c r="B125" s="30" t="s">
        <v>280</v>
      </c>
      <c r="C125" s="30">
        <f>VLOOKUP(B125,Sheet4!$A$6:$B$171,2,0)</f>
        <v>3</v>
      </c>
      <c r="D125" s="52">
        <v>8</v>
      </c>
      <c r="E125" s="8" t="s">
        <v>29</v>
      </c>
      <c r="F125" s="9">
        <f t="array" ref="F125">VLOOKUP($C125&amp;$D125&amp;$L125,IF({1,0},Sheet1!$A$6:$A$47&amp;Sheet1!$C$6:$C$47&amp;Sheet1!$K$6:$K$47,Sheet1!E$6:E$47),2,0)</f>
        <v>18</v>
      </c>
      <c r="G125" s="9">
        <f t="array" ref="G125">VLOOKUP($C125&amp;$D125&amp;$L125,IF({1,0},Sheet1!$A$6:$A$47&amp;Sheet1!$C$6:$C$47&amp;Sheet1!$K$6:$K$47,Sheet1!F$6:F$47),2,0)</f>
        <v>1</v>
      </c>
      <c r="H125" s="9">
        <f t="array" ref="H125">VLOOKUP($C125&amp;$D125&amp;$L125,IF({1,0},Sheet1!$A$6:$A$47&amp;Sheet1!$C$6:$C$47&amp;Sheet1!$K$6:$K$47,Sheet1!G$6:G$47),2,0)</f>
        <v>0</v>
      </c>
      <c r="I125" s="9">
        <f t="array" ref="I125">VLOOKUP($C125&amp;$D125&amp;$L125,IF({1,0},Sheet1!$A$6:$A$47&amp;Sheet1!$C$6:$C$47&amp;Sheet1!$K$6:$K$47,Sheet1!H$6:H$47),2,0)</f>
        <v>0</v>
      </c>
      <c r="J125" s="9">
        <f t="array" ref="J125">VLOOKUP($C125&amp;$D125&amp;$L125,IF({1,0},Sheet1!$A$6:$A$47&amp;Sheet1!$C$6:$C$47&amp;Sheet1!$K$6:$K$47,Sheet1!I$6:I$47),2,0)</f>
        <v>0</v>
      </c>
      <c r="K125" s="9">
        <f t="array" ref="K125">VLOOKUP($C125&amp;$D125&amp;$L125,IF({1,0},Sheet1!$A$6:$A$47&amp;Sheet1!$C$6:$C$47&amp;Sheet1!$K$6:$K$47,Sheet1!J$6:J$47),2,0)</f>
        <v>0</v>
      </c>
      <c r="L125" s="8">
        <v>5</v>
      </c>
      <c r="M125" s="33" t="s">
        <v>413</v>
      </c>
      <c r="N125" s="8" t="s">
        <v>27</v>
      </c>
      <c r="O125" s="9">
        <f t="array" ref="O125">VLOOKUP($C125&amp;$D125&amp;$U125,IF({1,0},Sheet1!$A$6:$A$47&amp;Sheet1!$C$6:$C$47&amp;Sheet1!$T$6:$T$47,Sheet1!N$6:N$47),2,0)</f>
        <v>18</v>
      </c>
      <c r="P125" s="9">
        <f t="array" ref="P125">VLOOKUP($C125&amp;$D125&amp;$U125,IF({1,0},Sheet1!$A$6:$A$47&amp;Sheet1!$C$6:$C$47&amp;Sheet1!$T$6:$T$47,Sheet1!O$6:O$47),2,0)</f>
        <v>2</v>
      </c>
      <c r="Q125" s="9">
        <f t="array" ref="Q125">VLOOKUP($C125&amp;$D125&amp;$U125,IF({1,0},Sheet1!$A$6:$A$47&amp;Sheet1!$C$6:$C$47&amp;Sheet1!$T$6:$T$47,Sheet1!P$6:P$47),2,0)</f>
        <v>0</v>
      </c>
      <c r="R125" s="9">
        <f t="array" ref="R125">VLOOKUP($C125&amp;$D125&amp;$U125,IF({1,0},Sheet1!$A$6:$A$47&amp;Sheet1!$C$6:$C$47&amp;Sheet1!$T$6:$T$47,Sheet1!Q$6:Q$47),2,0)</f>
        <v>0</v>
      </c>
      <c r="S125" s="9">
        <f t="array" ref="S125">VLOOKUP($C125&amp;$D125&amp;$U125,IF({1,0},Sheet1!$A$6:$A$47&amp;Sheet1!$C$6:$C$47&amp;Sheet1!$T$6:$T$47,Sheet1!R$6:R$47),2,0)</f>
        <v>0</v>
      </c>
      <c r="T125" s="9">
        <f t="array" ref="T125">VLOOKUP($C125&amp;$D125&amp;$U125,IF({1,0},Sheet1!$A$6:$A$47&amp;Sheet1!$C$6:$C$47&amp;Sheet1!$T$6:$T$47,Sheet1!S$6:S$47),2,0)</f>
        <v>0</v>
      </c>
      <c r="U125" s="8">
        <v>10</v>
      </c>
      <c r="V125" s="33" t="s">
        <v>414</v>
      </c>
      <c r="W125" s="8" t="s">
        <v>28</v>
      </c>
      <c r="X125" s="9">
        <f t="array" ref="X125">VLOOKUP($C125&amp;$D125&amp;$AD125,IF({1,0},Sheet1!$A$6:$A$47&amp;Sheet1!$C$6:$C$47&amp;Sheet1!$AC$6:$AC$47,Sheet1!W$6:W$47),2,0)</f>
        <v>0</v>
      </c>
      <c r="Y125" s="9">
        <f t="array" ref="Y125">VLOOKUP($C125&amp;$D125&amp;$AD125,IF({1,0},Sheet1!$A$6:$A$47&amp;Sheet1!$C$6:$C$47&amp;Sheet1!$AC$6:$AC$47,Sheet1!X$6:X$47),2,0)</f>
        <v>0</v>
      </c>
      <c r="Z125" s="9">
        <f t="array" ref="Z125">VLOOKUP($C125&amp;$D125&amp;$AD125,IF({1,0},Sheet1!$A$6:$A$47&amp;Sheet1!$C$6:$C$47&amp;Sheet1!$AC$6:$AC$47,Sheet1!Y$6:Y$47),2,0)</f>
        <v>2</v>
      </c>
      <c r="AA125" s="9">
        <f t="array" ref="AA125">VLOOKUP($C125&amp;$D125&amp;$AD125,IF({1,0},Sheet1!$A$6:$A$47&amp;Sheet1!$C$6:$C$47&amp;Sheet1!$AC$6:$AC$47,Sheet1!Z$6:Z$47),2,0)</f>
        <v>600</v>
      </c>
      <c r="AB125" s="9">
        <f t="array" ref="AB125">VLOOKUP($C125&amp;$D125&amp;$AD125,IF({1,0},Sheet1!$A$6:$A$47&amp;Sheet1!$C$6:$C$47&amp;Sheet1!$AC$6:$AC$47,Sheet1!AA$6:AA$47),2,0)</f>
        <v>9</v>
      </c>
      <c r="AC125" s="9">
        <f t="array" ref="AC125">VLOOKUP($C125&amp;$D125&amp;$AD125,IF({1,0},Sheet1!$A$6:$A$47&amp;Sheet1!$C$6:$C$47&amp;Sheet1!$AC$6:$AC$47,Sheet1!AB$6:AB$47),2,0)</f>
        <v>30</v>
      </c>
      <c r="AD125" s="8">
        <v>15</v>
      </c>
      <c r="AE125" s="9" t="str">
        <f t="array" ref="AE125">VLOOKUP($C125&amp;$D125,IF({1,0},Sheet1!$A$6:$A$47&amp;Sheet1!$C$6:$C$47,Sheet1!AD$6:AD$47),2,0)</f>
        <v>攻击+600，命中+3% （3星）</v>
      </c>
      <c r="AF125" s="8" t="s">
        <v>72</v>
      </c>
      <c r="AG125" s="9">
        <f t="array" ref="AG125">VLOOKUP($C125&amp;$D125&amp;$AM125,IF({1,0},Sheet1!$A$6:$A$47&amp;Sheet1!$C$6:$C$47&amp;Sheet1!$AL$6:$AL$47,Sheet1!AF$6:AF$47),2,0)</f>
        <v>0</v>
      </c>
      <c r="AH125" s="9">
        <f t="array" ref="AH125">VLOOKUP($C125&amp;$D125&amp;$AM125,IF({1,0},Sheet1!$A$6:$A$47&amp;Sheet1!$C$6:$C$47&amp;Sheet1!$AL$6:$AL$47,Sheet1!AG$6:AG$47),2,0)</f>
        <v>0</v>
      </c>
      <c r="AI125" s="9">
        <f t="array" ref="AI125">VLOOKUP($C125&amp;$D125&amp;$AM125,IF({1,0},Sheet1!$A$6:$A$47&amp;Sheet1!$C$6:$C$47&amp;Sheet1!$AL$6:$AL$47,Sheet1!AH$6:AH$47),2,0)</f>
        <v>7</v>
      </c>
      <c r="AJ125" s="9">
        <f t="array" ref="AJ125">VLOOKUP($C125&amp;$D125&amp;$AM125,IF({1,0},Sheet1!$A$6:$A$47&amp;Sheet1!$C$6:$C$47&amp;Sheet1!$AL$6:$AL$47,Sheet1!AI$6:AI$47),2,0)</f>
        <v>50</v>
      </c>
      <c r="AK125" s="9">
        <f t="array" ref="AK125">VLOOKUP($C125&amp;$D125&amp;$AM125,IF({1,0},Sheet1!$A$6:$A$47&amp;Sheet1!$C$6:$C$47&amp;Sheet1!$AL$6:$AL$47,Sheet1!AJ$6:AJ$47),2,0)</f>
        <v>0</v>
      </c>
      <c r="AL125" s="9">
        <f t="array" ref="AL125">VLOOKUP($C125&amp;$D125&amp;$AM125,IF({1,0},Sheet1!$A$6:$A$47&amp;Sheet1!$C$6:$C$47&amp;Sheet1!$AL$6:$AL$47,Sheet1!AK$6:AK$47),2,0)</f>
        <v>0</v>
      </c>
      <c r="AM125" s="8">
        <v>20</v>
      </c>
      <c r="AN125" s="9" t="s">
        <v>427</v>
      </c>
      <c r="AO125" s="8" t="s">
        <v>73</v>
      </c>
      <c r="AP125" s="9">
        <f t="array" ref="AP125">VLOOKUP($C125&amp;$D125&amp;$AV125,IF({1,0},Sheet1!$A$6:$A$47&amp;Sheet1!$C$6:$C$47&amp;Sheet1!$AU$6:$AU$47,Sheet1!AO$6:AO$47),2,0)</f>
        <v>2</v>
      </c>
      <c r="AQ125" s="9">
        <f t="array" ref="AQ125">VLOOKUP($C125&amp;$D125&amp;$AV125,IF({1,0},Sheet1!$A$6:$A$47&amp;Sheet1!$C$6:$C$47&amp;Sheet1!$AU$6:$AU$47,Sheet1!AP$6:AP$47),2,0)</f>
        <v>2000</v>
      </c>
      <c r="AR125" s="9">
        <f t="array" ref="AR125">VLOOKUP($C125&amp;$D125&amp;$AV125,IF({1,0},Sheet1!$A$6:$A$47&amp;Sheet1!$C$6:$C$47&amp;Sheet1!$AU$6:$AU$47,Sheet1!AQ$6:AQ$47),2,0)</f>
        <v>0</v>
      </c>
      <c r="AS125" s="9">
        <f t="array" ref="AS125">VLOOKUP($C125&amp;$D125&amp;$AV125,IF({1,0},Sheet1!$A$6:$A$47&amp;Sheet1!$C$6:$C$47&amp;Sheet1!$AU$6:$AU$47,Sheet1!AR$6:AR$47),2,0)</f>
        <v>0</v>
      </c>
      <c r="AT125" s="9">
        <f t="array" ref="AT125">VLOOKUP($C125&amp;$D125&amp;$AV125,IF({1,0},Sheet1!$A$6:$A$47&amp;Sheet1!$C$6:$C$47&amp;Sheet1!$AU$6:$AU$47,Sheet1!AS$6:AS$47),2,0)</f>
        <v>0</v>
      </c>
      <c r="AU125" s="9">
        <f t="array" ref="AU125">VLOOKUP($C125&amp;$D125&amp;$AV125,IF({1,0},Sheet1!$A$6:$A$47&amp;Sheet1!$C$6:$C$47&amp;Sheet1!$AU$6:$AU$47,Sheet1!AT$6:AT$47),2,0)</f>
        <v>0</v>
      </c>
      <c r="AV125" s="8">
        <v>25</v>
      </c>
      <c r="AW125" s="9" t="s">
        <v>480</v>
      </c>
      <c r="AX125" s="8" t="s">
        <v>74</v>
      </c>
      <c r="AY125" s="9">
        <f t="array" ref="AY125">VLOOKUP($C125&amp;$D125&amp;$BE125,IF({1,0},Sheet1!$A$6:$A$47&amp;Sheet1!$C$6:$C$47&amp;Sheet1!$BD$6:$BD$47,Sheet1!AX$6:AX$47),2,0)</f>
        <v>18</v>
      </c>
      <c r="AZ125" s="9">
        <f t="array" ref="AZ125">VLOOKUP($C125&amp;$D125&amp;$BE125,IF({1,0},Sheet1!$A$6:$A$47&amp;Sheet1!$C$6:$C$47&amp;Sheet1!$BD$6:$BD$47,Sheet1!AY$6:AY$47),2,0)</f>
        <v>4</v>
      </c>
      <c r="BA125" s="9">
        <f t="array" ref="BA125">VLOOKUP($C125&amp;$D125&amp;$BE125,IF({1,0},Sheet1!$A$6:$A$47&amp;Sheet1!$C$6:$C$47&amp;Sheet1!$BD$6:$BD$47,Sheet1!AZ$6:AZ$47),2,0)</f>
        <v>0</v>
      </c>
      <c r="BB125" s="9">
        <f t="array" ref="BB125">VLOOKUP($C125&amp;$D125&amp;$BE125,IF({1,0},Sheet1!$A$6:$A$47&amp;Sheet1!$C$6:$C$47&amp;Sheet1!$BD$6:$BD$47,Sheet1!BA$6:BA$47),2,0)</f>
        <v>0</v>
      </c>
      <c r="BC125" s="9">
        <f t="array" ref="BC125">VLOOKUP($C125&amp;$D125&amp;$BE125,IF({1,0},Sheet1!$A$6:$A$47&amp;Sheet1!$C$6:$C$47&amp;Sheet1!$BD$6:$BD$47,Sheet1!BB$6:BB$47),2,0)</f>
        <v>0</v>
      </c>
      <c r="BD125" s="9">
        <f t="array" ref="BD125">VLOOKUP($C125&amp;$D125&amp;$BE125,IF({1,0},Sheet1!$A$6:$A$47&amp;Sheet1!$C$6:$C$47&amp;Sheet1!$BD$6:$BD$47,Sheet1!BC$6:BC$47),2,0)</f>
        <v>0</v>
      </c>
      <c r="BE125" s="8">
        <v>30</v>
      </c>
      <c r="BF125" s="33" t="s">
        <v>418</v>
      </c>
      <c r="BG125" s="33" t="s">
        <v>75</v>
      </c>
      <c r="BH125" s="9">
        <f t="array" ref="BH125">VLOOKUP($C125&amp;$D125&amp;$BN125,IF({1,0},Sheet1!$A$6:$A$47&amp;Sheet1!$C$6:$C$47&amp;Sheet1!$BM$6:$BM$47,Sheet1!BG$6:BG$47),2,0)</f>
        <v>2</v>
      </c>
      <c r="BI125" s="9">
        <f t="array" ref="BI125">VLOOKUP($C125&amp;$D125&amp;$BN125,IF({1,0},Sheet1!$A$6:$A$47&amp;Sheet1!$C$6:$C$47&amp;Sheet1!$BM$6:$BM$47,Sheet1!BH$6:BH$47),2,0)</f>
        <v>4000</v>
      </c>
      <c r="BJ125" s="9">
        <f t="array" ref="BJ125">VLOOKUP($C125&amp;$D125&amp;$BN125,IF({1,0},Sheet1!$A$6:$A$47&amp;Sheet1!$C$6:$C$47&amp;Sheet1!$BM$6:$BM$47,Sheet1!BI$6:BI$47),2,0)</f>
        <v>0</v>
      </c>
      <c r="BK125" s="9">
        <f t="array" ref="BK125">VLOOKUP($C125&amp;$D125&amp;$BN125,IF({1,0},Sheet1!$A$6:$A$47&amp;Sheet1!$C$6:$C$47&amp;Sheet1!$BM$6:$BM$47,Sheet1!BJ$6:BJ$47),2,0)</f>
        <v>0</v>
      </c>
      <c r="BL125" s="9">
        <f t="array" ref="BL125">VLOOKUP($C125&amp;$D125&amp;$BN125,IF({1,0},Sheet1!$A$6:$A$47&amp;Sheet1!$C$6:$C$47&amp;Sheet1!$BM$6:$BM$47,Sheet1!BK$6:BK$47),2,0)</f>
        <v>0</v>
      </c>
      <c r="BM125" s="9">
        <f t="array" ref="BM125">VLOOKUP($C125&amp;$D125&amp;$BN125,IF({1,0},Sheet1!$A$6:$A$47&amp;Sheet1!$C$6:$C$47&amp;Sheet1!$BM$6:$BM$47,Sheet1!BL$6:BL$47),2,0)</f>
        <v>0</v>
      </c>
      <c r="BN125" s="8">
        <v>35</v>
      </c>
      <c r="BO125" s="9" t="s">
        <v>481</v>
      </c>
      <c r="BP125" s="8" t="s">
        <v>76</v>
      </c>
      <c r="BQ125" s="9">
        <f t="array" ref="BQ125">VLOOKUP($C125&amp;$D125&amp;$BW125,IF({1,0},Sheet1!$A$6:$A$47&amp;Sheet1!$C$6:$C$47&amp;Sheet1!$BV$6:$BV$47,Sheet1!BP$6:BP$47),2,0)</f>
        <v>7</v>
      </c>
      <c r="BR125" s="9">
        <f t="array" ref="BR125">VLOOKUP($C125&amp;$D125&amp;$BW125,IF({1,0},Sheet1!$A$6:$A$47&amp;Sheet1!$C$6:$C$47&amp;Sheet1!$BV$6:$BV$47,Sheet1!BQ$6:BQ$47),2,0)</f>
        <v>50</v>
      </c>
      <c r="BS125" s="9">
        <f t="array" ref="BS125">VLOOKUP($C125&amp;$D125&amp;$BW125,IF({1,0},Sheet1!$A$6:$A$47&amp;Sheet1!$C$6:$C$47&amp;Sheet1!$BV$6:$BV$47,Sheet1!BR$6:BR$47),2,0)</f>
        <v>0</v>
      </c>
      <c r="BT125" s="9">
        <f t="array" ref="BT125">VLOOKUP($C125&amp;$D125&amp;$BW125,IF({1,0},Sheet1!$A$6:$A$47&amp;Sheet1!$C$6:$C$47&amp;Sheet1!$BV$6:$BV$47,Sheet1!BS$6:BS$47),2,0)</f>
        <v>0</v>
      </c>
      <c r="BU125" s="9">
        <f t="array" ref="BU125">VLOOKUP($C125&amp;$D125&amp;$BW125,IF({1,0},Sheet1!$A$6:$A$47&amp;Sheet1!$C$6:$C$47&amp;Sheet1!$BV$6:$BV$47,Sheet1!BT$6:BT$47),2,0)</f>
        <v>0</v>
      </c>
      <c r="BV125" s="9">
        <f t="array" ref="BV125">VLOOKUP($C125&amp;$D125&amp;$BW125,IF({1,0},Sheet1!$A$6:$A$47&amp;Sheet1!$C$6:$C$47&amp;Sheet1!$BV$6:$BV$47,Sheet1!BU$6:BU$47),2,0)</f>
        <v>0</v>
      </c>
      <c r="BW125" s="8">
        <v>40</v>
      </c>
      <c r="BX125" s="9" t="str">
        <f t="shared" ref="BX125:BX126" si="38">"伤害加成+"&amp;BR125/10&amp;"% （"&amp;BW125/5&amp;"星）"</f>
        <v>伤害加成+5% （8星）</v>
      </c>
      <c r="BY125" s="8" t="s">
        <v>77</v>
      </c>
      <c r="BZ125" s="9">
        <f t="array" ref="BZ125">VLOOKUP($C125&amp;$D125&amp;$CF125,IF({1,0},Sheet1!$A$6:$A$47&amp;Sheet1!$C$6:$C$47&amp;Sheet1!$CE$6:$CE$47,Sheet1!BY$6:BY$47),2,0)</f>
        <v>2</v>
      </c>
      <c r="CA125" s="9">
        <f t="array" ref="CA125">VLOOKUP($C125&amp;$D125&amp;$CF125,IF({1,0},Sheet1!$A$6:$A$47&amp;Sheet1!$C$6:$C$47&amp;Sheet1!$CE$6:$CE$47,Sheet1!BZ$6:BZ$47),2,0)</f>
        <v>8000</v>
      </c>
      <c r="CB125" s="9">
        <f t="array" ref="CB125">VLOOKUP($C125&amp;$D125&amp;$CF125,IF({1,0},Sheet1!$A$6:$A$47&amp;Sheet1!$C$6:$C$47&amp;Sheet1!$CE$6:$CE$47,Sheet1!CA$6:CA$47),2,0)</f>
        <v>0</v>
      </c>
      <c r="CC125" s="9">
        <f t="array" ref="CC125">VLOOKUP($C125&amp;$D125&amp;$CF125,IF({1,0},Sheet1!$A$6:$A$47&amp;Sheet1!$C$6:$C$47&amp;Sheet1!$CE$6:$CE$47,Sheet1!CB$6:CB$47),2,0)</f>
        <v>0</v>
      </c>
      <c r="CD125" s="9">
        <f t="array" ref="CD125">VLOOKUP($C125&amp;$D125&amp;$CF125,IF({1,0},Sheet1!$A$6:$A$47&amp;Sheet1!$C$6:$C$47&amp;Sheet1!$CE$6:$CE$47,Sheet1!CC$6:CC$47),2,0)</f>
        <v>0</v>
      </c>
      <c r="CE125" s="9">
        <f t="array" ref="CE125">VLOOKUP($C125&amp;$D125&amp;$CF125,IF({1,0},Sheet1!$A$6:$A$47&amp;Sheet1!$C$6:$C$47&amp;Sheet1!$CE$6:$CE$47,Sheet1!CD$6:CD$47),2,0)</f>
        <v>0</v>
      </c>
      <c r="CF125" s="8">
        <v>45</v>
      </c>
      <c r="CG125" s="9" t="s">
        <v>482</v>
      </c>
      <c r="CH125" s="8" t="s">
        <v>78</v>
      </c>
      <c r="CI125" s="9">
        <f t="array" ref="CI125">VLOOKUP($C125&amp;$D125&amp;$CO125,IF({1,0},Sheet1!$A$6:$A$47&amp;Sheet1!$C$6:$C$47&amp;Sheet1!$CN$6:$CN$47,Sheet1!CH$6:CH$47),2,0)</f>
        <v>22</v>
      </c>
      <c r="CJ125" s="9">
        <f t="array" ref="CJ125">VLOOKUP($C125&amp;$D125&amp;$CO125,IF({1,0},Sheet1!$A$6:$A$47&amp;Sheet1!$C$6:$C$47&amp;Sheet1!$CN$6:$CN$47,Sheet1!CI$6:CI$47),2,0)</f>
        <v>60</v>
      </c>
      <c r="CK125" s="9">
        <f t="array" ref="CK125">VLOOKUP($C125&amp;$D125&amp;$CO125,IF({1,0},Sheet1!$A$6:$A$47&amp;Sheet1!$C$6:$C$47&amp;Sheet1!$CN$6:$CN$47,Sheet1!CJ$6:CJ$47),2,0)</f>
        <v>0</v>
      </c>
      <c r="CL125" s="9">
        <f t="array" ref="CL125">VLOOKUP($C125&amp;$D125&amp;$CO125,IF({1,0},Sheet1!$A$6:$A$47&amp;Sheet1!$C$6:$C$47&amp;Sheet1!$CN$6:$CN$47,Sheet1!CK$6:CK$47),2,0)</f>
        <v>0</v>
      </c>
      <c r="CM125" s="9">
        <f t="array" ref="CM125">VLOOKUP($C125&amp;$D125&amp;$CO125,IF({1,0},Sheet1!$A$6:$A$47&amp;Sheet1!$C$6:$C$47&amp;Sheet1!$CN$6:$CN$47,Sheet1!CL$6:CL$47),2,0)</f>
        <v>0</v>
      </c>
      <c r="CN125" s="9">
        <f t="array" ref="CN125">VLOOKUP($C125&amp;$D125&amp;$CO125,IF({1,0},Sheet1!$A$6:$A$47&amp;Sheet1!$C$6:$C$47&amp;Sheet1!$CN$6:$CN$47,Sheet1!CM$6:CM$47),2,0)</f>
        <v>0</v>
      </c>
      <c r="CO125" s="8">
        <v>50</v>
      </c>
      <c r="CP125" s="9" t="str">
        <f t="shared" ref="CP125:CP126" si="39">"最终增伤+"&amp;CJ125/10&amp;"% （"&amp;CO125/5&amp;"星）"</f>
        <v>最终增伤+6% （10星）</v>
      </c>
    </row>
    <row r="126" spans="1:94" ht="17.399999999999999" x14ac:dyDescent="0.25">
      <c r="A126" s="51">
        <v>40805</v>
      </c>
      <c r="B126" s="30" t="s">
        <v>281</v>
      </c>
      <c r="C126" s="30">
        <f>VLOOKUP(B126,Sheet4!$A$6:$B$171,2,0)</f>
        <v>3</v>
      </c>
      <c r="D126" s="52">
        <v>8</v>
      </c>
      <c r="E126" s="8" t="s">
        <v>29</v>
      </c>
      <c r="F126" s="9">
        <f t="array" ref="F126">VLOOKUP($C126&amp;$D126&amp;$L126,IF({1,0},Sheet1!$A$6:$A$47&amp;Sheet1!$C$6:$C$47&amp;Sheet1!$K$6:$K$47,Sheet1!E$6:E$47),2,0)</f>
        <v>18</v>
      </c>
      <c r="G126" s="9">
        <f t="array" ref="G126">VLOOKUP($C126&amp;$D126&amp;$L126,IF({1,0},Sheet1!$A$6:$A$47&amp;Sheet1!$C$6:$C$47&amp;Sheet1!$K$6:$K$47,Sheet1!F$6:F$47),2,0)</f>
        <v>1</v>
      </c>
      <c r="H126" s="9">
        <f t="array" ref="H126">VLOOKUP($C126&amp;$D126&amp;$L126,IF({1,0},Sheet1!$A$6:$A$47&amp;Sheet1!$C$6:$C$47&amp;Sheet1!$K$6:$K$47,Sheet1!G$6:G$47),2,0)</f>
        <v>0</v>
      </c>
      <c r="I126" s="9">
        <f t="array" ref="I126">VLOOKUP($C126&amp;$D126&amp;$L126,IF({1,0},Sheet1!$A$6:$A$47&amp;Sheet1!$C$6:$C$47&amp;Sheet1!$K$6:$K$47,Sheet1!H$6:H$47),2,0)</f>
        <v>0</v>
      </c>
      <c r="J126" s="9">
        <f t="array" ref="J126">VLOOKUP($C126&amp;$D126&amp;$L126,IF({1,0},Sheet1!$A$6:$A$47&amp;Sheet1!$C$6:$C$47&amp;Sheet1!$K$6:$K$47,Sheet1!I$6:I$47),2,0)</f>
        <v>0</v>
      </c>
      <c r="K126" s="9">
        <f t="array" ref="K126">VLOOKUP($C126&amp;$D126&amp;$L126,IF({1,0},Sheet1!$A$6:$A$47&amp;Sheet1!$C$6:$C$47&amp;Sheet1!$K$6:$K$47,Sheet1!J$6:J$47),2,0)</f>
        <v>0</v>
      </c>
      <c r="L126" s="8">
        <v>5</v>
      </c>
      <c r="M126" s="33" t="s">
        <v>413</v>
      </c>
      <c r="N126" s="8" t="s">
        <v>27</v>
      </c>
      <c r="O126" s="9">
        <f t="array" ref="O126">VLOOKUP($C126&amp;$D126&amp;$U126,IF({1,0},Sheet1!$A$6:$A$47&amp;Sheet1!$C$6:$C$47&amp;Sheet1!$T$6:$T$47,Sheet1!N$6:N$47),2,0)</f>
        <v>18</v>
      </c>
      <c r="P126" s="9">
        <f t="array" ref="P126">VLOOKUP($C126&amp;$D126&amp;$U126,IF({1,0},Sheet1!$A$6:$A$47&amp;Sheet1!$C$6:$C$47&amp;Sheet1!$T$6:$T$47,Sheet1!O$6:O$47),2,0)</f>
        <v>2</v>
      </c>
      <c r="Q126" s="9">
        <f t="array" ref="Q126">VLOOKUP($C126&amp;$D126&amp;$U126,IF({1,0},Sheet1!$A$6:$A$47&amp;Sheet1!$C$6:$C$47&amp;Sheet1!$T$6:$T$47,Sheet1!P$6:P$47),2,0)</f>
        <v>0</v>
      </c>
      <c r="R126" s="9">
        <f t="array" ref="R126">VLOOKUP($C126&amp;$D126&amp;$U126,IF({1,0},Sheet1!$A$6:$A$47&amp;Sheet1!$C$6:$C$47&amp;Sheet1!$T$6:$T$47,Sheet1!Q$6:Q$47),2,0)</f>
        <v>0</v>
      </c>
      <c r="S126" s="9">
        <f t="array" ref="S126">VLOOKUP($C126&amp;$D126&amp;$U126,IF({1,0},Sheet1!$A$6:$A$47&amp;Sheet1!$C$6:$C$47&amp;Sheet1!$T$6:$T$47,Sheet1!R$6:R$47),2,0)</f>
        <v>0</v>
      </c>
      <c r="T126" s="9">
        <f t="array" ref="T126">VLOOKUP($C126&amp;$D126&amp;$U126,IF({1,0},Sheet1!$A$6:$A$47&amp;Sheet1!$C$6:$C$47&amp;Sheet1!$T$6:$T$47,Sheet1!S$6:S$47),2,0)</f>
        <v>0</v>
      </c>
      <c r="U126" s="8">
        <v>10</v>
      </c>
      <c r="V126" s="33" t="s">
        <v>414</v>
      </c>
      <c r="W126" s="8" t="s">
        <v>28</v>
      </c>
      <c r="X126" s="9">
        <f t="array" ref="X126">VLOOKUP($C126&amp;$D126&amp;$AD126,IF({1,0},Sheet1!$A$6:$A$47&amp;Sheet1!$C$6:$C$47&amp;Sheet1!$AC$6:$AC$47,Sheet1!W$6:W$47),2,0)</f>
        <v>0</v>
      </c>
      <c r="Y126" s="9">
        <f t="array" ref="Y126">VLOOKUP($C126&amp;$D126&amp;$AD126,IF({1,0},Sheet1!$A$6:$A$47&amp;Sheet1!$C$6:$C$47&amp;Sheet1!$AC$6:$AC$47,Sheet1!X$6:X$47),2,0)</f>
        <v>0</v>
      </c>
      <c r="Z126" s="9">
        <f t="array" ref="Z126">VLOOKUP($C126&amp;$D126&amp;$AD126,IF({1,0},Sheet1!$A$6:$A$47&amp;Sheet1!$C$6:$C$47&amp;Sheet1!$AC$6:$AC$47,Sheet1!Y$6:Y$47),2,0)</f>
        <v>2</v>
      </c>
      <c r="AA126" s="9">
        <f t="array" ref="AA126">VLOOKUP($C126&amp;$D126&amp;$AD126,IF({1,0},Sheet1!$A$6:$A$47&amp;Sheet1!$C$6:$C$47&amp;Sheet1!$AC$6:$AC$47,Sheet1!Z$6:Z$47),2,0)</f>
        <v>600</v>
      </c>
      <c r="AB126" s="9">
        <f t="array" ref="AB126">VLOOKUP($C126&amp;$D126&amp;$AD126,IF({1,0},Sheet1!$A$6:$A$47&amp;Sheet1!$C$6:$C$47&amp;Sheet1!$AC$6:$AC$47,Sheet1!AA$6:AA$47),2,0)</f>
        <v>9</v>
      </c>
      <c r="AC126" s="9">
        <f t="array" ref="AC126">VLOOKUP($C126&amp;$D126&amp;$AD126,IF({1,0},Sheet1!$A$6:$A$47&amp;Sheet1!$C$6:$C$47&amp;Sheet1!$AC$6:$AC$47,Sheet1!AB$6:AB$47),2,0)</f>
        <v>30</v>
      </c>
      <c r="AD126" s="8">
        <v>15</v>
      </c>
      <c r="AE126" s="9" t="str">
        <f t="array" ref="AE126">VLOOKUP($C126&amp;$D126,IF({1,0},Sheet1!$A$6:$A$47&amp;Sheet1!$C$6:$C$47,Sheet1!AD$6:AD$47),2,0)</f>
        <v>攻击+600，命中+3% （3星）</v>
      </c>
      <c r="AF126" s="8" t="s">
        <v>72</v>
      </c>
      <c r="AG126" s="9">
        <f t="array" ref="AG126">VLOOKUP($C126&amp;$D126&amp;$AM126,IF({1,0},Sheet1!$A$6:$A$47&amp;Sheet1!$C$6:$C$47&amp;Sheet1!$AL$6:$AL$47,Sheet1!AF$6:AF$47),2,0)</f>
        <v>0</v>
      </c>
      <c r="AH126" s="9">
        <f t="array" ref="AH126">VLOOKUP($C126&amp;$D126&amp;$AM126,IF({1,0},Sheet1!$A$6:$A$47&amp;Sheet1!$C$6:$C$47&amp;Sheet1!$AL$6:$AL$47,Sheet1!AG$6:AG$47),2,0)</f>
        <v>0</v>
      </c>
      <c r="AI126" s="9">
        <f t="array" ref="AI126">VLOOKUP($C126&amp;$D126&amp;$AM126,IF({1,0},Sheet1!$A$6:$A$47&amp;Sheet1!$C$6:$C$47&amp;Sheet1!$AL$6:$AL$47,Sheet1!AH$6:AH$47),2,0)</f>
        <v>7</v>
      </c>
      <c r="AJ126" s="9">
        <f t="array" ref="AJ126">VLOOKUP($C126&amp;$D126&amp;$AM126,IF({1,0},Sheet1!$A$6:$A$47&amp;Sheet1!$C$6:$C$47&amp;Sheet1!$AL$6:$AL$47,Sheet1!AI$6:AI$47),2,0)</f>
        <v>50</v>
      </c>
      <c r="AK126" s="9">
        <f t="array" ref="AK126">VLOOKUP($C126&amp;$D126&amp;$AM126,IF({1,0},Sheet1!$A$6:$A$47&amp;Sheet1!$C$6:$C$47&amp;Sheet1!$AL$6:$AL$47,Sheet1!AJ$6:AJ$47),2,0)</f>
        <v>0</v>
      </c>
      <c r="AL126" s="9">
        <f t="array" ref="AL126">VLOOKUP($C126&amp;$D126&amp;$AM126,IF({1,0},Sheet1!$A$6:$A$47&amp;Sheet1!$C$6:$C$47&amp;Sheet1!$AL$6:$AL$47,Sheet1!AK$6:AK$47),2,0)</f>
        <v>0</v>
      </c>
      <c r="AM126" s="8">
        <v>20</v>
      </c>
      <c r="AN126" s="9" t="s">
        <v>427</v>
      </c>
      <c r="AO126" s="8" t="s">
        <v>73</v>
      </c>
      <c r="AP126" s="9">
        <f t="array" ref="AP126">VLOOKUP($C126&amp;$D126&amp;$AV126,IF({1,0},Sheet1!$A$6:$A$47&amp;Sheet1!$C$6:$C$47&amp;Sheet1!$AU$6:$AU$47,Sheet1!AO$6:AO$47),2,0)</f>
        <v>2</v>
      </c>
      <c r="AQ126" s="9">
        <f t="array" ref="AQ126">VLOOKUP($C126&amp;$D126&amp;$AV126,IF({1,0},Sheet1!$A$6:$A$47&amp;Sheet1!$C$6:$C$47&amp;Sheet1!$AU$6:$AU$47,Sheet1!AP$6:AP$47),2,0)</f>
        <v>2000</v>
      </c>
      <c r="AR126" s="9">
        <f t="array" ref="AR126">VLOOKUP($C126&amp;$D126&amp;$AV126,IF({1,0},Sheet1!$A$6:$A$47&amp;Sheet1!$C$6:$C$47&amp;Sheet1!$AU$6:$AU$47,Sheet1!AQ$6:AQ$47),2,0)</f>
        <v>0</v>
      </c>
      <c r="AS126" s="9">
        <f t="array" ref="AS126">VLOOKUP($C126&amp;$D126&amp;$AV126,IF({1,0},Sheet1!$A$6:$A$47&amp;Sheet1!$C$6:$C$47&amp;Sheet1!$AU$6:$AU$47,Sheet1!AR$6:AR$47),2,0)</f>
        <v>0</v>
      </c>
      <c r="AT126" s="9">
        <f t="array" ref="AT126">VLOOKUP($C126&amp;$D126&amp;$AV126,IF({1,0},Sheet1!$A$6:$A$47&amp;Sheet1!$C$6:$C$47&amp;Sheet1!$AU$6:$AU$47,Sheet1!AS$6:AS$47),2,0)</f>
        <v>0</v>
      </c>
      <c r="AU126" s="9">
        <f t="array" ref="AU126">VLOOKUP($C126&amp;$D126&amp;$AV126,IF({1,0},Sheet1!$A$6:$A$47&amp;Sheet1!$C$6:$C$47&amp;Sheet1!$AU$6:$AU$47,Sheet1!AT$6:AT$47),2,0)</f>
        <v>0</v>
      </c>
      <c r="AV126" s="8">
        <v>25</v>
      </c>
      <c r="AW126" s="9" t="s">
        <v>480</v>
      </c>
      <c r="AX126" s="8" t="s">
        <v>74</v>
      </c>
      <c r="AY126" s="9">
        <f t="array" ref="AY126">VLOOKUP($C126&amp;$D126&amp;$BE126,IF({1,0},Sheet1!$A$6:$A$47&amp;Sheet1!$C$6:$C$47&amp;Sheet1!$BD$6:$BD$47,Sheet1!AX$6:AX$47),2,0)</f>
        <v>18</v>
      </c>
      <c r="AZ126" s="9">
        <f t="array" ref="AZ126">VLOOKUP($C126&amp;$D126&amp;$BE126,IF({1,0},Sheet1!$A$6:$A$47&amp;Sheet1!$C$6:$C$47&amp;Sheet1!$BD$6:$BD$47,Sheet1!AY$6:AY$47),2,0)</f>
        <v>4</v>
      </c>
      <c r="BA126" s="9">
        <f t="array" ref="BA126">VLOOKUP($C126&amp;$D126&amp;$BE126,IF({1,0},Sheet1!$A$6:$A$47&amp;Sheet1!$C$6:$C$47&amp;Sheet1!$BD$6:$BD$47,Sheet1!AZ$6:AZ$47),2,0)</f>
        <v>0</v>
      </c>
      <c r="BB126" s="9">
        <f t="array" ref="BB126">VLOOKUP($C126&amp;$D126&amp;$BE126,IF({1,0},Sheet1!$A$6:$A$47&amp;Sheet1!$C$6:$C$47&amp;Sheet1!$BD$6:$BD$47,Sheet1!BA$6:BA$47),2,0)</f>
        <v>0</v>
      </c>
      <c r="BC126" s="9">
        <f t="array" ref="BC126">VLOOKUP($C126&amp;$D126&amp;$BE126,IF({1,0},Sheet1!$A$6:$A$47&amp;Sheet1!$C$6:$C$47&amp;Sheet1!$BD$6:$BD$47,Sheet1!BB$6:BB$47),2,0)</f>
        <v>0</v>
      </c>
      <c r="BD126" s="9">
        <f t="array" ref="BD126">VLOOKUP($C126&amp;$D126&amp;$BE126,IF({1,0},Sheet1!$A$6:$A$47&amp;Sheet1!$C$6:$C$47&amp;Sheet1!$BD$6:$BD$47,Sheet1!BC$6:BC$47),2,0)</f>
        <v>0</v>
      </c>
      <c r="BE126" s="8">
        <v>30</v>
      </c>
      <c r="BF126" s="33" t="s">
        <v>418</v>
      </c>
      <c r="BG126" s="33" t="s">
        <v>75</v>
      </c>
      <c r="BH126" s="9">
        <f t="array" ref="BH126">VLOOKUP($C126&amp;$D126&amp;$BN126,IF({1,0},Sheet1!$A$6:$A$47&amp;Sheet1!$C$6:$C$47&amp;Sheet1!$BM$6:$BM$47,Sheet1!BG$6:BG$47),2,0)</f>
        <v>2</v>
      </c>
      <c r="BI126" s="9">
        <f t="array" ref="BI126">VLOOKUP($C126&amp;$D126&amp;$BN126,IF({1,0},Sheet1!$A$6:$A$47&amp;Sheet1!$C$6:$C$47&amp;Sheet1!$BM$6:$BM$47,Sheet1!BH$6:BH$47),2,0)</f>
        <v>4000</v>
      </c>
      <c r="BJ126" s="9">
        <f t="array" ref="BJ126">VLOOKUP($C126&amp;$D126&amp;$BN126,IF({1,0},Sheet1!$A$6:$A$47&amp;Sheet1!$C$6:$C$47&amp;Sheet1!$BM$6:$BM$47,Sheet1!BI$6:BI$47),2,0)</f>
        <v>0</v>
      </c>
      <c r="BK126" s="9">
        <f t="array" ref="BK126">VLOOKUP($C126&amp;$D126&amp;$BN126,IF({1,0},Sheet1!$A$6:$A$47&amp;Sheet1!$C$6:$C$47&amp;Sheet1!$BM$6:$BM$47,Sheet1!BJ$6:BJ$47),2,0)</f>
        <v>0</v>
      </c>
      <c r="BL126" s="9">
        <f t="array" ref="BL126">VLOOKUP($C126&amp;$D126&amp;$BN126,IF({1,0},Sheet1!$A$6:$A$47&amp;Sheet1!$C$6:$C$47&amp;Sheet1!$BM$6:$BM$47,Sheet1!BK$6:BK$47),2,0)</f>
        <v>0</v>
      </c>
      <c r="BM126" s="9">
        <f t="array" ref="BM126">VLOOKUP($C126&amp;$D126&amp;$BN126,IF({1,0},Sheet1!$A$6:$A$47&amp;Sheet1!$C$6:$C$47&amp;Sheet1!$BM$6:$BM$47,Sheet1!BL$6:BL$47),2,0)</f>
        <v>0</v>
      </c>
      <c r="BN126" s="8">
        <v>35</v>
      </c>
      <c r="BO126" s="9" t="s">
        <v>481</v>
      </c>
      <c r="BP126" s="8" t="s">
        <v>76</v>
      </c>
      <c r="BQ126" s="9">
        <f t="array" ref="BQ126">VLOOKUP($C126&amp;$D126&amp;$BW126,IF({1,0},Sheet1!$A$6:$A$47&amp;Sheet1!$C$6:$C$47&amp;Sheet1!$BV$6:$BV$47,Sheet1!BP$6:BP$47),2,0)</f>
        <v>7</v>
      </c>
      <c r="BR126" s="9">
        <f t="array" ref="BR126">VLOOKUP($C126&amp;$D126&amp;$BW126,IF({1,0},Sheet1!$A$6:$A$47&amp;Sheet1!$C$6:$C$47&amp;Sheet1!$BV$6:$BV$47,Sheet1!BQ$6:BQ$47),2,0)</f>
        <v>50</v>
      </c>
      <c r="BS126" s="9">
        <f t="array" ref="BS126">VLOOKUP($C126&amp;$D126&amp;$BW126,IF({1,0},Sheet1!$A$6:$A$47&amp;Sheet1!$C$6:$C$47&amp;Sheet1!$BV$6:$BV$47,Sheet1!BR$6:BR$47),2,0)</f>
        <v>0</v>
      </c>
      <c r="BT126" s="9">
        <f t="array" ref="BT126">VLOOKUP($C126&amp;$D126&amp;$BW126,IF({1,0},Sheet1!$A$6:$A$47&amp;Sheet1!$C$6:$C$47&amp;Sheet1!$BV$6:$BV$47,Sheet1!BS$6:BS$47),2,0)</f>
        <v>0</v>
      </c>
      <c r="BU126" s="9">
        <f t="array" ref="BU126">VLOOKUP($C126&amp;$D126&amp;$BW126,IF({1,0},Sheet1!$A$6:$A$47&amp;Sheet1!$C$6:$C$47&amp;Sheet1!$BV$6:$BV$47,Sheet1!BT$6:BT$47),2,0)</f>
        <v>0</v>
      </c>
      <c r="BV126" s="9">
        <f t="array" ref="BV126">VLOOKUP($C126&amp;$D126&amp;$BW126,IF({1,0},Sheet1!$A$6:$A$47&amp;Sheet1!$C$6:$C$47&amp;Sheet1!$BV$6:$BV$47,Sheet1!BU$6:BU$47),2,0)</f>
        <v>0</v>
      </c>
      <c r="BW126" s="8">
        <v>40</v>
      </c>
      <c r="BX126" s="9" t="str">
        <f t="shared" si="38"/>
        <v>伤害加成+5% （8星）</v>
      </c>
      <c r="BY126" s="8" t="s">
        <v>77</v>
      </c>
      <c r="BZ126" s="9">
        <f t="array" ref="BZ126">VLOOKUP($C126&amp;$D126&amp;$CF126,IF({1,0},Sheet1!$A$6:$A$47&amp;Sheet1!$C$6:$C$47&amp;Sheet1!$CE$6:$CE$47,Sheet1!BY$6:BY$47),2,0)</f>
        <v>2</v>
      </c>
      <c r="CA126" s="9">
        <f t="array" ref="CA126">VLOOKUP($C126&amp;$D126&amp;$CF126,IF({1,0},Sheet1!$A$6:$A$47&amp;Sheet1!$C$6:$C$47&amp;Sheet1!$CE$6:$CE$47,Sheet1!BZ$6:BZ$47),2,0)</f>
        <v>8000</v>
      </c>
      <c r="CB126" s="9">
        <f t="array" ref="CB126">VLOOKUP($C126&amp;$D126&amp;$CF126,IF({1,0},Sheet1!$A$6:$A$47&amp;Sheet1!$C$6:$C$47&amp;Sheet1!$CE$6:$CE$47,Sheet1!CA$6:CA$47),2,0)</f>
        <v>0</v>
      </c>
      <c r="CC126" s="9">
        <f t="array" ref="CC126">VLOOKUP($C126&amp;$D126&amp;$CF126,IF({1,0},Sheet1!$A$6:$A$47&amp;Sheet1!$C$6:$C$47&amp;Sheet1!$CE$6:$CE$47,Sheet1!CB$6:CB$47),2,0)</f>
        <v>0</v>
      </c>
      <c r="CD126" s="9">
        <f t="array" ref="CD126">VLOOKUP($C126&amp;$D126&amp;$CF126,IF({1,0},Sheet1!$A$6:$A$47&amp;Sheet1!$C$6:$C$47&amp;Sheet1!$CE$6:$CE$47,Sheet1!CC$6:CC$47),2,0)</f>
        <v>0</v>
      </c>
      <c r="CE126" s="9">
        <f t="array" ref="CE126">VLOOKUP($C126&amp;$D126&amp;$CF126,IF({1,0},Sheet1!$A$6:$A$47&amp;Sheet1!$C$6:$C$47&amp;Sheet1!$CE$6:$CE$47,Sheet1!CD$6:CD$47),2,0)</f>
        <v>0</v>
      </c>
      <c r="CF126" s="8">
        <v>45</v>
      </c>
      <c r="CG126" s="9" t="s">
        <v>482</v>
      </c>
      <c r="CH126" s="8" t="s">
        <v>78</v>
      </c>
      <c r="CI126" s="9">
        <f t="array" ref="CI126">VLOOKUP($C126&amp;$D126&amp;$CO126,IF({1,0},Sheet1!$A$6:$A$47&amp;Sheet1!$C$6:$C$47&amp;Sheet1!$CN$6:$CN$47,Sheet1!CH$6:CH$47),2,0)</f>
        <v>22</v>
      </c>
      <c r="CJ126" s="9">
        <f t="array" ref="CJ126">VLOOKUP($C126&amp;$D126&amp;$CO126,IF({1,0},Sheet1!$A$6:$A$47&amp;Sheet1!$C$6:$C$47&amp;Sheet1!$CN$6:$CN$47,Sheet1!CI$6:CI$47),2,0)</f>
        <v>60</v>
      </c>
      <c r="CK126" s="9">
        <f t="array" ref="CK126">VLOOKUP($C126&amp;$D126&amp;$CO126,IF({1,0},Sheet1!$A$6:$A$47&amp;Sheet1!$C$6:$C$47&amp;Sheet1!$CN$6:$CN$47,Sheet1!CJ$6:CJ$47),2,0)</f>
        <v>0</v>
      </c>
      <c r="CL126" s="9">
        <f t="array" ref="CL126">VLOOKUP($C126&amp;$D126&amp;$CO126,IF({1,0},Sheet1!$A$6:$A$47&amp;Sheet1!$C$6:$C$47&amp;Sheet1!$CN$6:$CN$47,Sheet1!CK$6:CK$47),2,0)</f>
        <v>0</v>
      </c>
      <c r="CM126" s="9">
        <f t="array" ref="CM126">VLOOKUP($C126&amp;$D126&amp;$CO126,IF({1,0},Sheet1!$A$6:$A$47&amp;Sheet1!$C$6:$C$47&amp;Sheet1!$CN$6:$CN$47,Sheet1!CL$6:CL$47),2,0)</f>
        <v>0</v>
      </c>
      <c r="CN126" s="9">
        <f t="array" ref="CN126">VLOOKUP($C126&amp;$D126&amp;$CO126,IF({1,0},Sheet1!$A$6:$A$47&amp;Sheet1!$C$6:$C$47&amp;Sheet1!$CN$6:$CN$47,Sheet1!CM$6:CM$47),2,0)</f>
        <v>0</v>
      </c>
      <c r="CO126" s="8">
        <v>50</v>
      </c>
      <c r="CP126" s="9" t="str">
        <f t="shared" si="39"/>
        <v>最终增伤+6% （10星）</v>
      </c>
    </row>
    <row r="127" spans="1:94" ht="17.399999999999999" x14ac:dyDescent="0.25">
      <c r="A127" s="51">
        <v>40806</v>
      </c>
      <c r="B127" s="30" t="s">
        <v>282</v>
      </c>
      <c r="C127" s="30">
        <f>VLOOKUP(B127,Sheet4!$A$6:$B$171,2,0)</f>
        <v>4</v>
      </c>
      <c r="D127" s="52">
        <v>8</v>
      </c>
      <c r="E127" s="8" t="s">
        <v>29</v>
      </c>
      <c r="F127" s="9">
        <f t="array" ref="F127">VLOOKUP($C127&amp;$D127&amp;$L127,IF({1,0},Sheet1!$A$6:$A$47&amp;Sheet1!$C$6:$C$47&amp;Sheet1!$K$6:$K$47,Sheet1!E$6:E$47),2,0)</f>
        <v>18</v>
      </c>
      <c r="G127" s="9">
        <f t="array" ref="G127">VLOOKUP($C127&amp;$D127&amp;$L127,IF({1,0},Sheet1!$A$6:$A$47&amp;Sheet1!$C$6:$C$47&amp;Sheet1!$K$6:$K$47,Sheet1!F$6:F$47),2,0)</f>
        <v>1</v>
      </c>
      <c r="H127" s="9">
        <f t="array" ref="H127">VLOOKUP($C127&amp;$D127&amp;$L127,IF({1,0},Sheet1!$A$6:$A$47&amp;Sheet1!$C$6:$C$47&amp;Sheet1!$K$6:$K$47,Sheet1!G$6:G$47),2,0)</f>
        <v>0</v>
      </c>
      <c r="I127" s="9">
        <f t="array" ref="I127">VLOOKUP($C127&amp;$D127&amp;$L127,IF({1,0},Sheet1!$A$6:$A$47&amp;Sheet1!$C$6:$C$47&amp;Sheet1!$K$6:$K$47,Sheet1!H$6:H$47),2,0)</f>
        <v>0</v>
      </c>
      <c r="J127" s="9">
        <f t="array" ref="J127">VLOOKUP($C127&amp;$D127&amp;$L127,IF({1,0},Sheet1!$A$6:$A$47&amp;Sheet1!$C$6:$C$47&amp;Sheet1!$K$6:$K$47,Sheet1!I$6:I$47),2,0)</f>
        <v>0</v>
      </c>
      <c r="K127" s="9">
        <f t="array" ref="K127">VLOOKUP($C127&amp;$D127&amp;$L127,IF({1,0},Sheet1!$A$6:$A$47&amp;Sheet1!$C$6:$C$47&amp;Sheet1!$K$6:$K$47,Sheet1!J$6:J$47),2,0)</f>
        <v>0</v>
      </c>
      <c r="L127" s="8">
        <v>5</v>
      </c>
      <c r="M127" s="33" t="s">
        <v>413</v>
      </c>
      <c r="N127" s="8" t="s">
        <v>27</v>
      </c>
      <c r="O127" s="9">
        <f t="array" ref="O127">VLOOKUP($C127&amp;$D127&amp;$U127,IF({1,0},Sheet1!$A$6:$A$47&amp;Sheet1!$C$6:$C$47&amp;Sheet1!$T$6:$T$47,Sheet1!N$6:N$47),2,0)</f>
        <v>18</v>
      </c>
      <c r="P127" s="9">
        <f t="array" ref="P127">VLOOKUP($C127&amp;$D127&amp;$U127,IF({1,0},Sheet1!$A$6:$A$47&amp;Sheet1!$C$6:$C$47&amp;Sheet1!$T$6:$T$47,Sheet1!O$6:O$47),2,0)</f>
        <v>2</v>
      </c>
      <c r="Q127" s="9">
        <f t="array" ref="Q127">VLOOKUP($C127&amp;$D127&amp;$U127,IF({1,0},Sheet1!$A$6:$A$47&amp;Sheet1!$C$6:$C$47&amp;Sheet1!$T$6:$T$47,Sheet1!P$6:P$47),2,0)</f>
        <v>0</v>
      </c>
      <c r="R127" s="9">
        <f t="array" ref="R127">VLOOKUP($C127&amp;$D127&amp;$U127,IF({1,0},Sheet1!$A$6:$A$47&amp;Sheet1!$C$6:$C$47&amp;Sheet1!$T$6:$T$47,Sheet1!Q$6:Q$47),2,0)</f>
        <v>0</v>
      </c>
      <c r="S127" s="9">
        <f t="array" ref="S127">VLOOKUP($C127&amp;$D127&amp;$U127,IF({1,0},Sheet1!$A$6:$A$47&amp;Sheet1!$C$6:$C$47&amp;Sheet1!$T$6:$T$47,Sheet1!R$6:R$47),2,0)</f>
        <v>0</v>
      </c>
      <c r="T127" s="9">
        <f t="array" ref="T127">VLOOKUP($C127&amp;$D127&amp;$U127,IF({1,0},Sheet1!$A$6:$A$47&amp;Sheet1!$C$6:$C$47&amp;Sheet1!$T$6:$T$47,Sheet1!S$6:S$47),2,0)</f>
        <v>0</v>
      </c>
      <c r="U127" s="8">
        <v>10</v>
      </c>
      <c r="V127" s="33" t="s">
        <v>414</v>
      </c>
      <c r="W127" s="8" t="s">
        <v>28</v>
      </c>
      <c r="X127" s="9">
        <f t="array" ref="X127">VLOOKUP($C127&amp;$D127&amp;$AD127,IF({1,0},Sheet1!$A$6:$A$47&amp;Sheet1!$C$6:$C$47&amp;Sheet1!$AC$6:$AC$47,Sheet1!W$6:W$47),2,0)</f>
        <v>0</v>
      </c>
      <c r="Y127" s="9">
        <f t="array" ref="Y127">VLOOKUP($C127&amp;$D127&amp;$AD127,IF({1,0},Sheet1!$A$6:$A$47&amp;Sheet1!$C$6:$C$47&amp;Sheet1!$AC$6:$AC$47,Sheet1!X$6:X$47),2,0)</f>
        <v>0</v>
      </c>
      <c r="Z127" s="9">
        <f t="array" ref="Z127">VLOOKUP($C127&amp;$D127&amp;$AD127,IF({1,0},Sheet1!$A$6:$A$47&amp;Sheet1!$C$6:$C$47&amp;Sheet1!$AC$6:$AC$47,Sheet1!Y$6:Y$47),2,0)</f>
        <v>2</v>
      </c>
      <c r="AA127" s="9">
        <f t="array" ref="AA127">VLOOKUP($C127&amp;$D127&amp;$AD127,IF({1,0},Sheet1!$A$6:$A$47&amp;Sheet1!$C$6:$C$47&amp;Sheet1!$AC$6:$AC$47,Sheet1!Z$6:Z$47),2,0)</f>
        <v>400</v>
      </c>
      <c r="AB127" s="9">
        <f t="array" ref="AB127">VLOOKUP($C127&amp;$D127&amp;$AD127,IF({1,0},Sheet1!$A$6:$A$47&amp;Sheet1!$C$6:$C$47&amp;Sheet1!$AC$6:$AC$47,Sheet1!AA$6:AA$47),2,0)</f>
        <v>3</v>
      </c>
      <c r="AC127" s="9">
        <f t="array" ref="AC127">VLOOKUP($C127&amp;$D127&amp;$AD127,IF({1,0},Sheet1!$A$6:$A$47&amp;Sheet1!$C$6:$C$47&amp;Sheet1!$AC$6:$AC$47,Sheet1!AB$6:AB$47),2,0)</f>
        <v>200</v>
      </c>
      <c r="AD127" s="8">
        <v>15</v>
      </c>
      <c r="AE127" s="9" t="str">
        <f t="array" ref="AE127">VLOOKUP($C127&amp;$D127,IF({1,0},Sheet1!$A$6:$A$47&amp;Sheet1!$C$6:$C$47,Sheet1!AD$6:AD$47),2,0)</f>
        <v>攻击+400，防御+200 （3星）</v>
      </c>
      <c r="AF127" s="8" t="s">
        <v>72</v>
      </c>
      <c r="AG127" s="9">
        <f t="array" ref="AG127">VLOOKUP($C127&amp;$D127&amp;$AM127,IF({1,0},Sheet1!$A$6:$A$47&amp;Sheet1!$C$6:$C$47&amp;Sheet1!$AL$6:$AL$47,Sheet1!AF$6:AF$47),2,0)</f>
        <v>0</v>
      </c>
      <c r="AH127" s="9">
        <f t="array" ref="AH127">VLOOKUP($C127&amp;$D127&amp;$AM127,IF({1,0},Sheet1!$A$6:$A$47&amp;Sheet1!$C$6:$C$47&amp;Sheet1!$AL$6:$AL$47,Sheet1!AG$6:AG$47),2,0)</f>
        <v>0</v>
      </c>
      <c r="AI127" s="9">
        <f t="array" ref="AI127">VLOOKUP($C127&amp;$D127&amp;$AM127,IF({1,0},Sheet1!$A$6:$A$47&amp;Sheet1!$C$6:$C$47&amp;Sheet1!$AL$6:$AL$47,Sheet1!AH$6:AH$47),2,0)</f>
        <v>7</v>
      </c>
      <c r="AJ127" s="9">
        <f t="array" ref="AJ127">VLOOKUP($C127&amp;$D127&amp;$AM127,IF({1,0},Sheet1!$A$6:$A$47&amp;Sheet1!$C$6:$C$47&amp;Sheet1!$AL$6:$AL$47,Sheet1!AI$6:AI$47),2,0)</f>
        <v>20</v>
      </c>
      <c r="AK127" s="9">
        <f t="array" ref="AK127">VLOOKUP($C127&amp;$D127&amp;$AM127,IF({1,0},Sheet1!$A$6:$A$47&amp;Sheet1!$C$6:$C$47&amp;Sheet1!$AL$6:$AL$47,Sheet1!AJ$6:AJ$47),2,0)</f>
        <v>8</v>
      </c>
      <c r="AL127" s="9">
        <f t="array" ref="AL127">VLOOKUP($C127&amp;$D127&amp;$AM127,IF({1,0},Sheet1!$A$6:$A$47&amp;Sheet1!$C$6:$C$47&amp;Sheet1!$AL$6:$AL$47,Sheet1!AK$6:AK$47),2,0)</f>
        <v>10</v>
      </c>
      <c r="AM127" s="8">
        <v>20</v>
      </c>
      <c r="AN127" s="9" t="s">
        <v>485</v>
      </c>
      <c r="AO127" s="8" t="s">
        <v>73</v>
      </c>
      <c r="AP127" s="9">
        <f t="array" ref="AP127">VLOOKUP($C127&amp;$D127&amp;$AV127,IF({1,0},Sheet1!$A$6:$A$47&amp;Sheet1!$C$6:$C$47&amp;Sheet1!$AU$6:$AU$47,Sheet1!AO$6:AO$47),2,0)</f>
        <v>2</v>
      </c>
      <c r="AQ127" s="9">
        <f t="array" ref="AQ127">VLOOKUP($C127&amp;$D127&amp;$AV127,IF({1,0},Sheet1!$A$6:$A$47&amp;Sheet1!$C$6:$C$47&amp;Sheet1!$AU$6:$AU$47,Sheet1!AP$6:AP$47),2,0)</f>
        <v>1200</v>
      </c>
      <c r="AR127" s="9">
        <f t="array" ref="AR127">VLOOKUP($C127&amp;$D127&amp;$AV127,IF({1,0},Sheet1!$A$6:$A$47&amp;Sheet1!$C$6:$C$47&amp;Sheet1!$AU$6:$AU$47,Sheet1!AQ$6:AQ$47),2,0)</f>
        <v>3</v>
      </c>
      <c r="AS127" s="9">
        <f t="array" ref="AS127">VLOOKUP($C127&amp;$D127&amp;$AV127,IF({1,0},Sheet1!$A$6:$A$47&amp;Sheet1!$C$6:$C$47&amp;Sheet1!$AU$6:$AU$47,Sheet1!AR$6:AR$47),2,0)</f>
        <v>600</v>
      </c>
      <c r="AT127" s="9">
        <f t="array" ref="AT127">VLOOKUP($C127&amp;$D127&amp;$AV127,IF({1,0},Sheet1!$A$6:$A$47&amp;Sheet1!$C$6:$C$47&amp;Sheet1!$AU$6:$AU$47,Sheet1!AS$6:AS$47),2,0)</f>
        <v>0</v>
      </c>
      <c r="AU127" s="9">
        <f t="array" ref="AU127">VLOOKUP($C127&amp;$D127&amp;$AV127,IF({1,0},Sheet1!$A$6:$A$47&amp;Sheet1!$C$6:$C$47&amp;Sheet1!$AU$6:$AU$47,Sheet1!AT$6:AT$47),2,0)</f>
        <v>0</v>
      </c>
      <c r="AV127" s="8">
        <v>25</v>
      </c>
      <c r="AW127" s="9" t="s">
        <v>486</v>
      </c>
      <c r="AX127" s="8" t="s">
        <v>74</v>
      </c>
      <c r="AY127" s="9">
        <f t="array" ref="AY127">VLOOKUP($C127&amp;$D127&amp;$BE127,IF({1,0},Sheet1!$A$6:$A$47&amp;Sheet1!$C$6:$C$47&amp;Sheet1!$BD$6:$BD$47,Sheet1!AX$6:AX$47),2,0)</f>
        <v>18</v>
      </c>
      <c r="AZ127" s="9">
        <f t="array" ref="AZ127">VLOOKUP($C127&amp;$D127&amp;$BE127,IF({1,0},Sheet1!$A$6:$A$47&amp;Sheet1!$C$6:$C$47&amp;Sheet1!$BD$6:$BD$47,Sheet1!AY$6:AY$47),2,0)</f>
        <v>4</v>
      </c>
      <c r="BA127" s="9">
        <f t="array" ref="BA127">VLOOKUP($C127&amp;$D127&amp;$BE127,IF({1,0},Sheet1!$A$6:$A$47&amp;Sheet1!$C$6:$C$47&amp;Sheet1!$BD$6:$BD$47,Sheet1!AZ$6:AZ$47),2,0)</f>
        <v>0</v>
      </c>
      <c r="BB127" s="9">
        <f t="array" ref="BB127">VLOOKUP($C127&amp;$D127&amp;$BE127,IF({1,0},Sheet1!$A$6:$A$47&amp;Sheet1!$C$6:$C$47&amp;Sheet1!$BD$6:$BD$47,Sheet1!BA$6:BA$47),2,0)</f>
        <v>0</v>
      </c>
      <c r="BC127" s="9">
        <f t="array" ref="BC127">VLOOKUP($C127&amp;$D127&amp;$BE127,IF({1,0},Sheet1!$A$6:$A$47&amp;Sheet1!$C$6:$C$47&amp;Sheet1!$BD$6:$BD$47,Sheet1!BB$6:BB$47),2,0)</f>
        <v>0</v>
      </c>
      <c r="BD127" s="9">
        <f t="array" ref="BD127">VLOOKUP($C127&amp;$D127&amp;$BE127,IF({1,0},Sheet1!$A$6:$A$47&amp;Sheet1!$C$6:$C$47&amp;Sheet1!$BD$6:$BD$47,Sheet1!BC$6:BC$47),2,0)</f>
        <v>0</v>
      </c>
      <c r="BE127" s="8">
        <v>30</v>
      </c>
      <c r="BF127" s="33" t="s">
        <v>418</v>
      </c>
      <c r="BG127" s="33" t="s">
        <v>75</v>
      </c>
      <c r="BH127" s="9">
        <f t="array" ref="BH127">VLOOKUP($C127&amp;$D127&amp;$BN127,IF({1,0},Sheet1!$A$6:$A$47&amp;Sheet1!$C$6:$C$47&amp;Sheet1!$BM$6:$BM$47,Sheet1!BG$6:BG$47),2,0)</f>
        <v>2</v>
      </c>
      <c r="BI127" s="9">
        <f t="array" ref="BI127">VLOOKUP($C127&amp;$D127&amp;$BN127,IF({1,0},Sheet1!$A$6:$A$47&amp;Sheet1!$C$6:$C$47&amp;Sheet1!$BM$6:$BM$47,Sheet1!BH$6:BH$47),2,0)</f>
        <v>2400</v>
      </c>
      <c r="BJ127" s="9">
        <f t="array" ref="BJ127">VLOOKUP($C127&amp;$D127&amp;$BN127,IF({1,0},Sheet1!$A$6:$A$47&amp;Sheet1!$C$6:$C$47&amp;Sheet1!$BM$6:$BM$47,Sheet1!BI$6:BI$47),2,0)</f>
        <v>3</v>
      </c>
      <c r="BK127" s="9">
        <f t="array" ref="BK127">VLOOKUP($C127&amp;$D127&amp;$BN127,IF({1,0},Sheet1!$A$6:$A$47&amp;Sheet1!$C$6:$C$47&amp;Sheet1!$BM$6:$BM$47,Sheet1!BJ$6:BJ$47),2,0)</f>
        <v>1200</v>
      </c>
      <c r="BL127" s="9">
        <f t="array" ref="BL127">VLOOKUP($C127&amp;$D127&amp;$BN127,IF({1,0},Sheet1!$A$6:$A$47&amp;Sheet1!$C$6:$C$47&amp;Sheet1!$BM$6:$BM$47,Sheet1!BK$6:BK$47),2,0)</f>
        <v>0</v>
      </c>
      <c r="BM127" s="9">
        <f t="array" ref="BM127">VLOOKUP($C127&amp;$D127&amp;$BN127,IF({1,0},Sheet1!$A$6:$A$47&amp;Sheet1!$C$6:$C$47&amp;Sheet1!$BM$6:$BM$47,Sheet1!BL$6:BL$47),2,0)</f>
        <v>0</v>
      </c>
      <c r="BN127" s="8">
        <v>35</v>
      </c>
      <c r="BO127" s="9" t="s">
        <v>487</v>
      </c>
      <c r="BP127" s="8" t="s">
        <v>76</v>
      </c>
      <c r="BQ127" s="9">
        <f t="array" ref="BQ127">VLOOKUP($C127&amp;$D127&amp;$BW127,IF({1,0},Sheet1!$A$6:$A$47&amp;Sheet1!$C$6:$C$47&amp;Sheet1!$BV$6:$BV$47,Sheet1!BP$6:BP$47),2,0)</f>
        <v>7</v>
      </c>
      <c r="BR127" s="9">
        <f t="array" ref="BR127">VLOOKUP($C127&amp;$D127&amp;$BW127,IF({1,0},Sheet1!$A$6:$A$47&amp;Sheet1!$C$6:$C$47&amp;Sheet1!$BV$6:$BV$47,Sheet1!BQ$6:BQ$47),2,0)</f>
        <v>25</v>
      </c>
      <c r="BS127" s="9">
        <f t="array" ref="BS127">VLOOKUP($C127&amp;$D127&amp;$BW127,IF({1,0},Sheet1!$A$6:$A$47&amp;Sheet1!$C$6:$C$47&amp;Sheet1!$BV$6:$BV$47,Sheet1!BR$6:BR$47),2,0)</f>
        <v>23</v>
      </c>
      <c r="BT127" s="9">
        <f t="array" ref="BT127">VLOOKUP($C127&amp;$D127&amp;$BW127,IF({1,0},Sheet1!$A$6:$A$47&amp;Sheet1!$C$6:$C$47&amp;Sheet1!$BV$6:$BV$47,Sheet1!BS$6:BS$47),2,0)</f>
        <v>10</v>
      </c>
      <c r="BU127" s="9">
        <f t="array" ref="BU127">VLOOKUP($C127&amp;$D127&amp;$BW127,IF({1,0},Sheet1!$A$6:$A$47&amp;Sheet1!$C$6:$C$47&amp;Sheet1!$BV$6:$BV$47,Sheet1!BT$6:BT$47),2,0)</f>
        <v>0</v>
      </c>
      <c r="BV127" s="9">
        <f t="array" ref="BV127">VLOOKUP($C127&amp;$D127&amp;$BW127,IF({1,0},Sheet1!$A$6:$A$47&amp;Sheet1!$C$6:$C$47&amp;Sheet1!$BV$6:$BV$47,Sheet1!BU$6:BU$47),2,0)</f>
        <v>0</v>
      </c>
      <c r="BW127" s="8">
        <v>40</v>
      </c>
      <c r="BX127" s="9" t="str">
        <f>"伤害加成+"&amp;BR127/10&amp;"%，最终免伤+"&amp;BT127/10&amp;"% （"&amp;BW127/5&amp;"星）"</f>
        <v>伤害加成+2.5%，最终免伤+1% （8星）</v>
      </c>
      <c r="BY127" s="8" t="s">
        <v>77</v>
      </c>
      <c r="BZ127" s="9">
        <f t="array" ref="BZ127">VLOOKUP($C127&amp;$D127&amp;$CF127,IF({1,0},Sheet1!$A$6:$A$47&amp;Sheet1!$C$6:$C$47&amp;Sheet1!$CE$6:$CE$47,Sheet1!BY$6:BY$47),2,0)</f>
        <v>2</v>
      </c>
      <c r="CA127" s="9">
        <f t="array" ref="CA127">VLOOKUP($C127&amp;$D127&amp;$CF127,IF({1,0},Sheet1!$A$6:$A$47&amp;Sheet1!$C$6:$C$47&amp;Sheet1!$CE$6:$CE$47,Sheet1!BZ$6:BZ$47),2,0)</f>
        <v>4800</v>
      </c>
      <c r="CB127" s="9">
        <f t="array" ref="CB127">VLOOKUP($C127&amp;$D127&amp;$CF127,IF({1,0},Sheet1!$A$6:$A$47&amp;Sheet1!$C$6:$C$47&amp;Sheet1!$CE$6:$CE$47,Sheet1!CA$6:CA$47),2,0)</f>
        <v>3</v>
      </c>
      <c r="CC127" s="9">
        <f t="array" ref="CC127">VLOOKUP($C127&amp;$D127&amp;$CF127,IF({1,0},Sheet1!$A$6:$A$47&amp;Sheet1!$C$6:$C$47&amp;Sheet1!$CE$6:$CE$47,Sheet1!CB$6:CB$47),2,0)</f>
        <v>2400</v>
      </c>
      <c r="CD127" s="9">
        <f t="array" ref="CD127">VLOOKUP($C127&amp;$D127&amp;$CF127,IF({1,0},Sheet1!$A$6:$A$47&amp;Sheet1!$C$6:$C$47&amp;Sheet1!$CE$6:$CE$47,Sheet1!CC$6:CC$47),2,0)</f>
        <v>0</v>
      </c>
      <c r="CE127" s="9">
        <f t="array" ref="CE127">VLOOKUP($C127&amp;$D127&amp;$CF127,IF({1,0},Sheet1!$A$6:$A$47&amp;Sheet1!$C$6:$C$47&amp;Sheet1!$CE$6:$CE$47,Sheet1!CD$6:CD$47),2,0)</f>
        <v>0</v>
      </c>
      <c r="CF127" s="8">
        <v>45</v>
      </c>
      <c r="CG127" s="9" t="str">
        <f>"攻击+"&amp;CA127&amp;"，防御+"&amp;CC127&amp;" （9星）"</f>
        <v>攻击+4800，防御+2400 （9星）</v>
      </c>
      <c r="CH127" s="8" t="s">
        <v>78</v>
      </c>
      <c r="CI127" s="9">
        <f t="array" ref="CI127">VLOOKUP($C127&amp;$D127&amp;$CO127,IF({1,0},Sheet1!$A$6:$A$47&amp;Sheet1!$C$6:$C$47&amp;Sheet1!$CN$6:$CN$47,Sheet1!CH$6:CH$47),2,0)</f>
        <v>22</v>
      </c>
      <c r="CJ127" s="9">
        <f t="array" ref="CJ127">VLOOKUP($C127&amp;$D127&amp;$CO127,IF({1,0},Sheet1!$A$6:$A$47&amp;Sheet1!$C$6:$C$47&amp;Sheet1!$CN$6:$CN$47,Sheet1!CI$6:CI$47),2,0)</f>
        <v>30</v>
      </c>
      <c r="CK127" s="9">
        <f t="array" ref="CK127">VLOOKUP($C127&amp;$D127&amp;$CO127,IF({1,0},Sheet1!$A$6:$A$47&amp;Sheet1!$C$6:$C$47&amp;Sheet1!$CN$6:$CN$47,Sheet1!CJ$6:CJ$47),2,0)</f>
        <v>23</v>
      </c>
      <c r="CL127" s="9">
        <f t="array" ref="CL127">VLOOKUP($C127&amp;$D127&amp;$CO127,IF({1,0},Sheet1!$A$6:$A$47&amp;Sheet1!$C$6:$C$47&amp;Sheet1!$CN$6:$CN$47,Sheet1!CK$6:CK$47),2,0)</f>
        <v>15</v>
      </c>
      <c r="CM127" s="9">
        <f t="array" ref="CM127">VLOOKUP($C127&amp;$D127&amp;$CO127,IF({1,0},Sheet1!$A$6:$A$47&amp;Sheet1!$C$6:$C$47&amp;Sheet1!$CN$6:$CN$47,Sheet1!CL$6:CL$47),2,0)</f>
        <v>0</v>
      </c>
      <c r="CN127" s="9">
        <f t="array" ref="CN127">VLOOKUP($C127&amp;$D127&amp;$CO127,IF({1,0},Sheet1!$A$6:$A$47&amp;Sheet1!$C$6:$C$47&amp;Sheet1!$CN$6:$CN$47,Sheet1!CM$6:CM$47),2,0)</f>
        <v>0</v>
      </c>
      <c r="CO127" s="8">
        <v>50</v>
      </c>
      <c r="CP127" s="9" t="str">
        <f>"最终增伤+"&amp;CJ127/10&amp;"%，最终免伤+"&amp;CL127/10&amp;"% （"&amp;CO127/5&amp;"星）"</f>
        <v>最终增伤+3%，最终免伤+1.5% （10星）</v>
      </c>
    </row>
    <row r="128" spans="1:94" ht="17.399999999999999" x14ac:dyDescent="0.25">
      <c r="A128" s="51">
        <v>40807</v>
      </c>
      <c r="B128" s="30" t="s">
        <v>283</v>
      </c>
      <c r="C128" s="30">
        <f>VLOOKUP(B128,Sheet4!$A$6:$B$171,2,0)</f>
        <v>3</v>
      </c>
      <c r="D128" s="52">
        <v>8</v>
      </c>
      <c r="E128" s="8" t="s">
        <v>29</v>
      </c>
      <c r="F128" s="9">
        <f t="array" ref="F128">VLOOKUP($C128&amp;$D128&amp;$L128,IF({1,0},Sheet1!$A$6:$A$47&amp;Sheet1!$C$6:$C$47&amp;Sheet1!$K$6:$K$47,Sheet1!E$6:E$47),2,0)</f>
        <v>18</v>
      </c>
      <c r="G128" s="9">
        <f t="array" ref="G128">VLOOKUP($C128&amp;$D128&amp;$L128,IF({1,0},Sheet1!$A$6:$A$47&amp;Sheet1!$C$6:$C$47&amp;Sheet1!$K$6:$K$47,Sheet1!F$6:F$47),2,0)</f>
        <v>1</v>
      </c>
      <c r="H128" s="9">
        <f t="array" ref="H128">VLOOKUP($C128&amp;$D128&amp;$L128,IF({1,0},Sheet1!$A$6:$A$47&amp;Sheet1!$C$6:$C$47&amp;Sheet1!$K$6:$K$47,Sheet1!G$6:G$47),2,0)</f>
        <v>0</v>
      </c>
      <c r="I128" s="9">
        <f t="array" ref="I128">VLOOKUP($C128&amp;$D128&amp;$L128,IF({1,0},Sheet1!$A$6:$A$47&amp;Sheet1!$C$6:$C$47&amp;Sheet1!$K$6:$K$47,Sheet1!H$6:H$47),2,0)</f>
        <v>0</v>
      </c>
      <c r="J128" s="9">
        <f t="array" ref="J128">VLOOKUP($C128&amp;$D128&amp;$L128,IF({1,0},Sheet1!$A$6:$A$47&amp;Sheet1!$C$6:$C$47&amp;Sheet1!$K$6:$K$47,Sheet1!I$6:I$47),2,0)</f>
        <v>0</v>
      </c>
      <c r="K128" s="9">
        <f t="array" ref="K128">VLOOKUP($C128&amp;$D128&amp;$L128,IF({1,0},Sheet1!$A$6:$A$47&amp;Sheet1!$C$6:$C$47&amp;Sheet1!$K$6:$K$47,Sheet1!J$6:J$47),2,0)</f>
        <v>0</v>
      </c>
      <c r="L128" s="8">
        <v>5</v>
      </c>
      <c r="M128" s="33" t="s">
        <v>413</v>
      </c>
      <c r="N128" s="8" t="s">
        <v>27</v>
      </c>
      <c r="O128" s="9">
        <f t="array" ref="O128">VLOOKUP($C128&amp;$D128&amp;$U128,IF({1,0},Sheet1!$A$6:$A$47&amp;Sheet1!$C$6:$C$47&amp;Sheet1!$T$6:$T$47,Sheet1!N$6:N$47),2,0)</f>
        <v>18</v>
      </c>
      <c r="P128" s="9">
        <f t="array" ref="P128">VLOOKUP($C128&amp;$D128&amp;$U128,IF({1,0},Sheet1!$A$6:$A$47&amp;Sheet1!$C$6:$C$47&amp;Sheet1!$T$6:$T$47,Sheet1!O$6:O$47),2,0)</f>
        <v>2</v>
      </c>
      <c r="Q128" s="9">
        <f t="array" ref="Q128">VLOOKUP($C128&amp;$D128&amp;$U128,IF({1,0},Sheet1!$A$6:$A$47&amp;Sheet1!$C$6:$C$47&amp;Sheet1!$T$6:$T$47,Sheet1!P$6:P$47),2,0)</f>
        <v>0</v>
      </c>
      <c r="R128" s="9">
        <f t="array" ref="R128">VLOOKUP($C128&amp;$D128&amp;$U128,IF({1,0},Sheet1!$A$6:$A$47&amp;Sheet1!$C$6:$C$47&amp;Sheet1!$T$6:$T$47,Sheet1!Q$6:Q$47),2,0)</f>
        <v>0</v>
      </c>
      <c r="S128" s="9">
        <f t="array" ref="S128">VLOOKUP($C128&amp;$D128&amp;$U128,IF({1,0},Sheet1!$A$6:$A$47&amp;Sheet1!$C$6:$C$47&amp;Sheet1!$T$6:$T$47,Sheet1!R$6:R$47),2,0)</f>
        <v>0</v>
      </c>
      <c r="T128" s="9">
        <f t="array" ref="T128">VLOOKUP($C128&amp;$D128&amp;$U128,IF({1,0},Sheet1!$A$6:$A$47&amp;Sheet1!$C$6:$C$47&amp;Sheet1!$T$6:$T$47,Sheet1!S$6:S$47),2,0)</f>
        <v>0</v>
      </c>
      <c r="U128" s="8">
        <v>10</v>
      </c>
      <c r="V128" s="33" t="s">
        <v>414</v>
      </c>
      <c r="W128" s="8" t="s">
        <v>28</v>
      </c>
      <c r="X128" s="9">
        <f t="array" ref="X128">VLOOKUP($C128&amp;$D128&amp;$AD128,IF({1,0},Sheet1!$A$6:$A$47&amp;Sheet1!$C$6:$C$47&amp;Sheet1!$AC$6:$AC$47,Sheet1!W$6:W$47),2,0)</f>
        <v>0</v>
      </c>
      <c r="Y128" s="9">
        <f t="array" ref="Y128">VLOOKUP($C128&amp;$D128&amp;$AD128,IF({1,0},Sheet1!$A$6:$A$47&amp;Sheet1!$C$6:$C$47&amp;Sheet1!$AC$6:$AC$47,Sheet1!X$6:X$47),2,0)</f>
        <v>0</v>
      </c>
      <c r="Z128" s="9">
        <f t="array" ref="Z128">VLOOKUP($C128&amp;$D128&amp;$AD128,IF({1,0},Sheet1!$A$6:$A$47&amp;Sheet1!$C$6:$C$47&amp;Sheet1!$AC$6:$AC$47,Sheet1!Y$6:Y$47),2,0)</f>
        <v>2</v>
      </c>
      <c r="AA128" s="9">
        <f t="array" ref="AA128">VLOOKUP($C128&amp;$D128&amp;$AD128,IF({1,0},Sheet1!$A$6:$A$47&amp;Sheet1!$C$6:$C$47&amp;Sheet1!$AC$6:$AC$47,Sheet1!Z$6:Z$47),2,0)</f>
        <v>600</v>
      </c>
      <c r="AB128" s="9">
        <f t="array" ref="AB128">VLOOKUP($C128&amp;$D128&amp;$AD128,IF({1,0},Sheet1!$A$6:$A$47&amp;Sheet1!$C$6:$C$47&amp;Sheet1!$AC$6:$AC$47,Sheet1!AA$6:AA$47),2,0)</f>
        <v>9</v>
      </c>
      <c r="AC128" s="9">
        <f t="array" ref="AC128">VLOOKUP($C128&amp;$D128&amp;$AD128,IF({1,0},Sheet1!$A$6:$A$47&amp;Sheet1!$C$6:$C$47&amp;Sheet1!$AC$6:$AC$47,Sheet1!AB$6:AB$47),2,0)</f>
        <v>30</v>
      </c>
      <c r="AD128" s="8">
        <v>15</v>
      </c>
      <c r="AE128" s="9" t="str">
        <f t="array" ref="AE128">VLOOKUP($C128&amp;$D128,IF({1,0},Sheet1!$A$6:$A$47&amp;Sheet1!$C$6:$C$47,Sheet1!AD$6:AD$47),2,0)</f>
        <v>攻击+600，命中+3% （3星）</v>
      </c>
      <c r="AF128" s="8" t="s">
        <v>72</v>
      </c>
      <c r="AG128" s="9">
        <f t="array" ref="AG128">VLOOKUP($C128&amp;$D128&amp;$AM128,IF({1,0},Sheet1!$A$6:$A$47&amp;Sheet1!$C$6:$C$47&amp;Sheet1!$AL$6:$AL$47,Sheet1!AF$6:AF$47),2,0)</f>
        <v>0</v>
      </c>
      <c r="AH128" s="9">
        <f t="array" ref="AH128">VLOOKUP($C128&amp;$D128&amp;$AM128,IF({1,0},Sheet1!$A$6:$A$47&amp;Sheet1!$C$6:$C$47&amp;Sheet1!$AL$6:$AL$47,Sheet1!AG$6:AG$47),2,0)</f>
        <v>0</v>
      </c>
      <c r="AI128" s="9">
        <f t="array" ref="AI128">VLOOKUP($C128&amp;$D128&amp;$AM128,IF({1,0},Sheet1!$A$6:$A$47&amp;Sheet1!$C$6:$C$47&amp;Sheet1!$AL$6:$AL$47,Sheet1!AH$6:AH$47),2,0)</f>
        <v>7</v>
      </c>
      <c r="AJ128" s="9">
        <f t="array" ref="AJ128">VLOOKUP($C128&amp;$D128&amp;$AM128,IF({1,0},Sheet1!$A$6:$A$47&amp;Sheet1!$C$6:$C$47&amp;Sheet1!$AL$6:$AL$47,Sheet1!AI$6:AI$47),2,0)</f>
        <v>50</v>
      </c>
      <c r="AK128" s="9">
        <f t="array" ref="AK128">VLOOKUP($C128&amp;$D128&amp;$AM128,IF({1,0},Sheet1!$A$6:$A$47&amp;Sheet1!$C$6:$C$47&amp;Sheet1!$AL$6:$AL$47,Sheet1!AJ$6:AJ$47),2,0)</f>
        <v>0</v>
      </c>
      <c r="AL128" s="9">
        <f t="array" ref="AL128">VLOOKUP($C128&amp;$D128&amp;$AM128,IF({1,0},Sheet1!$A$6:$A$47&amp;Sheet1!$C$6:$C$47&amp;Sheet1!$AL$6:$AL$47,Sheet1!AK$6:AK$47),2,0)</f>
        <v>0</v>
      </c>
      <c r="AM128" s="8">
        <v>20</v>
      </c>
      <c r="AN128" s="9" t="s">
        <v>427</v>
      </c>
      <c r="AO128" s="8" t="s">
        <v>73</v>
      </c>
      <c r="AP128" s="9">
        <f t="array" ref="AP128">VLOOKUP($C128&amp;$D128&amp;$AV128,IF({1,0},Sheet1!$A$6:$A$47&amp;Sheet1!$C$6:$C$47&amp;Sheet1!$AU$6:$AU$47,Sheet1!AO$6:AO$47),2,0)</f>
        <v>2</v>
      </c>
      <c r="AQ128" s="9">
        <f t="array" ref="AQ128">VLOOKUP($C128&amp;$D128&amp;$AV128,IF({1,0},Sheet1!$A$6:$A$47&amp;Sheet1!$C$6:$C$47&amp;Sheet1!$AU$6:$AU$47,Sheet1!AP$6:AP$47),2,0)</f>
        <v>2000</v>
      </c>
      <c r="AR128" s="9">
        <f t="array" ref="AR128">VLOOKUP($C128&amp;$D128&amp;$AV128,IF({1,0},Sheet1!$A$6:$A$47&amp;Sheet1!$C$6:$C$47&amp;Sheet1!$AU$6:$AU$47,Sheet1!AQ$6:AQ$47),2,0)</f>
        <v>0</v>
      </c>
      <c r="AS128" s="9">
        <f t="array" ref="AS128">VLOOKUP($C128&amp;$D128&amp;$AV128,IF({1,0},Sheet1!$A$6:$A$47&amp;Sheet1!$C$6:$C$47&amp;Sheet1!$AU$6:$AU$47,Sheet1!AR$6:AR$47),2,0)</f>
        <v>0</v>
      </c>
      <c r="AT128" s="9">
        <f t="array" ref="AT128">VLOOKUP($C128&amp;$D128&amp;$AV128,IF({1,0},Sheet1!$A$6:$A$47&amp;Sheet1!$C$6:$C$47&amp;Sheet1!$AU$6:$AU$47,Sheet1!AS$6:AS$47),2,0)</f>
        <v>0</v>
      </c>
      <c r="AU128" s="9">
        <f t="array" ref="AU128">VLOOKUP($C128&amp;$D128&amp;$AV128,IF({1,0},Sheet1!$A$6:$A$47&amp;Sheet1!$C$6:$C$47&amp;Sheet1!$AU$6:$AU$47,Sheet1!AT$6:AT$47),2,0)</f>
        <v>0</v>
      </c>
      <c r="AV128" s="8">
        <v>25</v>
      </c>
      <c r="AW128" s="9" t="s">
        <v>480</v>
      </c>
      <c r="AX128" s="8" t="s">
        <v>74</v>
      </c>
      <c r="AY128" s="9">
        <f t="array" ref="AY128">VLOOKUP($C128&amp;$D128&amp;$BE128,IF({1,0},Sheet1!$A$6:$A$47&amp;Sheet1!$C$6:$C$47&amp;Sheet1!$BD$6:$BD$47,Sheet1!AX$6:AX$47),2,0)</f>
        <v>18</v>
      </c>
      <c r="AZ128" s="9">
        <f t="array" ref="AZ128">VLOOKUP($C128&amp;$D128&amp;$BE128,IF({1,0},Sheet1!$A$6:$A$47&amp;Sheet1!$C$6:$C$47&amp;Sheet1!$BD$6:$BD$47,Sheet1!AY$6:AY$47),2,0)</f>
        <v>4</v>
      </c>
      <c r="BA128" s="9">
        <f t="array" ref="BA128">VLOOKUP($C128&amp;$D128&amp;$BE128,IF({1,0},Sheet1!$A$6:$A$47&amp;Sheet1!$C$6:$C$47&amp;Sheet1!$BD$6:$BD$47,Sheet1!AZ$6:AZ$47),2,0)</f>
        <v>0</v>
      </c>
      <c r="BB128" s="9">
        <f t="array" ref="BB128">VLOOKUP($C128&amp;$D128&amp;$BE128,IF({1,0},Sheet1!$A$6:$A$47&amp;Sheet1!$C$6:$C$47&amp;Sheet1!$BD$6:$BD$47,Sheet1!BA$6:BA$47),2,0)</f>
        <v>0</v>
      </c>
      <c r="BC128" s="9">
        <f t="array" ref="BC128">VLOOKUP($C128&amp;$D128&amp;$BE128,IF({1,0},Sheet1!$A$6:$A$47&amp;Sheet1!$C$6:$C$47&amp;Sheet1!$BD$6:$BD$47,Sheet1!BB$6:BB$47),2,0)</f>
        <v>0</v>
      </c>
      <c r="BD128" s="9">
        <f t="array" ref="BD128">VLOOKUP($C128&amp;$D128&amp;$BE128,IF({1,0},Sheet1!$A$6:$A$47&amp;Sheet1!$C$6:$C$47&amp;Sheet1!$BD$6:$BD$47,Sheet1!BC$6:BC$47),2,0)</f>
        <v>0</v>
      </c>
      <c r="BE128" s="8">
        <v>30</v>
      </c>
      <c r="BF128" s="33" t="s">
        <v>418</v>
      </c>
      <c r="BG128" s="33" t="s">
        <v>75</v>
      </c>
      <c r="BH128" s="9">
        <f t="array" ref="BH128">VLOOKUP($C128&amp;$D128&amp;$BN128,IF({1,0},Sheet1!$A$6:$A$47&amp;Sheet1!$C$6:$C$47&amp;Sheet1!$BM$6:$BM$47,Sheet1!BG$6:BG$47),2,0)</f>
        <v>2</v>
      </c>
      <c r="BI128" s="9">
        <f t="array" ref="BI128">VLOOKUP($C128&amp;$D128&amp;$BN128,IF({1,0},Sheet1!$A$6:$A$47&amp;Sheet1!$C$6:$C$47&amp;Sheet1!$BM$6:$BM$47,Sheet1!BH$6:BH$47),2,0)</f>
        <v>4000</v>
      </c>
      <c r="BJ128" s="9">
        <f t="array" ref="BJ128">VLOOKUP($C128&amp;$D128&amp;$BN128,IF({1,0},Sheet1!$A$6:$A$47&amp;Sheet1!$C$6:$C$47&amp;Sheet1!$BM$6:$BM$47,Sheet1!BI$6:BI$47),2,0)</f>
        <v>0</v>
      </c>
      <c r="BK128" s="9">
        <f t="array" ref="BK128">VLOOKUP($C128&amp;$D128&amp;$BN128,IF({1,0},Sheet1!$A$6:$A$47&amp;Sheet1!$C$6:$C$47&amp;Sheet1!$BM$6:$BM$47,Sheet1!BJ$6:BJ$47),2,0)</f>
        <v>0</v>
      </c>
      <c r="BL128" s="9">
        <f t="array" ref="BL128">VLOOKUP($C128&amp;$D128&amp;$BN128,IF({1,0},Sheet1!$A$6:$A$47&amp;Sheet1!$C$6:$C$47&amp;Sheet1!$BM$6:$BM$47,Sheet1!BK$6:BK$47),2,0)</f>
        <v>0</v>
      </c>
      <c r="BM128" s="9">
        <f t="array" ref="BM128">VLOOKUP($C128&amp;$D128&amp;$BN128,IF({1,0},Sheet1!$A$6:$A$47&amp;Sheet1!$C$6:$C$47&amp;Sheet1!$BM$6:$BM$47,Sheet1!BL$6:BL$47),2,0)</f>
        <v>0</v>
      </c>
      <c r="BN128" s="8">
        <v>35</v>
      </c>
      <c r="BO128" s="9" t="s">
        <v>481</v>
      </c>
      <c r="BP128" s="8" t="s">
        <v>76</v>
      </c>
      <c r="BQ128" s="9">
        <f t="array" ref="BQ128">VLOOKUP($C128&amp;$D128&amp;$BW128,IF({1,0},Sheet1!$A$6:$A$47&amp;Sheet1!$C$6:$C$47&amp;Sheet1!$BV$6:$BV$47,Sheet1!BP$6:BP$47),2,0)</f>
        <v>7</v>
      </c>
      <c r="BR128" s="9">
        <f t="array" ref="BR128">VLOOKUP($C128&amp;$D128&amp;$BW128,IF({1,0},Sheet1!$A$6:$A$47&amp;Sheet1!$C$6:$C$47&amp;Sheet1!$BV$6:$BV$47,Sheet1!BQ$6:BQ$47),2,0)</f>
        <v>50</v>
      </c>
      <c r="BS128" s="9">
        <f t="array" ref="BS128">VLOOKUP($C128&amp;$D128&amp;$BW128,IF({1,0},Sheet1!$A$6:$A$47&amp;Sheet1!$C$6:$C$47&amp;Sheet1!$BV$6:$BV$47,Sheet1!BR$6:BR$47),2,0)</f>
        <v>0</v>
      </c>
      <c r="BT128" s="9">
        <f t="array" ref="BT128">VLOOKUP($C128&amp;$D128&amp;$BW128,IF({1,0},Sheet1!$A$6:$A$47&amp;Sheet1!$C$6:$C$47&amp;Sheet1!$BV$6:$BV$47,Sheet1!BS$6:BS$47),2,0)</f>
        <v>0</v>
      </c>
      <c r="BU128" s="9">
        <f t="array" ref="BU128">VLOOKUP($C128&amp;$D128&amp;$BW128,IF({1,0},Sheet1!$A$6:$A$47&amp;Sheet1!$C$6:$C$47&amp;Sheet1!$BV$6:$BV$47,Sheet1!BT$6:BT$47),2,0)</f>
        <v>0</v>
      </c>
      <c r="BV128" s="9">
        <f t="array" ref="BV128">VLOOKUP($C128&amp;$D128&amp;$BW128,IF({1,0},Sheet1!$A$6:$A$47&amp;Sheet1!$C$6:$C$47&amp;Sheet1!$BV$6:$BV$47,Sheet1!BU$6:BU$47),2,0)</f>
        <v>0</v>
      </c>
      <c r="BW128" s="8">
        <v>40</v>
      </c>
      <c r="BX128" s="9" t="str">
        <f t="shared" ref="BX128:BX136" si="40">"伤害加成+"&amp;BR128/10&amp;"% （"&amp;BW128/5&amp;"星）"</f>
        <v>伤害加成+5% （8星）</v>
      </c>
      <c r="BY128" s="8" t="s">
        <v>77</v>
      </c>
      <c r="BZ128" s="9">
        <f t="array" ref="BZ128">VLOOKUP($C128&amp;$D128&amp;$CF128,IF({1,0},Sheet1!$A$6:$A$47&amp;Sheet1!$C$6:$C$47&amp;Sheet1!$CE$6:$CE$47,Sheet1!BY$6:BY$47),2,0)</f>
        <v>2</v>
      </c>
      <c r="CA128" s="9">
        <f t="array" ref="CA128">VLOOKUP($C128&amp;$D128&amp;$CF128,IF({1,0},Sheet1!$A$6:$A$47&amp;Sheet1!$C$6:$C$47&amp;Sheet1!$CE$6:$CE$47,Sheet1!BZ$6:BZ$47),2,0)</f>
        <v>8000</v>
      </c>
      <c r="CB128" s="9">
        <f t="array" ref="CB128">VLOOKUP($C128&amp;$D128&amp;$CF128,IF({1,0},Sheet1!$A$6:$A$47&amp;Sheet1!$C$6:$C$47&amp;Sheet1!$CE$6:$CE$47,Sheet1!CA$6:CA$47),2,0)</f>
        <v>0</v>
      </c>
      <c r="CC128" s="9">
        <f t="array" ref="CC128">VLOOKUP($C128&amp;$D128&amp;$CF128,IF({1,0},Sheet1!$A$6:$A$47&amp;Sheet1!$C$6:$C$47&amp;Sheet1!$CE$6:$CE$47,Sheet1!CB$6:CB$47),2,0)</f>
        <v>0</v>
      </c>
      <c r="CD128" s="9">
        <f t="array" ref="CD128">VLOOKUP($C128&amp;$D128&amp;$CF128,IF({1,0},Sheet1!$A$6:$A$47&amp;Sheet1!$C$6:$C$47&amp;Sheet1!$CE$6:$CE$47,Sheet1!CC$6:CC$47),2,0)</f>
        <v>0</v>
      </c>
      <c r="CE128" s="9">
        <f t="array" ref="CE128">VLOOKUP($C128&amp;$D128&amp;$CF128,IF({1,0},Sheet1!$A$6:$A$47&amp;Sheet1!$C$6:$C$47&amp;Sheet1!$CE$6:$CE$47,Sheet1!CD$6:CD$47),2,0)</f>
        <v>0</v>
      </c>
      <c r="CF128" s="8">
        <v>45</v>
      </c>
      <c r="CG128" s="9" t="s">
        <v>482</v>
      </c>
      <c r="CH128" s="8" t="s">
        <v>78</v>
      </c>
      <c r="CI128" s="9">
        <f t="array" ref="CI128">VLOOKUP($C128&amp;$D128&amp;$CO128,IF({1,0},Sheet1!$A$6:$A$47&amp;Sheet1!$C$6:$C$47&amp;Sheet1!$CN$6:$CN$47,Sheet1!CH$6:CH$47),2,0)</f>
        <v>22</v>
      </c>
      <c r="CJ128" s="9">
        <f t="array" ref="CJ128">VLOOKUP($C128&amp;$D128&amp;$CO128,IF({1,0},Sheet1!$A$6:$A$47&amp;Sheet1!$C$6:$C$47&amp;Sheet1!$CN$6:$CN$47,Sheet1!CI$6:CI$47),2,0)</f>
        <v>60</v>
      </c>
      <c r="CK128" s="9">
        <f t="array" ref="CK128">VLOOKUP($C128&amp;$D128&amp;$CO128,IF({1,0},Sheet1!$A$6:$A$47&amp;Sheet1!$C$6:$C$47&amp;Sheet1!$CN$6:$CN$47,Sheet1!CJ$6:CJ$47),2,0)</f>
        <v>0</v>
      </c>
      <c r="CL128" s="9">
        <f t="array" ref="CL128">VLOOKUP($C128&amp;$D128&amp;$CO128,IF({1,0},Sheet1!$A$6:$A$47&amp;Sheet1!$C$6:$C$47&amp;Sheet1!$CN$6:$CN$47,Sheet1!CK$6:CK$47),2,0)</f>
        <v>0</v>
      </c>
      <c r="CM128" s="9">
        <f t="array" ref="CM128">VLOOKUP($C128&amp;$D128&amp;$CO128,IF({1,0},Sheet1!$A$6:$A$47&amp;Sheet1!$C$6:$C$47&amp;Sheet1!$CN$6:$CN$47,Sheet1!CL$6:CL$47),2,0)</f>
        <v>0</v>
      </c>
      <c r="CN128" s="9">
        <f t="array" ref="CN128">VLOOKUP($C128&amp;$D128&amp;$CO128,IF({1,0},Sheet1!$A$6:$A$47&amp;Sheet1!$C$6:$C$47&amp;Sheet1!$CN$6:$CN$47,Sheet1!CM$6:CM$47),2,0)</f>
        <v>0</v>
      </c>
      <c r="CO128" s="8">
        <v>50</v>
      </c>
      <c r="CP128" s="9" t="str">
        <f t="shared" ref="CP128:CP136" si="41">"最终增伤+"&amp;CJ128/10&amp;"% （"&amp;CO128/5&amp;"星）"</f>
        <v>最终增伤+6% （10星）</v>
      </c>
    </row>
    <row r="129" spans="1:94" ht="17.399999999999999" x14ac:dyDescent="0.25">
      <c r="A129" s="51">
        <v>40808</v>
      </c>
      <c r="B129" s="30" t="s">
        <v>284</v>
      </c>
      <c r="C129" s="30">
        <f>VLOOKUP(B129,Sheet4!$A$6:$B$171,2,0)</f>
        <v>3</v>
      </c>
      <c r="D129" s="52">
        <v>8</v>
      </c>
      <c r="E129" s="8" t="s">
        <v>29</v>
      </c>
      <c r="F129" s="9">
        <f t="array" ref="F129">VLOOKUP($C129&amp;$D129&amp;$L129,IF({1,0},Sheet1!$A$6:$A$47&amp;Sheet1!$C$6:$C$47&amp;Sheet1!$K$6:$K$47,Sheet1!E$6:E$47),2,0)</f>
        <v>18</v>
      </c>
      <c r="G129" s="9">
        <f t="array" ref="G129">VLOOKUP($C129&amp;$D129&amp;$L129,IF({1,0},Sheet1!$A$6:$A$47&amp;Sheet1!$C$6:$C$47&amp;Sheet1!$K$6:$K$47,Sheet1!F$6:F$47),2,0)</f>
        <v>1</v>
      </c>
      <c r="H129" s="9">
        <f t="array" ref="H129">VLOOKUP($C129&amp;$D129&amp;$L129,IF({1,0},Sheet1!$A$6:$A$47&amp;Sheet1!$C$6:$C$47&amp;Sheet1!$K$6:$K$47,Sheet1!G$6:G$47),2,0)</f>
        <v>0</v>
      </c>
      <c r="I129" s="9">
        <f t="array" ref="I129">VLOOKUP($C129&amp;$D129&amp;$L129,IF({1,0},Sheet1!$A$6:$A$47&amp;Sheet1!$C$6:$C$47&amp;Sheet1!$K$6:$K$47,Sheet1!H$6:H$47),2,0)</f>
        <v>0</v>
      </c>
      <c r="J129" s="9">
        <f t="array" ref="J129">VLOOKUP($C129&amp;$D129&amp;$L129,IF({1,0},Sheet1!$A$6:$A$47&amp;Sheet1!$C$6:$C$47&amp;Sheet1!$K$6:$K$47,Sheet1!I$6:I$47),2,0)</f>
        <v>0</v>
      </c>
      <c r="K129" s="9">
        <f t="array" ref="K129">VLOOKUP($C129&amp;$D129&amp;$L129,IF({1,0},Sheet1!$A$6:$A$47&amp;Sheet1!$C$6:$C$47&amp;Sheet1!$K$6:$K$47,Sheet1!J$6:J$47),2,0)</f>
        <v>0</v>
      </c>
      <c r="L129" s="8">
        <v>5</v>
      </c>
      <c r="M129" s="33" t="s">
        <v>413</v>
      </c>
      <c r="N129" s="8" t="s">
        <v>27</v>
      </c>
      <c r="O129" s="9">
        <f t="array" ref="O129">VLOOKUP($C129&amp;$D129&amp;$U129,IF({1,0},Sheet1!$A$6:$A$47&amp;Sheet1!$C$6:$C$47&amp;Sheet1!$T$6:$T$47,Sheet1!N$6:N$47),2,0)</f>
        <v>18</v>
      </c>
      <c r="P129" s="9">
        <f t="array" ref="P129">VLOOKUP($C129&amp;$D129&amp;$U129,IF({1,0},Sheet1!$A$6:$A$47&amp;Sheet1!$C$6:$C$47&amp;Sheet1!$T$6:$T$47,Sheet1!O$6:O$47),2,0)</f>
        <v>2</v>
      </c>
      <c r="Q129" s="9">
        <f t="array" ref="Q129">VLOOKUP($C129&amp;$D129&amp;$U129,IF({1,0},Sheet1!$A$6:$A$47&amp;Sheet1!$C$6:$C$47&amp;Sheet1!$T$6:$T$47,Sheet1!P$6:P$47),2,0)</f>
        <v>0</v>
      </c>
      <c r="R129" s="9">
        <f t="array" ref="R129">VLOOKUP($C129&amp;$D129&amp;$U129,IF({1,0},Sheet1!$A$6:$A$47&amp;Sheet1!$C$6:$C$47&amp;Sheet1!$T$6:$T$47,Sheet1!Q$6:Q$47),2,0)</f>
        <v>0</v>
      </c>
      <c r="S129" s="9">
        <f t="array" ref="S129">VLOOKUP($C129&amp;$D129&amp;$U129,IF({1,0},Sheet1!$A$6:$A$47&amp;Sheet1!$C$6:$C$47&amp;Sheet1!$T$6:$T$47,Sheet1!R$6:R$47),2,0)</f>
        <v>0</v>
      </c>
      <c r="T129" s="9">
        <f t="array" ref="T129">VLOOKUP($C129&amp;$D129&amp;$U129,IF({1,0},Sheet1!$A$6:$A$47&amp;Sheet1!$C$6:$C$47&amp;Sheet1!$T$6:$T$47,Sheet1!S$6:S$47),2,0)</f>
        <v>0</v>
      </c>
      <c r="U129" s="8">
        <v>10</v>
      </c>
      <c r="V129" s="33" t="s">
        <v>414</v>
      </c>
      <c r="W129" s="8" t="s">
        <v>28</v>
      </c>
      <c r="X129" s="9">
        <f t="array" ref="X129">VLOOKUP($C129&amp;$D129&amp;$AD129,IF({1,0},Sheet1!$A$6:$A$47&amp;Sheet1!$C$6:$C$47&amp;Sheet1!$AC$6:$AC$47,Sheet1!W$6:W$47),2,0)</f>
        <v>0</v>
      </c>
      <c r="Y129" s="9">
        <f t="array" ref="Y129">VLOOKUP($C129&amp;$D129&amp;$AD129,IF({1,0},Sheet1!$A$6:$A$47&amp;Sheet1!$C$6:$C$47&amp;Sheet1!$AC$6:$AC$47,Sheet1!X$6:X$47),2,0)</f>
        <v>0</v>
      </c>
      <c r="Z129" s="9">
        <f t="array" ref="Z129">VLOOKUP($C129&amp;$D129&amp;$AD129,IF({1,0},Sheet1!$A$6:$A$47&amp;Sheet1!$C$6:$C$47&amp;Sheet1!$AC$6:$AC$47,Sheet1!Y$6:Y$47),2,0)</f>
        <v>2</v>
      </c>
      <c r="AA129" s="9">
        <f t="array" ref="AA129">VLOOKUP($C129&amp;$D129&amp;$AD129,IF({1,0},Sheet1!$A$6:$A$47&amp;Sheet1!$C$6:$C$47&amp;Sheet1!$AC$6:$AC$47,Sheet1!Z$6:Z$47),2,0)</f>
        <v>600</v>
      </c>
      <c r="AB129" s="9">
        <f t="array" ref="AB129">VLOOKUP($C129&amp;$D129&amp;$AD129,IF({1,0},Sheet1!$A$6:$A$47&amp;Sheet1!$C$6:$C$47&amp;Sheet1!$AC$6:$AC$47,Sheet1!AA$6:AA$47),2,0)</f>
        <v>9</v>
      </c>
      <c r="AC129" s="9">
        <f t="array" ref="AC129">VLOOKUP($C129&amp;$D129&amp;$AD129,IF({1,0},Sheet1!$A$6:$A$47&amp;Sheet1!$C$6:$C$47&amp;Sheet1!$AC$6:$AC$47,Sheet1!AB$6:AB$47),2,0)</f>
        <v>30</v>
      </c>
      <c r="AD129" s="8">
        <v>15</v>
      </c>
      <c r="AE129" s="9" t="str">
        <f t="array" ref="AE129">VLOOKUP($C129&amp;$D129,IF({1,0},Sheet1!$A$6:$A$47&amp;Sheet1!$C$6:$C$47,Sheet1!AD$6:AD$47),2,0)</f>
        <v>攻击+600，命中+3% （3星）</v>
      </c>
      <c r="AF129" s="8" t="s">
        <v>72</v>
      </c>
      <c r="AG129" s="9">
        <f t="array" ref="AG129">VLOOKUP($C129&amp;$D129&amp;$AM129,IF({1,0},Sheet1!$A$6:$A$47&amp;Sheet1!$C$6:$C$47&amp;Sheet1!$AL$6:$AL$47,Sheet1!AF$6:AF$47),2,0)</f>
        <v>0</v>
      </c>
      <c r="AH129" s="9">
        <f t="array" ref="AH129">VLOOKUP($C129&amp;$D129&amp;$AM129,IF({1,0},Sheet1!$A$6:$A$47&amp;Sheet1!$C$6:$C$47&amp;Sheet1!$AL$6:$AL$47,Sheet1!AG$6:AG$47),2,0)</f>
        <v>0</v>
      </c>
      <c r="AI129" s="9">
        <f t="array" ref="AI129">VLOOKUP($C129&amp;$D129&amp;$AM129,IF({1,0},Sheet1!$A$6:$A$47&amp;Sheet1!$C$6:$C$47&amp;Sheet1!$AL$6:$AL$47,Sheet1!AH$6:AH$47),2,0)</f>
        <v>7</v>
      </c>
      <c r="AJ129" s="9">
        <f t="array" ref="AJ129">VLOOKUP($C129&amp;$D129&amp;$AM129,IF({1,0},Sheet1!$A$6:$A$47&amp;Sheet1!$C$6:$C$47&amp;Sheet1!$AL$6:$AL$47,Sheet1!AI$6:AI$47),2,0)</f>
        <v>50</v>
      </c>
      <c r="AK129" s="9">
        <f t="array" ref="AK129">VLOOKUP($C129&amp;$D129&amp;$AM129,IF({1,0},Sheet1!$A$6:$A$47&amp;Sheet1!$C$6:$C$47&amp;Sheet1!$AL$6:$AL$47,Sheet1!AJ$6:AJ$47),2,0)</f>
        <v>0</v>
      </c>
      <c r="AL129" s="9">
        <f t="array" ref="AL129">VLOOKUP($C129&amp;$D129&amp;$AM129,IF({1,0},Sheet1!$A$6:$A$47&amp;Sheet1!$C$6:$C$47&amp;Sheet1!$AL$6:$AL$47,Sheet1!AK$6:AK$47),2,0)</f>
        <v>0</v>
      </c>
      <c r="AM129" s="8">
        <v>20</v>
      </c>
      <c r="AN129" s="9" t="s">
        <v>427</v>
      </c>
      <c r="AO129" s="8" t="s">
        <v>73</v>
      </c>
      <c r="AP129" s="9">
        <f t="array" ref="AP129">VLOOKUP($C129&amp;$D129&amp;$AV129,IF({1,0},Sheet1!$A$6:$A$47&amp;Sheet1!$C$6:$C$47&amp;Sheet1!$AU$6:$AU$47,Sheet1!AO$6:AO$47),2,0)</f>
        <v>2</v>
      </c>
      <c r="AQ129" s="9">
        <f t="array" ref="AQ129">VLOOKUP($C129&amp;$D129&amp;$AV129,IF({1,0},Sheet1!$A$6:$A$47&amp;Sheet1!$C$6:$C$47&amp;Sheet1!$AU$6:$AU$47,Sheet1!AP$6:AP$47),2,0)</f>
        <v>2000</v>
      </c>
      <c r="AR129" s="9">
        <f t="array" ref="AR129">VLOOKUP($C129&amp;$D129&amp;$AV129,IF({1,0},Sheet1!$A$6:$A$47&amp;Sheet1!$C$6:$C$47&amp;Sheet1!$AU$6:$AU$47,Sheet1!AQ$6:AQ$47),2,0)</f>
        <v>0</v>
      </c>
      <c r="AS129" s="9">
        <f t="array" ref="AS129">VLOOKUP($C129&amp;$D129&amp;$AV129,IF({1,0},Sheet1!$A$6:$A$47&amp;Sheet1!$C$6:$C$47&amp;Sheet1!$AU$6:$AU$47,Sheet1!AR$6:AR$47),2,0)</f>
        <v>0</v>
      </c>
      <c r="AT129" s="9">
        <f t="array" ref="AT129">VLOOKUP($C129&amp;$D129&amp;$AV129,IF({1,0},Sheet1!$A$6:$A$47&amp;Sheet1!$C$6:$C$47&amp;Sheet1!$AU$6:$AU$47,Sheet1!AS$6:AS$47),2,0)</f>
        <v>0</v>
      </c>
      <c r="AU129" s="9">
        <f t="array" ref="AU129">VLOOKUP($C129&amp;$D129&amp;$AV129,IF({1,0},Sheet1!$A$6:$A$47&amp;Sheet1!$C$6:$C$47&amp;Sheet1!$AU$6:$AU$47,Sheet1!AT$6:AT$47),2,0)</f>
        <v>0</v>
      </c>
      <c r="AV129" s="8">
        <v>25</v>
      </c>
      <c r="AW129" s="9" t="s">
        <v>480</v>
      </c>
      <c r="AX129" s="8" t="s">
        <v>74</v>
      </c>
      <c r="AY129" s="9">
        <f t="array" ref="AY129">VLOOKUP($C129&amp;$D129&amp;$BE129,IF({1,0},Sheet1!$A$6:$A$47&amp;Sheet1!$C$6:$C$47&amp;Sheet1!$BD$6:$BD$47,Sheet1!AX$6:AX$47),2,0)</f>
        <v>18</v>
      </c>
      <c r="AZ129" s="9">
        <f t="array" ref="AZ129">VLOOKUP($C129&amp;$D129&amp;$BE129,IF({1,0},Sheet1!$A$6:$A$47&amp;Sheet1!$C$6:$C$47&amp;Sheet1!$BD$6:$BD$47,Sheet1!AY$6:AY$47),2,0)</f>
        <v>4</v>
      </c>
      <c r="BA129" s="9">
        <f t="array" ref="BA129">VLOOKUP($C129&amp;$D129&amp;$BE129,IF({1,0},Sheet1!$A$6:$A$47&amp;Sheet1!$C$6:$C$47&amp;Sheet1!$BD$6:$BD$47,Sheet1!AZ$6:AZ$47),2,0)</f>
        <v>0</v>
      </c>
      <c r="BB129" s="9">
        <f t="array" ref="BB129">VLOOKUP($C129&amp;$D129&amp;$BE129,IF({1,0},Sheet1!$A$6:$A$47&amp;Sheet1!$C$6:$C$47&amp;Sheet1!$BD$6:$BD$47,Sheet1!BA$6:BA$47),2,0)</f>
        <v>0</v>
      </c>
      <c r="BC129" s="9">
        <f t="array" ref="BC129">VLOOKUP($C129&amp;$D129&amp;$BE129,IF({1,0},Sheet1!$A$6:$A$47&amp;Sheet1!$C$6:$C$47&amp;Sheet1!$BD$6:$BD$47,Sheet1!BB$6:BB$47),2,0)</f>
        <v>0</v>
      </c>
      <c r="BD129" s="9">
        <f t="array" ref="BD129">VLOOKUP($C129&amp;$D129&amp;$BE129,IF({1,0},Sheet1!$A$6:$A$47&amp;Sheet1!$C$6:$C$47&amp;Sheet1!$BD$6:$BD$47,Sheet1!BC$6:BC$47),2,0)</f>
        <v>0</v>
      </c>
      <c r="BE129" s="8">
        <v>30</v>
      </c>
      <c r="BF129" s="33" t="s">
        <v>418</v>
      </c>
      <c r="BG129" s="33" t="s">
        <v>75</v>
      </c>
      <c r="BH129" s="9">
        <f t="array" ref="BH129">VLOOKUP($C129&amp;$D129&amp;$BN129,IF({1,0},Sheet1!$A$6:$A$47&amp;Sheet1!$C$6:$C$47&amp;Sheet1!$BM$6:$BM$47,Sheet1!BG$6:BG$47),2,0)</f>
        <v>2</v>
      </c>
      <c r="BI129" s="9">
        <f t="array" ref="BI129">VLOOKUP($C129&amp;$D129&amp;$BN129,IF({1,0},Sheet1!$A$6:$A$47&amp;Sheet1!$C$6:$C$47&amp;Sheet1!$BM$6:$BM$47,Sheet1!BH$6:BH$47),2,0)</f>
        <v>4000</v>
      </c>
      <c r="BJ129" s="9">
        <f t="array" ref="BJ129">VLOOKUP($C129&amp;$D129&amp;$BN129,IF({1,0},Sheet1!$A$6:$A$47&amp;Sheet1!$C$6:$C$47&amp;Sheet1!$BM$6:$BM$47,Sheet1!BI$6:BI$47),2,0)</f>
        <v>0</v>
      </c>
      <c r="BK129" s="9">
        <f t="array" ref="BK129">VLOOKUP($C129&amp;$D129&amp;$BN129,IF({1,0},Sheet1!$A$6:$A$47&amp;Sheet1!$C$6:$C$47&amp;Sheet1!$BM$6:$BM$47,Sheet1!BJ$6:BJ$47),2,0)</f>
        <v>0</v>
      </c>
      <c r="BL129" s="9">
        <f t="array" ref="BL129">VLOOKUP($C129&amp;$D129&amp;$BN129,IF({1,0},Sheet1!$A$6:$A$47&amp;Sheet1!$C$6:$C$47&amp;Sheet1!$BM$6:$BM$47,Sheet1!BK$6:BK$47),2,0)</f>
        <v>0</v>
      </c>
      <c r="BM129" s="9">
        <f t="array" ref="BM129">VLOOKUP($C129&amp;$D129&amp;$BN129,IF({1,0},Sheet1!$A$6:$A$47&amp;Sheet1!$C$6:$C$47&amp;Sheet1!$BM$6:$BM$47,Sheet1!BL$6:BL$47),2,0)</f>
        <v>0</v>
      </c>
      <c r="BN129" s="8">
        <v>35</v>
      </c>
      <c r="BO129" s="9" t="s">
        <v>481</v>
      </c>
      <c r="BP129" s="8" t="s">
        <v>76</v>
      </c>
      <c r="BQ129" s="9">
        <f t="array" ref="BQ129">VLOOKUP($C129&amp;$D129&amp;$BW129,IF({1,0},Sheet1!$A$6:$A$47&amp;Sheet1!$C$6:$C$47&amp;Sheet1!$BV$6:$BV$47,Sheet1!BP$6:BP$47),2,0)</f>
        <v>7</v>
      </c>
      <c r="BR129" s="9">
        <f t="array" ref="BR129">VLOOKUP($C129&amp;$D129&amp;$BW129,IF({1,0},Sheet1!$A$6:$A$47&amp;Sheet1!$C$6:$C$47&amp;Sheet1!$BV$6:$BV$47,Sheet1!BQ$6:BQ$47),2,0)</f>
        <v>50</v>
      </c>
      <c r="BS129" s="9">
        <f t="array" ref="BS129">VLOOKUP($C129&amp;$D129&amp;$BW129,IF({1,0},Sheet1!$A$6:$A$47&amp;Sheet1!$C$6:$C$47&amp;Sheet1!$BV$6:$BV$47,Sheet1!BR$6:BR$47),2,0)</f>
        <v>0</v>
      </c>
      <c r="BT129" s="9">
        <f t="array" ref="BT129">VLOOKUP($C129&amp;$D129&amp;$BW129,IF({1,0},Sheet1!$A$6:$A$47&amp;Sheet1!$C$6:$C$47&amp;Sheet1!$BV$6:$BV$47,Sheet1!BS$6:BS$47),2,0)</f>
        <v>0</v>
      </c>
      <c r="BU129" s="9">
        <f t="array" ref="BU129">VLOOKUP($C129&amp;$D129&amp;$BW129,IF({1,0},Sheet1!$A$6:$A$47&amp;Sheet1!$C$6:$C$47&amp;Sheet1!$BV$6:$BV$47,Sheet1!BT$6:BT$47),2,0)</f>
        <v>0</v>
      </c>
      <c r="BV129" s="9">
        <f t="array" ref="BV129">VLOOKUP($C129&amp;$D129&amp;$BW129,IF({1,0},Sheet1!$A$6:$A$47&amp;Sheet1!$C$6:$C$47&amp;Sheet1!$BV$6:$BV$47,Sheet1!BU$6:BU$47),2,0)</f>
        <v>0</v>
      </c>
      <c r="BW129" s="8">
        <v>40</v>
      </c>
      <c r="BX129" s="9" t="str">
        <f t="shared" si="40"/>
        <v>伤害加成+5% （8星）</v>
      </c>
      <c r="BY129" s="8" t="s">
        <v>77</v>
      </c>
      <c r="BZ129" s="9">
        <f t="array" ref="BZ129">VLOOKUP($C129&amp;$D129&amp;$CF129,IF({1,0},Sheet1!$A$6:$A$47&amp;Sheet1!$C$6:$C$47&amp;Sheet1!$CE$6:$CE$47,Sheet1!BY$6:BY$47),2,0)</f>
        <v>2</v>
      </c>
      <c r="CA129" s="9">
        <f t="array" ref="CA129">VLOOKUP($C129&amp;$D129&amp;$CF129,IF({1,0},Sheet1!$A$6:$A$47&amp;Sheet1!$C$6:$C$47&amp;Sheet1!$CE$6:$CE$47,Sheet1!BZ$6:BZ$47),2,0)</f>
        <v>8000</v>
      </c>
      <c r="CB129" s="9">
        <f t="array" ref="CB129">VLOOKUP($C129&amp;$D129&amp;$CF129,IF({1,0},Sheet1!$A$6:$A$47&amp;Sheet1!$C$6:$C$47&amp;Sheet1!$CE$6:$CE$47,Sheet1!CA$6:CA$47),2,0)</f>
        <v>0</v>
      </c>
      <c r="CC129" s="9">
        <f t="array" ref="CC129">VLOOKUP($C129&amp;$D129&amp;$CF129,IF({1,0},Sheet1!$A$6:$A$47&amp;Sheet1!$C$6:$C$47&amp;Sheet1!$CE$6:$CE$47,Sheet1!CB$6:CB$47),2,0)</f>
        <v>0</v>
      </c>
      <c r="CD129" s="9">
        <f t="array" ref="CD129">VLOOKUP($C129&amp;$D129&amp;$CF129,IF({1,0},Sheet1!$A$6:$A$47&amp;Sheet1!$C$6:$C$47&amp;Sheet1!$CE$6:$CE$47,Sheet1!CC$6:CC$47),2,0)</f>
        <v>0</v>
      </c>
      <c r="CE129" s="9">
        <f t="array" ref="CE129">VLOOKUP($C129&amp;$D129&amp;$CF129,IF({1,0},Sheet1!$A$6:$A$47&amp;Sheet1!$C$6:$C$47&amp;Sheet1!$CE$6:$CE$47,Sheet1!CD$6:CD$47),2,0)</f>
        <v>0</v>
      </c>
      <c r="CF129" s="8">
        <v>45</v>
      </c>
      <c r="CG129" s="9" t="s">
        <v>482</v>
      </c>
      <c r="CH129" s="8" t="s">
        <v>78</v>
      </c>
      <c r="CI129" s="9">
        <f t="array" ref="CI129">VLOOKUP($C129&amp;$D129&amp;$CO129,IF({1,0},Sheet1!$A$6:$A$47&amp;Sheet1!$C$6:$C$47&amp;Sheet1!$CN$6:$CN$47,Sheet1!CH$6:CH$47),2,0)</f>
        <v>22</v>
      </c>
      <c r="CJ129" s="9">
        <f t="array" ref="CJ129">VLOOKUP($C129&amp;$D129&amp;$CO129,IF({1,0},Sheet1!$A$6:$A$47&amp;Sheet1!$C$6:$C$47&amp;Sheet1!$CN$6:$CN$47,Sheet1!CI$6:CI$47),2,0)</f>
        <v>60</v>
      </c>
      <c r="CK129" s="9">
        <f t="array" ref="CK129">VLOOKUP($C129&amp;$D129&amp;$CO129,IF({1,0},Sheet1!$A$6:$A$47&amp;Sheet1!$C$6:$C$47&amp;Sheet1!$CN$6:$CN$47,Sheet1!CJ$6:CJ$47),2,0)</f>
        <v>0</v>
      </c>
      <c r="CL129" s="9">
        <f t="array" ref="CL129">VLOOKUP($C129&amp;$D129&amp;$CO129,IF({1,0},Sheet1!$A$6:$A$47&amp;Sheet1!$C$6:$C$47&amp;Sheet1!$CN$6:$CN$47,Sheet1!CK$6:CK$47),2,0)</f>
        <v>0</v>
      </c>
      <c r="CM129" s="9">
        <f t="array" ref="CM129">VLOOKUP($C129&amp;$D129&amp;$CO129,IF({1,0},Sheet1!$A$6:$A$47&amp;Sheet1!$C$6:$C$47&amp;Sheet1!$CN$6:$CN$47,Sheet1!CL$6:CL$47),2,0)</f>
        <v>0</v>
      </c>
      <c r="CN129" s="9">
        <f t="array" ref="CN129">VLOOKUP($C129&amp;$D129&amp;$CO129,IF({1,0},Sheet1!$A$6:$A$47&amp;Sheet1!$C$6:$C$47&amp;Sheet1!$CN$6:$CN$47,Sheet1!CM$6:CM$47),2,0)</f>
        <v>0</v>
      </c>
      <c r="CO129" s="8">
        <v>50</v>
      </c>
      <c r="CP129" s="9" t="str">
        <f t="shared" si="41"/>
        <v>最终增伤+6% （10星）</v>
      </c>
    </row>
    <row r="130" spans="1:94" ht="17.399999999999999" x14ac:dyDescent="0.25">
      <c r="A130" s="53">
        <v>10501</v>
      </c>
      <c r="B130" s="12" t="s">
        <v>219</v>
      </c>
      <c r="C130" s="12">
        <f>VLOOKUP(B130,Sheet4!$A$6:$B$171,2,0)</f>
        <v>3</v>
      </c>
      <c r="D130" s="54">
        <v>5</v>
      </c>
      <c r="E130" s="8" t="s">
        <v>29</v>
      </c>
      <c r="F130" s="9">
        <f t="array" ref="F130">VLOOKUP($C130&amp;$D130&amp;$L130,IF({1,0},Sheet1!$A$6:$A$47&amp;Sheet1!$C$6:$C$47&amp;Sheet1!$K$6:$K$47,Sheet1!E$6:E$47),2,0)</f>
        <v>18</v>
      </c>
      <c r="G130" s="9">
        <f t="array" ref="G130">VLOOKUP($C130&amp;$D130&amp;$L130,IF({1,0},Sheet1!$A$6:$A$47&amp;Sheet1!$C$6:$C$47&amp;Sheet1!$K$6:$K$47,Sheet1!F$6:F$47),2,0)</f>
        <v>1</v>
      </c>
      <c r="H130" s="9">
        <f t="array" ref="H130">VLOOKUP($C130&amp;$D130&amp;$L130,IF({1,0},Sheet1!$A$6:$A$47&amp;Sheet1!$C$6:$C$47&amp;Sheet1!$K$6:$K$47,Sheet1!G$6:G$47),2,0)</f>
        <v>0</v>
      </c>
      <c r="I130" s="9">
        <f t="array" ref="I130">VLOOKUP($C130&amp;$D130&amp;$L130,IF({1,0},Sheet1!$A$6:$A$47&amp;Sheet1!$C$6:$C$47&amp;Sheet1!$K$6:$K$47,Sheet1!H$6:H$47),2,0)</f>
        <v>0</v>
      </c>
      <c r="J130" s="9">
        <f t="array" ref="J130">VLOOKUP($C130&amp;$D130&amp;$L130,IF({1,0},Sheet1!$A$6:$A$47&amp;Sheet1!$C$6:$C$47&amp;Sheet1!$K$6:$K$47,Sheet1!I$6:I$47),2,0)</f>
        <v>0</v>
      </c>
      <c r="K130" s="9">
        <f t="array" ref="K130">VLOOKUP($C130&amp;$D130&amp;$L130,IF({1,0},Sheet1!$A$6:$A$47&amp;Sheet1!$C$6:$C$47&amp;Sheet1!$K$6:$K$47,Sheet1!J$6:J$47),2,0)</f>
        <v>0</v>
      </c>
      <c r="L130" s="8">
        <v>5</v>
      </c>
      <c r="M130" s="33" t="s">
        <v>413</v>
      </c>
      <c r="N130" s="8" t="s">
        <v>27</v>
      </c>
      <c r="O130" s="9">
        <f t="array" ref="O130">VLOOKUP($C130&amp;$D130&amp;$U130,IF({1,0},Sheet1!$A$6:$A$47&amp;Sheet1!$C$6:$C$47&amp;Sheet1!$T$6:$T$47,Sheet1!N$6:N$47),2,0)</f>
        <v>18</v>
      </c>
      <c r="P130" s="9">
        <f t="array" ref="P130">VLOOKUP($C130&amp;$D130&amp;$U130,IF({1,0},Sheet1!$A$6:$A$47&amp;Sheet1!$C$6:$C$47&amp;Sheet1!$T$6:$T$47,Sheet1!O$6:O$47),2,0)</f>
        <v>2</v>
      </c>
      <c r="Q130" s="9">
        <f t="array" ref="Q130">VLOOKUP($C130&amp;$D130&amp;$U130,IF({1,0},Sheet1!$A$6:$A$47&amp;Sheet1!$C$6:$C$47&amp;Sheet1!$T$6:$T$47,Sheet1!P$6:P$47),2,0)</f>
        <v>0</v>
      </c>
      <c r="R130" s="9">
        <f t="array" ref="R130">VLOOKUP($C130&amp;$D130&amp;$U130,IF({1,0},Sheet1!$A$6:$A$47&amp;Sheet1!$C$6:$C$47&amp;Sheet1!$T$6:$T$47,Sheet1!Q$6:Q$47),2,0)</f>
        <v>0</v>
      </c>
      <c r="S130" s="9">
        <f t="array" ref="S130">VLOOKUP($C130&amp;$D130&amp;$U130,IF({1,0},Sheet1!$A$6:$A$47&amp;Sheet1!$C$6:$C$47&amp;Sheet1!$T$6:$T$47,Sheet1!R$6:R$47),2,0)</f>
        <v>0</v>
      </c>
      <c r="T130" s="9">
        <f t="array" ref="T130">VLOOKUP($C130&amp;$D130&amp;$U130,IF({1,0},Sheet1!$A$6:$A$47&amp;Sheet1!$C$6:$C$47&amp;Sheet1!$T$6:$T$47,Sheet1!S$6:S$47),2,0)</f>
        <v>0</v>
      </c>
      <c r="U130" s="8">
        <v>10</v>
      </c>
      <c r="V130" s="33" t="s">
        <v>414</v>
      </c>
      <c r="W130" s="8" t="s">
        <v>28</v>
      </c>
      <c r="X130" s="9">
        <f t="array" ref="X130">VLOOKUP($C130&amp;$D130&amp;$AD130,IF({1,0},Sheet1!$A$6:$A$47&amp;Sheet1!$C$6:$C$47&amp;Sheet1!$AC$6:$AC$47,Sheet1!W$6:W$47),2,0)</f>
        <v>0</v>
      </c>
      <c r="Y130" s="9">
        <f t="array" ref="Y130">VLOOKUP($C130&amp;$D130&amp;$AD130,IF({1,0},Sheet1!$A$6:$A$47&amp;Sheet1!$C$6:$C$47&amp;Sheet1!$AC$6:$AC$47,Sheet1!X$6:X$47),2,0)</f>
        <v>0</v>
      </c>
      <c r="Z130" s="9">
        <f t="array" ref="Z130">VLOOKUP($C130&amp;$D130&amp;$AD130,IF({1,0},Sheet1!$A$6:$A$47&amp;Sheet1!$C$6:$C$47&amp;Sheet1!$AC$6:$AC$47,Sheet1!Y$6:Y$47),2,0)</f>
        <v>2</v>
      </c>
      <c r="AA130" s="9">
        <f t="array" ref="AA130">VLOOKUP($C130&amp;$D130&amp;$AD130,IF({1,0},Sheet1!$A$6:$A$47&amp;Sheet1!$C$6:$C$47&amp;Sheet1!$AC$6:$AC$47,Sheet1!Z$6:Z$47),2,0)</f>
        <v>500</v>
      </c>
      <c r="AB130" s="9">
        <f t="array" ref="AB130">VLOOKUP($C130&amp;$D130&amp;$AD130,IF({1,0},Sheet1!$A$6:$A$47&amp;Sheet1!$C$6:$C$47&amp;Sheet1!$AC$6:$AC$47,Sheet1!AA$6:AA$47),2,0)</f>
        <v>9</v>
      </c>
      <c r="AC130" s="9">
        <f t="array" ref="AC130">VLOOKUP($C130&amp;$D130&amp;$AD130,IF({1,0},Sheet1!$A$6:$A$47&amp;Sheet1!$C$6:$C$47&amp;Sheet1!$AC$6:$AC$47,Sheet1!AB$6:AB$47),2,0)</f>
        <v>25</v>
      </c>
      <c r="AD130" s="8">
        <v>15</v>
      </c>
      <c r="AE130" s="9" t="str">
        <f t="array" ref="AE130">VLOOKUP($C130&amp;$D130,IF({1,0},Sheet1!$A$6:$A$47&amp;Sheet1!$C$6:$C$47,Sheet1!AD$6:AD$47),2,0)</f>
        <v>攻击+500，命中+2.5% （3星）</v>
      </c>
      <c r="AF130" s="8" t="s">
        <v>72</v>
      </c>
      <c r="AG130" s="9">
        <f t="array" ref="AG130">VLOOKUP($C130&amp;$D130&amp;$AM130,IF({1,0},Sheet1!$A$6:$A$47&amp;Sheet1!$C$6:$C$47&amp;Sheet1!$AL$6:$AL$47,Sheet1!AF$6:AF$47),2,0)</f>
        <v>0</v>
      </c>
      <c r="AH130" s="9">
        <f t="array" ref="AH130">VLOOKUP($C130&amp;$D130&amp;$AM130,IF({1,0},Sheet1!$A$6:$A$47&amp;Sheet1!$C$6:$C$47&amp;Sheet1!$AL$6:$AL$47,Sheet1!AG$6:AG$47),2,0)</f>
        <v>0</v>
      </c>
      <c r="AI130" s="9">
        <f t="array" ref="AI130">VLOOKUP($C130&amp;$D130&amp;$AM130,IF({1,0},Sheet1!$A$6:$A$47&amp;Sheet1!$C$6:$C$47&amp;Sheet1!$AL$6:$AL$47,Sheet1!AH$6:AH$47),2,0)</f>
        <v>7</v>
      </c>
      <c r="AJ130" s="9">
        <f t="array" ref="AJ130">VLOOKUP($C130&amp;$D130&amp;$AM130,IF({1,0},Sheet1!$A$6:$A$47&amp;Sheet1!$C$6:$C$47&amp;Sheet1!$AL$6:$AL$47,Sheet1!AI$6:AI$47),2,0)</f>
        <v>45</v>
      </c>
      <c r="AK130" s="9">
        <f t="array" ref="AK130">VLOOKUP($C130&amp;$D130&amp;$AM130,IF({1,0},Sheet1!$A$6:$A$47&amp;Sheet1!$C$6:$C$47&amp;Sheet1!$AL$6:$AL$47,Sheet1!AJ$6:AJ$47),2,0)</f>
        <v>0</v>
      </c>
      <c r="AL130" s="9">
        <f t="array" ref="AL130">VLOOKUP($C130&amp;$D130&amp;$AM130,IF({1,0},Sheet1!$A$6:$A$47&amp;Sheet1!$C$6:$C$47&amp;Sheet1!$AL$6:$AL$47,Sheet1!AK$6:AK$47),2,0)</f>
        <v>0</v>
      </c>
      <c r="AM130" s="8">
        <v>20</v>
      </c>
      <c r="AN130" s="9" t="s">
        <v>488</v>
      </c>
      <c r="AO130" s="8" t="s">
        <v>73</v>
      </c>
      <c r="AP130" s="9">
        <f t="array" ref="AP130">VLOOKUP($C130&amp;$D130&amp;$AV130,IF({1,0},Sheet1!$A$6:$A$47&amp;Sheet1!$C$6:$C$47&amp;Sheet1!$AU$6:$AU$47,Sheet1!AO$6:AO$47),2,0)</f>
        <v>2</v>
      </c>
      <c r="AQ130" s="9">
        <f t="array" ref="AQ130">VLOOKUP($C130&amp;$D130&amp;$AV130,IF({1,0},Sheet1!$A$6:$A$47&amp;Sheet1!$C$6:$C$47&amp;Sheet1!$AU$6:$AU$47,Sheet1!AP$6:AP$47),2,0)</f>
        <v>1500</v>
      </c>
      <c r="AR130" s="9">
        <f t="array" ref="AR130">VLOOKUP($C130&amp;$D130&amp;$AV130,IF({1,0},Sheet1!$A$6:$A$47&amp;Sheet1!$C$6:$C$47&amp;Sheet1!$AU$6:$AU$47,Sheet1!AQ$6:AQ$47),2,0)</f>
        <v>0</v>
      </c>
      <c r="AS130" s="9">
        <f t="array" ref="AS130">VLOOKUP($C130&amp;$D130&amp;$AV130,IF({1,0},Sheet1!$A$6:$A$47&amp;Sheet1!$C$6:$C$47&amp;Sheet1!$AU$6:$AU$47,Sheet1!AR$6:AR$47),2,0)</f>
        <v>0</v>
      </c>
      <c r="AT130" s="9">
        <f t="array" ref="AT130">VLOOKUP($C130&amp;$D130&amp;$AV130,IF({1,0},Sheet1!$A$6:$A$47&amp;Sheet1!$C$6:$C$47&amp;Sheet1!$AU$6:$AU$47,Sheet1!AS$6:AS$47),2,0)</f>
        <v>0</v>
      </c>
      <c r="AU130" s="9">
        <f t="array" ref="AU130">VLOOKUP($C130&amp;$D130&amp;$AV130,IF({1,0},Sheet1!$A$6:$A$47&amp;Sheet1!$C$6:$C$47&amp;Sheet1!$AU$6:$AU$47,Sheet1!AT$6:AT$47),2,0)</f>
        <v>0</v>
      </c>
      <c r="AV130" s="8">
        <v>25</v>
      </c>
      <c r="AW130" s="9" t="s">
        <v>489</v>
      </c>
      <c r="AX130" s="8" t="s">
        <v>74</v>
      </c>
      <c r="AY130" s="9">
        <f t="array" ref="AY130">VLOOKUP($C130&amp;$D130&amp;$BE130,IF({1,0},Sheet1!$A$6:$A$47&amp;Sheet1!$C$6:$C$47&amp;Sheet1!$BD$6:$BD$47,Sheet1!AX$6:AX$47),2,0)</f>
        <v>18</v>
      </c>
      <c r="AZ130" s="9">
        <f t="array" ref="AZ130">VLOOKUP($C130&amp;$D130&amp;$BE130,IF({1,0},Sheet1!$A$6:$A$47&amp;Sheet1!$C$6:$C$47&amp;Sheet1!$BD$6:$BD$47,Sheet1!AY$6:AY$47),2,0)</f>
        <v>4</v>
      </c>
      <c r="BA130" s="9">
        <f t="array" ref="BA130">VLOOKUP($C130&amp;$D130&amp;$BE130,IF({1,0},Sheet1!$A$6:$A$47&amp;Sheet1!$C$6:$C$47&amp;Sheet1!$BD$6:$BD$47,Sheet1!AZ$6:AZ$47),2,0)</f>
        <v>0</v>
      </c>
      <c r="BB130" s="9">
        <f t="array" ref="BB130">VLOOKUP($C130&amp;$D130&amp;$BE130,IF({1,0},Sheet1!$A$6:$A$47&amp;Sheet1!$C$6:$C$47&amp;Sheet1!$BD$6:$BD$47,Sheet1!BA$6:BA$47),2,0)</f>
        <v>0</v>
      </c>
      <c r="BC130" s="9">
        <f t="array" ref="BC130">VLOOKUP($C130&amp;$D130&amp;$BE130,IF({1,0},Sheet1!$A$6:$A$47&amp;Sheet1!$C$6:$C$47&amp;Sheet1!$BD$6:$BD$47,Sheet1!BB$6:BB$47),2,0)</f>
        <v>0</v>
      </c>
      <c r="BD130" s="9">
        <f t="array" ref="BD130">VLOOKUP($C130&amp;$D130&amp;$BE130,IF({1,0},Sheet1!$A$6:$A$47&amp;Sheet1!$C$6:$C$47&amp;Sheet1!$BD$6:$BD$47,Sheet1!BC$6:BC$47),2,0)</f>
        <v>0</v>
      </c>
      <c r="BE130" s="8">
        <v>30</v>
      </c>
      <c r="BF130" s="33" t="s">
        <v>418</v>
      </c>
      <c r="BG130" s="33" t="s">
        <v>75</v>
      </c>
      <c r="BH130" s="9">
        <f t="array" ref="BH130">VLOOKUP($C130&amp;$D130&amp;$BN130,IF({1,0},Sheet1!$A$6:$A$47&amp;Sheet1!$C$6:$C$47&amp;Sheet1!$BM$6:$BM$47,Sheet1!BG$6:BG$47),2,0)</f>
        <v>2</v>
      </c>
      <c r="BI130" s="9">
        <f t="array" ref="BI130">VLOOKUP($C130&amp;$D130&amp;$BN130,IF({1,0},Sheet1!$A$6:$A$47&amp;Sheet1!$C$6:$C$47&amp;Sheet1!$BM$6:$BM$47,Sheet1!BH$6:BH$47),2,0)</f>
        <v>3000</v>
      </c>
      <c r="BJ130" s="9">
        <f t="array" ref="BJ130">VLOOKUP($C130&amp;$D130&amp;$BN130,IF({1,0},Sheet1!$A$6:$A$47&amp;Sheet1!$C$6:$C$47&amp;Sheet1!$BM$6:$BM$47,Sheet1!BI$6:BI$47),2,0)</f>
        <v>0</v>
      </c>
      <c r="BK130" s="9">
        <f t="array" ref="BK130">VLOOKUP($C130&amp;$D130&amp;$BN130,IF({1,0},Sheet1!$A$6:$A$47&amp;Sheet1!$C$6:$C$47&amp;Sheet1!$BM$6:$BM$47,Sheet1!BJ$6:BJ$47),2,0)</f>
        <v>0</v>
      </c>
      <c r="BL130" s="9">
        <f t="array" ref="BL130">VLOOKUP($C130&amp;$D130&amp;$BN130,IF({1,0},Sheet1!$A$6:$A$47&amp;Sheet1!$C$6:$C$47&amp;Sheet1!$BM$6:$BM$47,Sheet1!BK$6:BK$47),2,0)</f>
        <v>0</v>
      </c>
      <c r="BM130" s="9">
        <f t="array" ref="BM130">VLOOKUP($C130&amp;$D130&amp;$BN130,IF({1,0},Sheet1!$A$6:$A$47&amp;Sheet1!$C$6:$C$47&amp;Sheet1!$BM$6:$BM$47,Sheet1!BL$6:BL$47),2,0)</f>
        <v>0</v>
      </c>
      <c r="BN130" s="8">
        <v>35</v>
      </c>
      <c r="BO130" s="9" t="s">
        <v>490</v>
      </c>
      <c r="BP130" s="8" t="s">
        <v>76</v>
      </c>
      <c r="BQ130" s="9">
        <f t="array" ref="BQ130">VLOOKUP($C130&amp;$D130&amp;$BW130,IF({1,0},Sheet1!$A$6:$A$47&amp;Sheet1!$C$6:$C$47&amp;Sheet1!$BV$6:$BV$47,Sheet1!BP$6:BP$47),2,0)</f>
        <v>7</v>
      </c>
      <c r="BR130" s="9">
        <f t="array" ref="BR130">VLOOKUP($C130&amp;$D130&amp;$BW130,IF({1,0},Sheet1!$A$6:$A$47&amp;Sheet1!$C$6:$C$47&amp;Sheet1!$BV$6:$BV$47,Sheet1!BQ$6:BQ$47),2,0)</f>
        <v>40</v>
      </c>
      <c r="BS130" s="9">
        <f t="array" ref="BS130">VLOOKUP($C130&amp;$D130&amp;$BW130,IF({1,0},Sheet1!$A$6:$A$47&amp;Sheet1!$C$6:$C$47&amp;Sheet1!$BV$6:$BV$47,Sheet1!BR$6:BR$47),2,0)</f>
        <v>0</v>
      </c>
      <c r="BT130" s="9">
        <f t="array" ref="BT130">VLOOKUP($C130&amp;$D130&amp;$BW130,IF({1,0},Sheet1!$A$6:$A$47&amp;Sheet1!$C$6:$C$47&amp;Sheet1!$BV$6:$BV$47,Sheet1!BS$6:BS$47),2,0)</f>
        <v>0</v>
      </c>
      <c r="BU130" s="9">
        <f t="array" ref="BU130">VLOOKUP($C130&amp;$D130&amp;$BW130,IF({1,0},Sheet1!$A$6:$A$47&amp;Sheet1!$C$6:$C$47&amp;Sheet1!$BV$6:$BV$47,Sheet1!BT$6:BT$47),2,0)</f>
        <v>0</v>
      </c>
      <c r="BV130" s="9">
        <f t="array" ref="BV130">VLOOKUP($C130&amp;$D130&amp;$BW130,IF({1,0},Sheet1!$A$6:$A$47&amp;Sheet1!$C$6:$C$47&amp;Sheet1!$BV$6:$BV$47,Sheet1!BU$6:BU$47),2,0)</f>
        <v>0</v>
      </c>
      <c r="BW130" s="8">
        <v>40</v>
      </c>
      <c r="BX130" s="9" t="str">
        <f t="shared" si="40"/>
        <v>伤害加成+4% （8星）</v>
      </c>
      <c r="BY130" s="8" t="s">
        <v>77</v>
      </c>
      <c r="BZ130" s="9">
        <f t="array" ref="BZ130">VLOOKUP($C130&amp;$D130&amp;$CF130,IF({1,0},Sheet1!$A$6:$A$47&amp;Sheet1!$C$6:$C$47&amp;Sheet1!$CE$6:$CE$47,Sheet1!BY$6:BY$47),2,0)</f>
        <v>2</v>
      </c>
      <c r="CA130" s="9">
        <f t="array" ref="CA130">VLOOKUP($C130&amp;$D130&amp;$CF130,IF({1,0},Sheet1!$A$6:$A$47&amp;Sheet1!$C$6:$C$47&amp;Sheet1!$CE$6:$CE$47,Sheet1!BZ$6:BZ$47),2,0)</f>
        <v>6000</v>
      </c>
      <c r="CB130" s="9">
        <f t="array" ref="CB130">VLOOKUP($C130&amp;$D130&amp;$CF130,IF({1,0},Sheet1!$A$6:$A$47&amp;Sheet1!$C$6:$C$47&amp;Sheet1!$CE$6:$CE$47,Sheet1!CA$6:CA$47),2,0)</f>
        <v>0</v>
      </c>
      <c r="CC130" s="9">
        <f t="array" ref="CC130">VLOOKUP($C130&amp;$D130&amp;$CF130,IF({1,0},Sheet1!$A$6:$A$47&amp;Sheet1!$C$6:$C$47&amp;Sheet1!$CE$6:$CE$47,Sheet1!CB$6:CB$47),2,0)</f>
        <v>0</v>
      </c>
      <c r="CD130" s="9">
        <f t="array" ref="CD130">VLOOKUP($C130&amp;$D130&amp;$CF130,IF({1,0},Sheet1!$A$6:$A$47&amp;Sheet1!$C$6:$C$47&amp;Sheet1!$CE$6:$CE$47,Sheet1!CC$6:CC$47),2,0)</f>
        <v>0</v>
      </c>
      <c r="CE130" s="9">
        <f t="array" ref="CE130">VLOOKUP($C130&amp;$D130&amp;$CF130,IF({1,0},Sheet1!$A$6:$A$47&amp;Sheet1!$C$6:$C$47&amp;Sheet1!$CE$6:$CE$47,Sheet1!CD$6:CD$47),2,0)</f>
        <v>0</v>
      </c>
      <c r="CF130" s="8">
        <v>45</v>
      </c>
      <c r="CG130" s="9" t="s">
        <v>491</v>
      </c>
      <c r="CH130" s="8" t="s">
        <v>78</v>
      </c>
      <c r="CI130" s="9">
        <f t="array" ref="CI130">VLOOKUP($C130&amp;$D130&amp;$CO130,IF({1,0},Sheet1!$A$6:$A$47&amp;Sheet1!$C$6:$C$47&amp;Sheet1!$CN$6:$CN$47,Sheet1!CH$6:CH$47),2,0)</f>
        <v>22</v>
      </c>
      <c r="CJ130" s="9">
        <f t="array" ref="CJ130">VLOOKUP($C130&amp;$D130&amp;$CO130,IF({1,0},Sheet1!$A$6:$A$47&amp;Sheet1!$C$6:$C$47&amp;Sheet1!$CN$6:$CN$47,Sheet1!CI$6:CI$47),2,0)</f>
        <v>48</v>
      </c>
      <c r="CK130" s="9">
        <f t="array" ref="CK130">VLOOKUP($C130&amp;$D130&amp;$CO130,IF({1,0},Sheet1!$A$6:$A$47&amp;Sheet1!$C$6:$C$47&amp;Sheet1!$CN$6:$CN$47,Sheet1!CJ$6:CJ$47),2,0)</f>
        <v>0</v>
      </c>
      <c r="CL130" s="9">
        <f t="array" ref="CL130">VLOOKUP($C130&amp;$D130&amp;$CO130,IF({1,0},Sheet1!$A$6:$A$47&amp;Sheet1!$C$6:$C$47&amp;Sheet1!$CN$6:$CN$47,Sheet1!CK$6:CK$47),2,0)</f>
        <v>0</v>
      </c>
      <c r="CM130" s="9">
        <f t="array" ref="CM130">VLOOKUP($C130&amp;$D130&amp;$CO130,IF({1,0},Sheet1!$A$6:$A$47&amp;Sheet1!$C$6:$C$47&amp;Sheet1!$CN$6:$CN$47,Sheet1!CL$6:CL$47),2,0)</f>
        <v>0</v>
      </c>
      <c r="CN130" s="9">
        <f t="array" ref="CN130">VLOOKUP($C130&amp;$D130&amp;$CO130,IF({1,0},Sheet1!$A$6:$A$47&amp;Sheet1!$C$6:$C$47&amp;Sheet1!$CN$6:$CN$47,Sheet1!CM$6:CM$47),2,0)</f>
        <v>0</v>
      </c>
      <c r="CO130" s="8">
        <v>50</v>
      </c>
      <c r="CP130" s="9" t="str">
        <f t="shared" si="41"/>
        <v>最终增伤+4.8% （10星）</v>
      </c>
    </row>
    <row r="131" spans="1:94" ht="17.399999999999999" x14ac:dyDescent="0.25">
      <c r="A131" s="53">
        <v>10502</v>
      </c>
      <c r="B131" s="12" t="s">
        <v>220</v>
      </c>
      <c r="C131" s="12">
        <f>VLOOKUP(B131,Sheet4!$A$6:$B$171,2,0)</f>
        <v>3</v>
      </c>
      <c r="D131" s="54">
        <v>5</v>
      </c>
      <c r="E131" s="8" t="s">
        <v>29</v>
      </c>
      <c r="F131" s="9">
        <f t="array" ref="F131">VLOOKUP($C131&amp;$D131&amp;$L131,IF({1,0},Sheet1!$A$6:$A$47&amp;Sheet1!$C$6:$C$47&amp;Sheet1!$K$6:$K$47,Sheet1!E$6:E$47),2,0)</f>
        <v>18</v>
      </c>
      <c r="G131" s="9">
        <f t="array" ref="G131">VLOOKUP($C131&amp;$D131&amp;$L131,IF({1,0},Sheet1!$A$6:$A$47&amp;Sheet1!$C$6:$C$47&amp;Sheet1!$K$6:$K$47,Sheet1!F$6:F$47),2,0)</f>
        <v>1</v>
      </c>
      <c r="H131" s="9">
        <f t="array" ref="H131">VLOOKUP($C131&amp;$D131&amp;$L131,IF({1,0},Sheet1!$A$6:$A$47&amp;Sheet1!$C$6:$C$47&amp;Sheet1!$K$6:$K$47,Sheet1!G$6:G$47),2,0)</f>
        <v>0</v>
      </c>
      <c r="I131" s="9">
        <f t="array" ref="I131">VLOOKUP($C131&amp;$D131&amp;$L131,IF({1,0},Sheet1!$A$6:$A$47&amp;Sheet1!$C$6:$C$47&amp;Sheet1!$K$6:$K$47,Sheet1!H$6:H$47),2,0)</f>
        <v>0</v>
      </c>
      <c r="J131" s="9">
        <f t="array" ref="J131">VLOOKUP($C131&amp;$D131&amp;$L131,IF({1,0},Sheet1!$A$6:$A$47&amp;Sheet1!$C$6:$C$47&amp;Sheet1!$K$6:$K$47,Sheet1!I$6:I$47),2,0)</f>
        <v>0</v>
      </c>
      <c r="K131" s="9">
        <f t="array" ref="K131">VLOOKUP($C131&amp;$D131&amp;$L131,IF({1,0},Sheet1!$A$6:$A$47&amp;Sheet1!$C$6:$C$47&amp;Sheet1!$K$6:$K$47,Sheet1!J$6:J$47),2,0)</f>
        <v>0</v>
      </c>
      <c r="L131" s="8">
        <v>5</v>
      </c>
      <c r="M131" s="33" t="s">
        <v>413</v>
      </c>
      <c r="N131" s="8" t="s">
        <v>27</v>
      </c>
      <c r="O131" s="9">
        <f t="array" ref="O131">VLOOKUP($C131&amp;$D131&amp;$U131,IF({1,0},Sheet1!$A$6:$A$47&amp;Sheet1!$C$6:$C$47&amp;Sheet1!$T$6:$T$47,Sheet1!N$6:N$47),2,0)</f>
        <v>18</v>
      </c>
      <c r="P131" s="9">
        <f t="array" ref="P131">VLOOKUP($C131&amp;$D131&amp;$U131,IF({1,0},Sheet1!$A$6:$A$47&amp;Sheet1!$C$6:$C$47&amp;Sheet1!$T$6:$T$47,Sheet1!O$6:O$47),2,0)</f>
        <v>2</v>
      </c>
      <c r="Q131" s="9">
        <f t="array" ref="Q131">VLOOKUP($C131&amp;$D131&amp;$U131,IF({1,0},Sheet1!$A$6:$A$47&amp;Sheet1!$C$6:$C$47&amp;Sheet1!$T$6:$T$47,Sheet1!P$6:P$47),2,0)</f>
        <v>0</v>
      </c>
      <c r="R131" s="9">
        <f t="array" ref="R131">VLOOKUP($C131&amp;$D131&amp;$U131,IF({1,0},Sheet1!$A$6:$A$47&amp;Sheet1!$C$6:$C$47&amp;Sheet1!$T$6:$T$47,Sheet1!Q$6:Q$47),2,0)</f>
        <v>0</v>
      </c>
      <c r="S131" s="9">
        <f t="array" ref="S131">VLOOKUP($C131&amp;$D131&amp;$U131,IF({1,0},Sheet1!$A$6:$A$47&amp;Sheet1!$C$6:$C$47&amp;Sheet1!$T$6:$T$47,Sheet1!R$6:R$47),2,0)</f>
        <v>0</v>
      </c>
      <c r="T131" s="9">
        <f t="array" ref="T131">VLOOKUP($C131&amp;$D131&amp;$U131,IF({1,0},Sheet1!$A$6:$A$47&amp;Sheet1!$C$6:$C$47&amp;Sheet1!$T$6:$T$47,Sheet1!S$6:S$47),2,0)</f>
        <v>0</v>
      </c>
      <c r="U131" s="8">
        <v>10</v>
      </c>
      <c r="V131" s="33" t="s">
        <v>414</v>
      </c>
      <c r="W131" s="8" t="s">
        <v>28</v>
      </c>
      <c r="X131" s="9">
        <f t="array" ref="X131">VLOOKUP($C131&amp;$D131&amp;$AD131,IF({1,0},Sheet1!$A$6:$A$47&amp;Sheet1!$C$6:$C$47&amp;Sheet1!$AC$6:$AC$47,Sheet1!W$6:W$47),2,0)</f>
        <v>0</v>
      </c>
      <c r="Y131" s="9">
        <f t="array" ref="Y131">VLOOKUP($C131&amp;$D131&amp;$AD131,IF({1,0},Sheet1!$A$6:$A$47&amp;Sheet1!$C$6:$C$47&amp;Sheet1!$AC$6:$AC$47,Sheet1!X$6:X$47),2,0)</f>
        <v>0</v>
      </c>
      <c r="Z131" s="9">
        <f t="array" ref="Z131">VLOOKUP($C131&amp;$D131&amp;$AD131,IF({1,0},Sheet1!$A$6:$A$47&amp;Sheet1!$C$6:$C$47&amp;Sheet1!$AC$6:$AC$47,Sheet1!Y$6:Y$47),2,0)</f>
        <v>2</v>
      </c>
      <c r="AA131" s="9">
        <f t="array" ref="AA131">VLOOKUP($C131&amp;$D131&amp;$AD131,IF({1,0},Sheet1!$A$6:$A$47&amp;Sheet1!$C$6:$C$47&amp;Sheet1!$AC$6:$AC$47,Sheet1!Z$6:Z$47),2,0)</f>
        <v>500</v>
      </c>
      <c r="AB131" s="9">
        <f t="array" ref="AB131">VLOOKUP($C131&amp;$D131&amp;$AD131,IF({1,0},Sheet1!$A$6:$A$47&amp;Sheet1!$C$6:$C$47&amp;Sheet1!$AC$6:$AC$47,Sheet1!AA$6:AA$47),2,0)</f>
        <v>9</v>
      </c>
      <c r="AC131" s="9">
        <f t="array" ref="AC131">VLOOKUP($C131&amp;$D131&amp;$AD131,IF({1,0},Sheet1!$A$6:$A$47&amp;Sheet1!$C$6:$C$47&amp;Sheet1!$AC$6:$AC$47,Sheet1!AB$6:AB$47),2,0)</f>
        <v>25</v>
      </c>
      <c r="AD131" s="8">
        <v>15</v>
      </c>
      <c r="AE131" s="9" t="str">
        <f t="array" ref="AE131">VLOOKUP($C131&amp;$D131,IF({1,0},Sheet1!$A$6:$A$47&amp;Sheet1!$C$6:$C$47,Sheet1!AD$6:AD$47),2,0)</f>
        <v>攻击+500，命中+2.5% （3星）</v>
      </c>
      <c r="AF131" s="8" t="s">
        <v>72</v>
      </c>
      <c r="AG131" s="9">
        <f t="array" ref="AG131">VLOOKUP($C131&amp;$D131&amp;$AM131,IF({1,0},Sheet1!$A$6:$A$47&amp;Sheet1!$C$6:$C$47&amp;Sheet1!$AL$6:$AL$47,Sheet1!AF$6:AF$47),2,0)</f>
        <v>0</v>
      </c>
      <c r="AH131" s="9">
        <f t="array" ref="AH131">VLOOKUP($C131&amp;$D131&amp;$AM131,IF({1,0},Sheet1!$A$6:$A$47&amp;Sheet1!$C$6:$C$47&amp;Sheet1!$AL$6:$AL$47,Sheet1!AG$6:AG$47),2,0)</f>
        <v>0</v>
      </c>
      <c r="AI131" s="9">
        <f t="array" ref="AI131">VLOOKUP($C131&amp;$D131&amp;$AM131,IF({1,0},Sheet1!$A$6:$A$47&amp;Sheet1!$C$6:$C$47&amp;Sheet1!$AL$6:$AL$47,Sheet1!AH$6:AH$47),2,0)</f>
        <v>7</v>
      </c>
      <c r="AJ131" s="9">
        <f t="array" ref="AJ131">VLOOKUP($C131&amp;$D131&amp;$AM131,IF({1,0},Sheet1!$A$6:$A$47&amp;Sheet1!$C$6:$C$47&amp;Sheet1!$AL$6:$AL$47,Sheet1!AI$6:AI$47),2,0)</f>
        <v>45</v>
      </c>
      <c r="AK131" s="9">
        <f t="array" ref="AK131">VLOOKUP($C131&amp;$D131&amp;$AM131,IF({1,0},Sheet1!$A$6:$A$47&amp;Sheet1!$C$6:$C$47&amp;Sheet1!$AL$6:$AL$47,Sheet1!AJ$6:AJ$47),2,0)</f>
        <v>0</v>
      </c>
      <c r="AL131" s="9">
        <f t="array" ref="AL131">VLOOKUP($C131&amp;$D131&amp;$AM131,IF({1,0},Sheet1!$A$6:$A$47&amp;Sheet1!$C$6:$C$47&amp;Sheet1!$AL$6:$AL$47,Sheet1!AK$6:AK$47),2,0)</f>
        <v>0</v>
      </c>
      <c r="AM131" s="8">
        <v>20</v>
      </c>
      <c r="AN131" s="9" t="s">
        <v>488</v>
      </c>
      <c r="AO131" s="8" t="s">
        <v>73</v>
      </c>
      <c r="AP131" s="9">
        <f t="array" ref="AP131">VLOOKUP($C131&amp;$D131&amp;$AV131,IF({1,0},Sheet1!$A$6:$A$47&amp;Sheet1!$C$6:$C$47&amp;Sheet1!$AU$6:$AU$47,Sheet1!AO$6:AO$47),2,0)</f>
        <v>2</v>
      </c>
      <c r="AQ131" s="9">
        <f t="array" ref="AQ131">VLOOKUP($C131&amp;$D131&amp;$AV131,IF({1,0},Sheet1!$A$6:$A$47&amp;Sheet1!$C$6:$C$47&amp;Sheet1!$AU$6:$AU$47,Sheet1!AP$6:AP$47),2,0)</f>
        <v>1500</v>
      </c>
      <c r="AR131" s="9">
        <f t="array" ref="AR131">VLOOKUP($C131&amp;$D131&amp;$AV131,IF({1,0},Sheet1!$A$6:$A$47&amp;Sheet1!$C$6:$C$47&amp;Sheet1!$AU$6:$AU$47,Sheet1!AQ$6:AQ$47),2,0)</f>
        <v>0</v>
      </c>
      <c r="AS131" s="9">
        <f t="array" ref="AS131">VLOOKUP($C131&amp;$D131&amp;$AV131,IF({1,0},Sheet1!$A$6:$A$47&amp;Sheet1!$C$6:$C$47&amp;Sheet1!$AU$6:$AU$47,Sheet1!AR$6:AR$47),2,0)</f>
        <v>0</v>
      </c>
      <c r="AT131" s="9">
        <f t="array" ref="AT131">VLOOKUP($C131&amp;$D131&amp;$AV131,IF({1,0},Sheet1!$A$6:$A$47&amp;Sheet1!$C$6:$C$47&amp;Sheet1!$AU$6:$AU$47,Sheet1!AS$6:AS$47),2,0)</f>
        <v>0</v>
      </c>
      <c r="AU131" s="9">
        <f t="array" ref="AU131">VLOOKUP($C131&amp;$D131&amp;$AV131,IF({1,0},Sheet1!$A$6:$A$47&amp;Sheet1!$C$6:$C$47&amp;Sheet1!$AU$6:$AU$47,Sheet1!AT$6:AT$47),2,0)</f>
        <v>0</v>
      </c>
      <c r="AV131" s="8">
        <v>25</v>
      </c>
      <c r="AW131" s="9" t="s">
        <v>489</v>
      </c>
      <c r="AX131" s="8" t="s">
        <v>74</v>
      </c>
      <c r="AY131" s="9">
        <f t="array" ref="AY131">VLOOKUP($C131&amp;$D131&amp;$BE131,IF({1,0},Sheet1!$A$6:$A$47&amp;Sheet1!$C$6:$C$47&amp;Sheet1!$BD$6:$BD$47,Sheet1!AX$6:AX$47),2,0)</f>
        <v>18</v>
      </c>
      <c r="AZ131" s="9">
        <f t="array" ref="AZ131">VLOOKUP($C131&amp;$D131&amp;$BE131,IF({1,0},Sheet1!$A$6:$A$47&amp;Sheet1!$C$6:$C$47&amp;Sheet1!$BD$6:$BD$47,Sheet1!AY$6:AY$47),2,0)</f>
        <v>4</v>
      </c>
      <c r="BA131" s="9">
        <f t="array" ref="BA131">VLOOKUP($C131&amp;$D131&amp;$BE131,IF({1,0},Sheet1!$A$6:$A$47&amp;Sheet1!$C$6:$C$47&amp;Sheet1!$BD$6:$BD$47,Sheet1!AZ$6:AZ$47),2,0)</f>
        <v>0</v>
      </c>
      <c r="BB131" s="9">
        <f t="array" ref="BB131">VLOOKUP($C131&amp;$D131&amp;$BE131,IF({1,0},Sheet1!$A$6:$A$47&amp;Sheet1!$C$6:$C$47&amp;Sheet1!$BD$6:$BD$47,Sheet1!BA$6:BA$47),2,0)</f>
        <v>0</v>
      </c>
      <c r="BC131" s="9">
        <f t="array" ref="BC131">VLOOKUP($C131&amp;$D131&amp;$BE131,IF({1,0},Sheet1!$A$6:$A$47&amp;Sheet1!$C$6:$C$47&amp;Sheet1!$BD$6:$BD$47,Sheet1!BB$6:BB$47),2,0)</f>
        <v>0</v>
      </c>
      <c r="BD131" s="9">
        <f t="array" ref="BD131">VLOOKUP($C131&amp;$D131&amp;$BE131,IF({1,0},Sheet1!$A$6:$A$47&amp;Sheet1!$C$6:$C$47&amp;Sheet1!$BD$6:$BD$47,Sheet1!BC$6:BC$47),2,0)</f>
        <v>0</v>
      </c>
      <c r="BE131" s="8">
        <v>30</v>
      </c>
      <c r="BF131" s="33" t="s">
        <v>418</v>
      </c>
      <c r="BG131" s="33" t="s">
        <v>75</v>
      </c>
      <c r="BH131" s="9">
        <f t="array" ref="BH131">VLOOKUP($C131&amp;$D131&amp;$BN131,IF({1,0},Sheet1!$A$6:$A$47&amp;Sheet1!$C$6:$C$47&amp;Sheet1!$BM$6:$BM$47,Sheet1!BG$6:BG$47),2,0)</f>
        <v>2</v>
      </c>
      <c r="BI131" s="9">
        <f t="array" ref="BI131">VLOOKUP($C131&amp;$D131&amp;$BN131,IF({1,0},Sheet1!$A$6:$A$47&amp;Sheet1!$C$6:$C$47&amp;Sheet1!$BM$6:$BM$47,Sheet1!BH$6:BH$47),2,0)</f>
        <v>3000</v>
      </c>
      <c r="BJ131" s="9">
        <f t="array" ref="BJ131">VLOOKUP($C131&amp;$D131&amp;$BN131,IF({1,0},Sheet1!$A$6:$A$47&amp;Sheet1!$C$6:$C$47&amp;Sheet1!$BM$6:$BM$47,Sheet1!BI$6:BI$47),2,0)</f>
        <v>0</v>
      </c>
      <c r="BK131" s="9">
        <f t="array" ref="BK131">VLOOKUP($C131&amp;$D131&amp;$BN131,IF({1,0},Sheet1!$A$6:$A$47&amp;Sheet1!$C$6:$C$47&amp;Sheet1!$BM$6:$BM$47,Sheet1!BJ$6:BJ$47),2,0)</f>
        <v>0</v>
      </c>
      <c r="BL131" s="9">
        <f t="array" ref="BL131">VLOOKUP($C131&amp;$D131&amp;$BN131,IF({1,0},Sheet1!$A$6:$A$47&amp;Sheet1!$C$6:$C$47&amp;Sheet1!$BM$6:$BM$47,Sheet1!BK$6:BK$47),2,0)</f>
        <v>0</v>
      </c>
      <c r="BM131" s="9">
        <f t="array" ref="BM131">VLOOKUP($C131&amp;$D131&amp;$BN131,IF({1,0},Sheet1!$A$6:$A$47&amp;Sheet1!$C$6:$C$47&amp;Sheet1!$BM$6:$BM$47,Sheet1!BL$6:BL$47),2,0)</f>
        <v>0</v>
      </c>
      <c r="BN131" s="8">
        <v>35</v>
      </c>
      <c r="BO131" s="9" t="s">
        <v>490</v>
      </c>
      <c r="BP131" s="8" t="s">
        <v>76</v>
      </c>
      <c r="BQ131" s="9">
        <f t="array" ref="BQ131">VLOOKUP($C131&amp;$D131&amp;$BW131,IF({1,0},Sheet1!$A$6:$A$47&amp;Sheet1!$C$6:$C$47&amp;Sheet1!$BV$6:$BV$47,Sheet1!BP$6:BP$47),2,0)</f>
        <v>7</v>
      </c>
      <c r="BR131" s="9">
        <f t="array" ref="BR131">VLOOKUP($C131&amp;$D131&amp;$BW131,IF({1,0},Sheet1!$A$6:$A$47&amp;Sheet1!$C$6:$C$47&amp;Sheet1!$BV$6:$BV$47,Sheet1!BQ$6:BQ$47),2,0)</f>
        <v>40</v>
      </c>
      <c r="BS131" s="9">
        <f t="array" ref="BS131">VLOOKUP($C131&amp;$D131&amp;$BW131,IF({1,0},Sheet1!$A$6:$A$47&amp;Sheet1!$C$6:$C$47&amp;Sheet1!$BV$6:$BV$47,Sheet1!BR$6:BR$47),2,0)</f>
        <v>0</v>
      </c>
      <c r="BT131" s="9">
        <f t="array" ref="BT131">VLOOKUP($C131&amp;$D131&amp;$BW131,IF({1,0},Sheet1!$A$6:$A$47&amp;Sheet1!$C$6:$C$47&amp;Sheet1!$BV$6:$BV$47,Sheet1!BS$6:BS$47),2,0)</f>
        <v>0</v>
      </c>
      <c r="BU131" s="9">
        <f t="array" ref="BU131">VLOOKUP($C131&amp;$D131&amp;$BW131,IF({1,0},Sheet1!$A$6:$A$47&amp;Sheet1!$C$6:$C$47&amp;Sheet1!$BV$6:$BV$47,Sheet1!BT$6:BT$47),2,0)</f>
        <v>0</v>
      </c>
      <c r="BV131" s="9">
        <f t="array" ref="BV131">VLOOKUP($C131&amp;$D131&amp;$BW131,IF({1,0},Sheet1!$A$6:$A$47&amp;Sheet1!$C$6:$C$47&amp;Sheet1!$BV$6:$BV$47,Sheet1!BU$6:BU$47),2,0)</f>
        <v>0</v>
      </c>
      <c r="BW131" s="8">
        <v>40</v>
      </c>
      <c r="BX131" s="9" t="str">
        <f t="shared" si="40"/>
        <v>伤害加成+4% （8星）</v>
      </c>
      <c r="BY131" s="8" t="s">
        <v>77</v>
      </c>
      <c r="BZ131" s="9">
        <f t="array" ref="BZ131">VLOOKUP($C131&amp;$D131&amp;$CF131,IF({1,0},Sheet1!$A$6:$A$47&amp;Sheet1!$C$6:$C$47&amp;Sheet1!$CE$6:$CE$47,Sheet1!BY$6:BY$47),2,0)</f>
        <v>2</v>
      </c>
      <c r="CA131" s="9">
        <f t="array" ref="CA131">VLOOKUP($C131&amp;$D131&amp;$CF131,IF({1,0},Sheet1!$A$6:$A$47&amp;Sheet1!$C$6:$C$47&amp;Sheet1!$CE$6:$CE$47,Sheet1!BZ$6:BZ$47),2,0)</f>
        <v>6000</v>
      </c>
      <c r="CB131" s="9">
        <f t="array" ref="CB131">VLOOKUP($C131&amp;$D131&amp;$CF131,IF({1,0},Sheet1!$A$6:$A$47&amp;Sheet1!$C$6:$C$47&amp;Sheet1!$CE$6:$CE$47,Sheet1!CA$6:CA$47),2,0)</f>
        <v>0</v>
      </c>
      <c r="CC131" s="9">
        <f t="array" ref="CC131">VLOOKUP($C131&amp;$D131&amp;$CF131,IF({1,0},Sheet1!$A$6:$A$47&amp;Sheet1!$C$6:$C$47&amp;Sheet1!$CE$6:$CE$47,Sheet1!CB$6:CB$47),2,0)</f>
        <v>0</v>
      </c>
      <c r="CD131" s="9">
        <f t="array" ref="CD131">VLOOKUP($C131&amp;$D131&amp;$CF131,IF({1,0},Sheet1!$A$6:$A$47&amp;Sheet1!$C$6:$C$47&amp;Sheet1!$CE$6:$CE$47,Sheet1!CC$6:CC$47),2,0)</f>
        <v>0</v>
      </c>
      <c r="CE131" s="9">
        <f t="array" ref="CE131">VLOOKUP($C131&amp;$D131&amp;$CF131,IF({1,0},Sheet1!$A$6:$A$47&amp;Sheet1!$C$6:$C$47&amp;Sheet1!$CE$6:$CE$47,Sheet1!CD$6:CD$47),2,0)</f>
        <v>0</v>
      </c>
      <c r="CF131" s="8">
        <v>45</v>
      </c>
      <c r="CG131" s="9" t="s">
        <v>491</v>
      </c>
      <c r="CH131" s="8" t="s">
        <v>78</v>
      </c>
      <c r="CI131" s="9">
        <f t="array" ref="CI131">VLOOKUP($C131&amp;$D131&amp;$CO131,IF({1,0},Sheet1!$A$6:$A$47&amp;Sheet1!$C$6:$C$47&amp;Sheet1!$CN$6:$CN$47,Sheet1!CH$6:CH$47),2,0)</f>
        <v>22</v>
      </c>
      <c r="CJ131" s="9">
        <f t="array" ref="CJ131">VLOOKUP($C131&amp;$D131&amp;$CO131,IF({1,0},Sheet1!$A$6:$A$47&amp;Sheet1!$C$6:$C$47&amp;Sheet1!$CN$6:$CN$47,Sheet1!CI$6:CI$47),2,0)</f>
        <v>48</v>
      </c>
      <c r="CK131" s="9">
        <f t="array" ref="CK131">VLOOKUP($C131&amp;$D131&amp;$CO131,IF({1,0},Sheet1!$A$6:$A$47&amp;Sheet1!$C$6:$C$47&amp;Sheet1!$CN$6:$CN$47,Sheet1!CJ$6:CJ$47),2,0)</f>
        <v>0</v>
      </c>
      <c r="CL131" s="9">
        <f t="array" ref="CL131">VLOOKUP($C131&amp;$D131&amp;$CO131,IF({1,0},Sheet1!$A$6:$A$47&amp;Sheet1!$C$6:$C$47&amp;Sheet1!$CN$6:$CN$47,Sheet1!CK$6:CK$47),2,0)</f>
        <v>0</v>
      </c>
      <c r="CM131" s="9">
        <f t="array" ref="CM131">VLOOKUP($C131&amp;$D131&amp;$CO131,IF({1,0},Sheet1!$A$6:$A$47&amp;Sheet1!$C$6:$C$47&amp;Sheet1!$CN$6:$CN$47,Sheet1!CL$6:CL$47),2,0)</f>
        <v>0</v>
      </c>
      <c r="CN131" s="9">
        <f t="array" ref="CN131">VLOOKUP($C131&amp;$D131&amp;$CO131,IF({1,0},Sheet1!$A$6:$A$47&amp;Sheet1!$C$6:$C$47&amp;Sheet1!$CN$6:$CN$47,Sheet1!CM$6:CM$47),2,0)</f>
        <v>0</v>
      </c>
      <c r="CO131" s="8">
        <v>50</v>
      </c>
      <c r="CP131" s="9" t="str">
        <f t="shared" si="41"/>
        <v>最终增伤+4.8% （10星）</v>
      </c>
    </row>
    <row r="132" spans="1:94" ht="17.399999999999999" x14ac:dyDescent="0.25">
      <c r="A132" s="53">
        <v>10503</v>
      </c>
      <c r="B132" s="12" t="s">
        <v>221</v>
      </c>
      <c r="C132" s="12">
        <f>VLOOKUP(B132,Sheet4!$A$6:$B$171,2,0)</f>
        <v>3</v>
      </c>
      <c r="D132" s="54">
        <v>5</v>
      </c>
      <c r="E132" s="8" t="s">
        <v>29</v>
      </c>
      <c r="F132" s="9">
        <f t="array" ref="F132">VLOOKUP($C132&amp;$D132&amp;$L132,IF({1,0},Sheet1!$A$6:$A$47&amp;Sheet1!$C$6:$C$47&amp;Sheet1!$K$6:$K$47,Sheet1!E$6:E$47),2,0)</f>
        <v>18</v>
      </c>
      <c r="G132" s="9">
        <f t="array" ref="G132">VLOOKUP($C132&amp;$D132&amp;$L132,IF({1,0},Sheet1!$A$6:$A$47&amp;Sheet1!$C$6:$C$47&amp;Sheet1!$K$6:$K$47,Sheet1!F$6:F$47),2,0)</f>
        <v>1</v>
      </c>
      <c r="H132" s="9">
        <f t="array" ref="H132">VLOOKUP($C132&amp;$D132&amp;$L132,IF({1,0},Sheet1!$A$6:$A$47&amp;Sheet1!$C$6:$C$47&amp;Sheet1!$K$6:$K$47,Sheet1!G$6:G$47),2,0)</f>
        <v>0</v>
      </c>
      <c r="I132" s="9">
        <f t="array" ref="I132">VLOOKUP($C132&amp;$D132&amp;$L132,IF({1,0},Sheet1!$A$6:$A$47&amp;Sheet1!$C$6:$C$47&amp;Sheet1!$K$6:$K$47,Sheet1!H$6:H$47),2,0)</f>
        <v>0</v>
      </c>
      <c r="J132" s="9">
        <f t="array" ref="J132">VLOOKUP($C132&amp;$D132&amp;$L132,IF({1,0},Sheet1!$A$6:$A$47&amp;Sheet1!$C$6:$C$47&amp;Sheet1!$K$6:$K$47,Sheet1!I$6:I$47),2,0)</f>
        <v>0</v>
      </c>
      <c r="K132" s="9">
        <f t="array" ref="K132">VLOOKUP($C132&amp;$D132&amp;$L132,IF({1,0},Sheet1!$A$6:$A$47&amp;Sheet1!$C$6:$C$47&amp;Sheet1!$K$6:$K$47,Sheet1!J$6:J$47),2,0)</f>
        <v>0</v>
      </c>
      <c r="L132" s="8">
        <v>5</v>
      </c>
      <c r="M132" s="33" t="s">
        <v>413</v>
      </c>
      <c r="N132" s="8" t="s">
        <v>27</v>
      </c>
      <c r="O132" s="9">
        <f t="array" ref="O132">VLOOKUP($C132&amp;$D132&amp;$U132,IF({1,0},Sheet1!$A$6:$A$47&amp;Sheet1!$C$6:$C$47&amp;Sheet1!$T$6:$T$47,Sheet1!N$6:N$47),2,0)</f>
        <v>18</v>
      </c>
      <c r="P132" s="9">
        <f t="array" ref="P132">VLOOKUP($C132&amp;$D132&amp;$U132,IF({1,0},Sheet1!$A$6:$A$47&amp;Sheet1!$C$6:$C$47&amp;Sheet1!$T$6:$T$47,Sheet1!O$6:O$47),2,0)</f>
        <v>2</v>
      </c>
      <c r="Q132" s="9">
        <f t="array" ref="Q132">VLOOKUP($C132&amp;$D132&amp;$U132,IF({1,0},Sheet1!$A$6:$A$47&amp;Sheet1!$C$6:$C$47&amp;Sheet1!$T$6:$T$47,Sheet1!P$6:P$47),2,0)</f>
        <v>0</v>
      </c>
      <c r="R132" s="9">
        <f t="array" ref="R132">VLOOKUP($C132&amp;$D132&amp;$U132,IF({1,0},Sheet1!$A$6:$A$47&amp;Sheet1!$C$6:$C$47&amp;Sheet1!$T$6:$T$47,Sheet1!Q$6:Q$47),2,0)</f>
        <v>0</v>
      </c>
      <c r="S132" s="9">
        <f t="array" ref="S132">VLOOKUP($C132&amp;$D132&amp;$U132,IF({1,0},Sheet1!$A$6:$A$47&amp;Sheet1!$C$6:$C$47&amp;Sheet1!$T$6:$T$47,Sheet1!R$6:R$47),2,0)</f>
        <v>0</v>
      </c>
      <c r="T132" s="9">
        <f t="array" ref="T132">VLOOKUP($C132&amp;$D132&amp;$U132,IF({1,0},Sheet1!$A$6:$A$47&amp;Sheet1!$C$6:$C$47&amp;Sheet1!$T$6:$T$47,Sheet1!S$6:S$47),2,0)</f>
        <v>0</v>
      </c>
      <c r="U132" s="8">
        <v>10</v>
      </c>
      <c r="V132" s="33" t="s">
        <v>414</v>
      </c>
      <c r="W132" s="8" t="s">
        <v>28</v>
      </c>
      <c r="X132" s="9">
        <f t="array" ref="X132">VLOOKUP($C132&amp;$D132&amp;$AD132,IF({1,0},Sheet1!$A$6:$A$47&amp;Sheet1!$C$6:$C$47&amp;Sheet1!$AC$6:$AC$47,Sheet1!W$6:W$47),2,0)</f>
        <v>0</v>
      </c>
      <c r="Y132" s="9">
        <f t="array" ref="Y132">VLOOKUP($C132&amp;$D132&amp;$AD132,IF({1,0},Sheet1!$A$6:$A$47&amp;Sheet1!$C$6:$C$47&amp;Sheet1!$AC$6:$AC$47,Sheet1!X$6:X$47),2,0)</f>
        <v>0</v>
      </c>
      <c r="Z132" s="9">
        <f t="array" ref="Z132">VLOOKUP($C132&amp;$D132&amp;$AD132,IF({1,0},Sheet1!$A$6:$A$47&amp;Sheet1!$C$6:$C$47&amp;Sheet1!$AC$6:$AC$47,Sheet1!Y$6:Y$47),2,0)</f>
        <v>2</v>
      </c>
      <c r="AA132" s="9">
        <f t="array" ref="AA132">VLOOKUP($C132&amp;$D132&amp;$AD132,IF({1,0},Sheet1!$A$6:$A$47&amp;Sheet1!$C$6:$C$47&amp;Sheet1!$AC$6:$AC$47,Sheet1!Z$6:Z$47),2,0)</f>
        <v>500</v>
      </c>
      <c r="AB132" s="9">
        <f t="array" ref="AB132">VLOOKUP($C132&amp;$D132&amp;$AD132,IF({1,0},Sheet1!$A$6:$A$47&amp;Sheet1!$C$6:$C$47&amp;Sheet1!$AC$6:$AC$47,Sheet1!AA$6:AA$47),2,0)</f>
        <v>9</v>
      </c>
      <c r="AC132" s="9">
        <f t="array" ref="AC132">VLOOKUP($C132&amp;$D132&amp;$AD132,IF({1,0},Sheet1!$A$6:$A$47&amp;Sheet1!$C$6:$C$47&amp;Sheet1!$AC$6:$AC$47,Sheet1!AB$6:AB$47),2,0)</f>
        <v>25</v>
      </c>
      <c r="AD132" s="8">
        <v>15</v>
      </c>
      <c r="AE132" s="9" t="str">
        <f t="array" ref="AE132">VLOOKUP($C132&amp;$D132,IF({1,0},Sheet1!$A$6:$A$47&amp;Sheet1!$C$6:$C$47,Sheet1!AD$6:AD$47),2,0)</f>
        <v>攻击+500，命中+2.5% （3星）</v>
      </c>
      <c r="AF132" s="8" t="s">
        <v>72</v>
      </c>
      <c r="AG132" s="9">
        <f t="array" ref="AG132">VLOOKUP($C132&amp;$D132&amp;$AM132,IF({1,0},Sheet1!$A$6:$A$47&amp;Sheet1!$C$6:$C$47&amp;Sheet1!$AL$6:$AL$47,Sheet1!AF$6:AF$47),2,0)</f>
        <v>0</v>
      </c>
      <c r="AH132" s="9">
        <f t="array" ref="AH132">VLOOKUP($C132&amp;$D132&amp;$AM132,IF({1,0},Sheet1!$A$6:$A$47&amp;Sheet1!$C$6:$C$47&amp;Sheet1!$AL$6:$AL$47,Sheet1!AG$6:AG$47),2,0)</f>
        <v>0</v>
      </c>
      <c r="AI132" s="9">
        <f t="array" ref="AI132">VLOOKUP($C132&amp;$D132&amp;$AM132,IF({1,0},Sheet1!$A$6:$A$47&amp;Sheet1!$C$6:$C$47&amp;Sheet1!$AL$6:$AL$47,Sheet1!AH$6:AH$47),2,0)</f>
        <v>7</v>
      </c>
      <c r="AJ132" s="9">
        <f t="array" ref="AJ132">VLOOKUP($C132&amp;$D132&amp;$AM132,IF({1,0},Sheet1!$A$6:$A$47&amp;Sheet1!$C$6:$C$47&amp;Sheet1!$AL$6:$AL$47,Sheet1!AI$6:AI$47),2,0)</f>
        <v>45</v>
      </c>
      <c r="AK132" s="9">
        <f t="array" ref="AK132">VLOOKUP($C132&amp;$D132&amp;$AM132,IF({1,0},Sheet1!$A$6:$A$47&amp;Sheet1!$C$6:$C$47&amp;Sheet1!$AL$6:$AL$47,Sheet1!AJ$6:AJ$47),2,0)</f>
        <v>0</v>
      </c>
      <c r="AL132" s="9">
        <f t="array" ref="AL132">VLOOKUP($C132&amp;$D132&amp;$AM132,IF({1,0},Sheet1!$A$6:$A$47&amp;Sheet1!$C$6:$C$47&amp;Sheet1!$AL$6:$AL$47,Sheet1!AK$6:AK$47),2,0)</f>
        <v>0</v>
      </c>
      <c r="AM132" s="8">
        <v>20</v>
      </c>
      <c r="AN132" s="9" t="s">
        <v>488</v>
      </c>
      <c r="AO132" s="8" t="s">
        <v>73</v>
      </c>
      <c r="AP132" s="9">
        <f t="array" ref="AP132">VLOOKUP($C132&amp;$D132&amp;$AV132,IF({1,0},Sheet1!$A$6:$A$47&amp;Sheet1!$C$6:$C$47&amp;Sheet1!$AU$6:$AU$47,Sheet1!AO$6:AO$47),2,0)</f>
        <v>2</v>
      </c>
      <c r="AQ132" s="9">
        <f t="array" ref="AQ132">VLOOKUP($C132&amp;$D132&amp;$AV132,IF({1,0},Sheet1!$A$6:$A$47&amp;Sheet1!$C$6:$C$47&amp;Sheet1!$AU$6:$AU$47,Sheet1!AP$6:AP$47),2,0)</f>
        <v>1500</v>
      </c>
      <c r="AR132" s="9">
        <f t="array" ref="AR132">VLOOKUP($C132&amp;$D132&amp;$AV132,IF({1,0},Sheet1!$A$6:$A$47&amp;Sheet1!$C$6:$C$47&amp;Sheet1!$AU$6:$AU$47,Sheet1!AQ$6:AQ$47),2,0)</f>
        <v>0</v>
      </c>
      <c r="AS132" s="9">
        <f t="array" ref="AS132">VLOOKUP($C132&amp;$D132&amp;$AV132,IF({1,0},Sheet1!$A$6:$A$47&amp;Sheet1!$C$6:$C$47&amp;Sheet1!$AU$6:$AU$47,Sheet1!AR$6:AR$47),2,0)</f>
        <v>0</v>
      </c>
      <c r="AT132" s="9">
        <f t="array" ref="AT132">VLOOKUP($C132&amp;$D132&amp;$AV132,IF({1,0},Sheet1!$A$6:$A$47&amp;Sheet1!$C$6:$C$47&amp;Sheet1!$AU$6:$AU$47,Sheet1!AS$6:AS$47),2,0)</f>
        <v>0</v>
      </c>
      <c r="AU132" s="9">
        <f t="array" ref="AU132">VLOOKUP($C132&amp;$D132&amp;$AV132,IF({1,0},Sheet1!$A$6:$A$47&amp;Sheet1!$C$6:$C$47&amp;Sheet1!$AU$6:$AU$47,Sheet1!AT$6:AT$47),2,0)</f>
        <v>0</v>
      </c>
      <c r="AV132" s="8">
        <v>25</v>
      </c>
      <c r="AW132" s="9" t="s">
        <v>489</v>
      </c>
      <c r="AX132" s="8" t="s">
        <v>74</v>
      </c>
      <c r="AY132" s="9">
        <f t="array" ref="AY132">VLOOKUP($C132&amp;$D132&amp;$BE132,IF({1,0},Sheet1!$A$6:$A$47&amp;Sheet1!$C$6:$C$47&amp;Sheet1!$BD$6:$BD$47,Sheet1!AX$6:AX$47),2,0)</f>
        <v>18</v>
      </c>
      <c r="AZ132" s="9">
        <f t="array" ref="AZ132">VLOOKUP($C132&amp;$D132&amp;$BE132,IF({1,0},Sheet1!$A$6:$A$47&amp;Sheet1!$C$6:$C$47&amp;Sheet1!$BD$6:$BD$47,Sheet1!AY$6:AY$47),2,0)</f>
        <v>4</v>
      </c>
      <c r="BA132" s="9">
        <f t="array" ref="BA132">VLOOKUP($C132&amp;$D132&amp;$BE132,IF({1,0},Sheet1!$A$6:$A$47&amp;Sheet1!$C$6:$C$47&amp;Sheet1!$BD$6:$BD$47,Sheet1!AZ$6:AZ$47),2,0)</f>
        <v>0</v>
      </c>
      <c r="BB132" s="9">
        <f t="array" ref="BB132">VLOOKUP($C132&amp;$D132&amp;$BE132,IF({1,0},Sheet1!$A$6:$A$47&amp;Sheet1!$C$6:$C$47&amp;Sheet1!$BD$6:$BD$47,Sheet1!BA$6:BA$47),2,0)</f>
        <v>0</v>
      </c>
      <c r="BC132" s="9">
        <f t="array" ref="BC132">VLOOKUP($C132&amp;$D132&amp;$BE132,IF({1,0},Sheet1!$A$6:$A$47&amp;Sheet1!$C$6:$C$47&amp;Sheet1!$BD$6:$BD$47,Sheet1!BB$6:BB$47),2,0)</f>
        <v>0</v>
      </c>
      <c r="BD132" s="9">
        <f t="array" ref="BD132">VLOOKUP($C132&amp;$D132&amp;$BE132,IF({1,0},Sheet1!$A$6:$A$47&amp;Sheet1!$C$6:$C$47&amp;Sheet1!$BD$6:$BD$47,Sheet1!BC$6:BC$47),2,0)</f>
        <v>0</v>
      </c>
      <c r="BE132" s="8">
        <v>30</v>
      </c>
      <c r="BF132" s="33" t="s">
        <v>418</v>
      </c>
      <c r="BG132" s="33" t="s">
        <v>75</v>
      </c>
      <c r="BH132" s="9">
        <f t="array" ref="BH132">VLOOKUP($C132&amp;$D132&amp;$BN132,IF({1,0},Sheet1!$A$6:$A$47&amp;Sheet1!$C$6:$C$47&amp;Sheet1!$BM$6:$BM$47,Sheet1!BG$6:BG$47),2,0)</f>
        <v>2</v>
      </c>
      <c r="BI132" s="9">
        <f t="array" ref="BI132">VLOOKUP($C132&amp;$D132&amp;$BN132,IF({1,0},Sheet1!$A$6:$A$47&amp;Sheet1!$C$6:$C$47&amp;Sheet1!$BM$6:$BM$47,Sheet1!BH$6:BH$47),2,0)</f>
        <v>3000</v>
      </c>
      <c r="BJ132" s="9">
        <f t="array" ref="BJ132">VLOOKUP($C132&amp;$D132&amp;$BN132,IF({1,0},Sheet1!$A$6:$A$47&amp;Sheet1!$C$6:$C$47&amp;Sheet1!$BM$6:$BM$47,Sheet1!BI$6:BI$47),2,0)</f>
        <v>0</v>
      </c>
      <c r="BK132" s="9">
        <f t="array" ref="BK132">VLOOKUP($C132&amp;$D132&amp;$BN132,IF({1,0},Sheet1!$A$6:$A$47&amp;Sheet1!$C$6:$C$47&amp;Sheet1!$BM$6:$BM$47,Sheet1!BJ$6:BJ$47),2,0)</f>
        <v>0</v>
      </c>
      <c r="BL132" s="9">
        <f t="array" ref="BL132">VLOOKUP($C132&amp;$D132&amp;$BN132,IF({1,0},Sheet1!$A$6:$A$47&amp;Sheet1!$C$6:$C$47&amp;Sheet1!$BM$6:$BM$47,Sheet1!BK$6:BK$47),2,0)</f>
        <v>0</v>
      </c>
      <c r="BM132" s="9">
        <f t="array" ref="BM132">VLOOKUP($C132&amp;$D132&amp;$BN132,IF({1,0},Sheet1!$A$6:$A$47&amp;Sheet1!$C$6:$C$47&amp;Sheet1!$BM$6:$BM$47,Sheet1!BL$6:BL$47),2,0)</f>
        <v>0</v>
      </c>
      <c r="BN132" s="8">
        <v>35</v>
      </c>
      <c r="BO132" s="9" t="s">
        <v>490</v>
      </c>
      <c r="BP132" s="8" t="s">
        <v>76</v>
      </c>
      <c r="BQ132" s="9">
        <f t="array" ref="BQ132">VLOOKUP($C132&amp;$D132&amp;$BW132,IF({1,0},Sheet1!$A$6:$A$47&amp;Sheet1!$C$6:$C$47&amp;Sheet1!$BV$6:$BV$47,Sheet1!BP$6:BP$47),2,0)</f>
        <v>7</v>
      </c>
      <c r="BR132" s="9">
        <f t="array" ref="BR132">VLOOKUP($C132&amp;$D132&amp;$BW132,IF({1,0},Sheet1!$A$6:$A$47&amp;Sheet1!$C$6:$C$47&amp;Sheet1!$BV$6:$BV$47,Sheet1!BQ$6:BQ$47),2,0)</f>
        <v>40</v>
      </c>
      <c r="BS132" s="9">
        <f t="array" ref="BS132">VLOOKUP($C132&amp;$D132&amp;$BW132,IF({1,0},Sheet1!$A$6:$A$47&amp;Sheet1!$C$6:$C$47&amp;Sheet1!$BV$6:$BV$47,Sheet1!BR$6:BR$47),2,0)</f>
        <v>0</v>
      </c>
      <c r="BT132" s="9">
        <f t="array" ref="BT132">VLOOKUP($C132&amp;$D132&amp;$BW132,IF({1,0},Sheet1!$A$6:$A$47&amp;Sheet1!$C$6:$C$47&amp;Sheet1!$BV$6:$BV$47,Sheet1!BS$6:BS$47),2,0)</f>
        <v>0</v>
      </c>
      <c r="BU132" s="9">
        <f t="array" ref="BU132">VLOOKUP($C132&amp;$D132&amp;$BW132,IF({1,0},Sheet1!$A$6:$A$47&amp;Sheet1!$C$6:$C$47&amp;Sheet1!$BV$6:$BV$47,Sheet1!BT$6:BT$47),2,0)</f>
        <v>0</v>
      </c>
      <c r="BV132" s="9">
        <f t="array" ref="BV132">VLOOKUP($C132&amp;$D132&amp;$BW132,IF({1,0},Sheet1!$A$6:$A$47&amp;Sheet1!$C$6:$C$47&amp;Sheet1!$BV$6:$BV$47,Sheet1!BU$6:BU$47),2,0)</f>
        <v>0</v>
      </c>
      <c r="BW132" s="8">
        <v>40</v>
      </c>
      <c r="BX132" s="9" t="str">
        <f t="shared" si="40"/>
        <v>伤害加成+4% （8星）</v>
      </c>
      <c r="BY132" s="8" t="s">
        <v>77</v>
      </c>
      <c r="BZ132" s="9">
        <f t="array" ref="BZ132">VLOOKUP($C132&amp;$D132&amp;$CF132,IF({1,0},Sheet1!$A$6:$A$47&amp;Sheet1!$C$6:$C$47&amp;Sheet1!$CE$6:$CE$47,Sheet1!BY$6:BY$47),2,0)</f>
        <v>2</v>
      </c>
      <c r="CA132" s="9">
        <f t="array" ref="CA132">VLOOKUP($C132&amp;$D132&amp;$CF132,IF({1,0},Sheet1!$A$6:$A$47&amp;Sheet1!$C$6:$C$47&amp;Sheet1!$CE$6:$CE$47,Sheet1!BZ$6:BZ$47),2,0)</f>
        <v>6000</v>
      </c>
      <c r="CB132" s="9">
        <f t="array" ref="CB132">VLOOKUP($C132&amp;$D132&amp;$CF132,IF({1,0},Sheet1!$A$6:$A$47&amp;Sheet1!$C$6:$C$47&amp;Sheet1!$CE$6:$CE$47,Sheet1!CA$6:CA$47),2,0)</f>
        <v>0</v>
      </c>
      <c r="CC132" s="9">
        <f t="array" ref="CC132">VLOOKUP($C132&amp;$D132&amp;$CF132,IF({1,0},Sheet1!$A$6:$A$47&amp;Sheet1!$C$6:$C$47&amp;Sheet1!$CE$6:$CE$47,Sheet1!CB$6:CB$47),2,0)</f>
        <v>0</v>
      </c>
      <c r="CD132" s="9">
        <f t="array" ref="CD132">VLOOKUP($C132&amp;$D132&amp;$CF132,IF({1,0},Sheet1!$A$6:$A$47&amp;Sheet1!$C$6:$C$47&amp;Sheet1!$CE$6:$CE$47,Sheet1!CC$6:CC$47),2,0)</f>
        <v>0</v>
      </c>
      <c r="CE132" s="9">
        <f t="array" ref="CE132">VLOOKUP($C132&amp;$D132&amp;$CF132,IF({1,0},Sheet1!$A$6:$A$47&amp;Sheet1!$C$6:$C$47&amp;Sheet1!$CE$6:$CE$47,Sheet1!CD$6:CD$47),2,0)</f>
        <v>0</v>
      </c>
      <c r="CF132" s="8">
        <v>45</v>
      </c>
      <c r="CG132" s="9" t="s">
        <v>491</v>
      </c>
      <c r="CH132" s="8" t="s">
        <v>78</v>
      </c>
      <c r="CI132" s="9">
        <f t="array" ref="CI132">VLOOKUP($C132&amp;$D132&amp;$CO132,IF({1,0},Sheet1!$A$6:$A$47&amp;Sheet1!$C$6:$C$47&amp;Sheet1!$CN$6:$CN$47,Sheet1!CH$6:CH$47),2,0)</f>
        <v>22</v>
      </c>
      <c r="CJ132" s="9">
        <f t="array" ref="CJ132">VLOOKUP($C132&amp;$D132&amp;$CO132,IF({1,0},Sheet1!$A$6:$A$47&amp;Sheet1!$C$6:$C$47&amp;Sheet1!$CN$6:$CN$47,Sheet1!CI$6:CI$47),2,0)</f>
        <v>48</v>
      </c>
      <c r="CK132" s="9">
        <f t="array" ref="CK132">VLOOKUP($C132&amp;$D132&amp;$CO132,IF({1,0},Sheet1!$A$6:$A$47&amp;Sheet1!$C$6:$C$47&amp;Sheet1!$CN$6:$CN$47,Sheet1!CJ$6:CJ$47),2,0)</f>
        <v>0</v>
      </c>
      <c r="CL132" s="9">
        <f t="array" ref="CL132">VLOOKUP($C132&amp;$D132&amp;$CO132,IF({1,0},Sheet1!$A$6:$A$47&amp;Sheet1!$C$6:$C$47&amp;Sheet1!$CN$6:$CN$47,Sheet1!CK$6:CK$47),2,0)</f>
        <v>0</v>
      </c>
      <c r="CM132" s="9">
        <f t="array" ref="CM132">VLOOKUP($C132&amp;$D132&amp;$CO132,IF({1,0},Sheet1!$A$6:$A$47&amp;Sheet1!$C$6:$C$47&amp;Sheet1!$CN$6:$CN$47,Sheet1!CL$6:CL$47),2,0)</f>
        <v>0</v>
      </c>
      <c r="CN132" s="9">
        <f t="array" ref="CN132">VLOOKUP($C132&amp;$D132&amp;$CO132,IF({1,0},Sheet1!$A$6:$A$47&amp;Sheet1!$C$6:$C$47&amp;Sheet1!$CN$6:$CN$47,Sheet1!CM$6:CM$47),2,0)</f>
        <v>0</v>
      </c>
      <c r="CO132" s="8">
        <v>50</v>
      </c>
      <c r="CP132" s="9" t="str">
        <f t="shared" si="41"/>
        <v>最终增伤+4.8% （10星）</v>
      </c>
    </row>
    <row r="133" spans="1:94" ht="17.399999999999999" x14ac:dyDescent="0.25">
      <c r="A133" s="53">
        <v>10504</v>
      </c>
      <c r="B133" s="12" t="s">
        <v>222</v>
      </c>
      <c r="C133" s="12">
        <f>VLOOKUP(B133,Sheet4!$A$6:$B$171,2,0)</f>
        <v>3</v>
      </c>
      <c r="D133" s="54">
        <v>5</v>
      </c>
      <c r="E133" s="8" t="s">
        <v>29</v>
      </c>
      <c r="F133" s="9">
        <f t="array" ref="F133">VLOOKUP($C133&amp;$D133&amp;$L133,IF({1,0},Sheet1!$A$6:$A$47&amp;Sheet1!$C$6:$C$47&amp;Sheet1!$K$6:$K$47,Sheet1!E$6:E$47),2,0)</f>
        <v>18</v>
      </c>
      <c r="G133" s="9">
        <f t="array" ref="G133">VLOOKUP($C133&amp;$D133&amp;$L133,IF({1,0},Sheet1!$A$6:$A$47&amp;Sheet1!$C$6:$C$47&amp;Sheet1!$K$6:$K$47,Sheet1!F$6:F$47),2,0)</f>
        <v>1</v>
      </c>
      <c r="H133" s="9">
        <f t="array" ref="H133">VLOOKUP($C133&amp;$D133&amp;$L133,IF({1,0},Sheet1!$A$6:$A$47&amp;Sheet1!$C$6:$C$47&amp;Sheet1!$K$6:$K$47,Sheet1!G$6:G$47),2,0)</f>
        <v>0</v>
      </c>
      <c r="I133" s="9">
        <f t="array" ref="I133">VLOOKUP($C133&amp;$D133&amp;$L133,IF({1,0},Sheet1!$A$6:$A$47&amp;Sheet1!$C$6:$C$47&amp;Sheet1!$K$6:$K$47,Sheet1!H$6:H$47),2,0)</f>
        <v>0</v>
      </c>
      <c r="J133" s="9">
        <f t="array" ref="J133">VLOOKUP($C133&amp;$D133&amp;$L133,IF({1,0},Sheet1!$A$6:$A$47&amp;Sheet1!$C$6:$C$47&amp;Sheet1!$K$6:$K$47,Sheet1!I$6:I$47),2,0)</f>
        <v>0</v>
      </c>
      <c r="K133" s="9">
        <f t="array" ref="K133">VLOOKUP($C133&amp;$D133&amp;$L133,IF({1,0},Sheet1!$A$6:$A$47&amp;Sheet1!$C$6:$C$47&amp;Sheet1!$K$6:$K$47,Sheet1!J$6:J$47),2,0)</f>
        <v>0</v>
      </c>
      <c r="L133" s="8">
        <v>5</v>
      </c>
      <c r="M133" s="33" t="s">
        <v>413</v>
      </c>
      <c r="N133" s="8" t="s">
        <v>27</v>
      </c>
      <c r="O133" s="9">
        <f t="array" ref="O133">VLOOKUP($C133&amp;$D133&amp;$U133,IF({1,0},Sheet1!$A$6:$A$47&amp;Sheet1!$C$6:$C$47&amp;Sheet1!$T$6:$T$47,Sheet1!N$6:N$47),2,0)</f>
        <v>18</v>
      </c>
      <c r="P133" s="9">
        <f t="array" ref="P133">VLOOKUP($C133&amp;$D133&amp;$U133,IF({1,0},Sheet1!$A$6:$A$47&amp;Sheet1!$C$6:$C$47&amp;Sheet1!$T$6:$T$47,Sheet1!O$6:O$47),2,0)</f>
        <v>2</v>
      </c>
      <c r="Q133" s="9">
        <f t="array" ref="Q133">VLOOKUP($C133&amp;$D133&amp;$U133,IF({1,0},Sheet1!$A$6:$A$47&amp;Sheet1!$C$6:$C$47&amp;Sheet1!$T$6:$T$47,Sheet1!P$6:P$47),2,0)</f>
        <v>0</v>
      </c>
      <c r="R133" s="9">
        <f t="array" ref="R133">VLOOKUP($C133&amp;$D133&amp;$U133,IF({1,0},Sheet1!$A$6:$A$47&amp;Sheet1!$C$6:$C$47&amp;Sheet1!$T$6:$T$47,Sheet1!Q$6:Q$47),2,0)</f>
        <v>0</v>
      </c>
      <c r="S133" s="9">
        <f t="array" ref="S133">VLOOKUP($C133&amp;$D133&amp;$U133,IF({1,0},Sheet1!$A$6:$A$47&amp;Sheet1!$C$6:$C$47&amp;Sheet1!$T$6:$T$47,Sheet1!R$6:R$47),2,0)</f>
        <v>0</v>
      </c>
      <c r="T133" s="9">
        <f t="array" ref="T133">VLOOKUP($C133&amp;$D133&amp;$U133,IF({1,0},Sheet1!$A$6:$A$47&amp;Sheet1!$C$6:$C$47&amp;Sheet1!$T$6:$T$47,Sheet1!S$6:S$47),2,0)</f>
        <v>0</v>
      </c>
      <c r="U133" s="8">
        <v>10</v>
      </c>
      <c r="V133" s="33" t="s">
        <v>414</v>
      </c>
      <c r="W133" s="8" t="s">
        <v>28</v>
      </c>
      <c r="X133" s="9">
        <f t="array" ref="X133">VLOOKUP($C133&amp;$D133&amp;$AD133,IF({1,0},Sheet1!$A$6:$A$47&amp;Sheet1!$C$6:$C$47&amp;Sheet1!$AC$6:$AC$47,Sheet1!W$6:W$47),2,0)</f>
        <v>0</v>
      </c>
      <c r="Y133" s="9">
        <f t="array" ref="Y133">VLOOKUP($C133&amp;$D133&amp;$AD133,IF({1,0},Sheet1!$A$6:$A$47&amp;Sheet1!$C$6:$C$47&amp;Sheet1!$AC$6:$AC$47,Sheet1!X$6:X$47),2,0)</f>
        <v>0</v>
      </c>
      <c r="Z133" s="9">
        <f t="array" ref="Z133">VLOOKUP($C133&amp;$D133&amp;$AD133,IF({1,0},Sheet1!$A$6:$A$47&amp;Sheet1!$C$6:$C$47&amp;Sheet1!$AC$6:$AC$47,Sheet1!Y$6:Y$47),2,0)</f>
        <v>2</v>
      </c>
      <c r="AA133" s="9">
        <f t="array" ref="AA133">VLOOKUP($C133&amp;$D133&amp;$AD133,IF({1,0},Sheet1!$A$6:$A$47&amp;Sheet1!$C$6:$C$47&amp;Sheet1!$AC$6:$AC$47,Sheet1!Z$6:Z$47),2,0)</f>
        <v>500</v>
      </c>
      <c r="AB133" s="9">
        <f t="array" ref="AB133">VLOOKUP($C133&amp;$D133&amp;$AD133,IF({1,0},Sheet1!$A$6:$A$47&amp;Sheet1!$C$6:$C$47&amp;Sheet1!$AC$6:$AC$47,Sheet1!AA$6:AA$47),2,0)</f>
        <v>9</v>
      </c>
      <c r="AC133" s="9">
        <f t="array" ref="AC133">VLOOKUP($C133&amp;$D133&amp;$AD133,IF({1,0},Sheet1!$A$6:$A$47&amp;Sheet1!$C$6:$C$47&amp;Sheet1!$AC$6:$AC$47,Sheet1!AB$6:AB$47),2,0)</f>
        <v>25</v>
      </c>
      <c r="AD133" s="8">
        <v>15</v>
      </c>
      <c r="AE133" s="9" t="str">
        <f t="array" ref="AE133">VLOOKUP($C133&amp;$D133,IF({1,0},Sheet1!$A$6:$A$47&amp;Sheet1!$C$6:$C$47,Sheet1!AD$6:AD$47),2,0)</f>
        <v>攻击+500，命中+2.5% （3星）</v>
      </c>
      <c r="AF133" s="8" t="s">
        <v>72</v>
      </c>
      <c r="AG133" s="9">
        <f t="array" ref="AG133">VLOOKUP($C133&amp;$D133&amp;$AM133,IF({1,0},Sheet1!$A$6:$A$47&amp;Sheet1!$C$6:$C$47&amp;Sheet1!$AL$6:$AL$47,Sheet1!AF$6:AF$47),2,0)</f>
        <v>0</v>
      </c>
      <c r="AH133" s="9">
        <f t="array" ref="AH133">VLOOKUP($C133&amp;$D133&amp;$AM133,IF({1,0},Sheet1!$A$6:$A$47&amp;Sheet1!$C$6:$C$47&amp;Sheet1!$AL$6:$AL$47,Sheet1!AG$6:AG$47),2,0)</f>
        <v>0</v>
      </c>
      <c r="AI133" s="9">
        <f t="array" ref="AI133">VLOOKUP($C133&amp;$D133&amp;$AM133,IF({1,0},Sheet1!$A$6:$A$47&amp;Sheet1!$C$6:$C$47&amp;Sheet1!$AL$6:$AL$47,Sheet1!AH$6:AH$47),2,0)</f>
        <v>7</v>
      </c>
      <c r="AJ133" s="9">
        <f t="array" ref="AJ133">VLOOKUP($C133&amp;$D133&amp;$AM133,IF({1,0},Sheet1!$A$6:$A$47&amp;Sheet1!$C$6:$C$47&amp;Sheet1!$AL$6:$AL$47,Sheet1!AI$6:AI$47),2,0)</f>
        <v>45</v>
      </c>
      <c r="AK133" s="9">
        <f t="array" ref="AK133">VLOOKUP($C133&amp;$D133&amp;$AM133,IF({1,0},Sheet1!$A$6:$A$47&amp;Sheet1!$C$6:$C$47&amp;Sheet1!$AL$6:$AL$47,Sheet1!AJ$6:AJ$47),2,0)</f>
        <v>0</v>
      </c>
      <c r="AL133" s="9">
        <f t="array" ref="AL133">VLOOKUP($C133&amp;$D133&amp;$AM133,IF({1,0},Sheet1!$A$6:$A$47&amp;Sheet1!$C$6:$C$47&amp;Sheet1!$AL$6:$AL$47,Sheet1!AK$6:AK$47),2,0)</f>
        <v>0</v>
      </c>
      <c r="AM133" s="8">
        <v>20</v>
      </c>
      <c r="AN133" s="9" t="s">
        <v>488</v>
      </c>
      <c r="AO133" s="8" t="s">
        <v>73</v>
      </c>
      <c r="AP133" s="9">
        <f t="array" ref="AP133">VLOOKUP($C133&amp;$D133&amp;$AV133,IF({1,0},Sheet1!$A$6:$A$47&amp;Sheet1!$C$6:$C$47&amp;Sheet1!$AU$6:$AU$47,Sheet1!AO$6:AO$47),2,0)</f>
        <v>2</v>
      </c>
      <c r="AQ133" s="9">
        <f t="array" ref="AQ133">VLOOKUP($C133&amp;$D133&amp;$AV133,IF({1,0},Sheet1!$A$6:$A$47&amp;Sheet1!$C$6:$C$47&amp;Sheet1!$AU$6:$AU$47,Sheet1!AP$6:AP$47),2,0)</f>
        <v>1500</v>
      </c>
      <c r="AR133" s="9">
        <f t="array" ref="AR133">VLOOKUP($C133&amp;$D133&amp;$AV133,IF({1,0},Sheet1!$A$6:$A$47&amp;Sheet1!$C$6:$C$47&amp;Sheet1!$AU$6:$AU$47,Sheet1!AQ$6:AQ$47),2,0)</f>
        <v>0</v>
      </c>
      <c r="AS133" s="9">
        <f t="array" ref="AS133">VLOOKUP($C133&amp;$D133&amp;$AV133,IF({1,0},Sheet1!$A$6:$A$47&amp;Sheet1!$C$6:$C$47&amp;Sheet1!$AU$6:$AU$47,Sheet1!AR$6:AR$47),2,0)</f>
        <v>0</v>
      </c>
      <c r="AT133" s="9">
        <f t="array" ref="AT133">VLOOKUP($C133&amp;$D133&amp;$AV133,IF({1,0},Sheet1!$A$6:$A$47&amp;Sheet1!$C$6:$C$47&amp;Sheet1!$AU$6:$AU$47,Sheet1!AS$6:AS$47),2,0)</f>
        <v>0</v>
      </c>
      <c r="AU133" s="9">
        <f t="array" ref="AU133">VLOOKUP($C133&amp;$D133&amp;$AV133,IF({1,0},Sheet1!$A$6:$A$47&amp;Sheet1!$C$6:$C$47&amp;Sheet1!$AU$6:$AU$47,Sheet1!AT$6:AT$47),2,0)</f>
        <v>0</v>
      </c>
      <c r="AV133" s="8">
        <v>25</v>
      </c>
      <c r="AW133" s="9" t="s">
        <v>489</v>
      </c>
      <c r="AX133" s="8" t="s">
        <v>74</v>
      </c>
      <c r="AY133" s="9">
        <f t="array" ref="AY133">VLOOKUP($C133&amp;$D133&amp;$BE133,IF({1,0},Sheet1!$A$6:$A$47&amp;Sheet1!$C$6:$C$47&amp;Sheet1!$BD$6:$BD$47,Sheet1!AX$6:AX$47),2,0)</f>
        <v>18</v>
      </c>
      <c r="AZ133" s="9">
        <f t="array" ref="AZ133">VLOOKUP($C133&amp;$D133&amp;$BE133,IF({1,0},Sheet1!$A$6:$A$47&amp;Sheet1!$C$6:$C$47&amp;Sheet1!$BD$6:$BD$47,Sheet1!AY$6:AY$47),2,0)</f>
        <v>4</v>
      </c>
      <c r="BA133" s="9">
        <f t="array" ref="BA133">VLOOKUP($C133&amp;$D133&amp;$BE133,IF({1,0},Sheet1!$A$6:$A$47&amp;Sheet1!$C$6:$C$47&amp;Sheet1!$BD$6:$BD$47,Sheet1!AZ$6:AZ$47),2,0)</f>
        <v>0</v>
      </c>
      <c r="BB133" s="9">
        <f t="array" ref="BB133">VLOOKUP($C133&amp;$D133&amp;$BE133,IF({1,0},Sheet1!$A$6:$A$47&amp;Sheet1!$C$6:$C$47&amp;Sheet1!$BD$6:$BD$47,Sheet1!BA$6:BA$47),2,0)</f>
        <v>0</v>
      </c>
      <c r="BC133" s="9">
        <f t="array" ref="BC133">VLOOKUP($C133&amp;$D133&amp;$BE133,IF({1,0},Sheet1!$A$6:$A$47&amp;Sheet1!$C$6:$C$47&amp;Sheet1!$BD$6:$BD$47,Sheet1!BB$6:BB$47),2,0)</f>
        <v>0</v>
      </c>
      <c r="BD133" s="9">
        <f t="array" ref="BD133">VLOOKUP($C133&amp;$D133&amp;$BE133,IF({1,0},Sheet1!$A$6:$A$47&amp;Sheet1!$C$6:$C$47&amp;Sheet1!$BD$6:$BD$47,Sheet1!BC$6:BC$47),2,0)</f>
        <v>0</v>
      </c>
      <c r="BE133" s="8">
        <v>30</v>
      </c>
      <c r="BF133" s="33" t="s">
        <v>418</v>
      </c>
      <c r="BG133" s="33" t="s">
        <v>75</v>
      </c>
      <c r="BH133" s="9">
        <f t="array" ref="BH133">VLOOKUP($C133&amp;$D133&amp;$BN133,IF({1,0},Sheet1!$A$6:$A$47&amp;Sheet1!$C$6:$C$47&amp;Sheet1!$BM$6:$BM$47,Sheet1!BG$6:BG$47),2,0)</f>
        <v>2</v>
      </c>
      <c r="BI133" s="9">
        <f t="array" ref="BI133">VLOOKUP($C133&amp;$D133&amp;$BN133,IF({1,0},Sheet1!$A$6:$A$47&amp;Sheet1!$C$6:$C$47&amp;Sheet1!$BM$6:$BM$47,Sheet1!BH$6:BH$47),2,0)</f>
        <v>3000</v>
      </c>
      <c r="BJ133" s="9">
        <f t="array" ref="BJ133">VLOOKUP($C133&amp;$D133&amp;$BN133,IF({1,0},Sheet1!$A$6:$A$47&amp;Sheet1!$C$6:$C$47&amp;Sheet1!$BM$6:$BM$47,Sheet1!BI$6:BI$47),2,0)</f>
        <v>0</v>
      </c>
      <c r="BK133" s="9">
        <f t="array" ref="BK133">VLOOKUP($C133&amp;$D133&amp;$BN133,IF({1,0},Sheet1!$A$6:$A$47&amp;Sheet1!$C$6:$C$47&amp;Sheet1!$BM$6:$BM$47,Sheet1!BJ$6:BJ$47),2,0)</f>
        <v>0</v>
      </c>
      <c r="BL133" s="9">
        <f t="array" ref="BL133">VLOOKUP($C133&amp;$D133&amp;$BN133,IF({1,0},Sheet1!$A$6:$A$47&amp;Sheet1!$C$6:$C$47&amp;Sheet1!$BM$6:$BM$47,Sheet1!BK$6:BK$47),2,0)</f>
        <v>0</v>
      </c>
      <c r="BM133" s="9">
        <f t="array" ref="BM133">VLOOKUP($C133&amp;$D133&amp;$BN133,IF({1,0},Sheet1!$A$6:$A$47&amp;Sheet1!$C$6:$C$47&amp;Sheet1!$BM$6:$BM$47,Sheet1!BL$6:BL$47),2,0)</f>
        <v>0</v>
      </c>
      <c r="BN133" s="8">
        <v>35</v>
      </c>
      <c r="BO133" s="9" t="s">
        <v>490</v>
      </c>
      <c r="BP133" s="8" t="s">
        <v>76</v>
      </c>
      <c r="BQ133" s="9">
        <f t="array" ref="BQ133">VLOOKUP($C133&amp;$D133&amp;$BW133,IF({1,0},Sheet1!$A$6:$A$47&amp;Sheet1!$C$6:$C$47&amp;Sheet1!$BV$6:$BV$47,Sheet1!BP$6:BP$47),2,0)</f>
        <v>7</v>
      </c>
      <c r="BR133" s="9">
        <f t="array" ref="BR133">VLOOKUP($C133&amp;$D133&amp;$BW133,IF({1,0},Sheet1!$A$6:$A$47&amp;Sheet1!$C$6:$C$47&amp;Sheet1!$BV$6:$BV$47,Sheet1!BQ$6:BQ$47),2,0)</f>
        <v>40</v>
      </c>
      <c r="BS133" s="9">
        <f t="array" ref="BS133">VLOOKUP($C133&amp;$D133&amp;$BW133,IF({1,0},Sheet1!$A$6:$A$47&amp;Sheet1!$C$6:$C$47&amp;Sheet1!$BV$6:$BV$47,Sheet1!BR$6:BR$47),2,0)</f>
        <v>0</v>
      </c>
      <c r="BT133" s="9">
        <f t="array" ref="BT133">VLOOKUP($C133&amp;$D133&amp;$BW133,IF({1,0},Sheet1!$A$6:$A$47&amp;Sheet1!$C$6:$C$47&amp;Sheet1!$BV$6:$BV$47,Sheet1!BS$6:BS$47),2,0)</f>
        <v>0</v>
      </c>
      <c r="BU133" s="9">
        <f t="array" ref="BU133">VLOOKUP($C133&amp;$D133&amp;$BW133,IF({1,0},Sheet1!$A$6:$A$47&amp;Sheet1!$C$6:$C$47&amp;Sheet1!$BV$6:$BV$47,Sheet1!BT$6:BT$47),2,0)</f>
        <v>0</v>
      </c>
      <c r="BV133" s="9">
        <f t="array" ref="BV133">VLOOKUP($C133&amp;$D133&amp;$BW133,IF({1,0},Sheet1!$A$6:$A$47&amp;Sheet1!$C$6:$C$47&amp;Sheet1!$BV$6:$BV$47,Sheet1!BU$6:BU$47),2,0)</f>
        <v>0</v>
      </c>
      <c r="BW133" s="8">
        <v>40</v>
      </c>
      <c r="BX133" s="9" t="str">
        <f t="shared" si="40"/>
        <v>伤害加成+4% （8星）</v>
      </c>
      <c r="BY133" s="8" t="s">
        <v>77</v>
      </c>
      <c r="BZ133" s="9">
        <f t="array" ref="BZ133">VLOOKUP($C133&amp;$D133&amp;$CF133,IF({1,0},Sheet1!$A$6:$A$47&amp;Sheet1!$C$6:$C$47&amp;Sheet1!$CE$6:$CE$47,Sheet1!BY$6:BY$47),2,0)</f>
        <v>2</v>
      </c>
      <c r="CA133" s="9">
        <f t="array" ref="CA133">VLOOKUP($C133&amp;$D133&amp;$CF133,IF({1,0},Sheet1!$A$6:$A$47&amp;Sheet1!$C$6:$C$47&amp;Sheet1!$CE$6:$CE$47,Sheet1!BZ$6:BZ$47),2,0)</f>
        <v>6000</v>
      </c>
      <c r="CB133" s="9">
        <f t="array" ref="CB133">VLOOKUP($C133&amp;$D133&amp;$CF133,IF({1,0},Sheet1!$A$6:$A$47&amp;Sheet1!$C$6:$C$47&amp;Sheet1!$CE$6:$CE$47,Sheet1!CA$6:CA$47),2,0)</f>
        <v>0</v>
      </c>
      <c r="CC133" s="9">
        <f t="array" ref="CC133">VLOOKUP($C133&amp;$D133&amp;$CF133,IF({1,0},Sheet1!$A$6:$A$47&amp;Sheet1!$C$6:$C$47&amp;Sheet1!$CE$6:$CE$47,Sheet1!CB$6:CB$47),2,0)</f>
        <v>0</v>
      </c>
      <c r="CD133" s="9">
        <f t="array" ref="CD133">VLOOKUP($C133&amp;$D133&amp;$CF133,IF({1,0},Sheet1!$A$6:$A$47&amp;Sheet1!$C$6:$C$47&amp;Sheet1!$CE$6:$CE$47,Sheet1!CC$6:CC$47),2,0)</f>
        <v>0</v>
      </c>
      <c r="CE133" s="9">
        <f t="array" ref="CE133">VLOOKUP($C133&amp;$D133&amp;$CF133,IF({1,0},Sheet1!$A$6:$A$47&amp;Sheet1!$C$6:$C$47&amp;Sheet1!$CE$6:$CE$47,Sheet1!CD$6:CD$47),2,0)</f>
        <v>0</v>
      </c>
      <c r="CF133" s="8">
        <v>45</v>
      </c>
      <c r="CG133" s="9" t="s">
        <v>491</v>
      </c>
      <c r="CH133" s="8" t="s">
        <v>78</v>
      </c>
      <c r="CI133" s="9">
        <f t="array" ref="CI133">VLOOKUP($C133&amp;$D133&amp;$CO133,IF({1,0},Sheet1!$A$6:$A$47&amp;Sheet1!$C$6:$C$47&amp;Sheet1!$CN$6:$CN$47,Sheet1!CH$6:CH$47),2,0)</f>
        <v>22</v>
      </c>
      <c r="CJ133" s="9">
        <f t="array" ref="CJ133">VLOOKUP($C133&amp;$D133&amp;$CO133,IF({1,0},Sheet1!$A$6:$A$47&amp;Sheet1!$C$6:$C$47&amp;Sheet1!$CN$6:$CN$47,Sheet1!CI$6:CI$47),2,0)</f>
        <v>48</v>
      </c>
      <c r="CK133" s="9">
        <f t="array" ref="CK133">VLOOKUP($C133&amp;$D133&amp;$CO133,IF({1,0},Sheet1!$A$6:$A$47&amp;Sheet1!$C$6:$C$47&amp;Sheet1!$CN$6:$CN$47,Sheet1!CJ$6:CJ$47),2,0)</f>
        <v>0</v>
      </c>
      <c r="CL133" s="9">
        <f t="array" ref="CL133">VLOOKUP($C133&amp;$D133&amp;$CO133,IF({1,0},Sheet1!$A$6:$A$47&amp;Sheet1!$C$6:$C$47&amp;Sheet1!$CN$6:$CN$47,Sheet1!CK$6:CK$47),2,0)</f>
        <v>0</v>
      </c>
      <c r="CM133" s="9">
        <f t="array" ref="CM133">VLOOKUP($C133&amp;$D133&amp;$CO133,IF({1,0},Sheet1!$A$6:$A$47&amp;Sheet1!$C$6:$C$47&amp;Sheet1!$CN$6:$CN$47,Sheet1!CL$6:CL$47),2,0)</f>
        <v>0</v>
      </c>
      <c r="CN133" s="9">
        <f t="array" ref="CN133">VLOOKUP($C133&amp;$D133&amp;$CO133,IF({1,0},Sheet1!$A$6:$A$47&amp;Sheet1!$C$6:$C$47&amp;Sheet1!$CN$6:$CN$47,Sheet1!CM$6:CM$47),2,0)</f>
        <v>0</v>
      </c>
      <c r="CO133" s="8">
        <v>50</v>
      </c>
      <c r="CP133" s="9" t="str">
        <f t="shared" si="41"/>
        <v>最终增伤+4.8% （10星）</v>
      </c>
    </row>
    <row r="134" spans="1:94" ht="17.399999999999999" x14ac:dyDescent="0.25">
      <c r="A134" s="53">
        <v>10505</v>
      </c>
      <c r="B134" s="12" t="s">
        <v>223</v>
      </c>
      <c r="C134" s="12">
        <f>VLOOKUP(B134,Sheet4!$A$6:$B$171,2,0)</f>
        <v>3</v>
      </c>
      <c r="D134" s="54">
        <v>5</v>
      </c>
      <c r="E134" s="9" t="s">
        <v>206</v>
      </c>
      <c r="F134" s="9">
        <f t="array" ref="F134">VLOOKUP($C134&amp;$D134&amp;$L134,IF({1,0},Sheet1!$A$6:$A$47&amp;Sheet1!$C$6:$C$47&amp;Sheet1!$K$6:$K$47,Sheet1!E$6:E$47),2,0)</f>
        <v>18</v>
      </c>
      <c r="G134" s="9">
        <f t="array" ref="G134">VLOOKUP($C134&amp;$D134&amp;$L134,IF({1,0},Sheet1!$A$6:$A$47&amp;Sheet1!$C$6:$C$47&amp;Sheet1!$K$6:$K$47,Sheet1!F$6:F$47),2,0)</f>
        <v>1</v>
      </c>
      <c r="H134" s="9">
        <f t="array" ref="H134">VLOOKUP($C134&amp;$D134&amp;$L134,IF({1,0},Sheet1!$A$6:$A$47&amp;Sheet1!$C$6:$C$47&amp;Sheet1!$K$6:$K$47,Sheet1!G$6:G$47),2,0)</f>
        <v>0</v>
      </c>
      <c r="I134" s="9">
        <f t="array" ref="I134">VLOOKUP($C134&amp;$D134&amp;$L134,IF({1,0},Sheet1!$A$6:$A$47&amp;Sheet1!$C$6:$C$47&amp;Sheet1!$K$6:$K$47,Sheet1!H$6:H$47),2,0)</f>
        <v>0</v>
      </c>
      <c r="J134" s="9">
        <f t="array" ref="J134">VLOOKUP($C134&amp;$D134&amp;$L134,IF({1,0},Sheet1!$A$6:$A$47&amp;Sheet1!$C$6:$C$47&amp;Sheet1!$K$6:$K$47,Sheet1!I$6:I$47),2,0)</f>
        <v>0</v>
      </c>
      <c r="K134" s="9">
        <f t="array" ref="K134">VLOOKUP($C134&amp;$D134&amp;$L134,IF({1,0},Sheet1!$A$6:$A$47&amp;Sheet1!$C$6:$C$47&amp;Sheet1!$K$6:$K$47,Sheet1!J$6:J$47),2,0)</f>
        <v>0</v>
      </c>
      <c r="L134" s="9">
        <v>5</v>
      </c>
      <c r="M134" s="33" t="s">
        <v>413</v>
      </c>
      <c r="N134" s="9" t="s">
        <v>207</v>
      </c>
      <c r="O134" s="9">
        <f t="array" ref="O134">VLOOKUP($C134&amp;$D134&amp;$U134,IF({1,0},Sheet1!$A$6:$A$47&amp;Sheet1!$C$6:$C$47&amp;Sheet1!$T$6:$T$47,Sheet1!N$6:N$47),2,0)</f>
        <v>18</v>
      </c>
      <c r="P134" s="9">
        <f t="array" ref="P134">VLOOKUP($C134&amp;$D134&amp;$U134,IF({1,0},Sheet1!$A$6:$A$47&amp;Sheet1!$C$6:$C$47&amp;Sheet1!$T$6:$T$47,Sheet1!O$6:O$47),2,0)</f>
        <v>2</v>
      </c>
      <c r="Q134" s="9">
        <f t="array" ref="Q134">VLOOKUP($C134&amp;$D134&amp;$U134,IF({1,0},Sheet1!$A$6:$A$47&amp;Sheet1!$C$6:$C$47&amp;Sheet1!$T$6:$T$47,Sheet1!P$6:P$47),2,0)</f>
        <v>0</v>
      </c>
      <c r="R134" s="9">
        <f t="array" ref="R134">VLOOKUP($C134&amp;$D134&amp;$U134,IF({1,0},Sheet1!$A$6:$A$47&amp;Sheet1!$C$6:$C$47&amp;Sheet1!$T$6:$T$47,Sheet1!Q$6:Q$47),2,0)</f>
        <v>0</v>
      </c>
      <c r="S134" s="9">
        <f t="array" ref="S134">VLOOKUP($C134&amp;$D134&amp;$U134,IF({1,0},Sheet1!$A$6:$A$47&amp;Sheet1!$C$6:$C$47&amp;Sheet1!$T$6:$T$47,Sheet1!R$6:R$47),2,0)</f>
        <v>0</v>
      </c>
      <c r="T134" s="9">
        <f t="array" ref="T134">VLOOKUP($C134&amp;$D134&amp;$U134,IF({1,0},Sheet1!$A$6:$A$47&amp;Sheet1!$C$6:$C$47&amp;Sheet1!$T$6:$T$47,Sheet1!S$6:S$47),2,0)</f>
        <v>0</v>
      </c>
      <c r="U134" s="9">
        <v>10</v>
      </c>
      <c r="V134" s="33" t="s">
        <v>414</v>
      </c>
      <c r="W134" s="9" t="s">
        <v>28</v>
      </c>
      <c r="X134" s="9">
        <f t="array" ref="X134">VLOOKUP($C134&amp;$D134&amp;$AD134,IF({1,0},Sheet1!$A$6:$A$47&amp;Sheet1!$C$6:$C$47&amp;Sheet1!$AC$6:$AC$47,Sheet1!W$6:W$47),2,0)</f>
        <v>0</v>
      </c>
      <c r="Y134" s="9">
        <f t="array" ref="Y134">VLOOKUP($C134&amp;$D134&amp;$AD134,IF({1,0},Sheet1!$A$6:$A$47&amp;Sheet1!$C$6:$C$47&amp;Sheet1!$AC$6:$AC$47,Sheet1!X$6:X$47),2,0)</f>
        <v>0</v>
      </c>
      <c r="Z134" s="9">
        <f t="array" ref="Z134">VLOOKUP($C134&amp;$D134&amp;$AD134,IF({1,0},Sheet1!$A$6:$A$47&amp;Sheet1!$C$6:$C$47&amp;Sheet1!$AC$6:$AC$47,Sheet1!Y$6:Y$47),2,0)</f>
        <v>2</v>
      </c>
      <c r="AA134" s="9">
        <f t="array" ref="AA134">VLOOKUP($C134&amp;$D134&amp;$AD134,IF({1,0},Sheet1!$A$6:$A$47&amp;Sheet1!$C$6:$C$47&amp;Sheet1!$AC$6:$AC$47,Sheet1!Z$6:Z$47),2,0)</f>
        <v>500</v>
      </c>
      <c r="AB134" s="9">
        <f t="array" ref="AB134">VLOOKUP($C134&amp;$D134&amp;$AD134,IF({1,0},Sheet1!$A$6:$A$47&amp;Sheet1!$C$6:$C$47&amp;Sheet1!$AC$6:$AC$47,Sheet1!AA$6:AA$47),2,0)</f>
        <v>9</v>
      </c>
      <c r="AC134" s="9">
        <f t="array" ref="AC134">VLOOKUP($C134&amp;$D134&amp;$AD134,IF({1,0},Sheet1!$A$6:$A$47&amp;Sheet1!$C$6:$C$47&amp;Sheet1!$AC$6:$AC$47,Sheet1!AB$6:AB$47),2,0)</f>
        <v>25</v>
      </c>
      <c r="AD134" s="9">
        <v>15</v>
      </c>
      <c r="AE134" s="9" t="str">
        <f t="array" ref="AE134">VLOOKUP($C134&amp;$D134,IF({1,0},Sheet1!$A$6:$A$47&amp;Sheet1!$C$6:$C$47,Sheet1!AD$6:AD$47),2,0)</f>
        <v>攻击+500，命中+2.5% （3星）</v>
      </c>
      <c r="AF134" s="9" t="s">
        <v>209</v>
      </c>
      <c r="AG134" s="9">
        <f t="array" ref="AG134">VLOOKUP($C134&amp;$D134&amp;$AM134,IF({1,0},Sheet1!$A$6:$A$47&amp;Sheet1!$C$6:$C$47&amp;Sheet1!$AL$6:$AL$47,Sheet1!AF$6:AF$47),2,0)</f>
        <v>0</v>
      </c>
      <c r="AH134" s="9">
        <f t="array" ref="AH134">VLOOKUP($C134&amp;$D134&amp;$AM134,IF({1,0},Sheet1!$A$6:$A$47&amp;Sheet1!$C$6:$C$47&amp;Sheet1!$AL$6:$AL$47,Sheet1!AG$6:AG$47),2,0)</f>
        <v>0</v>
      </c>
      <c r="AI134" s="9">
        <f t="array" ref="AI134">VLOOKUP($C134&amp;$D134&amp;$AM134,IF({1,0},Sheet1!$A$6:$A$47&amp;Sheet1!$C$6:$C$47&amp;Sheet1!$AL$6:$AL$47,Sheet1!AH$6:AH$47),2,0)</f>
        <v>7</v>
      </c>
      <c r="AJ134" s="9">
        <f t="array" ref="AJ134">VLOOKUP($C134&amp;$D134&amp;$AM134,IF({1,0},Sheet1!$A$6:$A$47&amp;Sheet1!$C$6:$C$47&amp;Sheet1!$AL$6:$AL$47,Sheet1!AI$6:AI$47),2,0)</f>
        <v>45</v>
      </c>
      <c r="AK134" s="9">
        <f t="array" ref="AK134">VLOOKUP($C134&amp;$D134&amp;$AM134,IF({1,0},Sheet1!$A$6:$A$47&amp;Sheet1!$C$6:$C$47&amp;Sheet1!$AL$6:$AL$47,Sheet1!AJ$6:AJ$47),2,0)</f>
        <v>0</v>
      </c>
      <c r="AL134" s="9">
        <f t="array" ref="AL134">VLOOKUP($C134&amp;$D134&amp;$AM134,IF({1,0},Sheet1!$A$6:$A$47&amp;Sheet1!$C$6:$C$47&amp;Sheet1!$AL$6:$AL$47,Sheet1!AK$6:AK$47),2,0)</f>
        <v>0</v>
      </c>
      <c r="AM134" s="9">
        <v>20</v>
      </c>
      <c r="AN134" s="9" t="s">
        <v>488</v>
      </c>
      <c r="AO134" s="9" t="s">
        <v>73</v>
      </c>
      <c r="AP134" s="9">
        <f t="array" ref="AP134">VLOOKUP($C134&amp;$D134&amp;$AV134,IF({1,0},Sheet1!$A$6:$A$47&amp;Sheet1!$C$6:$C$47&amp;Sheet1!$AU$6:$AU$47,Sheet1!AO$6:AO$47),2,0)</f>
        <v>2</v>
      </c>
      <c r="AQ134" s="9">
        <f t="array" ref="AQ134">VLOOKUP($C134&amp;$D134&amp;$AV134,IF({1,0},Sheet1!$A$6:$A$47&amp;Sheet1!$C$6:$C$47&amp;Sheet1!$AU$6:$AU$47,Sheet1!AP$6:AP$47),2,0)</f>
        <v>1500</v>
      </c>
      <c r="AR134" s="9">
        <f t="array" ref="AR134">VLOOKUP($C134&amp;$D134&amp;$AV134,IF({1,0},Sheet1!$A$6:$A$47&amp;Sheet1!$C$6:$C$47&amp;Sheet1!$AU$6:$AU$47,Sheet1!AQ$6:AQ$47),2,0)</f>
        <v>0</v>
      </c>
      <c r="AS134" s="9">
        <f t="array" ref="AS134">VLOOKUP($C134&amp;$D134&amp;$AV134,IF({1,0},Sheet1!$A$6:$A$47&amp;Sheet1!$C$6:$C$47&amp;Sheet1!$AU$6:$AU$47,Sheet1!AR$6:AR$47),2,0)</f>
        <v>0</v>
      </c>
      <c r="AT134" s="9">
        <f t="array" ref="AT134">VLOOKUP($C134&amp;$D134&amp;$AV134,IF({1,0},Sheet1!$A$6:$A$47&amp;Sheet1!$C$6:$C$47&amp;Sheet1!$AU$6:$AU$47,Sheet1!AS$6:AS$47),2,0)</f>
        <v>0</v>
      </c>
      <c r="AU134" s="9">
        <f t="array" ref="AU134">VLOOKUP($C134&amp;$D134&amp;$AV134,IF({1,0},Sheet1!$A$6:$A$47&amp;Sheet1!$C$6:$C$47&amp;Sheet1!$AU$6:$AU$47,Sheet1!AT$6:AT$47),2,0)</f>
        <v>0</v>
      </c>
      <c r="AV134" s="9">
        <v>25</v>
      </c>
      <c r="AW134" s="9" t="s">
        <v>489</v>
      </c>
      <c r="AX134" s="9" t="s">
        <v>74</v>
      </c>
      <c r="AY134" s="9">
        <f t="array" ref="AY134">VLOOKUP($C134&amp;$D134&amp;$BE134,IF({1,0},Sheet1!$A$6:$A$47&amp;Sheet1!$C$6:$C$47&amp;Sheet1!$BD$6:$BD$47,Sheet1!AX$6:AX$47),2,0)</f>
        <v>18</v>
      </c>
      <c r="AZ134" s="9">
        <f t="array" ref="AZ134">VLOOKUP($C134&amp;$D134&amp;$BE134,IF({1,0},Sheet1!$A$6:$A$47&amp;Sheet1!$C$6:$C$47&amp;Sheet1!$BD$6:$BD$47,Sheet1!AY$6:AY$47),2,0)</f>
        <v>4</v>
      </c>
      <c r="BA134" s="9">
        <f t="array" ref="BA134">VLOOKUP($C134&amp;$D134&amp;$BE134,IF({1,0},Sheet1!$A$6:$A$47&amp;Sheet1!$C$6:$C$47&amp;Sheet1!$BD$6:$BD$47,Sheet1!AZ$6:AZ$47),2,0)</f>
        <v>0</v>
      </c>
      <c r="BB134" s="9">
        <f t="array" ref="BB134">VLOOKUP($C134&amp;$D134&amp;$BE134,IF({1,0},Sheet1!$A$6:$A$47&amp;Sheet1!$C$6:$C$47&amp;Sheet1!$BD$6:$BD$47,Sheet1!BA$6:BA$47),2,0)</f>
        <v>0</v>
      </c>
      <c r="BC134" s="9">
        <f t="array" ref="BC134">VLOOKUP($C134&amp;$D134&amp;$BE134,IF({1,0},Sheet1!$A$6:$A$47&amp;Sheet1!$C$6:$C$47&amp;Sheet1!$BD$6:$BD$47,Sheet1!BB$6:BB$47),2,0)</f>
        <v>0</v>
      </c>
      <c r="BD134" s="9">
        <f t="array" ref="BD134">VLOOKUP($C134&amp;$D134&amp;$BE134,IF({1,0},Sheet1!$A$6:$A$47&amp;Sheet1!$C$6:$C$47&amp;Sheet1!$BD$6:$BD$47,Sheet1!BC$6:BC$47),2,0)</f>
        <v>0</v>
      </c>
      <c r="BE134" s="9">
        <v>30</v>
      </c>
      <c r="BF134" s="33" t="s">
        <v>418</v>
      </c>
      <c r="BG134" s="33" t="s">
        <v>75</v>
      </c>
      <c r="BH134" s="9">
        <f t="array" ref="BH134">VLOOKUP($C134&amp;$D134&amp;$BN134,IF({1,0},Sheet1!$A$6:$A$47&amp;Sheet1!$C$6:$C$47&amp;Sheet1!$BM$6:$BM$47,Sheet1!BG$6:BG$47),2,0)</f>
        <v>2</v>
      </c>
      <c r="BI134" s="9">
        <f t="array" ref="BI134">VLOOKUP($C134&amp;$D134&amp;$BN134,IF({1,0},Sheet1!$A$6:$A$47&amp;Sheet1!$C$6:$C$47&amp;Sheet1!$BM$6:$BM$47,Sheet1!BH$6:BH$47),2,0)</f>
        <v>3000</v>
      </c>
      <c r="BJ134" s="9">
        <f t="array" ref="BJ134">VLOOKUP($C134&amp;$D134&amp;$BN134,IF({1,0},Sheet1!$A$6:$A$47&amp;Sheet1!$C$6:$C$47&amp;Sheet1!$BM$6:$BM$47,Sheet1!BI$6:BI$47),2,0)</f>
        <v>0</v>
      </c>
      <c r="BK134" s="9">
        <f t="array" ref="BK134">VLOOKUP($C134&amp;$D134&amp;$BN134,IF({1,0},Sheet1!$A$6:$A$47&amp;Sheet1!$C$6:$C$47&amp;Sheet1!$BM$6:$BM$47,Sheet1!BJ$6:BJ$47),2,0)</f>
        <v>0</v>
      </c>
      <c r="BL134" s="9">
        <f t="array" ref="BL134">VLOOKUP($C134&amp;$D134&amp;$BN134,IF({1,0},Sheet1!$A$6:$A$47&amp;Sheet1!$C$6:$C$47&amp;Sheet1!$BM$6:$BM$47,Sheet1!BK$6:BK$47),2,0)</f>
        <v>0</v>
      </c>
      <c r="BM134" s="9">
        <f t="array" ref="BM134">VLOOKUP($C134&amp;$D134&amp;$BN134,IF({1,0},Sheet1!$A$6:$A$47&amp;Sheet1!$C$6:$C$47&amp;Sheet1!$BM$6:$BM$47,Sheet1!BL$6:BL$47),2,0)</f>
        <v>0</v>
      </c>
      <c r="BN134" s="9">
        <v>35</v>
      </c>
      <c r="BO134" s="9" t="s">
        <v>490</v>
      </c>
      <c r="BP134" s="9" t="s">
        <v>212</v>
      </c>
      <c r="BQ134" s="9">
        <f t="array" ref="BQ134">VLOOKUP($C134&amp;$D134&amp;$BW134,IF({1,0},Sheet1!$A$6:$A$47&amp;Sheet1!$C$6:$C$47&amp;Sheet1!$BV$6:$BV$47,Sheet1!BP$6:BP$47),2,0)</f>
        <v>7</v>
      </c>
      <c r="BR134" s="9">
        <f t="array" ref="BR134">VLOOKUP($C134&amp;$D134&amp;$BW134,IF({1,0},Sheet1!$A$6:$A$47&amp;Sheet1!$C$6:$C$47&amp;Sheet1!$BV$6:$BV$47,Sheet1!BQ$6:BQ$47),2,0)</f>
        <v>40</v>
      </c>
      <c r="BS134" s="9">
        <f t="array" ref="BS134">VLOOKUP($C134&amp;$D134&amp;$BW134,IF({1,0},Sheet1!$A$6:$A$47&amp;Sheet1!$C$6:$C$47&amp;Sheet1!$BV$6:$BV$47,Sheet1!BR$6:BR$47),2,0)</f>
        <v>0</v>
      </c>
      <c r="BT134" s="9">
        <f t="array" ref="BT134">VLOOKUP($C134&amp;$D134&amp;$BW134,IF({1,0},Sheet1!$A$6:$A$47&amp;Sheet1!$C$6:$C$47&amp;Sheet1!$BV$6:$BV$47,Sheet1!BS$6:BS$47),2,0)</f>
        <v>0</v>
      </c>
      <c r="BU134" s="9">
        <f t="array" ref="BU134">VLOOKUP($C134&amp;$D134&amp;$BW134,IF({1,0},Sheet1!$A$6:$A$47&amp;Sheet1!$C$6:$C$47&amp;Sheet1!$BV$6:$BV$47,Sheet1!BT$6:BT$47),2,0)</f>
        <v>0</v>
      </c>
      <c r="BV134" s="9">
        <f t="array" ref="BV134">VLOOKUP($C134&amp;$D134&amp;$BW134,IF({1,0},Sheet1!$A$6:$A$47&amp;Sheet1!$C$6:$C$47&amp;Sheet1!$BV$6:$BV$47,Sheet1!BU$6:BU$47),2,0)</f>
        <v>0</v>
      </c>
      <c r="BW134" s="9">
        <v>40</v>
      </c>
      <c r="BX134" s="9" t="str">
        <f t="shared" si="40"/>
        <v>伤害加成+4% （8星）</v>
      </c>
      <c r="BY134" s="9" t="s">
        <v>77</v>
      </c>
      <c r="BZ134" s="9">
        <f t="array" ref="BZ134">VLOOKUP($C134&amp;$D134&amp;$CF134,IF({1,0},Sheet1!$A$6:$A$47&amp;Sheet1!$C$6:$C$47&amp;Sheet1!$CE$6:$CE$47,Sheet1!BY$6:BY$47),2,0)</f>
        <v>2</v>
      </c>
      <c r="CA134" s="9">
        <f t="array" ref="CA134">VLOOKUP($C134&amp;$D134&amp;$CF134,IF({1,0},Sheet1!$A$6:$A$47&amp;Sheet1!$C$6:$C$47&amp;Sheet1!$CE$6:$CE$47,Sheet1!BZ$6:BZ$47),2,0)</f>
        <v>6000</v>
      </c>
      <c r="CB134" s="9">
        <f t="array" ref="CB134">VLOOKUP($C134&amp;$D134&amp;$CF134,IF({1,0},Sheet1!$A$6:$A$47&amp;Sheet1!$C$6:$C$47&amp;Sheet1!$CE$6:$CE$47,Sheet1!CA$6:CA$47),2,0)</f>
        <v>0</v>
      </c>
      <c r="CC134" s="9">
        <f t="array" ref="CC134">VLOOKUP($C134&amp;$D134&amp;$CF134,IF({1,0},Sheet1!$A$6:$A$47&amp;Sheet1!$C$6:$C$47&amp;Sheet1!$CE$6:$CE$47,Sheet1!CB$6:CB$47),2,0)</f>
        <v>0</v>
      </c>
      <c r="CD134" s="9">
        <f t="array" ref="CD134">VLOOKUP($C134&amp;$D134&amp;$CF134,IF({1,0},Sheet1!$A$6:$A$47&amp;Sheet1!$C$6:$C$47&amp;Sheet1!$CE$6:$CE$47,Sheet1!CC$6:CC$47),2,0)</f>
        <v>0</v>
      </c>
      <c r="CE134" s="9">
        <f t="array" ref="CE134">VLOOKUP($C134&amp;$D134&amp;$CF134,IF({1,0},Sheet1!$A$6:$A$47&amp;Sheet1!$C$6:$C$47&amp;Sheet1!$CE$6:$CE$47,Sheet1!CD$6:CD$47),2,0)</f>
        <v>0</v>
      </c>
      <c r="CF134" s="9">
        <v>45</v>
      </c>
      <c r="CG134" s="9" t="s">
        <v>491</v>
      </c>
      <c r="CH134" s="9" t="s">
        <v>214</v>
      </c>
      <c r="CI134" s="9">
        <f t="array" ref="CI134">VLOOKUP($C134&amp;$D134&amp;$CO134,IF({1,0},Sheet1!$A$6:$A$47&amp;Sheet1!$C$6:$C$47&amp;Sheet1!$CN$6:$CN$47,Sheet1!CH$6:CH$47),2,0)</f>
        <v>22</v>
      </c>
      <c r="CJ134" s="9">
        <f t="array" ref="CJ134">VLOOKUP($C134&amp;$D134&amp;$CO134,IF({1,0},Sheet1!$A$6:$A$47&amp;Sheet1!$C$6:$C$47&amp;Sheet1!$CN$6:$CN$47,Sheet1!CI$6:CI$47),2,0)</f>
        <v>48</v>
      </c>
      <c r="CK134" s="9">
        <f t="array" ref="CK134">VLOOKUP($C134&amp;$D134&amp;$CO134,IF({1,0},Sheet1!$A$6:$A$47&amp;Sheet1!$C$6:$C$47&amp;Sheet1!$CN$6:$CN$47,Sheet1!CJ$6:CJ$47),2,0)</f>
        <v>0</v>
      </c>
      <c r="CL134" s="9">
        <f t="array" ref="CL134">VLOOKUP($C134&amp;$D134&amp;$CO134,IF({1,0},Sheet1!$A$6:$A$47&amp;Sheet1!$C$6:$C$47&amp;Sheet1!$CN$6:$CN$47,Sheet1!CK$6:CK$47),2,0)</f>
        <v>0</v>
      </c>
      <c r="CM134" s="9">
        <f t="array" ref="CM134">VLOOKUP($C134&amp;$D134&amp;$CO134,IF({1,0},Sheet1!$A$6:$A$47&amp;Sheet1!$C$6:$C$47&amp;Sheet1!$CN$6:$CN$47,Sheet1!CL$6:CL$47),2,0)</f>
        <v>0</v>
      </c>
      <c r="CN134" s="9">
        <f t="array" ref="CN134">VLOOKUP($C134&amp;$D134&amp;$CO134,IF({1,0},Sheet1!$A$6:$A$47&amp;Sheet1!$C$6:$C$47&amp;Sheet1!$CN$6:$CN$47,Sheet1!CM$6:CM$47),2,0)</f>
        <v>0</v>
      </c>
      <c r="CO134" s="9">
        <v>50</v>
      </c>
      <c r="CP134" s="9" t="str">
        <f t="shared" si="41"/>
        <v>最终增伤+4.8% （10星）</v>
      </c>
    </row>
    <row r="135" spans="1:94" ht="17.399999999999999" x14ac:dyDescent="0.25">
      <c r="A135" s="53">
        <v>10506</v>
      </c>
      <c r="B135" s="12" t="s">
        <v>224</v>
      </c>
      <c r="C135" s="12">
        <f>VLOOKUP(B135,Sheet4!$A$6:$B$171,2,0)</f>
        <v>3</v>
      </c>
      <c r="D135" s="54">
        <v>5</v>
      </c>
      <c r="E135" s="9" t="s">
        <v>206</v>
      </c>
      <c r="F135" s="9">
        <f t="array" ref="F135">VLOOKUP($C135&amp;$D135&amp;$L135,IF({1,0},Sheet1!$A$6:$A$47&amp;Sheet1!$C$6:$C$47&amp;Sheet1!$K$6:$K$47,Sheet1!E$6:E$47),2,0)</f>
        <v>18</v>
      </c>
      <c r="G135" s="9">
        <f t="array" ref="G135">VLOOKUP($C135&amp;$D135&amp;$L135,IF({1,0},Sheet1!$A$6:$A$47&amp;Sheet1!$C$6:$C$47&amp;Sheet1!$K$6:$K$47,Sheet1!F$6:F$47),2,0)</f>
        <v>1</v>
      </c>
      <c r="H135" s="9">
        <f t="array" ref="H135">VLOOKUP($C135&amp;$D135&amp;$L135,IF({1,0},Sheet1!$A$6:$A$47&amp;Sheet1!$C$6:$C$47&amp;Sheet1!$K$6:$K$47,Sheet1!G$6:G$47),2,0)</f>
        <v>0</v>
      </c>
      <c r="I135" s="9">
        <f t="array" ref="I135">VLOOKUP($C135&amp;$D135&amp;$L135,IF({1,0},Sheet1!$A$6:$A$47&amp;Sheet1!$C$6:$C$47&amp;Sheet1!$K$6:$K$47,Sheet1!H$6:H$47),2,0)</f>
        <v>0</v>
      </c>
      <c r="J135" s="9">
        <f t="array" ref="J135">VLOOKUP($C135&amp;$D135&amp;$L135,IF({1,0},Sheet1!$A$6:$A$47&amp;Sheet1!$C$6:$C$47&amp;Sheet1!$K$6:$K$47,Sheet1!I$6:I$47),2,0)</f>
        <v>0</v>
      </c>
      <c r="K135" s="9">
        <f t="array" ref="K135">VLOOKUP($C135&amp;$D135&amp;$L135,IF({1,0},Sheet1!$A$6:$A$47&amp;Sheet1!$C$6:$C$47&amp;Sheet1!$K$6:$K$47,Sheet1!J$6:J$47),2,0)</f>
        <v>0</v>
      </c>
      <c r="L135" s="9">
        <v>5</v>
      </c>
      <c r="M135" s="33" t="s">
        <v>413</v>
      </c>
      <c r="N135" s="9" t="s">
        <v>207</v>
      </c>
      <c r="O135" s="9">
        <f t="array" ref="O135">VLOOKUP($C135&amp;$D135&amp;$U135,IF({1,0},Sheet1!$A$6:$A$47&amp;Sheet1!$C$6:$C$47&amp;Sheet1!$T$6:$T$47,Sheet1!N$6:N$47),2,0)</f>
        <v>18</v>
      </c>
      <c r="P135" s="9">
        <f t="array" ref="P135">VLOOKUP($C135&amp;$D135&amp;$U135,IF({1,0},Sheet1!$A$6:$A$47&amp;Sheet1!$C$6:$C$47&amp;Sheet1!$T$6:$T$47,Sheet1!O$6:O$47),2,0)</f>
        <v>2</v>
      </c>
      <c r="Q135" s="9">
        <f t="array" ref="Q135">VLOOKUP($C135&amp;$D135&amp;$U135,IF({1,0},Sheet1!$A$6:$A$47&amp;Sheet1!$C$6:$C$47&amp;Sheet1!$T$6:$T$47,Sheet1!P$6:P$47),2,0)</f>
        <v>0</v>
      </c>
      <c r="R135" s="9">
        <f t="array" ref="R135">VLOOKUP($C135&amp;$D135&amp;$U135,IF({1,0},Sheet1!$A$6:$A$47&amp;Sheet1!$C$6:$C$47&amp;Sheet1!$T$6:$T$47,Sheet1!Q$6:Q$47),2,0)</f>
        <v>0</v>
      </c>
      <c r="S135" s="9">
        <f t="array" ref="S135">VLOOKUP($C135&amp;$D135&amp;$U135,IF({1,0},Sheet1!$A$6:$A$47&amp;Sheet1!$C$6:$C$47&amp;Sheet1!$T$6:$T$47,Sheet1!R$6:R$47),2,0)</f>
        <v>0</v>
      </c>
      <c r="T135" s="9">
        <f t="array" ref="T135">VLOOKUP($C135&amp;$D135&amp;$U135,IF({1,0},Sheet1!$A$6:$A$47&amp;Sheet1!$C$6:$C$47&amp;Sheet1!$T$6:$T$47,Sheet1!S$6:S$47),2,0)</f>
        <v>0</v>
      </c>
      <c r="U135" s="9">
        <v>10</v>
      </c>
      <c r="V135" s="33" t="s">
        <v>414</v>
      </c>
      <c r="W135" s="9" t="s">
        <v>28</v>
      </c>
      <c r="X135" s="9">
        <f t="array" ref="X135">VLOOKUP($C135&amp;$D135&amp;$AD135,IF({1,0},Sheet1!$A$6:$A$47&amp;Sheet1!$C$6:$C$47&amp;Sheet1!$AC$6:$AC$47,Sheet1!W$6:W$47),2,0)</f>
        <v>0</v>
      </c>
      <c r="Y135" s="9">
        <f t="array" ref="Y135">VLOOKUP($C135&amp;$D135&amp;$AD135,IF({1,0},Sheet1!$A$6:$A$47&amp;Sheet1!$C$6:$C$47&amp;Sheet1!$AC$6:$AC$47,Sheet1!X$6:X$47),2,0)</f>
        <v>0</v>
      </c>
      <c r="Z135" s="9">
        <f t="array" ref="Z135">VLOOKUP($C135&amp;$D135&amp;$AD135,IF({1,0},Sheet1!$A$6:$A$47&amp;Sheet1!$C$6:$C$47&amp;Sheet1!$AC$6:$AC$47,Sheet1!Y$6:Y$47),2,0)</f>
        <v>2</v>
      </c>
      <c r="AA135" s="9">
        <f t="array" ref="AA135">VLOOKUP($C135&amp;$D135&amp;$AD135,IF({1,0},Sheet1!$A$6:$A$47&amp;Sheet1!$C$6:$C$47&amp;Sheet1!$AC$6:$AC$47,Sheet1!Z$6:Z$47),2,0)</f>
        <v>500</v>
      </c>
      <c r="AB135" s="9">
        <f t="array" ref="AB135">VLOOKUP($C135&amp;$D135&amp;$AD135,IF({1,0},Sheet1!$A$6:$A$47&amp;Sheet1!$C$6:$C$47&amp;Sheet1!$AC$6:$AC$47,Sheet1!AA$6:AA$47),2,0)</f>
        <v>9</v>
      </c>
      <c r="AC135" s="9">
        <f t="array" ref="AC135">VLOOKUP($C135&amp;$D135&amp;$AD135,IF({1,0},Sheet1!$A$6:$A$47&amp;Sheet1!$C$6:$C$47&amp;Sheet1!$AC$6:$AC$47,Sheet1!AB$6:AB$47),2,0)</f>
        <v>25</v>
      </c>
      <c r="AD135" s="9">
        <v>15</v>
      </c>
      <c r="AE135" s="9" t="str">
        <f t="array" ref="AE135">VLOOKUP($C135&amp;$D135,IF({1,0},Sheet1!$A$6:$A$47&amp;Sheet1!$C$6:$C$47,Sheet1!AD$6:AD$47),2,0)</f>
        <v>攻击+500，命中+2.5% （3星）</v>
      </c>
      <c r="AF135" s="9" t="s">
        <v>209</v>
      </c>
      <c r="AG135" s="9">
        <f t="array" ref="AG135">VLOOKUP($C135&amp;$D135&amp;$AM135,IF({1,0},Sheet1!$A$6:$A$47&amp;Sheet1!$C$6:$C$47&amp;Sheet1!$AL$6:$AL$47,Sheet1!AF$6:AF$47),2,0)</f>
        <v>0</v>
      </c>
      <c r="AH135" s="9">
        <f t="array" ref="AH135">VLOOKUP($C135&amp;$D135&amp;$AM135,IF({1,0},Sheet1!$A$6:$A$47&amp;Sheet1!$C$6:$C$47&amp;Sheet1!$AL$6:$AL$47,Sheet1!AG$6:AG$47),2,0)</f>
        <v>0</v>
      </c>
      <c r="AI135" s="9">
        <f t="array" ref="AI135">VLOOKUP($C135&amp;$D135&amp;$AM135,IF({1,0},Sheet1!$A$6:$A$47&amp;Sheet1!$C$6:$C$47&amp;Sheet1!$AL$6:$AL$47,Sheet1!AH$6:AH$47),2,0)</f>
        <v>7</v>
      </c>
      <c r="AJ135" s="9">
        <f t="array" ref="AJ135">VLOOKUP($C135&amp;$D135&amp;$AM135,IF({1,0},Sheet1!$A$6:$A$47&amp;Sheet1!$C$6:$C$47&amp;Sheet1!$AL$6:$AL$47,Sheet1!AI$6:AI$47),2,0)</f>
        <v>45</v>
      </c>
      <c r="AK135" s="9">
        <f t="array" ref="AK135">VLOOKUP($C135&amp;$D135&amp;$AM135,IF({1,0},Sheet1!$A$6:$A$47&amp;Sheet1!$C$6:$C$47&amp;Sheet1!$AL$6:$AL$47,Sheet1!AJ$6:AJ$47),2,0)</f>
        <v>0</v>
      </c>
      <c r="AL135" s="9">
        <f t="array" ref="AL135">VLOOKUP($C135&amp;$D135&amp;$AM135,IF({1,0},Sheet1!$A$6:$A$47&amp;Sheet1!$C$6:$C$47&amp;Sheet1!$AL$6:$AL$47,Sheet1!AK$6:AK$47),2,0)</f>
        <v>0</v>
      </c>
      <c r="AM135" s="9">
        <v>20</v>
      </c>
      <c r="AN135" s="9" t="s">
        <v>488</v>
      </c>
      <c r="AO135" s="9" t="s">
        <v>73</v>
      </c>
      <c r="AP135" s="9">
        <f t="array" ref="AP135">VLOOKUP($C135&amp;$D135&amp;$AV135,IF({1,0},Sheet1!$A$6:$A$47&amp;Sheet1!$C$6:$C$47&amp;Sheet1!$AU$6:$AU$47,Sheet1!AO$6:AO$47),2,0)</f>
        <v>2</v>
      </c>
      <c r="AQ135" s="9">
        <f t="array" ref="AQ135">VLOOKUP($C135&amp;$D135&amp;$AV135,IF({1,0},Sheet1!$A$6:$A$47&amp;Sheet1!$C$6:$C$47&amp;Sheet1!$AU$6:$AU$47,Sheet1!AP$6:AP$47),2,0)</f>
        <v>1500</v>
      </c>
      <c r="AR135" s="9">
        <f t="array" ref="AR135">VLOOKUP($C135&amp;$D135&amp;$AV135,IF({1,0},Sheet1!$A$6:$A$47&amp;Sheet1!$C$6:$C$47&amp;Sheet1!$AU$6:$AU$47,Sheet1!AQ$6:AQ$47),2,0)</f>
        <v>0</v>
      </c>
      <c r="AS135" s="9">
        <f t="array" ref="AS135">VLOOKUP($C135&amp;$D135&amp;$AV135,IF({1,0},Sheet1!$A$6:$A$47&amp;Sheet1!$C$6:$C$47&amp;Sheet1!$AU$6:$AU$47,Sheet1!AR$6:AR$47),2,0)</f>
        <v>0</v>
      </c>
      <c r="AT135" s="9">
        <f t="array" ref="AT135">VLOOKUP($C135&amp;$D135&amp;$AV135,IF({1,0},Sheet1!$A$6:$A$47&amp;Sheet1!$C$6:$C$47&amp;Sheet1!$AU$6:$AU$47,Sheet1!AS$6:AS$47),2,0)</f>
        <v>0</v>
      </c>
      <c r="AU135" s="9">
        <f t="array" ref="AU135">VLOOKUP($C135&amp;$D135&amp;$AV135,IF({1,0},Sheet1!$A$6:$A$47&amp;Sheet1!$C$6:$C$47&amp;Sheet1!$AU$6:$AU$47,Sheet1!AT$6:AT$47),2,0)</f>
        <v>0</v>
      </c>
      <c r="AV135" s="9">
        <v>25</v>
      </c>
      <c r="AW135" s="9" t="s">
        <v>489</v>
      </c>
      <c r="AX135" s="9" t="s">
        <v>74</v>
      </c>
      <c r="AY135" s="9">
        <f t="array" ref="AY135">VLOOKUP($C135&amp;$D135&amp;$BE135,IF({1,0},Sheet1!$A$6:$A$47&amp;Sheet1!$C$6:$C$47&amp;Sheet1!$BD$6:$BD$47,Sheet1!AX$6:AX$47),2,0)</f>
        <v>18</v>
      </c>
      <c r="AZ135" s="9">
        <f t="array" ref="AZ135">VLOOKUP($C135&amp;$D135&amp;$BE135,IF({1,0},Sheet1!$A$6:$A$47&amp;Sheet1!$C$6:$C$47&amp;Sheet1!$BD$6:$BD$47,Sheet1!AY$6:AY$47),2,0)</f>
        <v>4</v>
      </c>
      <c r="BA135" s="9">
        <f t="array" ref="BA135">VLOOKUP($C135&amp;$D135&amp;$BE135,IF({1,0},Sheet1!$A$6:$A$47&amp;Sheet1!$C$6:$C$47&amp;Sheet1!$BD$6:$BD$47,Sheet1!AZ$6:AZ$47),2,0)</f>
        <v>0</v>
      </c>
      <c r="BB135" s="9">
        <f t="array" ref="BB135">VLOOKUP($C135&amp;$D135&amp;$BE135,IF({1,0},Sheet1!$A$6:$A$47&amp;Sheet1!$C$6:$C$47&amp;Sheet1!$BD$6:$BD$47,Sheet1!BA$6:BA$47),2,0)</f>
        <v>0</v>
      </c>
      <c r="BC135" s="9">
        <f t="array" ref="BC135">VLOOKUP($C135&amp;$D135&amp;$BE135,IF({1,0},Sheet1!$A$6:$A$47&amp;Sheet1!$C$6:$C$47&amp;Sheet1!$BD$6:$BD$47,Sheet1!BB$6:BB$47),2,0)</f>
        <v>0</v>
      </c>
      <c r="BD135" s="9">
        <f t="array" ref="BD135">VLOOKUP($C135&amp;$D135&amp;$BE135,IF({1,0},Sheet1!$A$6:$A$47&amp;Sheet1!$C$6:$C$47&amp;Sheet1!$BD$6:$BD$47,Sheet1!BC$6:BC$47),2,0)</f>
        <v>0</v>
      </c>
      <c r="BE135" s="9">
        <v>30</v>
      </c>
      <c r="BF135" s="33" t="s">
        <v>418</v>
      </c>
      <c r="BG135" s="33" t="s">
        <v>75</v>
      </c>
      <c r="BH135" s="9">
        <f t="array" ref="BH135">VLOOKUP($C135&amp;$D135&amp;$BN135,IF({1,0},Sheet1!$A$6:$A$47&amp;Sheet1!$C$6:$C$47&amp;Sheet1!$BM$6:$BM$47,Sheet1!BG$6:BG$47),2,0)</f>
        <v>2</v>
      </c>
      <c r="BI135" s="9">
        <f t="array" ref="BI135">VLOOKUP($C135&amp;$D135&amp;$BN135,IF({1,0},Sheet1!$A$6:$A$47&amp;Sheet1!$C$6:$C$47&amp;Sheet1!$BM$6:$BM$47,Sheet1!BH$6:BH$47),2,0)</f>
        <v>3000</v>
      </c>
      <c r="BJ135" s="9">
        <f t="array" ref="BJ135">VLOOKUP($C135&amp;$D135&amp;$BN135,IF({1,0},Sheet1!$A$6:$A$47&amp;Sheet1!$C$6:$C$47&amp;Sheet1!$BM$6:$BM$47,Sheet1!BI$6:BI$47),2,0)</f>
        <v>0</v>
      </c>
      <c r="BK135" s="9">
        <f t="array" ref="BK135">VLOOKUP($C135&amp;$D135&amp;$BN135,IF({1,0},Sheet1!$A$6:$A$47&amp;Sheet1!$C$6:$C$47&amp;Sheet1!$BM$6:$BM$47,Sheet1!BJ$6:BJ$47),2,0)</f>
        <v>0</v>
      </c>
      <c r="BL135" s="9">
        <f t="array" ref="BL135">VLOOKUP($C135&amp;$D135&amp;$BN135,IF({1,0},Sheet1!$A$6:$A$47&amp;Sheet1!$C$6:$C$47&amp;Sheet1!$BM$6:$BM$47,Sheet1!BK$6:BK$47),2,0)</f>
        <v>0</v>
      </c>
      <c r="BM135" s="9">
        <f t="array" ref="BM135">VLOOKUP($C135&amp;$D135&amp;$BN135,IF({1,0},Sheet1!$A$6:$A$47&amp;Sheet1!$C$6:$C$47&amp;Sheet1!$BM$6:$BM$47,Sheet1!BL$6:BL$47),2,0)</f>
        <v>0</v>
      </c>
      <c r="BN135" s="9">
        <v>35</v>
      </c>
      <c r="BO135" s="9" t="s">
        <v>490</v>
      </c>
      <c r="BP135" s="9" t="s">
        <v>212</v>
      </c>
      <c r="BQ135" s="9">
        <f t="array" ref="BQ135">VLOOKUP($C135&amp;$D135&amp;$BW135,IF({1,0},Sheet1!$A$6:$A$47&amp;Sheet1!$C$6:$C$47&amp;Sheet1!$BV$6:$BV$47,Sheet1!BP$6:BP$47),2,0)</f>
        <v>7</v>
      </c>
      <c r="BR135" s="9">
        <f t="array" ref="BR135">VLOOKUP($C135&amp;$D135&amp;$BW135,IF({1,0},Sheet1!$A$6:$A$47&amp;Sheet1!$C$6:$C$47&amp;Sheet1!$BV$6:$BV$47,Sheet1!BQ$6:BQ$47),2,0)</f>
        <v>40</v>
      </c>
      <c r="BS135" s="9">
        <f t="array" ref="BS135">VLOOKUP($C135&amp;$D135&amp;$BW135,IF({1,0},Sheet1!$A$6:$A$47&amp;Sheet1!$C$6:$C$47&amp;Sheet1!$BV$6:$BV$47,Sheet1!BR$6:BR$47),2,0)</f>
        <v>0</v>
      </c>
      <c r="BT135" s="9">
        <f t="array" ref="BT135">VLOOKUP($C135&amp;$D135&amp;$BW135,IF({1,0},Sheet1!$A$6:$A$47&amp;Sheet1!$C$6:$C$47&amp;Sheet1!$BV$6:$BV$47,Sheet1!BS$6:BS$47),2,0)</f>
        <v>0</v>
      </c>
      <c r="BU135" s="9">
        <f t="array" ref="BU135">VLOOKUP($C135&amp;$D135&amp;$BW135,IF({1,0},Sheet1!$A$6:$A$47&amp;Sheet1!$C$6:$C$47&amp;Sheet1!$BV$6:$BV$47,Sheet1!BT$6:BT$47),2,0)</f>
        <v>0</v>
      </c>
      <c r="BV135" s="9">
        <f t="array" ref="BV135">VLOOKUP($C135&amp;$D135&amp;$BW135,IF({1,0},Sheet1!$A$6:$A$47&amp;Sheet1!$C$6:$C$47&amp;Sheet1!$BV$6:$BV$47,Sheet1!BU$6:BU$47),2,0)</f>
        <v>0</v>
      </c>
      <c r="BW135" s="9">
        <v>40</v>
      </c>
      <c r="BX135" s="9" t="str">
        <f t="shared" si="40"/>
        <v>伤害加成+4% （8星）</v>
      </c>
      <c r="BY135" s="9" t="s">
        <v>77</v>
      </c>
      <c r="BZ135" s="9">
        <f t="array" ref="BZ135">VLOOKUP($C135&amp;$D135&amp;$CF135,IF({1,0},Sheet1!$A$6:$A$47&amp;Sheet1!$C$6:$C$47&amp;Sheet1!$CE$6:$CE$47,Sheet1!BY$6:BY$47),2,0)</f>
        <v>2</v>
      </c>
      <c r="CA135" s="9">
        <f t="array" ref="CA135">VLOOKUP($C135&amp;$D135&amp;$CF135,IF({1,0},Sheet1!$A$6:$A$47&amp;Sheet1!$C$6:$C$47&amp;Sheet1!$CE$6:$CE$47,Sheet1!BZ$6:BZ$47),2,0)</f>
        <v>6000</v>
      </c>
      <c r="CB135" s="9">
        <f t="array" ref="CB135">VLOOKUP($C135&amp;$D135&amp;$CF135,IF({1,0},Sheet1!$A$6:$A$47&amp;Sheet1!$C$6:$C$47&amp;Sheet1!$CE$6:$CE$47,Sheet1!CA$6:CA$47),2,0)</f>
        <v>0</v>
      </c>
      <c r="CC135" s="9">
        <f t="array" ref="CC135">VLOOKUP($C135&amp;$D135&amp;$CF135,IF({1,0},Sheet1!$A$6:$A$47&amp;Sheet1!$C$6:$C$47&amp;Sheet1!$CE$6:$CE$47,Sheet1!CB$6:CB$47),2,0)</f>
        <v>0</v>
      </c>
      <c r="CD135" s="9">
        <f t="array" ref="CD135">VLOOKUP($C135&amp;$D135&amp;$CF135,IF({1,0},Sheet1!$A$6:$A$47&amp;Sheet1!$C$6:$C$47&amp;Sheet1!$CE$6:$CE$47,Sheet1!CC$6:CC$47),2,0)</f>
        <v>0</v>
      </c>
      <c r="CE135" s="9">
        <f t="array" ref="CE135">VLOOKUP($C135&amp;$D135&amp;$CF135,IF({1,0},Sheet1!$A$6:$A$47&amp;Sheet1!$C$6:$C$47&amp;Sheet1!$CE$6:$CE$47,Sheet1!CD$6:CD$47),2,0)</f>
        <v>0</v>
      </c>
      <c r="CF135" s="9">
        <v>45</v>
      </c>
      <c r="CG135" s="9" t="s">
        <v>491</v>
      </c>
      <c r="CH135" s="9" t="s">
        <v>214</v>
      </c>
      <c r="CI135" s="9">
        <f t="array" ref="CI135">VLOOKUP($C135&amp;$D135&amp;$CO135,IF({1,0},Sheet1!$A$6:$A$47&amp;Sheet1!$C$6:$C$47&amp;Sheet1!$CN$6:$CN$47,Sheet1!CH$6:CH$47),2,0)</f>
        <v>22</v>
      </c>
      <c r="CJ135" s="9">
        <f t="array" ref="CJ135">VLOOKUP($C135&amp;$D135&amp;$CO135,IF({1,0},Sheet1!$A$6:$A$47&amp;Sheet1!$C$6:$C$47&amp;Sheet1!$CN$6:$CN$47,Sheet1!CI$6:CI$47),2,0)</f>
        <v>48</v>
      </c>
      <c r="CK135" s="9">
        <f t="array" ref="CK135">VLOOKUP($C135&amp;$D135&amp;$CO135,IF({1,0},Sheet1!$A$6:$A$47&amp;Sheet1!$C$6:$C$47&amp;Sheet1!$CN$6:$CN$47,Sheet1!CJ$6:CJ$47),2,0)</f>
        <v>0</v>
      </c>
      <c r="CL135" s="9">
        <f t="array" ref="CL135">VLOOKUP($C135&amp;$D135&amp;$CO135,IF({1,0},Sheet1!$A$6:$A$47&amp;Sheet1!$C$6:$C$47&amp;Sheet1!$CN$6:$CN$47,Sheet1!CK$6:CK$47),2,0)</f>
        <v>0</v>
      </c>
      <c r="CM135" s="9">
        <f t="array" ref="CM135">VLOOKUP($C135&amp;$D135&amp;$CO135,IF({1,0},Sheet1!$A$6:$A$47&amp;Sheet1!$C$6:$C$47&amp;Sheet1!$CN$6:$CN$47,Sheet1!CL$6:CL$47),2,0)</f>
        <v>0</v>
      </c>
      <c r="CN135" s="9">
        <f t="array" ref="CN135">VLOOKUP($C135&amp;$D135&amp;$CO135,IF({1,0},Sheet1!$A$6:$A$47&amp;Sheet1!$C$6:$C$47&amp;Sheet1!$CN$6:$CN$47,Sheet1!CM$6:CM$47),2,0)</f>
        <v>0</v>
      </c>
      <c r="CO135" s="9">
        <v>50</v>
      </c>
      <c r="CP135" s="9" t="str">
        <f t="shared" si="41"/>
        <v>最终增伤+4.8% （10星）</v>
      </c>
    </row>
    <row r="136" spans="1:94" ht="17.399999999999999" x14ac:dyDescent="0.25">
      <c r="A136" s="53">
        <v>10507</v>
      </c>
      <c r="B136" s="12" t="s">
        <v>225</v>
      </c>
      <c r="C136" s="12">
        <f>VLOOKUP(B136,Sheet4!$A$6:$B$171,2,0)</f>
        <v>3</v>
      </c>
      <c r="D136" s="54">
        <v>5</v>
      </c>
      <c r="E136" s="9" t="s">
        <v>206</v>
      </c>
      <c r="F136" s="9">
        <f t="array" ref="F136">VLOOKUP($C136&amp;$D136&amp;$L136,IF({1,0},Sheet1!$A$6:$A$47&amp;Sheet1!$C$6:$C$47&amp;Sheet1!$K$6:$K$47,Sheet1!E$6:E$47),2,0)</f>
        <v>18</v>
      </c>
      <c r="G136" s="9">
        <f t="array" ref="G136">VLOOKUP($C136&amp;$D136&amp;$L136,IF({1,0},Sheet1!$A$6:$A$47&amp;Sheet1!$C$6:$C$47&amp;Sheet1!$K$6:$K$47,Sheet1!F$6:F$47),2,0)</f>
        <v>1</v>
      </c>
      <c r="H136" s="9">
        <f t="array" ref="H136">VLOOKUP($C136&amp;$D136&amp;$L136,IF({1,0},Sheet1!$A$6:$A$47&amp;Sheet1!$C$6:$C$47&amp;Sheet1!$K$6:$K$47,Sheet1!G$6:G$47),2,0)</f>
        <v>0</v>
      </c>
      <c r="I136" s="9">
        <f t="array" ref="I136">VLOOKUP($C136&amp;$D136&amp;$L136,IF({1,0},Sheet1!$A$6:$A$47&amp;Sheet1!$C$6:$C$47&amp;Sheet1!$K$6:$K$47,Sheet1!H$6:H$47),2,0)</f>
        <v>0</v>
      </c>
      <c r="J136" s="9">
        <f t="array" ref="J136">VLOOKUP($C136&amp;$D136&amp;$L136,IF({1,0},Sheet1!$A$6:$A$47&amp;Sheet1!$C$6:$C$47&amp;Sheet1!$K$6:$K$47,Sheet1!I$6:I$47),2,0)</f>
        <v>0</v>
      </c>
      <c r="K136" s="9">
        <f t="array" ref="K136">VLOOKUP($C136&amp;$D136&amp;$L136,IF({1,0},Sheet1!$A$6:$A$47&amp;Sheet1!$C$6:$C$47&amp;Sheet1!$K$6:$K$47,Sheet1!J$6:J$47),2,0)</f>
        <v>0</v>
      </c>
      <c r="L136" s="9">
        <v>5</v>
      </c>
      <c r="M136" s="33" t="s">
        <v>413</v>
      </c>
      <c r="N136" s="9" t="s">
        <v>207</v>
      </c>
      <c r="O136" s="9">
        <f t="array" ref="O136">VLOOKUP($C136&amp;$D136&amp;$U136,IF({1,0},Sheet1!$A$6:$A$47&amp;Sheet1!$C$6:$C$47&amp;Sheet1!$T$6:$T$47,Sheet1!N$6:N$47),2,0)</f>
        <v>18</v>
      </c>
      <c r="P136" s="9">
        <f t="array" ref="P136">VLOOKUP($C136&amp;$D136&amp;$U136,IF({1,0},Sheet1!$A$6:$A$47&amp;Sheet1!$C$6:$C$47&amp;Sheet1!$T$6:$T$47,Sheet1!O$6:O$47),2,0)</f>
        <v>2</v>
      </c>
      <c r="Q136" s="9">
        <f t="array" ref="Q136">VLOOKUP($C136&amp;$D136&amp;$U136,IF({1,0},Sheet1!$A$6:$A$47&amp;Sheet1!$C$6:$C$47&amp;Sheet1!$T$6:$T$47,Sheet1!P$6:P$47),2,0)</f>
        <v>0</v>
      </c>
      <c r="R136" s="9">
        <f t="array" ref="R136">VLOOKUP($C136&amp;$D136&amp;$U136,IF({1,0},Sheet1!$A$6:$A$47&amp;Sheet1!$C$6:$C$47&amp;Sheet1!$T$6:$T$47,Sheet1!Q$6:Q$47),2,0)</f>
        <v>0</v>
      </c>
      <c r="S136" s="9">
        <f t="array" ref="S136">VLOOKUP($C136&amp;$D136&amp;$U136,IF({1,0},Sheet1!$A$6:$A$47&amp;Sheet1!$C$6:$C$47&amp;Sheet1!$T$6:$T$47,Sheet1!R$6:R$47),2,0)</f>
        <v>0</v>
      </c>
      <c r="T136" s="9">
        <f t="array" ref="T136">VLOOKUP($C136&amp;$D136&amp;$U136,IF({1,0},Sheet1!$A$6:$A$47&amp;Sheet1!$C$6:$C$47&amp;Sheet1!$T$6:$T$47,Sheet1!S$6:S$47),2,0)</f>
        <v>0</v>
      </c>
      <c r="U136" s="9">
        <v>10</v>
      </c>
      <c r="V136" s="33" t="s">
        <v>414</v>
      </c>
      <c r="W136" s="9" t="s">
        <v>28</v>
      </c>
      <c r="X136" s="9">
        <f t="array" ref="X136">VLOOKUP($C136&amp;$D136&amp;$AD136,IF({1,0},Sheet1!$A$6:$A$47&amp;Sheet1!$C$6:$C$47&amp;Sheet1!$AC$6:$AC$47,Sheet1!W$6:W$47),2,0)</f>
        <v>0</v>
      </c>
      <c r="Y136" s="9">
        <f t="array" ref="Y136">VLOOKUP($C136&amp;$D136&amp;$AD136,IF({1,0},Sheet1!$A$6:$A$47&amp;Sheet1!$C$6:$C$47&amp;Sheet1!$AC$6:$AC$47,Sheet1!X$6:X$47),2,0)</f>
        <v>0</v>
      </c>
      <c r="Z136" s="9">
        <f t="array" ref="Z136">VLOOKUP($C136&amp;$D136&amp;$AD136,IF({1,0},Sheet1!$A$6:$A$47&amp;Sheet1!$C$6:$C$47&amp;Sheet1!$AC$6:$AC$47,Sheet1!Y$6:Y$47),2,0)</f>
        <v>2</v>
      </c>
      <c r="AA136" s="9">
        <f t="array" ref="AA136">VLOOKUP($C136&amp;$D136&amp;$AD136,IF({1,0},Sheet1!$A$6:$A$47&amp;Sheet1!$C$6:$C$47&amp;Sheet1!$AC$6:$AC$47,Sheet1!Z$6:Z$47),2,0)</f>
        <v>500</v>
      </c>
      <c r="AB136" s="9">
        <f t="array" ref="AB136">VLOOKUP($C136&amp;$D136&amp;$AD136,IF({1,0},Sheet1!$A$6:$A$47&amp;Sheet1!$C$6:$C$47&amp;Sheet1!$AC$6:$AC$47,Sheet1!AA$6:AA$47),2,0)</f>
        <v>9</v>
      </c>
      <c r="AC136" s="9">
        <f t="array" ref="AC136">VLOOKUP($C136&amp;$D136&amp;$AD136,IF({1,0},Sheet1!$A$6:$A$47&amp;Sheet1!$C$6:$C$47&amp;Sheet1!$AC$6:$AC$47,Sheet1!AB$6:AB$47),2,0)</f>
        <v>25</v>
      </c>
      <c r="AD136" s="9">
        <v>15</v>
      </c>
      <c r="AE136" s="9" t="str">
        <f t="array" ref="AE136">VLOOKUP($C136&amp;$D136,IF({1,0},Sheet1!$A$6:$A$47&amp;Sheet1!$C$6:$C$47,Sheet1!AD$6:AD$47),2,0)</f>
        <v>攻击+500，命中+2.5% （3星）</v>
      </c>
      <c r="AF136" s="9" t="s">
        <v>209</v>
      </c>
      <c r="AG136" s="9">
        <f t="array" ref="AG136">VLOOKUP($C136&amp;$D136&amp;$AM136,IF({1,0},Sheet1!$A$6:$A$47&amp;Sheet1!$C$6:$C$47&amp;Sheet1!$AL$6:$AL$47,Sheet1!AF$6:AF$47),2,0)</f>
        <v>0</v>
      </c>
      <c r="AH136" s="9">
        <f t="array" ref="AH136">VLOOKUP($C136&amp;$D136&amp;$AM136,IF({1,0},Sheet1!$A$6:$A$47&amp;Sheet1!$C$6:$C$47&amp;Sheet1!$AL$6:$AL$47,Sheet1!AG$6:AG$47),2,0)</f>
        <v>0</v>
      </c>
      <c r="AI136" s="9">
        <f t="array" ref="AI136">VLOOKUP($C136&amp;$D136&amp;$AM136,IF({1,0},Sheet1!$A$6:$A$47&amp;Sheet1!$C$6:$C$47&amp;Sheet1!$AL$6:$AL$47,Sheet1!AH$6:AH$47),2,0)</f>
        <v>7</v>
      </c>
      <c r="AJ136" s="9">
        <f t="array" ref="AJ136">VLOOKUP($C136&amp;$D136&amp;$AM136,IF({1,0},Sheet1!$A$6:$A$47&amp;Sheet1!$C$6:$C$47&amp;Sheet1!$AL$6:$AL$47,Sheet1!AI$6:AI$47),2,0)</f>
        <v>45</v>
      </c>
      <c r="AK136" s="9">
        <f t="array" ref="AK136">VLOOKUP($C136&amp;$D136&amp;$AM136,IF({1,0},Sheet1!$A$6:$A$47&amp;Sheet1!$C$6:$C$47&amp;Sheet1!$AL$6:$AL$47,Sheet1!AJ$6:AJ$47),2,0)</f>
        <v>0</v>
      </c>
      <c r="AL136" s="9">
        <f t="array" ref="AL136">VLOOKUP($C136&amp;$D136&amp;$AM136,IF({1,0},Sheet1!$A$6:$A$47&amp;Sheet1!$C$6:$C$47&amp;Sheet1!$AL$6:$AL$47,Sheet1!AK$6:AK$47),2,0)</f>
        <v>0</v>
      </c>
      <c r="AM136" s="9">
        <v>20</v>
      </c>
      <c r="AN136" s="9" t="s">
        <v>488</v>
      </c>
      <c r="AO136" s="9" t="s">
        <v>73</v>
      </c>
      <c r="AP136" s="9">
        <f t="array" ref="AP136">VLOOKUP($C136&amp;$D136&amp;$AV136,IF({1,0},Sheet1!$A$6:$A$47&amp;Sheet1!$C$6:$C$47&amp;Sheet1!$AU$6:$AU$47,Sheet1!AO$6:AO$47),2,0)</f>
        <v>2</v>
      </c>
      <c r="AQ136" s="9">
        <f t="array" ref="AQ136">VLOOKUP($C136&amp;$D136&amp;$AV136,IF({1,0},Sheet1!$A$6:$A$47&amp;Sheet1!$C$6:$C$47&amp;Sheet1!$AU$6:$AU$47,Sheet1!AP$6:AP$47),2,0)</f>
        <v>1500</v>
      </c>
      <c r="AR136" s="9">
        <f t="array" ref="AR136">VLOOKUP($C136&amp;$D136&amp;$AV136,IF({1,0},Sheet1!$A$6:$A$47&amp;Sheet1!$C$6:$C$47&amp;Sheet1!$AU$6:$AU$47,Sheet1!AQ$6:AQ$47),2,0)</f>
        <v>0</v>
      </c>
      <c r="AS136" s="9">
        <f t="array" ref="AS136">VLOOKUP($C136&amp;$D136&amp;$AV136,IF({1,0},Sheet1!$A$6:$A$47&amp;Sheet1!$C$6:$C$47&amp;Sheet1!$AU$6:$AU$47,Sheet1!AR$6:AR$47),2,0)</f>
        <v>0</v>
      </c>
      <c r="AT136" s="9">
        <f t="array" ref="AT136">VLOOKUP($C136&amp;$D136&amp;$AV136,IF({1,0},Sheet1!$A$6:$A$47&amp;Sheet1!$C$6:$C$47&amp;Sheet1!$AU$6:$AU$47,Sheet1!AS$6:AS$47),2,0)</f>
        <v>0</v>
      </c>
      <c r="AU136" s="9">
        <f t="array" ref="AU136">VLOOKUP($C136&amp;$D136&amp;$AV136,IF({1,0},Sheet1!$A$6:$A$47&amp;Sheet1!$C$6:$C$47&amp;Sheet1!$AU$6:$AU$47,Sheet1!AT$6:AT$47),2,0)</f>
        <v>0</v>
      </c>
      <c r="AV136" s="9">
        <v>25</v>
      </c>
      <c r="AW136" s="9" t="s">
        <v>489</v>
      </c>
      <c r="AX136" s="9" t="s">
        <v>74</v>
      </c>
      <c r="AY136" s="9">
        <f t="array" ref="AY136">VLOOKUP($C136&amp;$D136&amp;$BE136,IF({1,0},Sheet1!$A$6:$A$47&amp;Sheet1!$C$6:$C$47&amp;Sheet1!$BD$6:$BD$47,Sheet1!AX$6:AX$47),2,0)</f>
        <v>18</v>
      </c>
      <c r="AZ136" s="9">
        <f t="array" ref="AZ136">VLOOKUP($C136&amp;$D136&amp;$BE136,IF({1,0},Sheet1!$A$6:$A$47&amp;Sheet1!$C$6:$C$47&amp;Sheet1!$BD$6:$BD$47,Sheet1!AY$6:AY$47),2,0)</f>
        <v>4</v>
      </c>
      <c r="BA136" s="9">
        <f t="array" ref="BA136">VLOOKUP($C136&amp;$D136&amp;$BE136,IF({1,0},Sheet1!$A$6:$A$47&amp;Sheet1!$C$6:$C$47&amp;Sheet1!$BD$6:$BD$47,Sheet1!AZ$6:AZ$47),2,0)</f>
        <v>0</v>
      </c>
      <c r="BB136" s="9">
        <f t="array" ref="BB136">VLOOKUP($C136&amp;$D136&amp;$BE136,IF({1,0},Sheet1!$A$6:$A$47&amp;Sheet1!$C$6:$C$47&amp;Sheet1!$BD$6:$BD$47,Sheet1!BA$6:BA$47),2,0)</f>
        <v>0</v>
      </c>
      <c r="BC136" s="9">
        <f t="array" ref="BC136">VLOOKUP($C136&amp;$D136&amp;$BE136,IF({1,0},Sheet1!$A$6:$A$47&amp;Sheet1!$C$6:$C$47&amp;Sheet1!$BD$6:$BD$47,Sheet1!BB$6:BB$47),2,0)</f>
        <v>0</v>
      </c>
      <c r="BD136" s="9">
        <f t="array" ref="BD136">VLOOKUP($C136&amp;$D136&amp;$BE136,IF({1,0},Sheet1!$A$6:$A$47&amp;Sheet1!$C$6:$C$47&amp;Sheet1!$BD$6:$BD$47,Sheet1!BC$6:BC$47),2,0)</f>
        <v>0</v>
      </c>
      <c r="BE136" s="9">
        <v>30</v>
      </c>
      <c r="BF136" s="33" t="s">
        <v>418</v>
      </c>
      <c r="BG136" s="33" t="s">
        <v>75</v>
      </c>
      <c r="BH136" s="9">
        <f t="array" ref="BH136">VLOOKUP($C136&amp;$D136&amp;$BN136,IF({1,0},Sheet1!$A$6:$A$47&amp;Sheet1!$C$6:$C$47&amp;Sheet1!$BM$6:$BM$47,Sheet1!BG$6:BG$47),2,0)</f>
        <v>2</v>
      </c>
      <c r="BI136" s="9">
        <f t="array" ref="BI136">VLOOKUP($C136&amp;$D136&amp;$BN136,IF({1,0},Sheet1!$A$6:$A$47&amp;Sheet1!$C$6:$C$47&amp;Sheet1!$BM$6:$BM$47,Sheet1!BH$6:BH$47),2,0)</f>
        <v>3000</v>
      </c>
      <c r="BJ136" s="9">
        <f t="array" ref="BJ136">VLOOKUP($C136&amp;$D136&amp;$BN136,IF({1,0},Sheet1!$A$6:$A$47&amp;Sheet1!$C$6:$C$47&amp;Sheet1!$BM$6:$BM$47,Sheet1!BI$6:BI$47),2,0)</f>
        <v>0</v>
      </c>
      <c r="BK136" s="9">
        <f t="array" ref="BK136">VLOOKUP($C136&amp;$D136&amp;$BN136,IF({1,0},Sheet1!$A$6:$A$47&amp;Sheet1!$C$6:$C$47&amp;Sheet1!$BM$6:$BM$47,Sheet1!BJ$6:BJ$47),2,0)</f>
        <v>0</v>
      </c>
      <c r="BL136" s="9">
        <f t="array" ref="BL136">VLOOKUP($C136&amp;$D136&amp;$BN136,IF({1,0},Sheet1!$A$6:$A$47&amp;Sheet1!$C$6:$C$47&amp;Sheet1!$BM$6:$BM$47,Sheet1!BK$6:BK$47),2,0)</f>
        <v>0</v>
      </c>
      <c r="BM136" s="9">
        <f t="array" ref="BM136">VLOOKUP($C136&amp;$D136&amp;$BN136,IF({1,0},Sheet1!$A$6:$A$47&amp;Sheet1!$C$6:$C$47&amp;Sheet1!$BM$6:$BM$47,Sheet1!BL$6:BL$47),2,0)</f>
        <v>0</v>
      </c>
      <c r="BN136" s="9">
        <v>35</v>
      </c>
      <c r="BO136" s="9" t="s">
        <v>490</v>
      </c>
      <c r="BP136" s="9" t="s">
        <v>212</v>
      </c>
      <c r="BQ136" s="9">
        <f t="array" ref="BQ136">VLOOKUP($C136&amp;$D136&amp;$BW136,IF({1,0},Sheet1!$A$6:$A$47&amp;Sheet1!$C$6:$C$47&amp;Sheet1!$BV$6:$BV$47,Sheet1!BP$6:BP$47),2,0)</f>
        <v>7</v>
      </c>
      <c r="BR136" s="9">
        <f t="array" ref="BR136">VLOOKUP($C136&amp;$D136&amp;$BW136,IF({1,0},Sheet1!$A$6:$A$47&amp;Sheet1!$C$6:$C$47&amp;Sheet1!$BV$6:$BV$47,Sheet1!BQ$6:BQ$47),2,0)</f>
        <v>40</v>
      </c>
      <c r="BS136" s="9">
        <f t="array" ref="BS136">VLOOKUP($C136&amp;$D136&amp;$BW136,IF({1,0},Sheet1!$A$6:$A$47&amp;Sheet1!$C$6:$C$47&amp;Sheet1!$BV$6:$BV$47,Sheet1!BR$6:BR$47),2,0)</f>
        <v>0</v>
      </c>
      <c r="BT136" s="9">
        <f t="array" ref="BT136">VLOOKUP($C136&amp;$D136&amp;$BW136,IF({1,0},Sheet1!$A$6:$A$47&amp;Sheet1!$C$6:$C$47&amp;Sheet1!$BV$6:$BV$47,Sheet1!BS$6:BS$47),2,0)</f>
        <v>0</v>
      </c>
      <c r="BU136" s="9">
        <f t="array" ref="BU136">VLOOKUP($C136&amp;$D136&amp;$BW136,IF({1,0},Sheet1!$A$6:$A$47&amp;Sheet1!$C$6:$C$47&amp;Sheet1!$BV$6:$BV$47,Sheet1!BT$6:BT$47),2,0)</f>
        <v>0</v>
      </c>
      <c r="BV136" s="9">
        <f t="array" ref="BV136">VLOOKUP($C136&amp;$D136&amp;$BW136,IF({1,0},Sheet1!$A$6:$A$47&amp;Sheet1!$C$6:$C$47&amp;Sheet1!$BV$6:$BV$47,Sheet1!BU$6:BU$47),2,0)</f>
        <v>0</v>
      </c>
      <c r="BW136" s="9">
        <v>40</v>
      </c>
      <c r="BX136" s="9" t="str">
        <f t="shared" si="40"/>
        <v>伤害加成+4% （8星）</v>
      </c>
      <c r="BY136" s="9" t="s">
        <v>77</v>
      </c>
      <c r="BZ136" s="9">
        <f t="array" ref="BZ136">VLOOKUP($C136&amp;$D136&amp;$CF136,IF({1,0},Sheet1!$A$6:$A$47&amp;Sheet1!$C$6:$C$47&amp;Sheet1!$CE$6:$CE$47,Sheet1!BY$6:BY$47),2,0)</f>
        <v>2</v>
      </c>
      <c r="CA136" s="9">
        <f t="array" ref="CA136">VLOOKUP($C136&amp;$D136&amp;$CF136,IF({1,0},Sheet1!$A$6:$A$47&amp;Sheet1!$C$6:$C$47&amp;Sheet1!$CE$6:$CE$47,Sheet1!BZ$6:BZ$47),2,0)</f>
        <v>6000</v>
      </c>
      <c r="CB136" s="9">
        <f t="array" ref="CB136">VLOOKUP($C136&amp;$D136&amp;$CF136,IF({1,0},Sheet1!$A$6:$A$47&amp;Sheet1!$C$6:$C$47&amp;Sheet1!$CE$6:$CE$47,Sheet1!CA$6:CA$47),2,0)</f>
        <v>0</v>
      </c>
      <c r="CC136" s="9">
        <f t="array" ref="CC136">VLOOKUP($C136&amp;$D136&amp;$CF136,IF({1,0},Sheet1!$A$6:$A$47&amp;Sheet1!$C$6:$C$47&amp;Sheet1!$CE$6:$CE$47,Sheet1!CB$6:CB$47),2,0)</f>
        <v>0</v>
      </c>
      <c r="CD136" s="9">
        <f t="array" ref="CD136">VLOOKUP($C136&amp;$D136&amp;$CF136,IF({1,0},Sheet1!$A$6:$A$47&amp;Sheet1!$C$6:$C$47&amp;Sheet1!$CE$6:$CE$47,Sheet1!CC$6:CC$47),2,0)</f>
        <v>0</v>
      </c>
      <c r="CE136" s="9">
        <f t="array" ref="CE136">VLOOKUP($C136&amp;$D136&amp;$CF136,IF({1,0},Sheet1!$A$6:$A$47&amp;Sheet1!$C$6:$C$47&amp;Sheet1!$CE$6:$CE$47,Sheet1!CD$6:CD$47),2,0)</f>
        <v>0</v>
      </c>
      <c r="CF136" s="9">
        <v>45</v>
      </c>
      <c r="CG136" s="9" t="s">
        <v>491</v>
      </c>
      <c r="CH136" s="9" t="s">
        <v>214</v>
      </c>
      <c r="CI136" s="9">
        <f t="array" ref="CI136">VLOOKUP($C136&amp;$D136&amp;$CO136,IF({1,0},Sheet1!$A$6:$A$47&amp;Sheet1!$C$6:$C$47&amp;Sheet1!$CN$6:$CN$47,Sheet1!CH$6:CH$47),2,0)</f>
        <v>22</v>
      </c>
      <c r="CJ136" s="9">
        <f t="array" ref="CJ136">VLOOKUP($C136&amp;$D136&amp;$CO136,IF({1,0},Sheet1!$A$6:$A$47&amp;Sheet1!$C$6:$C$47&amp;Sheet1!$CN$6:$CN$47,Sheet1!CI$6:CI$47),2,0)</f>
        <v>48</v>
      </c>
      <c r="CK136" s="9">
        <f t="array" ref="CK136">VLOOKUP($C136&amp;$D136&amp;$CO136,IF({1,0},Sheet1!$A$6:$A$47&amp;Sheet1!$C$6:$C$47&amp;Sheet1!$CN$6:$CN$47,Sheet1!CJ$6:CJ$47),2,0)</f>
        <v>0</v>
      </c>
      <c r="CL136" s="9">
        <f t="array" ref="CL136">VLOOKUP($C136&amp;$D136&amp;$CO136,IF({1,0},Sheet1!$A$6:$A$47&amp;Sheet1!$C$6:$C$47&amp;Sheet1!$CN$6:$CN$47,Sheet1!CK$6:CK$47),2,0)</f>
        <v>0</v>
      </c>
      <c r="CM136" s="9">
        <f t="array" ref="CM136">VLOOKUP($C136&amp;$D136&amp;$CO136,IF({1,0},Sheet1!$A$6:$A$47&amp;Sheet1!$C$6:$C$47&amp;Sheet1!$CN$6:$CN$47,Sheet1!CL$6:CL$47),2,0)</f>
        <v>0</v>
      </c>
      <c r="CN136" s="9">
        <f t="array" ref="CN136">VLOOKUP($C136&amp;$D136&amp;$CO136,IF({1,0},Sheet1!$A$6:$A$47&amp;Sheet1!$C$6:$C$47&amp;Sheet1!$CN$6:$CN$47,Sheet1!CM$6:CM$47),2,0)</f>
        <v>0</v>
      </c>
      <c r="CO136" s="9">
        <v>50</v>
      </c>
      <c r="CP136" s="9" t="str">
        <f t="shared" si="41"/>
        <v>最终增伤+4.8% （10星）</v>
      </c>
    </row>
    <row r="137" spans="1:94" ht="17.399999999999999" x14ac:dyDescent="0.25">
      <c r="A137" s="53">
        <v>10508</v>
      </c>
      <c r="B137" s="12" t="s">
        <v>226</v>
      </c>
      <c r="C137" s="12">
        <f>VLOOKUP(B137,Sheet4!$A$6:$B$171,2,0)</f>
        <v>2</v>
      </c>
      <c r="D137" s="54">
        <v>5</v>
      </c>
      <c r="E137" s="9" t="s">
        <v>206</v>
      </c>
      <c r="F137" s="9">
        <f t="array" ref="F137">VLOOKUP($C137&amp;$D137&amp;$L137,IF({1,0},Sheet1!$A$6:$A$47&amp;Sheet1!$C$6:$C$47&amp;Sheet1!$K$6:$K$47,Sheet1!E$6:E$47),2,0)</f>
        <v>18</v>
      </c>
      <c r="G137" s="9">
        <f t="array" ref="G137">VLOOKUP($C137&amp;$D137&amp;$L137,IF({1,0},Sheet1!$A$6:$A$47&amp;Sheet1!$C$6:$C$47&amp;Sheet1!$K$6:$K$47,Sheet1!F$6:F$47),2,0)</f>
        <v>1</v>
      </c>
      <c r="H137" s="9">
        <f t="array" ref="H137">VLOOKUP($C137&amp;$D137&amp;$L137,IF({1,0},Sheet1!$A$6:$A$47&amp;Sheet1!$C$6:$C$47&amp;Sheet1!$K$6:$K$47,Sheet1!G$6:G$47),2,0)</f>
        <v>0</v>
      </c>
      <c r="I137" s="9">
        <f t="array" ref="I137">VLOOKUP($C137&amp;$D137&amp;$L137,IF({1,0},Sheet1!$A$6:$A$47&amp;Sheet1!$C$6:$C$47&amp;Sheet1!$K$6:$K$47,Sheet1!H$6:H$47),2,0)</f>
        <v>0</v>
      </c>
      <c r="J137" s="9">
        <f t="array" ref="J137">VLOOKUP($C137&amp;$D137&amp;$L137,IF({1,0},Sheet1!$A$6:$A$47&amp;Sheet1!$C$6:$C$47&amp;Sheet1!$K$6:$K$47,Sheet1!I$6:I$47),2,0)</f>
        <v>0</v>
      </c>
      <c r="K137" s="9">
        <f t="array" ref="K137">VLOOKUP($C137&amp;$D137&amp;$L137,IF({1,0},Sheet1!$A$6:$A$47&amp;Sheet1!$C$6:$C$47&amp;Sheet1!$K$6:$K$47,Sheet1!J$6:J$47),2,0)</f>
        <v>0</v>
      </c>
      <c r="L137" s="9">
        <v>5</v>
      </c>
      <c r="M137" s="33" t="s">
        <v>413</v>
      </c>
      <c r="N137" s="9" t="s">
        <v>207</v>
      </c>
      <c r="O137" s="9">
        <f t="array" ref="O137">VLOOKUP($C137&amp;$D137&amp;$U137,IF({1,0},Sheet1!$A$6:$A$47&amp;Sheet1!$C$6:$C$47&amp;Sheet1!$T$6:$T$47,Sheet1!N$6:N$47),2,0)</f>
        <v>18</v>
      </c>
      <c r="P137" s="9">
        <f t="array" ref="P137">VLOOKUP($C137&amp;$D137&amp;$U137,IF({1,0},Sheet1!$A$6:$A$47&amp;Sheet1!$C$6:$C$47&amp;Sheet1!$T$6:$T$47,Sheet1!O$6:O$47),2,0)</f>
        <v>2</v>
      </c>
      <c r="Q137" s="9">
        <f t="array" ref="Q137">VLOOKUP($C137&amp;$D137&amp;$U137,IF({1,0},Sheet1!$A$6:$A$47&amp;Sheet1!$C$6:$C$47&amp;Sheet1!$T$6:$T$47,Sheet1!P$6:P$47),2,0)</f>
        <v>0</v>
      </c>
      <c r="R137" s="9">
        <f t="array" ref="R137">VLOOKUP($C137&amp;$D137&amp;$U137,IF({1,0},Sheet1!$A$6:$A$47&amp;Sheet1!$C$6:$C$47&amp;Sheet1!$T$6:$T$47,Sheet1!Q$6:Q$47),2,0)</f>
        <v>0</v>
      </c>
      <c r="S137" s="9">
        <f t="array" ref="S137">VLOOKUP($C137&amp;$D137&amp;$U137,IF({1,0},Sheet1!$A$6:$A$47&amp;Sheet1!$C$6:$C$47&amp;Sheet1!$T$6:$T$47,Sheet1!R$6:R$47),2,0)</f>
        <v>0</v>
      </c>
      <c r="T137" s="9">
        <f t="array" ref="T137">VLOOKUP($C137&amp;$D137&amp;$U137,IF({1,0},Sheet1!$A$6:$A$47&amp;Sheet1!$C$6:$C$47&amp;Sheet1!$T$6:$T$47,Sheet1!S$6:S$47),2,0)</f>
        <v>0</v>
      </c>
      <c r="U137" s="9">
        <v>10</v>
      </c>
      <c r="V137" s="33" t="s">
        <v>414</v>
      </c>
      <c r="W137" s="9" t="s">
        <v>28</v>
      </c>
      <c r="X137" s="9">
        <f t="array" ref="X137">VLOOKUP($C137&amp;$D137&amp;$AD137,IF({1,0},Sheet1!$A$6:$A$47&amp;Sheet1!$C$6:$C$47&amp;Sheet1!$AC$6:$AC$47,Sheet1!W$6:W$47),2,0)</f>
        <v>0</v>
      </c>
      <c r="Y137" s="9">
        <f t="array" ref="Y137">VLOOKUP($C137&amp;$D137&amp;$AD137,IF({1,0},Sheet1!$A$6:$A$47&amp;Sheet1!$C$6:$C$47&amp;Sheet1!$AC$6:$AC$47,Sheet1!X$6:X$47),2,0)</f>
        <v>0</v>
      </c>
      <c r="Z137" s="9">
        <f t="array" ref="Z137">VLOOKUP($C137&amp;$D137&amp;$AD137,IF({1,0},Sheet1!$A$6:$A$47&amp;Sheet1!$C$6:$C$47&amp;Sheet1!$AC$6:$AC$47,Sheet1!Y$6:Y$47),2,0)</f>
        <v>3</v>
      </c>
      <c r="AA137" s="9">
        <f t="array" ref="AA137">VLOOKUP($C137&amp;$D137&amp;$AD137,IF({1,0},Sheet1!$A$6:$A$47&amp;Sheet1!$C$6:$C$47&amp;Sheet1!$AC$6:$AC$47,Sheet1!Z$6:Z$47),2,0)</f>
        <v>300</v>
      </c>
      <c r="AB137" s="9">
        <f t="array" ref="AB137">VLOOKUP($C137&amp;$D137&amp;$AD137,IF({1,0},Sheet1!$A$6:$A$47&amp;Sheet1!$C$6:$C$47&amp;Sheet1!$AC$6:$AC$47,Sheet1!AA$6:AA$47),2,0)</f>
        <v>10</v>
      </c>
      <c r="AC137" s="9">
        <f t="array" ref="AC137">VLOOKUP($C137&amp;$D137&amp;$AD137,IF({1,0},Sheet1!$A$6:$A$47&amp;Sheet1!$C$6:$C$47&amp;Sheet1!$AC$6:$AC$47,Sheet1!AB$6:AB$47),2,0)</f>
        <v>35</v>
      </c>
      <c r="AD137" s="9">
        <v>15</v>
      </c>
      <c r="AE137" s="9" t="str">
        <f t="array" ref="AE137">VLOOKUP($C137&amp;$D137,IF({1,0},Sheet1!$A$6:$A$47&amp;Sheet1!$C$6:$C$47,Sheet1!AD$6:AD$47),2,0)</f>
        <v>防御+300，闪避+3.5% （3星）</v>
      </c>
      <c r="AF137" s="9" t="s">
        <v>209</v>
      </c>
      <c r="AG137" s="9">
        <v>0</v>
      </c>
      <c r="AH137" s="9">
        <v>0</v>
      </c>
      <c r="AI137" s="9">
        <v>8</v>
      </c>
      <c r="AJ137" s="9">
        <v>30</v>
      </c>
      <c r="AK137" s="9">
        <f t="array" ref="AK137">VLOOKUP($C137&amp;$D137&amp;$AM137,IF({1,0},Sheet1!$A$6:$A$47&amp;Sheet1!$C$6:$C$47&amp;Sheet1!$AL$6:$AL$47,Sheet1!AJ$6:AJ$47),2,0)</f>
        <v>0</v>
      </c>
      <c r="AL137" s="9">
        <f t="array" ref="AL137">VLOOKUP($C137&amp;$D137&amp;$AM137,IF({1,0},Sheet1!$A$6:$A$47&amp;Sheet1!$C$6:$C$47&amp;Sheet1!$AL$6:$AL$47,Sheet1!AK$6:AK$47),2,0)</f>
        <v>0</v>
      </c>
      <c r="AM137" s="9">
        <v>20</v>
      </c>
      <c r="AN137" s="9" t="s">
        <v>494</v>
      </c>
      <c r="AO137" s="9" t="s">
        <v>73</v>
      </c>
      <c r="AP137" s="9">
        <f t="array" ref="AP137">VLOOKUP($C137&amp;$D137&amp;$AV137,IF({1,0},Sheet1!$A$6:$A$47&amp;Sheet1!$C$6:$C$47&amp;Sheet1!$AU$6:$AU$47,Sheet1!AO$6:AO$47),2,0)</f>
        <v>1</v>
      </c>
      <c r="AQ137" s="9">
        <f t="array" ref="AQ137">VLOOKUP($C137&amp;$D137&amp;$AV137,IF({1,0},Sheet1!$A$6:$A$47&amp;Sheet1!$C$6:$C$47&amp;Sheet1!$AU$6:$AU$47,Sheet1!AP$6:AP$47),2,0)</f>
        <v>6000</v>
      </c>
      <c r="AR137" s="9">
        <f t="array" ref="AR137">VLOOKUP($C137&amp;$D137&amp;$AV137,IF({1,0},Sheet1!$A$6:$A$47&amp;Sheet1!$C$6:$C$47&amp;Sheet1!$AU$6:$AU$47,Sheet1!AQ$6:AQ$47),2,0)</f>
        <v>3</v>
      </c>
      <c r="AS137" s="9">
        <f t="array" ref="AS137">VLOOKUP($C137&amp;$D137&amp;$AV137,IF({1,0},Sheet1!$A$6:$A$47&amp;Sheet1!$C$6:$C$47&amp;Sheet1!$AU$6:$AU$47,Sheet1!AR$6:AR$47),2,0)</f>
        <v>300</v>
      </c>
      <c r="AT137" s="9">
        <f t="array" ref="AT137">VLOOKUP($C137&amp;$D137&amp;$AV137,IF({1,0},Sheet1!$A$6:$A$47&amp;Sheet1!$C$6:$C$47&amp;Sheet1!$AU$6:$AU$47,Sheet1!AS$6:AS$47),2,0)</f>
        <v>0</v>
      </c>
      <c r="AU137" s="9">
        <f t="array" ref="AU137">VLOOKUP($C137&amp;$D137&amp;$AV137,IF({1,0},Sheet1!$A$6:$A$47&amp;Sheet1!$C$6:$C$47&amp;Sheet1!$AU$6:$AU$47,Sheet1!AT$6:AT$47),2,0)</f>
        <v>0</v>
      </c>
      <c r="AV137" s="9">
        <v>25</v>
      </c>
      <c r="AW137" s="9" t="s">
        <v>492</v>
      </c>
      <c r="AX137" s="9" t="s">
        <v>74</v>
      </c>
      <c r="AY137" s="9">
        <f t="array" ref="AY137">VLOOKUP($C137&amp;$D137&amp;$BE137,IF({1,0},Sheet1!$A$6:$A$47&amp;Sheet1!$C$6:$C$47&amp;Sheet1!$BD$6:$BD$47,Sheet1!AX$6:AX$47),2,0)</f>
        <v>18</v>
      </c>
      <c r="AZ137" s="9">
        <f t="array" ref="AZ137">VLOOKUP($C137&amp;$D137&amp;$BE137,IF({1,0},Sheet1!$A$6:$A$47&amp;Sheet1!$C$6:$C$47&amp;Sheet1!$BD$6:$BD$47,Sheet1!AY$6:AY$47),2,0)</f>
        <v>4</v>
      </c>
      <c r="BA137" s="9">
        <f t="array" ref="BA137">VLOOKUP($C137&amp;$D137&amp;$BE137,IF({1,0},Sheet1!$A$6:$A$47&amp;Sheet1!$C$6:$C$47&amp;Sheet1!$BD$6:$BD$47,Sheet1!AZ$6:AZ$47),2,0)</f>
        <v>0</v>
      </c>
      <c r="BB137" s="9">
        <f t="array" ref="BB137">VLOOKUP($C137&amp;$D137&amp;$BE137,IF({1,0},Sheet1!$A$6:$A$47&amp;Sheet1!$C$6:$C$47&amp;Sheet1!$BD$6:$BD$47,Sheet1!BA$6:BA$47),2,0)</f>
        <v>0</v>
      </c>
      <c r="BC137" s="9">
        <f t="array" ref="BC137">VLOOKUP($C137&amp;$D137&amp;$BE137,IF({1,0},Sheet1!$A$6:$A$47&amp;Sheet1!$C$6:$C$47&amp;Sheet1!$BD$6:$BD$47,Sheet1!BB$6:BB$47),2,0)</f>
        <v>0</v>
      </c>
      <c r="BD137" s="9">
        <f t="array" ref="BD137">VLOOKUP($C137&amp;$D137&amp;$BE137,IF({1,0},Sheet1!$A$6:$A$47&amp;Sheet1!$C$6:$C$47&amp;Sheet1!$BD$6:$BD$47,Sheet1!BC$6:BC$47),2,0)</f>
        <v>0</v>
      </c>
      <c r="BE137" s="9">
        <v>30</v>
      </c>
      <c r="BF137" s="33" t="s">
        <v>418</v>
      </c>
      <c r="BG137" s="33" t="s">
        <v>75</v>
      </c>
      <c r="BH137" s="9">
        <f t="array" ref="BH137">VLOOKUP($C137&amp;$D137&amp;$BN137,IF({1,0},Sheet1!$A$6:$A$47&amp;Sheet1!$C$6:$C$47&amp;Sheet1!$BM$6:$BM$47,Sheet1!BG$6:BG$47),2,0)</f>
        <v>1</v>
      </c>
      <c r="BI137" s="9">
        <f t="array" ref="BI137">VLOOKUP($C137&amp;$D137&amp;$BN137,IF({1,0},Sheet1!$A$6:$A$47&amp;Sheet1!$C$6:$C$47&amp;Sheet1!$BM$6:$BM$47,Sheet1!BH$6:BH$47),2,0)</f>
        <v>12000</v>
      </c>
      <c r="BJ137" s="9">
        <f t="array" ref="BJ137">VLOOKUP($C137&amp;$D137&amp;$BN137,IF({1,0},Sheet1!$A$6:$A$47&amp;Sheet1!$C$6:$C$47&amp;Sheet1!$BM$6:$BM$47,Sheet1!BI$6:BI$47),2,0)</f>
        <v>3</v>
      </c>
      <c r="BK137" s="9">
        <f t="array" ref="BK137">VLOOKUP($C137&amp;$D137&amp;$BN137,IF({1,0},Sheet1!$A$6:$A$47&amp;Sheet1!$C$6:$C$47&amp;Sheet1!$BM$6:$BM$47,Sheet1!BJ$6:BJ$47),2,0)</f>
        <v>600</v>
      </c>
      <c r="BL137" s="9">
        <f t="array" ref="BL137">VLOOKUP($C137&amp;$D137&amp;$BN137,IF({1,0},Sheet1!$A$6:$A$47&amp;Sheet1!$C$6:$C$47&amp;Sheet1!$BM$6:$BM$47,Sheet1!BK$6:BK$47),2,0)</f>
        <v>0</v>
      </c>
      <c r="BM137" s="9">
        <f t="array" ref="BM137">VLOOKUP($C137&amp;$D137&amp;$BN137,IF({1,0},Sheet1!$A$6:$A$47&amp;Sheet1!$C$6:$C$47&amp;Sheet1!$BM$6:$BM$47,Sheet1!BL$6:BL$47),2,0)</f>
        <v>0</v>
      </c>
      <c r="BN137" s="9">
        <v>35</v>
      </c>
      <c r="BO137" s="9" t="s">
        <v>493</v>
      </c>
      <c r="BP137" s="9" t="s">
        <v>212</v>
      </c>
      <c r="BQ137" s="9">
        <f t="array" ref="BQ137">VLOOKUP($C137&amp;$D137&amp;$BW137,IF({1,0},Sheet1!$A$6:$A$47&amp;Sheet1!$C$6:$C$47&amp;Sheet1!$BV$6:$BV$47,Sheet1!BP$6:BP$47),2,0)</f>
        <v>23</v>
      </c>
      <c r="BR137" s="9">
        <f t="array" ref="BR137">VLOOKUP($C137&amp;$D137&amp;$BW137,IF({1,0},Sheet1!$A$6:$A$47&amp;Sheet1!$C$6:$C$47&amp;Sheet1!$BV$6:$BV$47,Sheet1!BQ$6:BQ$47),2,0)</f>
        <v>16</v>
      </c>
      <c r="BS137" s="9">
        <f t="array" ref="BS137">VLOOKUP($C137&amp;$D137&amp;$BW137,IF({1,0},Sheet1!$A$6:$A$47&amp;Sheet1!$C$6:$C$47&amp;Sheet1!$BV$6:$BV$47,Sheet1!BR$6:BR$47),2,0)</f>
        <v>0</v>
      </c>
      <c r="BT137" s="9">
        <f t="array" ref="BT137">VLOOKUP($C137&amp;$D137&amp;$BW137,IF({1,0},Sheet1!$A$6:$A$47&amp;Sheet1!$C$6:$C$47&amp;Sheet1!$BV$6:$BV$47,Sheet1!BS$6:BS$47),2,0)</f>
        <v>0</v>
      </c>
      <c r="BU137" s="9">
        <f t="array" ref="BU137">VLOOKUP($C137&amp;$D137&amp;$BW137,IF({1,0},Sheet1!$A$6:$A$47&amp;Sheet1!$C$6:$C$47&amp;Sheet1!$BV$6:$BV$47,Sheet1!BT$6:BT$47),2,0)</f>
        <v>0</v>
      </c>
      <c r="BV137" s="9">
        <f t="array" ref="BV137">VLOOKUP($C137&amp;$D137&amp;$BW137,IF({1,0},Sheet1!$A$6:$A$47&amp;Sheet1!$C$6:$C$47&amp;Sheet1!$BV$6:$BV$47,Sheet1!BU$6:BU$47),2,0)</f>
        <v>0</v>
      </c>
      <c r="BW137" s="9">
        <v>40</v>
      </c>
      <c r="BX137" s="8" t="str">
        <f>"最终免伤+"&amp;BR137/10&amp;"% （"&amp;BW137/5&amp;"星）"</f>
        <v>最终免伤+1.6% （8星）</v>
      </c>
      <c r="BY137" s="9" t="s">
        <v>77</v>
      </c>
      <c r="BZ137" s="9">
        <f t="array" ref="BZ137">VLOOKUP($C137&amp;$D137&amp;$CF137,IF({1,0},Sheet1!$A$6:$A$47&amp;Sheet1!$C$6:$C$47&amp;Sheet1!$CE$6:$CE$47,Sheet1!BY$6:BY$47),2,0)</f>
        <v>1</v>
      </c>
      <c r="CA137" s="9">
        <f t="array" ref="CA137">VLOOKUP($C137&amp;$D137&amp;$CF137,IF({1,0},Sheet1!$A$6:$A$47&amp;Sheet1!$C$6:$C$47&amp;Sheet1!$CE$6:$CE$47,Sheet1!BZ$6:BZ$47),2,0)</f>
        <v>24000</v>
      </c>
      <c r="CB137" s="9">
        <f t="array" ref="CB137">VLOOKUP($C137&amp;$D137&amp;$CF137,IF({1,0},Sheet1!$A$6:$A$47&amp;Sheet1!$C$6:$C$47&amp;Sheet1!$CE$6:$CE$47,Sheet1!CA$6:CA$47),2,0)</f>
        <v>3</v>
      </c>
      <c r="CC137" s="9">
        <f t="array" ref="CC137">VLOOKUP($C137&amp;$D137&amp;$CF137,IF({1,0},Sheet1!$A$6:$A$47&amp;Sheet1!$C$6:$C$47&amp;Sheet1!$CE$6:$CE$47,Sheet1!CB$6:CB$47),2,0)</f>
        <v>1200</v>
      </c>
      <c r="CD137" s="9">
        <f t="array" ref="CD137">VLOOKUP($C137&amp;$D137&amp;$CF137,IF({1,0},Sheet1!$A$6:$A$47&amp;Sheet1!$C$6:$C$47&amp;Sheet1!$CE$6:$CE$47,Sheet1!CC$6:CC$47),2,0)</f>
        <v>0</v>
      </c>
      <c r="CE137" s="9">
        <f t="array" ref="CE137">VLOOKUP($C137&amp;$D137&amp;$CF137,IF({1,0},Sheet1!$A$6:$A$47&amp;Sheet1!$C$6:$C$47&amp;Sheet1!$CE$6:$CE$47,Sheet1!CD$6:CD$47),2,0)</f>
        <v>0</v>
      </c>
      <c r="CF137" s="9">
        <v>45</v>
      </c>
      <c r="CG137" s="9" t="str">
        <f>"生命+"&amp;CA137&amp;"，防御+"&amp;CC137&amp;" （9星）"</f>
        <v>生命+24000，防御+1200 （9星）</v>
      </c>
      <c r="CH137" s="9" t="s">
        <v>214</v>
      </c>
      <c r="CI137" s="9">
        <f t="array" ref="CI137">VLOOKUP($C137&amp;$D137&amp;$CO137,IF({1,0},Sheet1!$A$6:$A$47&amp;Sheet1!$C$6:$C$47&amp;Sheet1!$CN$6:$CN$47,Sheet1!CH$6:CH$47),2,0)</f>
        <v>23</v>
      </c>
      <c r="CJ137" s="9">
        <f t="array" ref="CJ137">VLOOKUP($C137&amp;$D137&amp;$CO137,IF({1,0},Sheet1!$A$6:$A$47&amp;Sheet1!$C$6:$C$47&amp;Sheet1!$CN$6:$CN$47,Sheet1!CI$6:CI$47),2,0)</f>
        <v>24</v>
      </c>
      <c r="CK137" s="9">
        <f t="array" ref="CK137">VLOOKUP($C137&amp;$D137&amp;$CO137,IF({1,0},Sheet1!$A$6:$A$47&amp;Sheet1!$C$6:$C$47&amp;Sheet1!$CN$6:$CN$47,Sheet1!CJ$6:CJ$47),2,0)</f>
        <v>0</v>
      </c>
      <c r="CL137" s="9">
        <f t="array" ref="CL137">VLOOKUP($C137&amp;$D137&amp;$CO137,IF({1,0},Sheet1!$A$6:$A$47&amp;Sheet1!$C$6:$C$47&amp;Sheet1!$CN$6:$CN$47,Sheet1!CK$6:CK$47),2,0)</f>
        <v>0</v>
      </c>
      <c r="CM137" s="9">
        <f t="array" ref="CM137">VLOOKUP($C137&amp;$D137&amp;$CO137,IF({1,0},Sheet1!$A$6:$A$47&amp;Sheet1!$C$6:$C$47&amp;Sheet1!$CN$6:$CN$47,Sheet1!CL$6:CL$47),2,0)</f>
        <v>0</v>
      </c>
      <c r="CN137" s="9">
        <f t="array" ref="CN137">VLOOKUP($C137&amp;$D137&amp;$CO137,IF({1,0},Sheet1!$A$6:$A$47&amp;Sheet1!$C$6:$C$47&amp;Sheet1!$CN$6:$CN$47,Sheet1!CM$6:CM$47),2,0)</f>
        <v>0</v>
      </c>
      <c r="CO137" s="9">
        <v>50</v>
      </c>
      <c r="CP137" s="8" t="str">
        <f>"最终免伤+"&amp;CJ137/10&amp;"% （"&amp;CO137/5&amp;"星）"</f>
        <v>最终免伤+2.4% （10星）</v>
      </c>
    </row>
    <row r="138" spans="1:94" ht="17.399999999999999" x14ac:dyDescent="0.25">
      <c r="A138" s="53">
        <v>20501</v>
      </c>
      <c r="B138" s="12" t="s">
        <v>227</v>
      </c>
      <c r="C138" s="12">
        <f>VLOOKUP(B138,Sheet4!$A$6:$B$171,2,0)</f>
        <v>3</v>
      </c>
      <c r="D138" s="54">
        <v>5</v>
      </c>
      <c r="E138" s="9" t="s">
        <v>206</v>
      </c>
      <c r="F138" s="9">
        <f t="array" ref="F138">VLOOKUP($C138&amp;$D138&amp;$L138,IF({1,0},Sheet1!$A$6:$A$47&amp;Sheet1!$C$6:$C$47&amp;Sheet1!$K$6:$K$47,Sheet1!E$6:E$47),2,0)</f>
        <v>18</v>
      </c>
      <c r="G138" s="9">
        <f t="array" ref="G138">VLOOKUP($C138&amp;$D138&amp;$L138,IF({1,0},Sheet1!$A$6:$A$47&amp;Sheet1!$C$6:$C$47&amp;Sheet1!$K$6:$K$47,Sheet1!F$6:F$47),2,0)</f>
        <v>1</v>
      </c>
      <c r="H138" s="9">
        <f t="array" ref="H138">VLOOKUP($C138&amp;$D138&amp;$L138,IF({1,0},Sheet1!$A$6:$A$47&amp;Sheet1!$C$6:$C$47&amp;Sheet1!$K$6:$K$47,Sheet1!G$6:G$47),2,0)</f>
        <v>0</v>
      </c>
      <c r="I138" s="9">
        <f t="array" ref="I138">VLOOKUP($C138&amp;$D138&amp;$L138,IF({1,0},Sheet1!$A$6:$A$47&amp;Sheet1!$C$6:$C$47&amp;Sheet1!$K$6:$K$47,Sheet1!H$6:H$47),2,0)</f>
        <v>0</v>
      </c>
      <c r="J138" s="9">
        <f t="array" ref="J138">VLOOKUP($C138&amp;$D138&amp;$L138,IF({1,0},Sheet1!$A$6:$A$47&amp;Sheet1!$C$6:$C$47&amp;Sheet1!$K$6:$K$47,Sheet1!I$6:I$47),2,0)</f>
        <v>0</v>
      </c>
      <c r="K138" s="9">
        <f t="array" ref="K138">VLOOKUP($C138&amp;$D138&amp;$L138,IF({1,0},Sheet1!$A$6:$A$47&amp;Sheet1!$C$6:$C$47&amp;Sheet1!$K$6:$K$47,Sheet1!J$6:J$47),2,0)</f>
        <v>0</v>
      </c>
      <c r="L138" s="9">
        <v>5</v>
      </c>
      <c r="M138" s="33" t="s">
        <v>413</v>
      </c>
      <c r="N138" s="9" t="s">
        <v>207</v>
      </c>
      <c r="O138" s="9">
        <f t="array" ref="O138">VLOOKUP($C138&amp;$D138&amp;$U138,IF({1,0},Sheet1!$A$6:$A$47&amp;Sheet1!$C$6:$C$47&amp;Sheet1!$T$6:$T$47,Sheet1!N$6:N$47),2,0)</f>
        <v>18</v>
      </c>
      <c r="P138" s="9">
        <f t="array" ref="P138">VLOOKUP($C138&amp;$D138&amp;$U138,IF({1,0},Sheet1!$A$6:$A$47&amp;Sheet1!$C$6:$C$47&amp;Sheet1!$T$6:$T$47,Sheet1!O$6:O$47),2,0)</f>
        <v>2</v>
      </c>
      <c r="Q138" s="9">
        <f t="array" ref="Q138">VLOOKUP($C138&amp;$D138&amp;$U138,IF({1,0},Sheet1!$A$6:$A$47&amp;Sheet1!$C$6:$C$47&amp;Sheet1!$T$6:$T$47,Sheet1!P$6:P$47),2,0)</f>
        <v>0</v>
      </c>
      <c r="R138" s="9">
        <f t="array" ref="R138">VLOOKUP($C138&amp;$D138&amp;$U138,IF({1,0},Sheet1!$A$6:$A$47&amp;Sheet1!$C$6:$C$47&amp;Sheet1!$T$6:$T$47,Sheet1!Q$6:Q$47),2,0)</f>
        <v>0</v>
      </c>
      <c r="S138" s="9">
        <f t="array" ref="S138">VLOOKUP($C138&amp;$D138&amp;$U138,IF({1,0},Sheet1!$A$6:$A$47&amp;Sheet1!$C$6:$C$47&amp;Sheet1!$T$6:$T$47,Sheet1!R$6:R$47),2,0)</f>
        <v>0</v>
      </c>
      <c r="T138" s="9">
        <f t="array" ref="T138">VLOOKUP($C138&amp;$D138&amp;$U138,IF({1,0},Sheet1!$A$6:$A$47&amp;Sheet1!$C$6:$C$47&amp;Sheet1!$T$6:$T$47,Sheet1!S$6:S$47),2,0)</f>
        <v>0</v>
      </c>
      <c r="U138" s="9">
        <v>10</v>
      </c>
      <c r="V138" s="33" t="s">
        <v>414</v>
      </c>
      <c r="W138" s="9" t="s">
        <v>28</v>
      </c>
      <c r="X138" s="9">
        <f t="array" ref="X138">VLOOKUP($C138&amp;$D138&amp;$AD138,IF({1,0},Sheet1!$A$6:$A$47&amp;Sheet1!$C$6:$C$47&amp;Sheet1!$AC$6:$AC$47,Sheet1!W$6:W$47),2,0)</f>
        <v>0</v>
      </c>
      <c r="Y138" s="9">
        <f t="array" ref="Y138">VLOOKUP($C138&amp;$D138&amp;$AD138,IF({1,0},Sheet1!$A$6:$A$47&amp;Sheet1!$C$6:$C$47&amp;Sheet1!$AC$6:$AC$47,Sheet1!X$6:X$47),2,0)</f>
        <v>0</v>
      </c>
      <c r="Z138" s="9">
        <f t="array" ref="Z138">VLOOKUP($C138&amp;$D138&amp;$AD138,IF({1,0},Sheet1!$A$6:$A$47&amp;Sheet1!$C$6:$C$47&amp;Sheet1!$AC$6:$AC$47,Sheet1!Y$6:Y$47),2,0)</f>
        <v>2</v>
      </c>
      <c r="AA138" s="9">
        <f t="array" ref="AA138">VLOOKUP($C138&amp;$D138&amp;$AD138,IF({1,0},Sheet1!$A$6:$A$47&amp;Sheet1!$C$6:$C$47&amp;Sheet1!$AC$6:$AC$47,Sheet1!Z$6:Z$47),2,0)</f>
        <v>500</v>
      </c>
      <c r="AB138" s="9">
        <f t="array" ref="AB138">VLOOKUP($C138&amp;$D138&amp;$AD138,IF({1,0},Sheet1!$A$6:$A$47&amp;Sheet1!$C$6:$C$47&amp;Sheet1!$AC$6:$AC$47,Sheet1!AA$6:AA$47),2,0)</f>
        <v>9</v>
      </c>
      <c r="AC138" s="9">
        <f t="array" ref="AC138">VLOOKUP($C138&amp;$D138&amp;$AD138,IF({1,0},Sheet1!$A$6:$A$47&amp;Sheet1!$C$6:$C$47&amp;Sheet1!$AC$6:$AC$47,Sheet1!AB$6:AB$47),2,0)</f>
        <v>25</v>
      </c>
      <c r="AD138" s="9">
        <v>15</v>
      </c>
      <c r="AE138" s="9" t="str">
        <f t="array" ref="AE138">VLOOKUP($C138&amp;$D138,IF({1,0},Sheet1!$A$6:$A$47&amp;Sheet1!$C$6:$C$47,Sheet1!AD$6:AD$47),2,0)</f>
        <v>攻击+500，命中+2.5% （3星）</v>
      </c>
      <c r="AF138" s="9" t="s">
        <v>209</v>
      </c>
      <c r="AG138" s="9">
        <f t="array" ref="AG138">VLOOKUP($C138&amp;$D138&amp;$AM138,IF({1,0},Sheet1!$A$6:$A$47&amp;Sheet1!$C$6:$C$47&amp;Sheet1!$AL$6:$AL$47,Sheet1!AF$6:AF$47),2,0)</f>
        <v>0</v>
      </c>
      <c r="AH138" s="9">
        <f t="array" ref="AH138">VLOOKUP($C138&amp;$D138&amp;$AM138,IF({1,0},Sheet1!$A$6:$A$47&amp;Sheet1!$C$6:$C$47&amp;Sheet1!$AL$6:$AL$47,Sheet1!AG$6:AG$47),2,0)</f>
        <v>0</v>
      </c>
      <c r="AI138" s="9">
        <f t="array" ref="AI138">VLOOKUP($C138&amp;$D138&amp;$AM138,IF({1,0},Sheet1!$A$6:$A$47&amp;Sheet1!$C$6:$C$47&amp;Sheet1!$AL$6:$AL$47,Sheet1!AH$6:AH$47),2,0)</f>
        <v>7</v>
      </c>
      <c r="AJ138" s="9">
        <f t="array" ref="AJ138">VLOOKUP($C138&amp;$D138&amp;$AM138,IF({1,0},Sheet1!$A$6:$A$47&amp;Sheet1!$C$6:$C$47&amp;Sheet1!$AL$6:$AL$47,Sheet1!AI$6:AI$47),2,0)</f>
        <v>45</v>
      </c>
      <c r="AK138" s="9">
        <f t="array" ref="AK138">VLOOKUP($C138&amp;$D138&amp;$AM138,IF({1,0},Sheet1!$A$6:$A$47&amp;Sheet1!$C$6:$C$47&amp;Sheet1!$AL$6:$AL$47,Sheet1!AJ$6:AJ$47),2,0)</f>
        <v>0</v>
      </c>
      <c r="AL138" s="9">
        <f t="array" ref="AL138">VLOOKUP($C138&amp;$D138&amp;$AM138,IF({1,0},Sheet1!$A$6:$A$47&amp;Sheet1!$C$6:$C$47&amp;Sheet1!$AL$6:$AL$47,Sheet1!AK$6:AK$47),2,0)</f>
        <v>0</v>
      </c>
      <c r="AM138" s="9">
        <v>20</v>
      </c>
      <c r="AN138" s="9" t="s">
        <v>488</v>
      </c>
      <c r="AO138" s="9" t="s">
        <v>73</v>
      </c>
      <c r="AP138" s="9">
        <f t="array" ref="AP138">VLOOKUP($C138&amp;$D138&amp;$AV138,IF({1,0},Sheet1!$A$6:$A$47&amp;Sheet1!$C$6:$C$47&amp;Sheet1!$AU$6:$AU$47,Sheet1!AO$6:AO$47),2,0)</f>
        <v>2</v>
      </c>
      <c r="AQ138" s="9">
        <f t="array" ref="AQ138">VLOOKUP($C138&amp;$D138&amp;$AV138,IF({1,0},Sheet1!$A$6:$A$47&amp;Sheet1!$C$6:$C$47&amp;Sheet1!$AU$6:$AU$47,Sheet1!AP$6:AP$47),2,0)</f>
        <v>1500</v>
      </c>
      <c r="AR138" s="9">
        <f t="array" ref="AR138">VLOOKUP($C138&amp;$D138&amp;$AV138,IF({1,0},Sheet1!$A$6:$A$47&amp;Sheet1!$C$6:$C$47&amp;Sheet1!$AU$6:$AU$47,Sheet1!AQ$6:AQ$47),2,0)</f>
        <v>0</v>
      </c>
      <c r="AS138" s="9">
        <f t="array" ref="AS138">VLOOKUP($C138&amp;$D138&amp;$AV138,IF({1,0},Sheet1!$A$6:$A$47&amp;Sheet1!$C$6:$C$47&amp;Sheet1!$AU$6:$AU$47,Sheet1!AR$6:AR$47),2,0)</f>
        <v>0</v>
      </c>
      <c r="AT138" s="9">
        <f t="array" ref="AT138">VLOOKUP($C138&amp;$D138&amp;$AV138,IF({1,0},Sheet1!$A$6:$A$47&amp;Sheet1!$C$6:$C$47&amp;Sheet1!$AU$6:$AU$47,Sheet1!AS$6:AS$47),2,0)</f>
        <v>0</v>
      </c>
      <c r="AU138" s="9">
        <f t="array" ref="AU138">VLOOKUP($C138&amp;$D138&amp;$AV138,IF({1,0},Sheet1!$A$6:$A$47&amp;Sheet1!$C$6:$C$47&amp;Sheet1!$AU$6:$AU$47,Sheet1!AT$6:AT$47),2,0)</f>
        <v>0</v>
      </c>
      <c r="AV138" s="9">
        <v>25</v>
      </c>
      <c r="AW138" s="9" t="s">
        <v>489</v>
      </c>
      <c r="AX138" s="9" t="s">
        <v>74</v>
      </c>
      <c r="AY138" s="9">
        <f t="array" ref="AY138">VLOOKUP($C138&amp;$D138&amp;$BE138,IF({1,0},Sheet1!$A$6:$A$47&amp;Sheet1!$C$6:$C$47&amp;Sheet1!$BD$6:$BD$47,Sheet1!AX$6:AX$47),2,0)</f>
        <v>18</v>
      </c>
      <c r="AZ138" s="9">
        <f t="array" ref="AZ138">VLOOKUP($C138&amp;$D138&amp;$BE138,IF({1,0},Sheet1!$A$6:$A$47&amp;Sheet1!$C$6:$C$47&amp;Sheet1!$BD$6:$BD$47,Sheet1!AY$6:AY$47),2,0)</f>
        <v>4</v>
      </c>
      <c r="BA138" s="9">
        <f t="array" ref="BA138">VLOOKUP($C138&amp;$D138&amp;$BE138,IF({1,0},Sheet1!$A$6:$A$47&amp;Sheet1!$C$6:$C$47&amp;Sheet1!$BD$6:$BD$47,Sheet1!AZ$6:AZ$47),2,0)</f>
        <v>0</v>
      </c>
      <c r="BB138" s="9">
        <f t="array" ref="BB138">VLOOKUP($C138&amp;$D138&amp;$BE138,IF({1,0},Sheet1!$A$6:$A$47&amp;Sheet1!$C$6:$C$47&amp;Sheet1!$BD$6:$BD$47,Sheet1!BA$6:BA$47),2,0)</f>
        <v>0</v>
      </c>
      <c r="BC138" s="9">
        <f t="array" ref="BC138">VLOOKUP($C138&amp;$D138&amp;$BE138,IF({1,0},Sheet1!$A$6:$A$47&amp;Sheet1!$C$6:$C$47&amp;Sheet1!$BD$6:$BD$47,Sheet1!BB$6:BB$47),2,0)</f>
        <v>0</v>
      </c>
      <c r="BD138" s="9">
        <f t="array" ref="BD138">VLOOKUP($C138&amp;$D138&amp;$BE138,IF({1,0},Sheet1!$A$6:$A$47&amp;Sheet1!$C$6:$C$47&amp;Sheet1!$BD$6:$BD$47,Sheet1!BC$6:BC$47),2,0)</f>
        <v>0</v>
      </c>
      <c r="BE138" s="9">
        <v>30</v>
      </c>
      <c r="BF138" s="33" t="s">
        <v>418</v>
      </c>
      <c r="BG138" s="33" t="s">
        <v>75</v>
      </c>
      <c r="BH138" s="9">
        <f t="array" ref="BH138">VLOOKUP($C138&amp;$D138&amp;$BN138,IF({1,0},Sheet1!$A$6:$A$47&amp;Sheet1!$C$6:$C$47&amp;Sheet1!$BM$6:$BM$47,Sheet1!BG$6:BG$47),2,0)</f>
        <v>2</v>
      </c>
      <c r="BI138" s="9">
        <f t="array" ref="BI138">VLOOKUP($C138&amp;$D138&amp;$BN138,IF({1,0},Sheet1!$A$6:$A$47&amp;Sheet1!$C$6:$C$47&amp;Sheet1!$BM$6:$BM$47,Sheet1!BH$6:BH$47),2,0)</f>
        <v>3000</v>
      </c>
      <c r="BJ138" s="9">
        <f t="array" ref="BJ138">VLOOKUP($C138&amp;$D138&amp;$BN138,IF({1,0},Sheet1!$A$6:$A$47&amp;Sheet1!$C$6:$C$47&amp;Sheet1!$BM$6:$BM$47,Sheet1!BI$6:BI$47),2,0)</f>
        <v>0</v>
      </c>
      <c r="BK138" s="9">
        <f t="array" ref="BK138">VLOOKUP($C138&amp;$D138&amp;$BN138,IF({1,0},Sheet1!$A$6:$A$47&amp;Sheet1!$C$6:$C$47&amp;Sheet1!$BM$6:$BM$47,Sheet1!BJ$6:BJ$47),2,0)</f>
        <v>0</v>
      </c>
      <c r="BL138" s="9">
        <f t="array" ref="BL138">VLOOKUP($C138&amp;$D138&amp;$BN138,IF({1,0},Sheet1!$A$6:$A$47&amp;Sheet1!$C$6:$C$47&amp;Sheet1!$BM$6:$BM$47,Sheet1!BK$6:BK$47),2,0)</f>
        <v>0</v>
      </c>
      <c r="BM138" s="9">
        <f t="array" ref="BM138">VLOOKUP($C138&amp;$D138&amp;$BN138,IF({1,0},Sheet1!$A$6:$A$47&amp;Sheet1!$C$6:$C$47&amp;Sheet1!$BM$6:$BM$47,Sheet1!BL$6:BL$47),2,0)</f>
        <v>0</v>
      </c>
      <c r="BN138" s="9">
        <v>35</v>
      </c>
      <c r="BO138" s="9" t="s">
        <v>490</v>
      </c>
      <c r="BP138" s="9" t="s">
        <v>212</v>
      </c>
      <c r="BQ138" s="9">
        <f t="array" ref="BQ138">VLOOKUP($C138&amp;$D138&amp;$BW138,IF({1,0},Sheet1!$A$6:$A$47&amp;Sheet1!$C$6:$C$47&amp;Sheet1!$BV$6:$BV$47,Sheet1!BP$6:BP$47),2,0)</f>
        <v>7</v>
      </c>
      <c r="BR138" s="9">
        <f t="array" ref="BR138">VLOOKUP($C138&amp;$D138&amp;$BW138,IF({1,0},Sheet1!$A$6:$A$47&amp;Sheet1!$C$6:$C$47&amp;Sheet1!$BV$6:$BV$47,Sheet1!BQ$6:BQ$47),2,0)</f>
        <v>40</v>
      </c>
      <c r="BS138" s="9">
        <f t="array" ref="BS138">VLOOKUP($C138&amp;$D138&amp;$BW138,IF({1,0},Sheet1!$A$6:$A$47&amp;Sheet1!$C$6:$C$47&amp;Sheet1!$BV$6:$BV$47,Sheet1!BR$6:BR$47),2,0)</f>
        <v>0</v>
      </c>
      <c r="BT138" s="9">
        <f t="array" ref="BT138">VLOOKUP($C138&amp;$D138&amp;$BW138,IF({1,0},Sheet1!$A$6:$A$47&amp;Sheet1!$C$6:$C$47&amp;Sheet1!$BV$6:$BV$47,Sheet1!BS$6:BS$47),2,0)</f>
        <v>0</v>
      </c>
      <c r="BU138" s="9">
        <f t="array" ref="BU138">VLOOKUP($C138&amp;$D138&amp;$BW138,IF({1,0},Sheet1!$A$6:$A$47&amp;Sheet1!$C$6:$C$47&amp;Sheet1!$BV$6:$BV$47,Sheet1!BT$6:BT$47),2,0)</f>
        <v>0</v>
      </c>
      <c r="BV138" s="9">
        <f t="array" ref="BV138">VLOOKUP($C138&amp;$D138&amp;$BW138,IF({1,0},Sheet1!$A$6:$A$47&amp;Sheet1!$C$6:$C$47&amp;Sheet1!$BV$6:$BV$47,Sheet1!BU$6:BU$47),2,0)</f>
        <v>0</v>
      </c>
      <c r="BW138" s="9">
        <v>40</v>
      </c>
      <c r="BX138" s="9" t="str">
        <f t="shared" ref="BX138:BX143" si="42">"伤害加成+"&amp;BR138/10&amp;"% （"&amp;BW138/5&amp;"星）"</f>
        <v>伤害加成+4% （8星）</v>
      </c>
      <c r="BY138" s="9" t="s">
        <v>77</v>
      </c>
      <c r="BZ138" s="9">
        <f t="array" ref="BZ138">VLOOKUP($C138&amp;$D138&amp;$CF138,IF({1,0},Sheet1!$A$6:$A$47&amp;Sheet1!$C$6:$C$47&amp;Sheet1!$CE$6:$CE$47,Sheet1!BY$6:BY$47),2,0)</f>
        <v>2</v>
      </c>
      <c r="CA138" s="9">
        <f t="array" ref="CA138">VLOOKUP($C138&amp;$D138&amp;$CF138,IF({1,0},Sheet1!$A$6:$A$47&amp;Sheet1!$C$6:$C$47&amp;Sheet1!$CE$6:$CE$47,Sheet1!BZ$6:BZ$47),2,0)</f>
        <v>6000</v>
      </c>
      <c r="CB138" s="9">
        <f t="array" ref="CB138">VLOOKUP($C138&amp;$D138&amp;$CF138,IF({1,0},Sheet1!$A$6:$A$47&amp;Sheet1!$C$6:$C$47&amp;Sheet1!$CE$6:$CE$47,Sheet1!CA$6:CA$47),2,0)</f>
        <v>0</v>
      </c>
      <c r="CC138" s="9">
        <f t="array" ref="CC138">VLOOKUP($C138&amp;$D138&amp;$CF138,IF({1,0},Sheet1!$A$6:$A$47&amp;Sheet1!$C$6:$C$47&amp;Sheet1!$CE$6:$CE$47,Sheet1!CB$6:CB$47),2,0)</f>
        <v>0</v>
      </c>
      <c r="CD138" s="9">
        <f t="array" ref="CD138">VLOOKUP($C138&amp;$D138&amp;$CF138,IF({1,0},Sheet1!$A$6:$A$47&amp;Sheet1!$C$6:$C$47&amp;Sheet1!$CE$6:$CE$47,Sheet1!CC$6:CC$47),2,0)</f>
        <v>0</v>
      </c>
      <c r="CE138" s="9">
        <f t="array" ref="CE138">VLOOKUP($C138&amp;$D138&amp;$CF138,IF({1,0},Sheet1!$A$6:$A$47&amp;Sheet1!$C$6:$C$47&amp;Sheet1!$CE$6:$CE$47,Sheet1!CD$6:CD$47),2,0)</f>
        <v>0</v>
      </c>
      <c r="CF138" s="9">
        <v>45</v>
      </c>
      <c r="CG138" s="9" t="s">
        <v>491</v>
      </c>
      <c r="CH138" s="9" t="s">
        <v>214</v>
      </c>
      <c r="CI138" s="9">
        <f t="array" ref="CI138">VLOOKUP($C138&amp;$D138&amp;$CO138,IF({1,0},Sheet1!$A$6:$A$47&amp;Sheet1!$C$6:$C$47&amp;Sheet1!$CN$6:$CN$47,Sheet1!CH$6:CH$47),2,0)</f>
        <v>22</v>
      </c>
      <c r="CJ138" s="9">
        <f t="array" ref="CJ138">VLOOKUP($C138&amp;$D138&amp;$CO138,IF({1,0},Sheet1!$A$6:$A$47&amp;Sheet1!$C$6:$C$47&amp;Sheet1!$CN$6:$CN$47,Sheet1!CI$6:CI$47),2,0)</f>
        <v>48</v>
      </c>
      <c r="CK138" s="9">
        <f t="array" ref="CK138">VLOOKUP($C138&amp;$D138&amp;$CO138,IF({1,0},Sheet1!$A$6:$A$47&amp;Sheet1!$C$6:$C$47&amp;Sheet1!$CN$6:$CN$47,Sheet1!CJ$6:CJ$47),2,0)</f>
        <v>0</v>
      </c>
      <c r="CL138" s="9">
        <f t="array" ref="CL138">VLOOKUP($C138&amp;$D138&amp;$CO138,IF({1,0},Sheet1!$A$6:$A$47&amp;Sheet1!$C$6:$C$47&amp;Sheet1!$CN$6:$CN$47,Sheet1!CK$6:CK$47),2,0)</f>
        <v>0</v>
      </c>
      <c r="CM138" s="9">
        <f t="array" ref="CM138">VLOOKUP($C138&amp;$D138&amp;$CO138,IF({1,0},Sheet1!$A$6:$A$47&amp;Sheet1!$C$6:$C$47&amp;Sheet1!$CN$6:$CN$47,Sheet1!CL$6:CL$47),2,0)</f>
        <v>0</v>
      </c>
      <c r="CN138" s="9">
        <f t="array" ref="CN138">VLOOKUP($C138&amp;$D138&amp;$CO138,IF({1,0},Sheet1!$A$6:$A$47&amp;Sheet1!$C$6:$C$47&amp;Sheet1!$CN$6:$CN$47,Sheet1!CM$6:CM$47),2,0)</f>
        <v>0</v>
      </c>
      <c r="CO138" s="9">
        <v>50</v>
      </c>
      <c r="CP138" s="9" t="str">
        <f t="shared" ref="CP138:CP143" si="43">"最终增伤+"&amp;CJ138/10&amp;"% （"&amp;CO138/5&amp;"星）"</f>
        <v>最终增伤+4.8% （10星）</v>
      </c>
    </row>
    <row r="139" spans="1:94" ht="17.399999999999999" x14ac:dyDescent="0.25">
      <c r="A139" s="53">
        <v>20502</v>
      </c>
      <c r="B139" s="12" t="s">
        <v>228</v>
      </c>
      <c r="C139" s="12">
        <f>VLOOKUP(B139,Sheet4!$A$6:$B$171,2,0)</f>
        <v>3</v>
      </c>
      <c r="D139" s="54">
        <v>5</v>
      </c>
      <c r="E139" s="9" t="s">
        <v>206</v>
      </c>
      <c r="F139" s="9">
        <f t="array" ref="F139">VLOOKUP($C139&amp;$D139&amp;$L139,IF({1,0},Sheet1!$A$6:$A$47&amp;Sheet1!$C$6:$C$47&amp;Sheet1!$K$6:$K$47,Sheet1!E$6:E$47),2,0)</f>
        <v>18</v>
      </c>
      <c r="G139" s="9">
        <f t="array" ref="G139">VLOOKUP($C139&amp;$D139&amp;$L139,IF({1,0},Sheet1!$A$6:$A$47&amp;Sheet1!$C$6:$C$47&amp;Sheet1!$K$6:$K$47,Sheet1!F$6:F$47),2,0)</f>
        <v>1</v>
      </c>
      <c r="H139" s="9">
        <f t="array" ref="H139">VLOOKUP($C139&amp;$D139&amp;$L139,IF({1,0},Sheet1!$A$6:$A$47&amp;Sheet1!$C$6:$C$47&amp;Sheet1!$K$6:$K$47,Sheet1!G$6:G$47),2,0)</f>
        <v>0</v>
      </c>
      <c r="I139" s="9">
        <f t="array" ref="I139">VLOOKUP($C139&amp;$D139&amp;$L139,IF({1,0},Sheet1!$A$6:$A$47&amp;Sheet1!$C$6:$C$47&amp;Sheet1!$K$6:$K$47,Sheet1!H$6:H$47),2,0)</f>
        <v>0</v>
      </c>
      <c r="J139" s="9">
        <f t="array" ref="J139">VLOOKUP($C139&amp;$D139&amp;$L139,IF({1,0},Sheet1!$A$6:$A$47&amp;Sheet1!$C$6:$C$47&amp;Sheet1!$K$6:$K$47,Sheet1!I$6:I$47),2,0)</f>
        <v>0</v>
      </c>
      <c r="K139" s="9">
        <f t="array" ref="K139">VLOOKUP($C139&amp;$D139&amp;$L139,IF({1,0},Sheet1!$A$6:$A$47&amp;Sheet1!$C$6:$C$47&amp;Sheet1!$K$6:$K$47,Sheet1!J$6:J$47),2,0)</f>
        <v>0</v>
      </c>
      <c r="L139" s="9">
        <v>5</v>
      </c>
      <c r="M139" s="33" t="s">
        <v>413</v>
      </c>
      <c r="N139" s="9" t="s">
        <v>207</v>
      </c>
      <c r="O139" s="9">
        <f t="array" ref="O139">VLOOKUP($C139&amp;$D139&amp;$U139,IF({1,0},Sheet1!$A$6:$A$47&amp;Sheet1!$C$6:$C$47&amp;Sheet1!$T$6:$T$47,Sheet1!N$6:N$47),2,0)</f>
        <v>18</v>
      </c>
      <c r="P139" s="9">
        <f t="array" ref="P139">VLOOKUP($C139&amp;$D139&amp;$U139,IF({1,0},Sheet1!$A$6:$A$47&amp;Sheet1!$C$6:$C$47&amp;Sheet1!$T$6:$T$47,Sheet1!O$6:O$47),2,0)</f>
        <v>2</v>
      </c>
      <c r="Q139" s="9">
        <f t="array" ref="Q139">VLOOKUP($C139&amp;$D139&amp;$U139,IF({1,0},Sheet1!$A$6:$A$47&amp;Sheet1!$C$6:$C$47&amp;Sheet1!$T$6:$T$47,Sheet1!P$6:P$47),2,0)</f>
        <v>0</v>
      </c>
      <c r="R139" s="9">
        <f t="array" ref="R139">VLOOKUP($C139&amp;$D139&amp;$U139,IF({1,0},Sheet1!$A$6:$A$47&amp;Sheet1!$C$6:$C$47&amp;Sheet1!$T$6:$T$47,Sheet1!Q$6:Q$47),2,0)</f>
        <v>0</v>
      </c>
      <c r="S139" s="9">
        <f t="array" ref="S139">VLOOKUP($C139&amp;$D139&amp;$U139,IF({1,0},Sheet1!$A$6:$A$47&amp;Sheet1!$C$6:$C$47&amp;Sheet1!$T$6:$T$47,Sheet1!R$6:R$47),2,0)</f>
        <v>0</v>
      </c>
      <c r="T139" s="9">
        <f t="array" ref="T139">VLOOKUP($C139&amp;$D139&amp;$U139,IF({1,0},Sheet1!$A$6:$A$47&amp;Sheet1!$C$6:$C$47&amp;Sheet1!$T$6:$T$47,Sheet1!S$6:S$47),2,0)</f>
        <v>0</v>
      </c>
      <c r="U139" s="9">
        <v>10</v>
      </c>
      <c r="V139" s="33" t="s">
        <v>414</v>
      </c>
      <c r="W139" s="9" t="s">
        <v>28</v>
      </c>
      <c r="X139" s="9">
        <f t="array" ref="X139">VLOOKUP($C139&amp;$D139&amp;$AD139,IF({1,0},Sheet1!$A$6:$A$47&amp;Sheet1!$C$6:$C$47&amp;Sheet1!$AC$6:$AC$47,Sheet1!W$6:W$47),2,0)</f>
        <v>0</v>
      </c>
      <c r="Y139" s="9">
        <f t="array" ref="Y139">VLOOKUP($C139&amp;$D139&amp;$AD139,IF({1,0},Sheet1!$A$6:$A$47&amp;Sheet1!$C$6:$C$47&amp;Sheet1!$AC$6:$AC$47,Sheet1!X$6:X$47),2,0)</f>
        <v>0</v>
      </c>
      <c r="Z139" s="9">
        <f t="array" ref="Z139">VLOOKUP($C139&amp;$D139&amp;$AD139,IF({1,0},Sheet1!$A$6:$A$47&amp;Sheet1!$C$6:$C$47&amp;Sheet1!$AC$6:$AC$47,Sheet1!Y$6:Y$47),2,0)</f>
        <v>2</v>
      </c>
      <c r="AA139" s="9">
        <f t="array" ref="AA139">VLOOKUP($C139&amp;$D139&amp;$AD139,IF({1,0},Sheet1!$A$6:$A$47&amp;Sheet1!$C$6:$C$47&amp;Sheet1!$AC$6:$AC$47,Sheet1!Z$6:Z$47),2,0)</f>
        <v>500</v>
      </c>
      <c r="AB139" s="9">
        <f t="array" ref="AB139">VLOOKUP($C139&amp;$D139&amp;$AD139,IF({1,0},Sheet1!$A$6:$A$47&amp;Sheet1!$C$6:$C$47&amp;Sheet1!$AC$6:$AC$47,Sheet1!AA$6:AA$47),2,0)</f>
        <v>9</v>
      </c>
      <c r="AC139" s="9">
        <f t="array" ref="AC139">VLOOKUP($C139&amp;$D139&amp;$AD139,IF({1,0},Sheet1!$A$6:$A$47&amp;Sheet1!$C$6:$C$47&amp;Sheet1!$AC$6:$AC$47,Sheet1!AB$6:AB$47),2,0)</f>
        <v>25</v>
      </c>
      <c r="AD139" s="9">
        <v>15</v>
      </c>
      <c r="AE139" s="9" t="str">
        <f t="array" ref="AE139">VLOOKUP($C139&amp;$D139,IF({1,0},Sheet1!$A$6:$A$47&amp;Sheet1!$C$6:$C$47,Sheet1!AD$6:AD$47),2,0)</f>
        <v>攻击+500，命中+2.5% （3星）</v>
      </c>
      <c r="AF139" s="9" t="s">
        <v>209</v>
      </c>
      <c r="AG139" s="9">
        <f t="array" ref="AG139">VLOOKUP($C139&amp;$D139&amp;$AM139,IF({1,0},Sheet1!$A$6:$A$47&amp;Sheet1!$C$6:$C$47&amp;Sheet1!$AL$6:$AL$47,Sheet1!AF$6:AF$47),2,0)</f>
        <v>0</v>
      </c>
      <c r="AH139" s="9">
        <f t="array" ref="AH139">VLOOKUP($C139&amp;$D139&amp;$AM139,IF({1,0},Sheet1!$A$6:$A$47&amp;Sheet1!$C$6:$C$47&amp;Sheet1!$AL$6:$AL$47,Sheet1!AG$6:AG$47),2,0)</f>
        <v>0</v>
      </c>
      <c r="AI139" s="9">
        <f t="array" ref="AI139">VLOOKUP($C139&amp;$D139&amp;$AM139,IF({1,0},Sheet1!$A$6:$A$47&amp;Sheet1!$C$6:$C$47&amp;Sheet1!$AL$6:$AL$47,Sheet1!AH$6:AH$47),2,0)</f>
        <v>7</v>
      </c>
      <c r="AJ139" s="9">
        <f t="array" ref="AJ139">VLOOKUP($C139&amp;$D139&amp;$AM139,IF({1,0},Sheet1!$A$6:$A$47&amp;Sheet1!$C$6:$C$47&amp;Sheet1!$AL$6:$AL$47,Sheet1!AI$6:AI$47),2,0)</f>
        <v>45</v>
      </c>
      <c r="AK139" s="9">
        <f t="array" ref="AK139">VLOOKUP($C139&amp;$D139&amp;$AM139,IF({1,0},Sheet1!$A$6:$A$47&amp;Sheet1!$C$6:$C$47&amp;Sheet1!$AL$6:$AL$47,Sheet1!AJ$6:AJ$47),2,0)</f>
        <v>0</v>
      </c>
      <c r="AL139" s="9">
        <f t="array" ref="AL139">VLOOKUP($C139&amp;$D139&amp;$AM139,IF({1,0},Sheet1!$A$6:$A$47&amp;Sheet1!$C$6:$C$47&amp;Sheet1!$AL$6:$AL$47,Sheet1!AK$6:AK$47),2,0)</f>
        <v>0</v>
      </c>
      <c r="AM139" s="9">
        <v>20</v>
      </c>
      <c r="AN139" s="9" t="s">
        <v>488</v>
      </c>
      <c r="AO139" s="9" t="s">
        <v>73</v>
      </c>
      <c r="AP139" s="9">
        <f t="array" ref="AP139">VLOOKUP($C139&amp;$D139&amp;$AV139,IF({1,0},Sheet1!$A$6:$A$47&amp;Sheet1!$C$6:$C$47&amp;Sheet1!$AU$6:$AU$47,Sheet1!AO$6:AO$47),2,0)</f>
        <v>2</v>
      </c>
      <c r="AQ139" s="9">
        <f t="array" ref="AQ139">VLOOKUP($C139&amp;$D139&amp;$AV139,IF({1,0},Sheet1!$A$6:$A$47&amp;Sheet1!$C$6:$C$47&amp;Sheet1!$AU$6:$AU$47,Sheet1!AP$6:AP$47),2,0)</f>
        <v>1500</v>
      </c>
      <c r="AR139" s="9">
        <f t="array" ref="AR139">VLOOKUP($C139&amp;$D139&amp;$AV139,IF({1,0},Sheet1!$A$6:$A$47&amp;Sheet1!$C$6:$C$47&amp;Sheet1!$AU$6:$AU$47,Sheet1!AQ$6:AQ$47),2,0)</f>
        <v>0</v>
      </c>
      <c r="AS139" s="9">
        <f t="array" ref="AS139">VLOOKUP($C139&amp;$D139&amp;$AV139,IF({1,0},Sheet1!$A$6:$A$47&amp;Sheet1!$C$6:$C$47&amp;Sheet1!$AU$6:$AU$47,Sheet1!AR$6:AR$47),2,0)</f>
        <v>0</v>
      </c>
      <c r="AT139" s="9">
        <f t="array" ref="AT139">VLOOKUP($C139&amp;$D139&amp;$AV139,IF({1,0},Sheet1!$A$6:$A$47&amp;Sheet1!$C$6:$C$47&amp;Sheet1!$AU$6:$AU$47,Sheet1!AS$6:AS$47),2,0)</f>
        <v>0</v>
      </c>
      <c r="AU139" s="9">
        <f t="array" ref="AU139">VLOOKUP($C139&amp;$D139&amp;$AV139,IF({1,0},Sheet1!$A$6:$A$47&amp;Sheet1!$C$6:$C$47&amp;Sheet1!$AU$6:$AU$47,Sheet1!AT$6:AT$47),2,0)</f>
        <v>0</v>
      </c>
      <c r="AV139" s="9">
        <v>25</v>
      </c>
      <c r="AW139" s="9" t="s">
        <v>489</v>
      </c>
      <c r="AX139" s="9" t="s">
        <v>74</v>
      </c>
      <c r="AY139" s="9">
        <f t="array" ref="AY139">VLOOKUP($C139&amp;$D139&amp;$BE139,IF({1,0},Sheet1!$A$6:$A$47&amp;Sheet1!$C$6:$C$47&amp;Sheet1!$BD$6:$BD$47,Sheet1!AX$6:AX$47),2,0)</f>
        <v>18</v>
      </c>
      <c r="AZ139" s="9">
        <f t="array" ref="AZ139">VLOOKUP($C139&amp;$D139&amp;$BE139,IF({1,0},Sheet1!$A$6:$A$47&amp;Sheet1!$C$6:$C$47&amp;Sheet1!$BD$6:$BD$47,Sheet1!AY$6:AY$47),2,0)</f>
        <v>4</v>
      </c>
      <c r="BA139" s="9">
        <f t="array" ref="BA139">VLOOKUP($C139&amp;$D139&amp;$BE139,IF({1,0},Sheet1!$A$6:$A$47&amp;Sheet1!$C$6:$C$47&amp;Sheet1!$BD$6:$BD$47,Sheet1!AZ$6:AZ$47),2,0)</f>
        <v>0</v>
      </c>
      <c r="BB139" s="9">
        <f t="array" ref="BB139">VLOOKUP($C139&amp;$D139&amp;$BE139,IF({1,0},Sheet1!$A$6:$A$47&amp;Sheet1!$C$6:$C$47&amp;Sheet1!$BD$6:$BD$47,Sheet1!BA$6:BA$47),2,0)</f>
        <v>0</v>
      </c>
      <c r="BC139" s="9">
        <f t="array" ref="BC139">VLOOKUP($C139&amp;$D139&amp;$BE139,IF({1,0},Sheet1!$A$6:$A$47&amp;Sheet1!$C$6:$C$47&amp;Sheet1!$BD$6:$BD$47,Sheet1!BB$6:BB$47),2,0)</f>
        <v>0</v>
      </c>
      <c r="BD139" s="9">
        <f t="array" ref="BD139">VLOOKUP($C139&amp;$D139&amp;$BE139,IF({1,0},Sheet1!$A$6:$A$47&amp;Sheet1!$C$6:$C$47&amp;Sheet1!$BD$6:$BD$47,Sheet1!BC$6:BC$47),2,0)</f>
        <v>0</v>
      </c>
      <c r="BE139" s="9">
        <v>30</v>
      </c>
      <c r="BF139" s="33" t="s">
        <v>418</v>
      </c>
      <c r="BG139" s="33" t="s">
        <v>75</v>
      </c>
      <c r="BH139" s="9">
        <f t="array" ref="BH139">VLOOKUP($C139&amp;$D139&amp;$BN139,IF({1,0},Sheet1!$A$6:$A$47&amp;Sheet1!$C$6:$C$47&amp;Sheet1!$BM$6:$BM$47,Sheet1!BG$6:BG$47),2,0)</f>
        <v>2</v>
      </c>
      <c r="BI139" s="9">
        <f t="array" ref="BI139">VLOOKUP($C139&amp;$D139&amp;$BN139,IF({1,0},Sheet1!$A$6:$A$47&amp;Sheet1!$C$6:$C$47&amp;Sheet1!$BM$6:$BM$47,Sheet1!BH$6:BH$47),2,0)</f>
        <v>3000</v>
      </c>
      <c r="BJ139" s="9">
        <f t="array" ref="BJ139">VLOOKUP($C139&amp;$D139&amp;$BN139,IF({1,0},Sheet1!$A$6:$A$47&amp;Sheet1!$C$6:$C$47&amp;Sheet1!$BM$6:$BM$47,Sheet1!BI$6:BI$47),2,0)</f>
        <v>0</v>
      </c>
      <c r="BK139" s="9">
        <f t="array" ref="BK139">VLOOKUP($C139&amp;$D139&amp;$BN139,IF({1,0},Sheet1!$A$6:$A$47&amp;Sheet1!$C$6:$C$47&amp;Sheet1!$BM$6:$BM$47,Sheet1!BJ$6:BJ$47),2,0)</f>
        <v>0</v>
      </c>
      <c r="BL139" s="9">
        <f t="array" ref="BL139">VLOOKUP($C139&amp;$D139&amp;$BN139,IF({1,0},Sheet1!$A$6:$A$47&amp;Sheet1!$C$6:$C$47&amp;Sheet1!$BM$6:$BM$47,Sheet1!BK$6:BK$47),2,0)</f>
        <v>0</v>
      </c>
      <c r="BM139" s="9">
        <f t="array" ref="BM139">VLOOKUP($C139&amp;$D139&amp;$BN139,IF({1,0},Sheet1!$A$6:$A$47&amp;Sheet1!$C$6:$C$47&amp;Sheet1!$BM$6:$BM$47,Sheet1!BL$6:BL$47),2,0)</f>
        <v>0</v>
      </c>
      <c r="BN139" s="9">
        <v>35</v>
      </c>
      <c r="BO139" s="9" t="s">
        <v>490</v>
      </c>
      <c r="BP139" s="9" t="s">
        <v>212</v>
      </c>
      <c r="BQ139" s="9">
        <f t="array" ref="BQ139">VLOOKUP($C139&amp;$D139&amp;$BW139,IF({1,0},Sheet1!$A$6:$A$47&amp;Sheet1!$C$6:$C$47&amp;Sheet1!$BV$6:$BV$47,Sheet1!BP$6:BP$47),2,0)</f>
        <v>7</v>
      </c>
      <c r="BR139" s="9">
        <f t="array" ref="BR139">VLOOKUP($C139&amp;$D139&amp;$BW139,IF({1,0},Sheet1!$A$6:$A$47&amp;Sheet1!$C$6:$C$47&amp;Sheet1!$BV$6:$BV$47,Sheet1!BQ$6:BQ$47),2,0)</f>
        <v>40</v>
      </c>
      <c r="BS139" s="9">
        <f t="array" ref="BS139">VLOOKUP($C139&amp;$D139&amp;$BW139,IF({1,0},Sheet1!$A$6:$A$47&amp;Sheet1!$C$6:$C$47&amp;Sheet1!$BV$6:$BV$47,Sheet1!BR$6:BR$47),2,0)</f>
        <v>0</v>
      </c>
      <c r="BT139" s="9">
        <f t="array" ref="BT139">VLOOKUP($C139&amp;$D139&amp;$BW139,IF({1,0},Sheet1!$A$6:$A$47&amp;Sheet1!$C$6:$C$47&amp;Sheet1!$BV$6:$BV$47,Sheet1!BS$6:BS$47),2,0)</f>
        <v>0</v>
      </c>
      <c r="BU139" s="9">
        <f t="array" ref="BU139">VLOOKUP($C139&amp;$D139&amp;$BW139,IF({1,0},Sheet1!$A$6:$A$47&amp;Sheet1!$C$6:$C$47&amp;Sheet1!$BV$6:$BV$47,Sheet1!BT$6:BT$47),2,0)</f>
        <v>0</v>
      </c>
      <c r="BV139" s="9">
        <f t="array" ref="BV139">VLOOKUP($C139&amp;$D139&amp;$BW139,IF({1,0},Sheet1!$A$6:$A$47&amp;Sheet1!$C$6:$C$47&amp;Sheet1!$BV$6:$BV$47,Sheet1!BU$6:BU$47),2,0)</f>
        <v>0</v>
      </c>
      <c r="BW139" s="9">
        <v>40</v>
      </c>
      <c r="BX139" s="9" t="str">
        <f t="shared" si="42"/>
        <v>伤害加成+4% （8星）</v>
      </c>
      <c r="BY139" s="9" t="s">
        <v>77</v>
      </c>
      <c r="BZ139" s="9">
        <f t="array" ref="BZ139">VLOOKUP($C139&amp;$D139&amp;$CF139,IF({1,0},Sheet1!$A$6:$A$47&amp;Sheet1!$C$6:$C$47&amp;Sheet1!$CE$6:$CE$47,Sheet1!BY$6:BY$47),2,0)</f>
        <v>2</v>
      </c>
      <c r="CA139" s="9">
        <f t="array" ref="CA139">VLOOKUP($C139&amp;$D139&amp;$CF139,IF({1,0},Sheet1!$A$6:$A$47&amp;Sheet1!$C$6:$C$47&amp;Sheet1!$CE$6:$CE$47,Sheet1!BZ$6:BZ$47),2,0)</f>
        <v>6000</v>
      </c>
      <c r="CB139" s="9">
        <f t="array" ref="CB139">VLOOKUP($C139&amp;$D139&amp;$CF139,IF({1,0},Sheet1!$A$6:$A$47&amp;Sheet1!$C$6:$C$47&amp;Sheet1!$CE$6:$CE$47,Sheet1!CA$6:CA$47),2,0)</f>
        <v>0</v>
      </c>
      <c r="CC139" s="9">
        <f t="array" ref="CC139">VLOOKUP($C139&amp;$D139&amp;$CF139,IF({1,0},Sheet1!$A$6:$A$47&amp;Sheet1!$C$6:$C$47&amp;Sheet1!$CE$6:$CE$47,Sheet1!CB$6:CB$47),2,0)</f>
        <v>0</v>
      </c>
      <c r="CD139" s="9">
        <f t="array" ref="CD139">VLOOKUP($C139&amp;$D139&amp;$CF139,IF({1,0},Sheet1!$A$6:$A$47&amp;Sheet1!$C$6:$C$47&amp;Sheet1!$CE$6:$CE$47,Sheet1!CC$6:CC$47),2,0)</f>
        <v>0</v>
      </c>
      <c r="CE139" s="9">
        <f t="array" ref="CE139">VLOOKUP($C139&amp;$D139&amp;$CF139,IF({1,0},Sheet1!$A$6:$A$47&amp;Sheet1!$C$6:$C$47&amp;Sheet1!$CE$6:$CE$47,Sheet1!CD$6:CD$47),2,0)</f>
        <v>0</v>
      </c>
      <c r="CF139" s="9">
        <v>45</v>
      </c>
      <c r="CG139" s="9" t="s">
        <v>491</v>
      </c>
      <c r="CH139" s="9" t="s">
        <v>214</v>
      </c>
      <c r="CI139" s="9">
        <f t="array" ref="CI139">VLOOKUP($C139&amp;$D139&amp;$CO139,IF({1,0},Sheet1!$A$6:$A$47&amp;Sheet1!$C$6:$C$47&amp;Sheet1!$CN$6:$CN$47,Sheet1!CH$6:CH$47),2,0)</f>
        <v>22</v>
      </c>
      <c r="CJ139" s="9">
        <f t="array" ref="CJ139">VLOOKUP($C139&amp;$D139&amp;$CO139,IF({1,0},Sheet1!$A$6:$A$47&amp;Sheet1!$C$6:$C$47&amp;Sheet1!$CN$6:$CN$47,Sheet1!CI$6:CI$47),2,0)</f>
        <v>48</v>
      </c>
      <c r="CK139" s="9">
        <f t="array" ref="CK139">VLOOKUP($C139&amp;$D139&amp;$CO139,IF({1,0},Sheet1!$A$6:$A$47&amp;Sheet1!$C$6:$C$47&amp;Sheet1!$CN$6:$CN$47,Sheet1!CJ$6:CJ$47),2,0)</f>
        <v>0</v>
      </c>
      <c r="CL139" s="9">
        <f t="array" ref="CL139">VLOOKUP($C139&amp;$D139&amp;$CO139,IF({1,0},Sheet1!$A$6:$A$47&amp;Sheet1!$C$6:$C$47&amp;Sheet1!$CN$6:$CN$47,Sheet1!CK$6:CK$47),2,0)</f>
        <v>0</v>
      </c>
      <c r="CM139" s="9">
        <f t="array" ref="CM139">VLOOKUP($C139&amp;$D139&amp;$CO139,IF({1,0},Sheet1!$A$6:$A$47&amp;Sheet1!$C$6:$C$47&amp;Sheet1!$CN$6:$CN$47,Sheet1!CL$6:CL$47),2,0)</f>
        <v>0</v>
      </c>
      <c r="CN139" s="9">
        <f t="array" ref="CN139">VLOOKUP($C139&amp;$D139&amp;$CO139,IF({1,0},Sheet1!$A$6:$A$47&amp;Sheet1!$C$6:$C$47&amp;Sheet1!$CN$6:$CN$47,Sheet1!CM$6:CM$47),2,0)</f>
        <v>0</v>
      </c>
      <c r="CO139" s="9">
        <v>50</v>
      </c>
      <c r="CP139" s="9" t="str">
        <f t="shared" si="43"/>
        <v>最终增伤+4.8% （10星）</v>
      </c>
    </row>
    <row r="140" spans="1:94" ht="17.399999999999999" x14ac:dyDescent="0.25">
      <c r="A140" s="53">
        <v>20503</v>
      </c>
      <c r="B140" s="12" t="s">
        <v>229</v>
      </c>
      <c r="C140" s="12">
        <f>VLOOKUP(B140,Sheet4!$A$6:$B$171,2,0)</f>
        <v>3</v>
      </c>
      <c r="D140" s="54">
        <v>5</v>
      </c>
      <c r="E140" s="9" t="s">
        <v>206</v>
      </c>
      <c r="F140" s="9">
        <f t="array" ref="F140">VLOOKUP($C140&amp;$D140&amp;$L140,IF({1,0},Sheet1!$A$6:$A$47&amp;Sheet1!$C$6:$C$47&amp;Sheet1!$K$6:$K$47,Sheet1!E$6:E$47),2,0)</f>
        <v>18</v>
      </c>
      <c r="G140" s="9">
        <f t="array" ref="G140">VLOOKUP($C140&amp;$D140&amp;$L140,IF({1,0},Sheet1!$A$6:$A$47&amp;Sheet1!$C$6:$C$47&amp;Sheet1!$K$6:$K$47,Sheet1!F$6:F$47),2,0)</f>
        <v>1</v>
      </c>
      <c r="H140" s="9">
        <f t="array" ref="H140">VLOOKUP($C140&amp;$D140&amp;$L140,IF({1,0},Sheet1!$A$6:$A$47&amp;Sheet1!$C$6:$C$47&amp;Sheet1!$K$6:$K$47,Sheet1!G$6:G$47),2,0)</f>
        <v>0</v>
      </c>
      <c r="I140" s="9">
        <f t="array" ref="I140">VLOOKUP($C140&amp;$D140&amp;$L140,IF({1,0},Sheet1!$A$6:$A$47&amp;Sheet1!$C$6:$C$47&amp;Sheet1!$K$6:$K$47,Sheet1!H$6:H$47),2,0)</f>
        <v>0</v>
      </c>
      <c r="J140" s="9">
        <f t="array" ref="J140">VLOOKUP($C140&amp;$D140&amp;$L140,IF({1,0},Sheet1!$A$6:$A$47&amp;Sheet1!$C$6:$C$47&amp;Sheet1!$K$6:$K$47,Sheet1!I$6:I$47),2,0)</f>
        <v>0</v>
      </c>
      <c r="K140" s="9">
        <f t="array" ref="K140">VLOOKUP($C140&amp;$D140&amp;$L140,IF({1,0},Sheet1!$A$6:$A$47&amp;Sheet1!$C$6:$C$47&amp;Sheet1!$K$6:$K$47,Sheet1!J$6:J$47),2,0)</f>
        <v>0</v>
      </c>
      <c r="L140" s="9">
        <v>5</v>
      </c>
      <c r="M140" s="33" t="s">
        <v>413</v>
      </c>
      <c r="N140" s="9" t="s">
        <v>207</v>
      </c>
      <c r="O140" s="9">
        <f t="array" ref="O140">VLOOKUP($C140&amp;$D140&amp;$U140,IF({1,0},Sheet1!$A$6:$A$47&amp;Sheet1!$C$6:$C$47&amp;Sheet1!$T$6:$T$47,Sheet1!N$6:N$47),2,0)</f>
        <v>18</v>
      </c>
      <c r="P140" s="9">
        <f t="array" ref="P140">VLOOKUP($C140&amp;$D140&amp;$U140,IF({1,0},Sheet1!$A$6:$A$47&amp;Sheet1!$C$6:$C$47&amp;Sheet1!$T$6:$T$47,Sheet1!O$6:O$47),2,0)</f>
        <v>2</v>
      </c>
      <c r="Q140" s="9">
        <f t="array" ref="Q140">VLOOKUP($C140&amp;$D140&amp;$U140,IF({1,0},Sheet1!$A$6:$A$47&amp;Sheet1!$C$6:$C$47&amp;Sheet1!$T$6:$T$47,Sheet1!P$6:P$47),2,0)</f>
        <v>0</v>
      </c>
      <c r="R140" s="9">
        <f t="array" ref="R140">VLOOKUP($C140&amp;$D140&amp;$U140,IF({1,0},Sheet1!$A$6:$A$47&amp;Sheet1!$C$6:$C$47&amp;Sheet1!$T$6:$T$47,Sheet1!Q$6:Q$47),2,0)</f>
        <v>0</v>
      </c>
      <c r="S140" s="9">
        <f t="array" ref="S140">VLOOKUP($C140&amp;$D140&amp;$U140,IF({1,0},Sheet1!$A$6:$A$47&amp;Sheet1!$C$6:$C$47&amp;Sheet1!$T$6:$T$47,Sheet1!R$6:R$47),2,0)</f>
        <v>0</v>
      </c>
      <c r="T140" s="9">
        <f t="array" ref="T140">VLOOKUP($C140&amp;$D140&amp;$U140,IF({1,0},Sheet1!$A$6:$A$47&amp;Sheet1!$C$6:$C$47&amp;Sheet1!$T$6:$T$47,Sheet1!S$6:S$47),2,0)</f>
        <v>0</v>
      </c>
      <c r="U140" s="9">
        <v>10</v>
      </c>
      <c r="V140" s="33" t="s">
        <v>414</v>
      </c>
      <c r="W140" s="9" t="s">
        <v>28</v>
      </c>
      <c r="X140" s="9">
        <f t="array" ref="X140">VLOOKUP($C140&amp;$D140&amp;$AD140,IF({1,0},Sheet1!$A$6:$A$47&amp;Sheet1!$C$6:$C$47&amp;Sheet1!$AC$6:$AC$47,Sheet1!W$6:W$47),2,0)</f>
        <v>0</v>
      </c>
      <c r="Y140" s="9">
        <f t="array" ref="Y140">VLOOKUP($C140&amp;$D140&amp;$AD140,IF({1,0},Sheet1!$A$6:$A$47&amp;Sheet1!$C$6:$C$47&amp;Sheet1!$AC$6:$AC$47,Sheet1!X$6:X$47),2,0)</f>
        <v>0</v>
      </c>
      <c r="Z140" s="9">
        <f t="array" ref="Z140">VLOOKUP($C140&amp;$D140&amp;$AD140,IF({1,0},Sheet1!$A$6:$A$47&amp;Sheet1!$C$6:$C$47&amp;Sheet1!$AC$6:$AC$47,Sheet1!Y$6:Y$47),2,0)</f>
        <v>2</v>
      </c>
      <c r="AA140" s="9">
        <f t="array" ref="AA140">VLOOKUP($C140&amp;$D140&amp;$AD140,IF({1,0},Sheet1!$A$6:$A$47&amp;Sheet1!$C$6:$C$47&amp;Sheet1!$AC$6:$AC$47,Sheet1!Z$6:Z$47),2,0)</f>
        <v>500</v>
      </c>
      <c r="AB140" s="9">
        <f t="array" ref="AB140">VLOOKUP($C140&amp;$D140&amp;$AD140,IF({1,0},Sheet1!$A$6:$A$47&amp;Sheet1!$C$6:$C$47&amp;Sheet1!$AC$6:$AC$47,Sheet1!AA$6:AA$47),2,0)</f>
        <v>9</v>
      </c>
      <c r="AC140" s="9">
        <f t="array" ref="AC140">VLOOKUP($C140&amp;$D140&amp;$AD140,IF({1,0},Sheet1!$A$6:$A$47&amp;Sheet1!$C$6:$C$47&amp;Sheet1!$AC$6:$AC$47,Sheet1!AB$6:AB$47),2,0)</f>
        <v>25</v>
      </c>
      <c r="AD140" s="9">
        <v>15</v>
      </c>
      <c r="AE140" s="9" t="str">
        <f t="array" ref="AE140">VLOOKUP($C140&amp;$D140,IF({1,0},Sheet1!$A$6:$A$47&amp;Sheet1!$C$6:$C$47,Sheet1!AD$6:AD$47),2,0)</f>
        <v>攻击+500，命中+2.5% （3星）</v>
      </c>
      <c r="AF140" s="9" t="s">
        <v>209</v>
      </c>
      <c r="AG140" s="9">
        <f t="array" ref="AG140">VLOOKUP($C140&amp;$D140&amp;$AM140,IF({1,0},Sheet1!$A$6:$A$47&amp;Sheet1!$C$6:$C$47&amp;Sheet1!$AL$6:$AL$47,Sheet1!AF$6:AF$47),2,0)</f>
        <v>0</v>
      </c>
      <c r="AH140" s="9">
        <f t="array" ref="AH140">VLOOKUP($C140&amp;$D140&amp;$AM140,IF({1,0},Sheet1!$A$6:$A$47&amp;Sheet1!$C$6:$C$47&amp;Sheet1!$AL$6:$AL$47,Sheet1!AG$6:AG$47),2,0)</f>
        <v>0</v>
      </c>
      <c r="AI140" s="9">
        <f t="array" ref="AI140">VLOOKUP($C140&amp;$D140&amp;$AM140,IF({1,0},Sheet1!$A$6:$A$47&amp;Sheet1!$C$6:$C$47&amp;Sheet1!$AL$6:$AL$47,Sheet1!AH$6:AH$47),2,0)</f>
        <v>7</v>
      </c>
      <c r="AJ140" s="9">
        <f t="array" ref="AJ140">VLOOKUP($C140&amp;$D140&amp;$AM140,IF({1,0},Sheet1!$A$6:$A$47&amp;Sheet1!$C$6:$C$47&amp;Sheet1!$AL$6:$AL$47,Sheet1!AI$6:AI$47),2,0)</f>
        <v>45</v>
      </c>
      <c r="AK140" s="9">
        <f t="array" ref="AK140">VLOOKUP($C140&amp;$D140&amp;$AM140,IF({1,0},Sheet1!$A$6:$A$47&amp;Sheet1!$C$6:$C$47&amp;Sheet1!$AL$6:$AL$47,Sheet1!AJ$6:AJ$47),2,0)</f>
        <v>0</v>
      </c>
      <c r="AL140" s="9">
        <f t="array" ref="AL140">VLOOKUP($C140&amp;$D140&amp;$AM140,IF({1,0},Sheet1!$A$6:$A$47&amp;Sheet1!$C$6:$C$47&amp;Sheet1!$AL$6:$AL$47,Sheet1!AK$6:AK$47),2,0)</f>
        <v>0</v>
      </c>
      <c r="AM140" s="9">
        <v>20</v>
      </c>
      <c r="AN140" s="9" t="s">
        <v>488</v>
      </c>
      <c r="AO140" s="9" t="s">
        <v>73</v>
      </c>
      <c r="AP140" s="9">
        <f t="array" ref="AP140">VLOOKUP($C140&amp;$D140&amp;$AV140,IF({1,0},Sheet1!$A$6:$A$47&amp;Sheet1!$C$6:$C$47&amp;Sheet1!$AU$6:$AU$47,Sheet1!AO$6:AO$47),2,0)</f>
        <v>2</v>
      </c>
      <c r="AQ140" s="9">
        <f t="array" ref="AQ140">VLOOKUP($C140&amp;$D140&amp;$AV140,IF({1,0},Sheet1!$A$6:$A$47&amp;Sheet1!$C$6:$C$47&amp;Sheet1!$AU$6:$AU$47,Sheet1!AP$6:AP$47),2,0)</f>
        <v>1500</v>
      </c>
      <c r="AR140" s="9">
        <f t="array" ref="AR140">VLOOKUP($C140&amp;$D140&amp;$AV140,IF({1,0},Sheet1!$A$6:$A$47&amp;Sheet1!$C$6:$C$47&amp;Sheet1!$AU$6:$AU$47,Sheet1!AQ$6:AQ$47),2,0)</f>
        <v>0</v>
      </c>
      <c r="AS140" s="9">
        <f t="array" ref="AS140">VLOOKUP($C140&amp;$D140&amp;$AV140,IF({1,0},Sheet1!$A$6:$A$47&amp;Sheet1!$C$6:$C$47&amp;Sheet1!$AU$6:$AU$47,Sheet1!AR$6:AR$47),2,0)</f>
        <v>0</v>
      </c>
      <c r="AT140" s="9">
        <f t="array" ref="AT140">VLOOKUP($C140&amp;$D140&amp;$AV140,IF({1,0},Sheet1!$A$6:$A$47&amp;Sheet1!$C$6:$C$47&amp;Sheet1!$AU$6:$AU$47,Sheet1!AS$6:AS$47),2,0)</f>
        <v>0</v>
      </c>
      <c r="AU140" s="9">
        <f t="array" ref="AU140">VLOOKUP($C140&amp;$D140&amp;$AV140,IF({1,0},Sheet1!$A$6:$A$47&amp;Sheet1!$C$6:$C$47&amp;Sheet1!$AU$6:$AU$47,Sheet1!AT$6:AT$47),2,0)</f>
        <v>0</v>
      </c>
      <c r="AV140" s="9">
        <v>25</v>
      </c>
      <c r="AW140" s="9" t="s">
        <v>489</v>
      </c>
      <c r="AX140" s="9" t="s">
        <v>74</v>
      </c>
      <c r="AY140" s="9">
        <f t="array" ref="AY140">VLOOKUP($C140&amp;$D140&amp;$BE140,IF({1,0},Sheet1!$A$6:$A$47&amp;Sheet1!$C$6:$C$47&amp;Sheet1!$BD$6:$BD$47,Sheet1!AX$6:AX$47),2,0)</f>
        <v>18</v>
      </c>
      <c r="AZ140" s="9">
        <f t="array" ref="AZ140">VLOOKUP($C140&amp;$D140&amp;$BE140,IF({1,0},Sheet1!$A$6:$A$47&amp;Sheet1!$C$6:$C$47&amp;Sheet1!$BD$6:$BD$47,Sheet1!AY$6:AY$47),2,0)</f>
        <v>4</v>
      </c>
      <c r="BA140" s="9">
        <f t="array" ref="BA140">VLOOKUP($C140&amp;$D140&amp;$BE140,IF({1,0},Sheet1!$A$6:$A$47&amp;Sheet1!$C$6:$C$47&amp;Sheet1!$BD$6:$BD$47,Sheet1!AZ$6:AZ$47),2,0)</f>
        <v>0</v>
      </c>
      <c r="BB140" s="9">
        <f t="array" ref="BB140">VLOOKUP($C140&amp;$D140&amp;$BE140,IF({1,0},Sheet1!$A$6:$A$47&amp;Sheet1!$C$6:$C$47&amp;Sheet1!$BD$6:$BD$47,Sheet1!BA$6:BA$47),2,0)</f>
        <v>0</v>
      </c>
      <c r="BC140" s="9">
        <f t="array" ref="BC140">VLOOKUP($C140&amp;$D140&amp;$BE140,IF({1,0},Sheet1!$A$6:$A$47&amp;Sheet1!$C$6:$C$47&amp;Sheet1!$BD$6:$BD$47,Sheet1!BB$6:BB$47),2,0)</f>
        <v>0</v>
      </c>
      <c r="BD140" s="9">
        <f t="array" ref="BD140">VLOOKUP($C140&amp;$D140&amp;$BE140,IF({1,0},Sheet1!$A$6:$A$47&amp;Sheet1!$C$6:$C$47&amp;Sheet1!$BD$6:$BD$47,Sheet1!BC$6:BC$47),2,0)</f>
        <v>0</v>
      </c>
      <c r="BE140" s="9">
        <v>30</v>
      </c>
      <c r="BF140" s="33" t="s">
        <v>418</v>
      </c>
      <c r="BG140" s="33" t="s">
        <v>75</v>
      </c>
      <c r="BH140" s="9">
        <f t="array" ref="BH140">VLOOKUP($C140&amp;$D140&amp;$BN140,IF({1,0},Sheet1!$A$6:$A$47&amp;Sheet1!$C$6:$C$47&amp;Sheet1!$BM$6:$BM$47,Sheet1!BG$6:BG$47),2,0)</f>
        <v>2</v>
      </c>
      <c r="BI140" s="9">
        <f t="array" ref="BI140">VLOOKUP($C140&amp;$D140&amp;$BN140,IF({1,0},Sheet1!$A$6:$A$47&amp;Sheet1!$C$6:$C$47&amp;Sheet1!$BM$6:$BM$47,Sheet1!BH$6:BH$47),2,0)</f>
        <v>3000</v>
      </c>
      <c r="BJ140" s="9">
        <f t="array" ref="BJ140">VLOOKUP($C140&amp;$D140&amp;$BN140,IF({1,0},Sheet1!$A$6:$A$47&amp;Sheet1!$C$6:$C$47&amp;Sheet1!$BM$6:$BM$47,Sheet1!BI$6:BI$47),2,0)</f>
        <v>0</v>
      </c>
      <c r="BK140" s="9">
        <f t="array" ref="BK140">VLOOKUP($C140&amp;$D140&amp;$BN140,IF({1,0},Sheet1!$A$6:$A$47&amp;Sheet1!$C$6:$C$47&amp;Sheet1!$BM$6:$BM$47,Sheet1!BJ$6:BJ$47),2,0)</f>
        <v>0</v>
      </c>
      <c r="BL140" s="9">
        <f t="array" ref="BL140">VLOOKUP($C140&amp;$D140&amp;$BN140,IF({1,0},Sheet1!$A$6:$A$47&amp;Sheet1!$C$6:$C$47&amp;Sheet1!$BM$6:$BM$47,Sheet1!BK$6:BK$47),2,0)</f>
        <v>0</v>
      </c>
      <c r="BM140" s="9">
        <f t="array" ref="BM140">VLOOKUP($C140&amp;$D140&amp;$BN140,IF({1,0},Sheet1!$A$6:$A$47&amp;Sheet1!$C$6:$C$47&amp;Sheet1!$BM$6:$BM$47,Sheet1!BL$6:BL$47),2,0)</f>
        <v>0</v>
      </c>
      <c r="BN140" s="9">
        <v>35</v>
      </c>
      <c r="BO140" s="9" t="s">
        <v>490</v>
      </c>
      <c r="BP140" s="9" t="s">
        <v>212</v>
      </c>
      <c r="BQ140" s="9">
        <f t="array" ref="BQ140">VLOOKUP($C140&amp;$D140&amp;$BW140,IF({1,0},Sheet1!$A$6:$A$47&amp;Sheet1!$C$6:$C$47&amp;Sheet1!$BV$6:$BV$47,Sheet1!BP$6:BP$47),2,0)</f>
        <v>7</v>
      </c>
      <c r="BR140" s="9">
        <f t="array" ref="BR140">VLOOKUP($C140&amp;$D140&amp;$BW140,IF({1,0},Sheet1!$A$6:$A$47&amp;Sheet1!$C$6:$C$47&amp;Sheet1!$BV$6:$BV$47,Sheet1!BQ$6:BQ$47),2,0)</f>
        <v>40</v>
      </c>
      <c r="BS140" s="9">
        <f t="array" ref="BS140">VLOOKUP($C140&amp;$D140&amp;$BW140,IF({1,0},Sheet1!$A$6:$A$47&amp;Sheet1!$C$6:$C$47&amp;Sheet1!$BV$6:$BV$47,Sheet1!BR$6:BR$47),2,0)</f>
        <v>0</v>
      </c>
      <c r="BT140" s="9">
        <f t="array" ref="BT140">VLOOKUP($C140&amp;$D140&amp;$BW140,IF({1,0},Sheet1!$A$6:$A$47&amp;Sheet1!$C$6:$C$47&amp;Sheet1!$BV$6:$BV$47,Sheet1!BS$6:BS$47),2,0)</f>
        <v>0</v>
      </c>
      <c r="BU140" s="9">
        <f t="array" ref="BU140">VLOOKUP($C140&amp;$D140&amp;$BW140,IF({1,0},Sheet1!$A$6:$A$47&amp;Sheet1!$C$6:$C$47&amp;Sheet1!$BV$6:$BV$47,Sheet1!BT$6:BT$47),2,0)</f>
        <v>0</v>
      </c>
      <c r="BV140" s="9">
        <f t="array" ref="BV140">VLOOKUP($C140&amp;$D140&amp;$BW140,IF({1,0},Sheet1!$A$6:$A$47&amp;Sheet1!$C$6:$C$47&amp;Sheet1!$BV$6:$BV$47,Sheet1!BU$6:BU$47),2,0)</f>
        <v>0</v>
      </c>
      <c r="BW140" s="9">
        <v>40</v>
      </c>
      <c r="BX140" s="9" t="str">
        <f t="shared" si="42"/>
        <v>伤害加成+4% （8星）</v>
      </c>
      <c r="BY140" s="9" t="s">
        <v>77</v>
      </c>
      <c r="BZ140" s="9">
        <f t="array" ref="BZ140">VLOOKUP($C140&amp;$D140&amp;$CF140,IF({1,0},Sheet1!$A$6:$A$47&amp;Sheet1!$C$6:$C$47&amp;Sheet1!$CE$6:$CE$47,Sheet1!BY$6:BY$47),2,0)</f>
        <v>2</v>
      </c>
      <c r="CA140" s="9">
        <f t="array" ref="CA140">VLOOKUP($C140&amp;$D140&amp;$CF140,IF({1,0},Sheet1!$A$6:$A$47&amp;Sheet1!$C$6:$C$47&amp;Sheet1!$CE$6:$CE$47,Sheet1!BZ$6:BZ$47),2,0)</f>
        <v>6000</v>
      </c>
      <c r="CB140" s="9">
        <f t="array" ref="CB140">VLOOKUP($C140&amp;$D140&amp;$CF140,IF({1,0},Sheet1!$A$6:$A$47&amp;Sheet1!$C$6:$C$47&amp;Sheet1!$CE$6:$CE$47,Sheet1!CA$6:CA$47),2,0)</f>
        <v>0</v>
      </c>
      <c r="CC140" s="9">
        <f t="array" ref="CC140">VLOOKUP($C140&amp;$D140&amp;$CF140,IF({1,0},Sheet1!$A$6:$A$47&amp;Sheet1!$C$6:$C$47&amp;Sheet1!$CE$6:$CE$47,Sheet1!CB$6:CB$47),2,0)</f>
        <v>0</v>
      </c>
      <c r="CD140" s="9">
        <f t="array" ref="CD140">VLOOKUP($C140&amp;$D140&amp;$CF140,IF({1,0},Sheet1!$A$6:$A$47&amp;Sheet1!$C$6:$C$47&amp;Sheet1!$CE$6:$CE$47,Sheet1!CC$6:CC$47),2,0)</f>
        <v>0</v>
      </c>
      <c r="CE140" s="9">
        <f t="array" ref="CE140">VLOOKUP($C140&amp;$D140&amp;$CF140,IF({1,0},Sheet1!$A$6:$A$47&amp;Sheet1!$C$6:$C$47&amp;Sheet1!$CE$6:$CE$47,Sheet1!CD$6:CD$47),2,0)</f>
        <v>0</v>
      </c>
      <c r="CF140" s="9">
        <v>45</v>
      </c>
      <c r="CG140" s="9" t="s">
        <v>491</v>
      </c>
      <c r="CH140" s="9" t="s">
        <v>214</v>
      </c>
      <c r="CI140" s="9">
        <f t="array" ref="CI140">VLOOKUP($C140&amp;$D140&amp;$CO140,IF({1,0},Sheet1!$A$6:$A$47&amp;Sheet1!$C$6:$C$47&amp;Sheet1!$CN$6:$CN$47,Sheet1!CH$6:CH$47),2,0)</f>
        <v>22</v>
      </c>
      <c r="CJ140" s="9">
        <f t="array" ref="CJ140">VLOOKUP($C140&amp;$D140&amp;$CO140,IF({1,0},Sheet1!$A$6:$A$47&amp;Sheet1!$C$6:$C$47&amp;Sheet1!$CN$6:$CN$47,Sheet1!CI$6:CI$47),2,0)</f>
        <v>48</v>
      </c>
      <c r="CK140" s="9">
        <f t="array" ref="CK140">VLOOKUP($C140&amp;$D140&amp;$CO140,IF({1,0},Sheet1!$A$6:$A$47&amp;Sheet1!$C$6:$C$47&amp;Sheet1!$CN$6:$CN$47,Sheet1!CJ$6:CJ$47),2,0)</f>
        <v>0</v>
      </c>
      <c r="CL140" s="9">
        <f t="array" ref="CL140">VLOOKUP($C140&amp;$D140&amp;$CO140,IF({1,0},Sheet1!$A$6:$A$47&amp;Sheet1!$C$6:$C$47&amp;Sheet1!$CN$6:$CN$47,Sheet1!CK$6:CK$47),2,0)</f>
        <v>0</v>
      </c>
      <c r="CM140" s="9">
        <f t="array" ref="CM140">VLOOKUP($C140&amp;$D140&amp;$CO140,IF({1,0},Sheet1!$A$6:$A$47&amp;Sheet1!$C$6:$C$47&amp;Sheet1!$CN$6:$CN$47,Sheet1!CL$6:CL$47),2,0)</f>
        <v>0</v>
      </c>
      <c r="CN140" s="9">
        <f t="array" ref="CN140">VLOOKUP($C140&amp;$D140&amp;$CO140,IF({1,0},Sheet1!$A$6:$A$47&amp;Sheet1!$C$6:$C$47&amp;Sheet1!$CN$6:$CN$47,Sheet1!CM$6:CM$47),2,0)</f>
        <v>0</v>
      </c>
      <c r="CO140" s="9">
        <v>50</v>
      </c>
      <c r="CP140" s="9" t="str">
        <f t="shared" si="43"/>
        <v>最终增伤+4.8% （10星）</v>
      </c>
    </row>
    <row r="141" spans="1:94" ht="17.399999999999999" x14ac:dyDescent="0.25">
      <c r="A141" s="53">
        <v>20504</v>
      </c>
      <c r="B141" s="12" t="s">
        <v>230</v>
      </c>
      <c r="C141" s="12">
        <f>VLOOKUP(B141,Sheet4!$A$6:$B$171,2,0)</f>
        <v>3</v>
      </c>
      <c r="D141" s="54">
        <v>5</v>
      </c>
      <c r="E141" s="9" t="s">
        <v>206</v>
      </c>
      <c r="F141" s="9">
        <f t="array" ref="F141">VLOOKUP($C141&amp;$D141&amp;$L141,IF({1,0},Sheet1!$A$6:$A$47&amp;Sheet1!$C$6:$C$47&amp;Sheet1!$K$6:$K$47,Sheet1!E$6:E$47),2,0)</f>
        <v>18</v>
      </c>
      <c r="G141" s="9">
        <f t="array" ref="G141">VLOOKUP($C141&amp;$D141&amp;$L141,IF({1,0},Sheet1!$A$6:$A$47&amp;Sheet1!$C$6:$C$47&amp;Sheet1!$K$6:$K$47,Sheet1!F$6:F$47),2,0)</f>
        <v>1</v>
      </c>
      <c r="H141" s="9">
        <f t="array" ref="H141">VLOOKUP($C141&amp;$D141&amp;$L141,IF({1,0},Sheet1!$A$6:$A$47&amp;Sheet1!$C$6:$C$47&amp;Sheet1!$K$6:$K$47,Sheet1!G$6:G$47),2,0)</f>
        <v>0</v>
      </c>
      <c r="I141" s="9">
        <f t="array" ref="I141">VLOOKUP($C141&amp;$D141&amp;$L141,IF({1,0},Sheet1!$A$6:$A$47&amp;Sheet1!$C$6:$C$47&amp;Sheet1!$K$6:$K$47,Sheet1!H$6:H$47),2,0)</f>
        <v>0</v>
      </c>
      <c r="J141" s="9">
        <f t="array" ref="J141">VLOOKUP($C141&amp;$D141&amp;$L141,IF({1,0},Sheet1!$A$6:$A$47&amp;Sheet1!$C$6:$C$47&amp;Sheet1!$K$6:$K$47,Sheet1!I$6:I$47),2,0)</f>
        <v>0</v>
      </c>
      <c r="K141" s="9">
        <f t="array" ref="K141">VLOOKUP($C141&amp;$D141&amp;$L141,IF({1,0},Sheet1!$A$6:$A$47&amp;Sheet1!$C$6:$C$47&amp;Sheet1!$K$6:$K$47,Sheet1!J$6:J$47),2,0)</f>
        <v>0</v>
      </c>
      <c r="L141" s="9">
        <v>5</v>
      </c>
      <c r="M141" s="33" t="s">
        <v>413</v>
      </c>
      <c r="N141" s="9" t="s">
        <v>207</v>
      </c>
      <c r="O141" s="9">
        <f t="array" ref="O141">VLOOKUP($C141&amp;$D141&amp;$U141,IF({1,0},Sheet1!$A$6:$A$47&amp;Sheet1!$C$6:$C$47&amp;Sheet1!$T$6:$T$47,Sheet1!N$6:N$47),2,0)</f>
        <v>18</v>
      </c>
      <c r="P141" s="9">
        <f t="array" ref="P141">VLOOKUP($C141&amp;$D141&amp;$U141,IF({1,0},Sheet1!$A$6:$A$47&amp;Sheet1!$C$6:$C$47&amp;Sheet1!$T$6:$T$47,Sheet1!O$6:O$47),2,0)</f>
        <v>2</v>
      </c>
      <c r="Q141" s="9">
        <f t="array" ref="Q141">VLOOKUP($C141&amp;$D141&amp;$U141,IF({1,0},Sheet1!$A$6:$A$47&amp;Sheet1!$C$6:$C$47&amp;Sheet1!$T$6:$T$47,Sheet1!P$6:P$47),2,0)</f>
        <v>0</v>
      </c>
      <c r="R141" s="9">
        <f t="array" ref="R141">VLOOKUP($C141&amp;$D141&amp;$U141,IF({1,0},Sheet1!$A$6:$A$47&amp;Sheet1!$C$6:$C$47&amp;Sheet1!$T$6:$T$47,Sheet1!Q$6:Q$47),2,0)</f>
        <v>0</v>
      </c>
      <c r="S141" s="9">
        <f t="array" ref="S141">VLOOKUP($C141&amp;$D141&amp;$U141,IF({1,0},Sheet1!$A$6:$A$47&amp;Sheet1!$C$6:$C$47&amp;Sheet1!$T$6:$T$47,Sheet1!R$6:R$47),2,0)</f>
        <v>0</v>
      </c>
      <c r="T141" s="9">
        <f t="array" ref="T141">VLOOKUP($C141&amp;$D141&amp;$U141,IF({1,0},Sheet1!$A$6:$A$47&amp;Sheet1!$C$6:$C$47&amp;Sheet1!$T$6:$T$47,Sheet1!S$6:S$47),2,0)</f>
        <v>0</v>
      </c>
      <c r="U141" s="9">
        <v>10</v>
      </c>
      <c r="V141" s="33" t="s">
        <v>414</v>
      </c>
      <c r="W141" s="9" t="s">
        <v>28</v>
      </c>
      <c r="X141" s="9">
        <f t="array" ref="X141">VLOOKUP($C141&amp;$D141&amp;$AD141,IF({1,0},Sheet1!$A$6:$A$47&amp;Sheet1!$C$6:$C$47&amp;Sheet1!$AC$6:$AC$47,Sheet1!W$6:W$47),2,0)</f>
        <v>0</v>
      </c>
      <c r="Y141" s="9">
        <f t="array" ref="Y141">VLOOKUP($C141&amp;$D141&amp;$AD141,IF({1,0},Sheet1!$A$6:$A$47&amp;Sheet1!$C$6:$C$47&amp;Sheet1!$AC$6:$AC$47,Sheet1!X$6:X$47),2,0)</f>
        <v>0</v>
      </c>
      <c r="Z141" s="9">
        <f t="array" ref="Z141">VLOOKUP($C141&amp;$D141&amp;$AD141,IF({1,0},Sheet1!$A$6:$A$47&amp;Sheet1!$C$6:$C$47&amp;Sheet1!$AC$6:$AC$47,Sheet1!Y$6:Y$47),2,0)</f>
        <v>2</v>
      </c>
      <c r="AA141" s="9">
        <f t="array" ref="AA141">VLOOKUP($C141&amp;$D141&amp;$AD141,IF({1,0},Sheet1!$A$6:$A$47&amp;Sheet1!$C$6:$C$47&amp;Sheet1!$AC$6:$AC$47,Sheet1!Z$6:Z$47),2,0)</f>
        <v>500</v>
      </c>
      <c r="AB141" s="9">
        <f t="array" ref="AB141">VLOOKUP($C141&amp;$D141&amp;$AD141,IF({1,0},Sheet1!$A$6:$A$47&amp;Sheet1!$C$6:$C$47&amp;Sheet1!$AC$6:$AC$47,Sheet1!AA$6:AA$47),2,0)</f>
        <v>9</v>
      </c>
      <c r="AC141" s="9">
        <f t="array" ref="AC141">VLOOKUP($C141&amp;$D141&amp;$AD141,IF({1,0},Sheet1!$A$6:$A$47&amp;Sheet1!$C$6:$C$47&amp;Sheet1!$AC$6:$AC$47,Sheet1!AB$6:AB$47),2,0)</f>
        <v>25</v>
      </c>
      <c r="AD141" s="9">
        <v>15</v>
      </c>
      <c r="AE141" s="9" t="str">
        <f t="array" ref="AE141">VLOOKUP($C141&amp;$D141,IF({1,0},Sheet1!$A$6:$A$47&amp;Sheet1!$C$6:$C$47,Sheet1!AD$6:AD$47),2,0)</f>
        <v>攻击+500，命中+2.5% （3星）</v>
      </c>
      <c r="AF141" s="9" t="s">
        <v>209</v>
      </c>
      <c r="AG141" s="9">
        <f t="array" ref="AG141">VLOOKUP($C141&amp;$D141&amp;$AM141,IF({1,0},Sheet1!$A$6:$A$47&amp;Sheet1!$C$6:$C$47&amp;Sheet1!$AL$6:$AL$47,Sheet1!AF$6:AF$47),2,0)</f>
        <v>0</v>
      </c>
      <c r="AH141" s="9">
        <f t="array" ref="AH141">VLOOKUP($C141&amp;$D141&amp;$AM141,IF({1,0},Sheet1!$A$6:$A$47&amp;Sheet1!$C$6:$C$47&amp;Sheet1!$AL$6:$AL$47,Sheet1!AG$6:AG$47),2,0)</f>
        <v>0</v>
      </c>
      <c r="AI141" s="9">
        <f t="array" ref="AI141">VLOOKUP($C141&amp;$D141&amp;$AM141,IF({1,0},Sheet1!$A$6:$A$47&amp;Sheet1!$C$6:$C$47&amp;Sheet1!$AL$6:$AL$47,Sheet1!AH$6:AH$47),2,0)</f>
        <v>7</v>
      </c>
      <c r="AJ141" s="9">
        <f t="array" ref="AJ141">VLOOKUP($C141&amp;$D141&amp;$AM141,IF({1,0},Sheet1!$A$6:$A$47&amp;Sheet1!$C$6:$C$47&amp;Sheet1!$AL$6:$AL$47,Sheet1!AI$6:AI$47),2,0)</f>
        <v>45</v>
      </c>
      <c r="AK141" s="9">
        <f t="array" ref="AK141">VLOOKUP($C141&amp;$D141&amp;$AM141,IF({1,0},Sheet1!$A$6:$A$47&amp;Sheet1!$C$6:$C$47&amp;Sheet1!$AL$6:$AL$47,Sheet1!AJ$6:AJ$47),2,0)</f>
        <v>0</v>
      </c>
      <c r="AL141" s="9">
        <f t="array" ref="AL141">VLOOKUP($C141&amp;$D141&amp;$AM141,IF({1,0},Sheet1!$A$6:$A$47&amp;Sheet1!$C$6:$C$47&amp;Sheet1!$AL$6:$AL$47,Sheet1!AK$6:AK$47),2,0)</f>
        <v>0</v>
      </c>
      <c r="AM141" s="9">
        <v>20</v>
      </c>
      <c r="AN141" s="9" t="s">
        <v>488</v>
      </c>
      <c r="AO141" s="9" t="s">
        <v>73</v>
      </c>
      <c r="AP141" s="9">
        <f t="array" ref="AP141">VLOOKUP($C141&amp;$D141&amp;$AV141,IF({1,0},Sheet1!$A$6:$A$47&amp;Sheet1!$C$6:$C$47&amp;Sheet1!$AU$6:$AU$47,Sheet1!AO$6:AO$47),2,0)</f>
        <v>2</v>
      </c>
      <c r="AQ141" s="9">
        <f t="array" ref="AQ141">VLOOKUP($C141&amp;$D141&amp;$AV141,IF({1,0},Sheet1!$A$6:$A$47&amp;Sheet1!$C$6:$C$47&amp;Sheet1!$AU$6:$AU$47,Sheet1!AP$6:AP$47),2,0)</f>
        <v>1500</v>
      </c>
      <c r="AR141" s="9">
        <f t="array" ref="AR141">VLOOKUP($C141&amp;$D141&amp;$AV141,IF({1,0},Sheet1!$A$6:$A$47&amp;Sheet1!$C$6:$C$47&amp;Sheet1!$AU$6:$AU$47,Sheet1!AQ$6:AQ$47),2,0)</f>
        <v>0</v>
      </c>
      <c r="AS141" s="9">
        <f t="array" ref="AS141">VLOOKUP($C141&amp;$D141&amp;$AV141,IF({1,0},Sheet1!$A$6:$A$47&amp;Sheet1!$C$6:$C$47&amp;Sheet1!$AU$6:$AU$47,Sheet1!AR$6:AR$47),2,0)</f>
        <v>0</v>
      </c>
      <c r="AT141" s="9">
        <f t="array" ref="AT141">VLOOKUP($C141&amp;$D141&amp;$AV141,IF({1,0},Sheet1!$A$6:$A$47&amp;Sheet1!$C$6:$C$47&amp;Sheet1!$AU$6:$AU$47,Sheet1!AS$6:AS$47),2,0)</f>
        <v>0</v>
      </c>
      <c r="AU141" s="9">
        <f t="array" ref="AU141">VLOOKUP($C141&amp;$D141&amp;$AV141,IF({1,0},Sheet1!$A$6:$A$47&amp;Sheet1!$C$6:$C$47&amp;Sheet1!$AU$6:$AU$47,Sheet1!AT$6:AT$47),2,0)</f>
        <v>0</v>
      </c>
      <c r="AV141" s="9">
        <v>25</v>
      </c>
      <c r="AW141" s="9" t="s">
        <v>489</v>
      </c>
      <c r="AX141" s="9" t="s">
        <v>74</v>
      </c>
      <c r="AY141" s="9">
        <f t="array" ref="AY141">VLOOKUP($C141&amp;$D141&amp;$BE141,IF({1,0},Sheet1!$A$6:$A$47&amp;Sheet1!$C$6:$C$47&amp;Sheet1!$BD$6:$BD$47,Sheet1!AX$6:AX$47),2,0)</f>
        <v>18</v>
      </c>
      <c r="AZ141" s="9">
        <f t="array" ref="AZ141">VLOOKUP($C141&amp;$D141&amp;$BE141,IF({1,0},Sheet1!$A$6:$A$47&amp;Sheet1!$C$6:$C$47&amp;Sheet1!$BD$6:$BD$47,Sheet1!AY$6:AY$47),2,0)</f>
        <v>4</v>
      </c>
      <c r="BA141" s="9">
        <f t="array" ref="BA141">VLOOKUP($C141&amp;$D141&amp;$BE141,IF({1,0},Sheet1!$A$6:$A$47&amp;Sheet1!$C$6:$C$47&amp;Sheet1!$BD$6:$BD$47,Sheet1!AZ$6:AZ$47),2,0)</f>
        <v>0</v>
      </c>
      <c r="BB141" s="9">
        <f t="array" ref="BB141">VLOOKUP($C141&amp;$D141&amp;$BE141,IF({1,0},Sheet1!$A$6:$A$47&amp;Sheet1!$C$6:$C$47&amp;Sheet1!$BD$6:$BD$47,Sheet1!BA$6:BA$47),2,0)</f>
        <v>0</v>
      </c>
      <c r="BC141" s="9">
        <f t="array" ref="BC141">VLOOKUP($C141&amp;$D141&amp;$BE141,IF({1,0},Sheet1!$A$6:$A$47&amp;Sheet1!$C$6:$C$47&amp;Sheet1!$BD$6:$BD$47,Sheet1!BB$6:BB$47),2,0)</f>
        <v>0</v>
      </c>
      <c r="BD141" s="9">
        <f t="array" ref="BD141">VLOOKUP($C141&amp;$D141&amp;$BE141,IF({1,0},Sheet1!$A$6:$A$47&amp;Sheet1!$C$6:$C$47&amp;Sheet1!$BD$6:$BD$47,Sheet1!BC$6:BC$47),2,0)</f>
        <v>0</v>
      </c>
      <c r="BE141" s="9">
        <v>30</v>
      </c>
      <c r="BF141" s="33" t="s">
        <v>418</v>
      </c>
      <c r="BG141" s="33" t="s">
        <v>75</v>
      </c>
      <c r="BH141" s="9">
        <f t="array" ref="BH141">VLOOKUP($C141&amp;$D141&amp;$BN141,IF({1,0},Sheet1!$A$6:$A$47&amp;Sheet1!$C$6:$C$47&amp;Sheet1!$BM$6:$BM$47,Sheet1!BG$6:BG$47),2,0)</f>
        <v>2</v>
      </c>
      <c r="BI141" s="9">
        <f t="array" ref="BI141">VLOOKUP($C141&amp;$D141&amp;$BN141,IF({1,0},Sheet1!$A$6:$A$47&amp;Sheet1!$C$6:$C$47&amp;Sheet1!$BM$6:$BM$47,Sheet1!BH$6:BH$47),2,0)</f>
        <v>3000</v>
      </c>
      <c r="BJ141" s="9">
        <f t="array" ref="BJ141">VLOOKUP($C141&amp;$D141&amp;$BN141,IF({1,0},Sheet1!$A$6:$A$47&amp;Sheet1!$C$6:$C$47&amp;Sheet1!$BM$6:$BM$47,Sheet1!BI$6:BI$47),2,0)</f>
        <v>0</v>
      </c>
      <c r="BK141" s="9">
        <f t="array" ref="BK141">VLOOKUP($C141&amp;$D141&amp;$BN141,IF({1,0},Sheet1!$A$6:$A$47&amp;Sheet1!$C$6:$C$47&amp;Sheet1!$BM$6:$BM$47,Sheet1!BJ$6:BJ$47),2,0)</f>
        <v>0</v>
      </c>
      <c r="BL141" s="9">
        <f t="array" ref="BL141">VLOOKUP($C141&amp;$D141&amp;$BN141,IF({1,0},Sheet1!$A$6:$A$47&amp;Sheet1!$C$6:$C$47&amp;Sheet1!$BM$6:$BM$47,Sheet1!BK$6:BK$47),2,0)</f>
        <v>0</v>
      </c>
      <c r="BM141" s="9">
        <f t="array" ref="BM141">VLOOKUP($C141&amp;$D141&amp;$BN141,IF({1,0},Sheet1!$A$6:$A$47&amp;Sheet1!$C$6:$C$47&amp;Sheet1!$BM$6:$BM$47,Sheet1!BL$6:BL$47),2,0)</f>
        <v>0</v>
      </c>
      <c r="BN141" s="9">
        <v>35</v>
      </c>
      <c r="BO141" s="9" t="s">
        <v>490</v>
      </c>
      <c r="BP141" s="9" t="s">
        <v>212</v>
      </c>
      <c r="BQ141" s="9">
        <f t="array" ref="BQ141">VLOOKUP($C141&amp;$D141&amp;$BW141,IF({1,0},Sheet1!$A$6:$A$47&amp;Sheet1!$C$6:$C$47&amp;Sheet1!$BV$6:$BV$47,Sheet1!BP$6:BP$47),2,0)</f>
        <v>7</v>
      </c>
      <c r="BR141" s="9">
        <f t="array" ref="BR141">VLOOKUP($C141&amp;$D141&amp;$BW141,IF({1,0},Sheet1!$A$6:$A$47&amp;Sheet1!$C$6:$C$47&amp;Sheet1!$BV$6:$BV$47,Sheet1!BQ$6:BQ$47),2,0)</f>
        <v>40</v>
      </c>
      <c r="BS141" s="9">
        <f t="array" ref="BS141">VLOOKUP($C141&amp;$D141&amp;$BW141,IF({1,0},Sheet1!$A$6:$A$47&amp;Sheet1!$C$6:$C$47&amp;Sheet1!$BV$6:$BV$47,Sheet1!BR$6:BR$47),2,0)</f>
        <v>0</v>
      </c>
      <c r="BT141" s="9">
        <f t="array" ref="BT141">VLOOKUP($C141&amp;$D141&amp;$BW141,IF({1,0},Sheet1!$A$6:$A$47&amp;Sheet1!$C$6:$C$47&amp;Sheet1!$BV$6:$BV$47,Sheet1!BS$6:BS$47),2,0)</f>
        <v>0</v>
      </c>
      <c r="BU141" s="9">
        <f t="array" ref="BU141">VLOOKUP($C141&amp;$D141&amp;$BW141,IF({1,0},Sheet1!$A$6:$A$47&amp;Sheet1!$C$6:$C$47&amp;Sheet1!$BV$6:$BV$47,Sheet1!BT$6:BT$47),2,0)</f>
        <v>0</v>
      </c>
      <c r="BV141" s="9">
        <f t="array" ref="BV141">VLOOKUP($C141&amp;$D141&amp;$BW141,IF({1,0},Sheet1!$A$6:$A$47&amp;Sheet1!$C$6:$C$47&amp;Sheet1!$BV$6:$BV$47,Sheet1!BU$6:BU$47),2,0)</f>
        <v>0</v>
      </c>
      <c r="BW141" s="9">
        <v>40</v>
      </c>
      <c r="BX141" s="9" t="str">
        <f t="shared" si="42"/>
        <v>伤害加成+4% （8星）</v>
      </c>
      <c r="BY141" s="9" t="s">
        <v>77</v>
      </c>
      <c r="BZ141" s="9">
        <f t="array" ref="BZ141">VLOOKUP($C141&amp;$D141&amp;$CF141,IF({1,0},Sheet1!$A$6:$A$47&amp;Sheet1!$C$6:$C$47&amp;Sheet1!$CE$6:$CE$47,Sheet1!BY$6:BY$47),2,0)</f>
        <v>2</v>
      </c>
      <c r="CA141" s="9">
        <f t="array" ref="CA141">VLOOKUP($C141&amp;$D141&amp;$CF141,IF({1,0},Sheet1!$A$6:$A$47&amp;Sheet1!$C$6:$C$47&amp;Sheet1!$CE$6:$CE$47,Sheet1!BZ$6:BZ$47),2,0)</f>
        <v>6000</v>
      </c>
      <c r="CB141" s="9">
        <f t="array" ref="CB141">VLOOKUP($C141&amp;$D141&amp;$CF141,IF({1,0},Sheet1!$A$6:$A$47&amp;Sheet1!$C$6:$C$47&amp;Sheet1!$CE$6:$CE$47,Sheet1!CA$6:CA$47),2,0)</f>
        <v>0</v>
      </c>
      <c r="CC141" s="9">
        <f t="array" ref="CC141">VLOOKUP($C141&amp;$D141&amp;$CF141,IF({1,0},Sheet1!$A$6:$A$47&amp;Sheet1!$C$6:$C$47&amp;Sheet1!$CE$6:$CE$47,Sheet1!CB$6:CB$47),2,0)</f>
        <v>0</v>
      </c>
      <c r="CD141" s="9">
        <f t="array" ref="CD141">VLOOKUP($C141&amp;$D141&amp;$CF141,IF({1,0},Sheet1!$A$6:$A$47&amp;Sheet1!$C$6:$C$47&amp;Sheet1!$CE$6:$CE$47,Sheet1!CC$6:CC$47),2,0)</f>
        <v>0</v>
      </c>
      <c r="CE141" s="9">
        <f t="array" ref="CE141">VLOOKUP($C141&amp;$D141&amp;$CF141,IF({1,0},Sheet1!$A$6:$A$47&amp;Sheet1!$C$6:$C$47&amp;Sheet1!$CE$6:$CE$47,Sheet1!CD$6:CD$47),2,0)</f>
        <v>0</v>
      </c>
      <c r="CF141" s="9">
        <v>45</v>
      </c>
      <c r="CG141" s="9" t="s">
        <v>491</v>
      </c>
      <c r="CH141" s="9" t="s">
        <v>214</v>
      </c>
      <c r="CI141" s="9">
        <f t="array" ref="CI141">VLOOKUP($C141&amp;$D141&amp;$CO141,IF({1,0},Sheet1!$A$6:$A$47&amp;Sheet1!$C$6:$C$47&amp;Sheet1!$CN$6:$CN$47,Sheet1!CH$6:CH$47),2,0)</f>
        <v>22</v>
      </c>
      <c r="CJ141" s="9">
        <f t="array" ref="CJ141">VLOOKUP($C141&amp;$D141&amp;$CO141,IF({1,0},Sheet1!$A$6:$A$47&amp;Sheet1!$C$6:$C$47&amp;Sheet1!$CN$6:$CN$47,Sheet1!CI$6:CI$47),2,0)</f>
        <v>48</v>
      </c>
      <c r="CK141" s="9">
        <f t="array" ref="CK141">VLOOKUP($C141&amp;$D141&amp;$CO141,IF({1,0},Sheet1!$A$6:$A$47&amp;Sheet1!$C$6:$C$47&amp;Sheet1!$CN$6:$CN$47,Sheet1!CJ$6:CJ$47),2,0)</f>
        <v>0</v>
      </c>
      <c r="CL141" s="9">
        <f t="array" ref="CL141">VLOOKUP($C141&amp;$D141&amp;$CO141,IF({1,0},Sheet1!$A$6:$A$47&amp;Sheet1!$C$6:$C$47&amp;Sheet1!$CN$6:$CN$47,Sheet1!CK$6:CK$47),2,0)</f>
        <v>0</v>
      </c>
      <c r="CM141" s="9">
        <f t="array" ref="CM141">VLOOKUP($C141&amp;$D141&amp;$CO141,IF({1,0},Sheet1!$A$6:$A$47&amp;Sheet1!$C$6:$C$47&amp;Sheet1!$CN$6:$CN$47,Sheet1!CL$6:CL$47),2,0)</f>
        <v>0</v>
      </c>
      <c r="CN141" s="9">
        <f t="array" ref="CN141">VLOOKUP($C141&amp;$D141&amp;$CO141,IF({1,0},Sheet1!$A$6:$A$47&amp;Sheet1!$C$6:$C$47&amp;Sheet1!$CN$6:$CN$47,Sheet1!CM$6:CM$47),2,0)</f>
        <v>0</v>
      </c>
      <c r="CO141" s="9">
        <v>50</v>
      </c>
      <c r="CP141" s="9" t="str">
        <f t="shared" si="43"/>
        <v>最终增伤+4.8% （10星）</v>
      </c>
    </row>
    <row r="142" spans="1:94" ht="17.399999999999999" x14ac:dyDescent="0.25">
      <c r="A142" s="53">
        <v>20505</v>
      </c>
      <c r="B142" s="12" t="s">
        <v>231</v>
      </c>
      <c r="C142" s="12">
        <f>VLOOKUP(B142,Sheet4!$A$6:$B$171,2,0)</f>
        <v>3</v>
      </c>
      <c r="D142" s="54">
        <v>5</v>
      </c>
      <c r="E142" s="8" t="s">
        <v>29</v>
      </c>
      <c r="F142" s="9">
        <f t="array" ref="F142">VLOOKUP($C142&amp;$D142&amp;$L142,IF({1,0},Sheet1!$A$6:$A$47&amp;Sheet1!$C$6:$C$47&amp;Sheet1!$K$6:$K$47,Sheet1!E$6:E$47),2,0)</f>
        <v>18</v>
      </c>
      <c r="G142" s="9">
        <f t="array" ref="G142">VLOOKUP($C142&amp;$D142&amp;$L142,IF({1,0},Sheet1!$A$6:$A$47&amp;Sheet1!$C$6:$C$47&amp;Sheet1!$K$6:$K$47,Sheet1!F$6:F$47),2,0)</f>
        <v>1</v>
      </c>
      <c r="H142" s="9">
        <f t="array" ref="H142">VLOOKUP($C142&amp;$D142&amp;$L142,IF({1,0},Sheet1!$A$6:$A$47&amp;Sheet1!$C$6:$C$47&amp;Sheet1!$K$6:$K$47,Sheet1!G$6:G$47),2,0)</f>
        <v>0</v>
      </c>
      <c r="I142" s="9">
        <f t="array" ref="I142">VLOOKUP($C142&amp;$D142&amp;$L142,IF({1,0},Sheet1!$A$6:$A$47&amp;Sheet1!$C$6:$C$47&amp;Sheet1!$K$6:$K$47,Sheet1!H$6:H$47),2,0)</f>
        <v>0</v>
      </c>
      <c r="J142" s="9">
        <f t="array" ref="J142">VLOOKUP($C142&amp;$D142&amp;$L142,IF({1,0},Sheet1!$A$6:$A$47&amp;Sheet1!$C$6:$C$47&amp;Sheet1!$K$6:$K$47,Sheet1!I$6:I$47),2,0)</f>
        <v>0</v>
      </c>
      <c r="K142" s="9">
        <f t="array" ref="K142">VLOOKUP($C142&amp;$D142&amp;$L142,IF({1,0},Sheet1!$A$6:$A$47&amp;Sheet1!$C$6:$C$47&amp;Sheet1!$K$6:$K$47,Sheet1!J$6:J$47),2,0)</f>
        <v>0</v>
      </c>
      <c r="L142" s="8">
        <v>5</v>
      </c>
      <c r="M142" s="33" t="s">
        <v>413</v>
      </c>
      <c r="N142" s="8" t="s">
        <v>27</v>
      </c>
      <c r="O142" s="9">
        <f t="array" ref="O142">VLOOKUP($C142&amp;$D142&amp;$U142,IF({1,0},Sheet1!$A$6:$A$47&amp;Sheet1!$C$6:$C$47&amp;Sheet1!$T$6:$T$47,Sheet1!N$6:N$47),2,0)</f>
        <v>18</v>
      </c>
      <c r="P142" s="9">
        <f t="array" ref="P142">VLOOKUP($C142&amp;$D142&amp;$U142,IF({1,0},Sheet1!$A$6:$A$47&amp;Sheet1!$C$6:$C$47&amp;Sheet1!$T$6:$T$47,Sheet1!O$6:O$47),2,0)</f>
        <v>2</v>
      </c>
      <c r="Q142" s="9">
        <f t="array" ref="Q142">VLOOKUP($C142&amp;$D142&amp;$U142,IF({1,0},Sheet1!$A$6:$A$47&amp;Sheet1!$C$6:$C$47&amp;Sheet1!$T$6:$T$47,Sheet1!P$6:P$47),2,0)</f>
        <v>0</v>
      </c>
      <c r="R142" s="9">
        <f t="array" ref="R142">VLOOKUP($C142&amp;$D142&amp;$U142,IF({1,0},Sheet1!$A$6:$A$47&amp;Sheet1!$C$6:$C$47&amp;Sheet1!$T$6:$T$47,Sheet1!Q$6:Q$47),2,0)</f>
        <v>0</v>
      </c>
      <c r="S142" s="9">
        <f t="array" ref="S142">VLOOKUP($C142&amp;$D142&amp;$U142,IF({1,0},Sheet1!$A$6:$A$47&amp;Sheet1!$C$6:$C$47&amp;Sheet1!$T$6:$T$47,Sheet1!R$6:R$47),2,0)</f>
        <v>0</v>
      </c>
      <c r="T142" s="9">
        <f t="array" ref="T142">VLOOKUP($C142&amp;$D142&amp;$U142,IF({1,0},Sheet1!$A$6:$A$47&amp;Sheet1!$C$6:$C$47&amp;Sheet1!$T$6:$T$47,Sheet1!S$6:S$47),2,0)</f>
        <v>0</v>
      </c>
      <c r="U142" s="8">
        <v>10</v>
      </c>
      <c r="V142" s="33" t="s">
        <v>414</v>
      </c>
      <c r="W142" s="8" t="s">
        <v>28</v>
      </c>
      <c r="X142" s="9">
        <f t="array" ref="X142">VLOOKUP($C142&amp;$D142&amp;$AD142,IF({1,0},Sheet1!$A$6:$A$47&amp;Sheet1!$C$6:$C$47&amp;Sheet1!$AC$6:$AC$47,Sheet1!W$6:W$47),2,0)</f>
        <v>0</v>
      </c>
      <c r="Y142" s="9">
        <f t="array" ref="Y142">VLOOKUP($C142&amp;$D142&amp;$AD142,IF({1,0},Sheet1!$A$6:$A$47&amp;Sheet1!$C$6:$C$47&amp;Sheet1!$AC$6:$AC$47,Sheet1!X$6:X$47),2,0)</f>
        <v>0</v>
      </c>
      <c r="Z142" s="9">
        <f t="array" ref="Z142">VLOOKUP($C142&amp;$D142&amp;$AD142,IF({1,0},Sheet1!$A$6:$A$47&amp;Sheet1!$C$6:$C$47&amp;Sheet1!$AC$6:$AC$47,Sheet1!Y$6:Y$47),2,0)</f>
        <v>2</v>
      </c>
      <c r="AA142" s="9">
        <f t="array" ref="AA142">VLOOKUP($C142&amp;$D142&amp;$AD142,IF({1,0},Sheet1!$A$6:$A$47&amp;Sheet1!$C$6:$C$47&amp;Sheet1!$AC$6:$AC$47,Sheet1!Z$6:Z$47),2,0)</f>
        <v>500</v>
      </c>
      <c r="AB142" s="9">
        <f t="array" ref="AB142">VLOOKUP($C142&amp;$D142&amp;$AD142,IF({1,0},Sheet1!$A$6:$A$47&amp;Sheet1!$C$6:$C$47&amp;Sheet1!$AC$6:$AC$47,Sheet1!AA$6:AA$47),2,0)</f>
        <v>9</v>
      </c>
      <c r="AC142" s="9">
        <f t="array" ref="AC142">VLOOKUP($C142&amp;$D142&amp;$AD142,IF({1,0},Sheet1!$A$6:$A$47&amp;Sheet1!$C$6:$C$47&amp;Sheet1!$AC$6:$AC$47,Sheet1!AB$6:AB$47),2,0)</f>
        <v>25</v>
      </c>
      <c r="AD142" s="8">
        <v>15</v>
      </c>
      <c r="AE142" s="9" t="str">
        <f t="array" ref="AE142">VLOOKUP($C142&amp;$D142,IF({1,0},Sheet1!$A$6:$A$47&amp;Sheet1!$C$6:$C$47,Sheet1!AD$6:AD$47),2,0)</f>
        <v>攻击+500，命中+2.5% （3星）</v>
      </c>
      <c r="AF142" s="8" t="s">
        <v>72</v>
      </c>
      <c r="AG142" s="9">
        <f t="array" ref="AG142">VLOOKUP($C142&amp;$D142&amp;$AM142,IF({1,0},Sheet1!$A$6:$A$47&amp;Sheet1!$C$6:$C$47&amp;Sheet1!$AL$6:$AL$47,Sheet1!AF$6:AF$47),2,0)</f>
        <v>0</v>
      </c>
      <c r="AH142" s="9">
        <f t="array" ref="AH142">VLOOKUP($C142&amp;$D142&amp;$AM142,IF({1,0},Sheet1!$A$6:$A$47&amp;Sheet1!$C$6:$C$47&amp;Sheet1!$AL$6:$AL$47,Sheet1!AG$6:AG$47),2,0)</f>
        <v>0</v>
      </c>
      <c r="AI142" s="9">
        <f t="array" ref="AI142">VLOOKUP($C142&amp;$D142&amp;$AM142,IF({1,0},Sheet1!$A$6:$A$47&amp;Sheet1!$C$6:$C$47&amp;Sheet1!$AL$6:$AL$47,Sheet1!AH$6:AH$47),2,0)</f>
        <v>7</v>
      </c>
      <c r="AJ142" s="9">
        <f t="array" ref="AJ142">VLOOKUP($C142&amp;$D142&amp;$AM142,IF({1,0},Sheet1!$A$6:$A$47&amp;Sheet1!$C$6:$C$47&amp;Sheet1!$AL$6:$AL$47,Sheet1!AI$6:AI$47),2,0)</f>
        <v>45</v>
      </c>
      <c r="AK142" s="9">
        <f t="array" ref="AK142">VLOOKUP($C142&amp;$D142&amp;$AM142,IF({1,0},Sheet1!$A$6:$A$47&amp;Sheet1!$C$6:$C$47&amp;Sheet1!$AL$6:$AL$47,Sheet1!AJ$6:AJ$47),2,0)</f>
        <v>0</v>
      </c>
      <c r="AL142" s="9">
        <f t="array" ref="AL142">VLOOKUP($C142&amp;$D142&amp;$AM142,IF({1,0},Sheet1!$A$6:$A$47&amp;Sheet1!$C$6:$C$47&amp;Sheet1!$AL$6:$AL$47,Sheet1!AK$6:AK$47),2,0)</f>
        <v>0</v>
      </c>
      <c r="AM142" s="8">
        <v>20</v>
      </c>
      <c r="AN142" s="9" t="s">
        <v>488</v>
      </c>
      <c r="AO142" s="8" t="s">
        <v>73</v>
      </c>
      <c r="AP142" s="9">
        <f t="array" ref="AP142">VLOOKUP($C142&amp;$D142&amp;$AV142,IF({1,0},Sheet1!$A$6:$A$47&amp;Sheet1!$C$6:$C$47&amp;Sheet1!$AU$6:$AU$47,Sheet1!AO$6:AO$47),2,0)</f>
        <v>2</v>
      </c>
      <c r="AQ142" s="9">
        <f t="array" ref="AQ142">VLOOKUP($C142&amp;$D142&amp;$AV142,IF({1,0},Sheet1!$A$6:$A$47&amp;Sheet1!$C$6:$C$47&amp;Sheet1!$AU$6:$AU$47,Sheet1!AP$6:AP$47),2,0)</f>
        <v>1500</v>
      </c>
      <c r="AR142" s="9">
        <f t="array" ref="AR142">VLOOKUP($C142&amp;$D142&amp;$AV142,IF({1,0},Sheet1!$A$6:$A$47&amp;Sheet1!$C$6:$C$47&amp;Sheet1!$AU$6:$AU$47,Sheet1!AQ$6:AQ$47),2,0)</f>
        <v>0</v>
      </c>
      <c r="AS142" s="9">
        <f t="array" ref="AS142">VLOOKUP($C142&amp;$D142&amp;$AV142,IF({1,0},Sheet1!$A$6:$A$47&amp;Sheet1!$C$6:$C$47&amp;Sheet1!$AU$6:$AU$47,Sheet1!AR$6:AR$47),2,0)</f>
        <v>0</v>
      </c>
      <c r="AT142" s="9">
        <f t="array" ref="AT142">VLOOKUP($C142&amp;$D142&amp;$AV142,IF({1,0},Sheet1!$A$6:$A$47&amp;Sheet1!$C$6:$C$47&amp;Sheet1!$AU$6:$AU$47,Sheet1!AS$6:AS$47),2,0)</f>
        <v>0</v>
      </c>
      <c r="AU142" s="9">
        <f t="array" ref="AU142">VLOOKUP($C142&amp;$D142&amp;$AV142,IF({1,0},Sheet1!$A$6:$A$47&amp;Sheet1!$C$6:$C$47&amp;Sheet1!$AU$6:$AU$47,Sheet1!AT$6:AT$47),2,0)</f>
        <v>0</v>
      </c>
      <c r="AV142" s="8">
        <v>25</v>
      </c>
      <c r="AW142" s="9" t="s">
        <v>489</v>
      </c>
      <c r="AX142" s="8" t="s">
        <v>74</v>
      </c>
      <c r="AY142" s="9">
        <f t="array" ref="AY142">VLOOKUP($C142&amp;$D142&amp;$BE142,IF({1,0},Sheet1!$A$6:$A$47&amp;Sheet1!$C$6:$C$47&amp;Sheet1!$BD$6:$BD$47,Sheet1!AX$6:AX$47),2,0)</f>
        <v>18</v>
      </c>
      <c r="AZ142" s="9">
        <f t="array" ref="AZ142">VLOOKUP($C142&amp;$D142&amp;$BE142,IF({1,0},Sheet1!$A$6:$A$47&amp;Sheet1!$C$6:$C$47&amp;Sheet1!$BD$6:$BD$47,Sheet1!AY$6:AY$47),2,0)</f>
        <v>4</v>
      </c>
      <c r="BA142" s="9">
        <f t="array" ref="BA142">VLOOKUP($C142&amp;$D142&amp;$BE142,IF({1,0},Sheet1!$A$6:$A$47&amp;Sheet1!$C$6:$C$47&amp;Sheet1!$BD$6:$BD$47,Sheet1!AZ$6:AZ$47),2,0)</f>
        <v>0</v>
      </c>
      <c r="BB142" s="9">
        <f t="array" ref="BB142">VLOOKUP($C142&amp;$D142&amp;$BE142,IF({1,0},Sheet1!$A$6:$A$47&amp;Sheet1!$C$6:$C$47&amp;Sheet1!$BD$6:$BD$47,Sheet1!BA$6:BA$47),2,0)</f>
        <v>0</v>
      </c>
      <c r="BC142" s="9">
        <f t="array" ref="BC142">VLOOKUP($C142&amp;$D142&amp;$BE142,IF({1,0},Sheet1!$A$6:$A$47&amp;Sheet1!$C$6:$C$47&amp;Sheet1!$BD$6:$BD$47,Sheet1!BB$6:BB$47),2,0)</f>
        <v>0</v>
      </c>
      <c r="BD142" s="9">
        <f t="array" ref="BD142">VLOOKUP($C142&amp;$D142&amp;$BE142,IF({1,0},Sheet1!$A$6:$A$47&amp;Sheet1!$C$6:$C$47&amp;Sheet1!$BD$6:$BD$47,Sheet1!BC$6:BC$47),2,0)</f>
        <v>0</v>
      </c>
      <c r="BE142" s="8">
        <v>30</v>
      </c>
      <c r="BF142" s="33" t="s">
        <v>418</v>
      </c>
      <c r="BG142" s="33" t="s">
        <v>75</v>
      </c>
      <c r="BH142" s="9">
        <f t="array" ref="BH142">VLOOKUP($C142&amp;$D142&amp;$BN142,IF({1,0},Sheet1!$A$6:$A$47&amp;Sheet1!$C$6:$C$47&amp;Sheet1!$BM$6:$BM$47,Sheet1!BG$6:BG$47),2,0)</f>
        <v>2</v>
      </c>
      <c r="BI142" s="9">
        <f t="array" ref="BI142">VLOOKUP($C142&amp;$D142&amp;$BN142,IF({1,0},Sheet1!$A$6:$A$47&amp;Sheet1!$C$6:$C$47&amp;Sheet1!$BM$6:$BM$47,Sheet1!BH$6:BH$47),2,0)</f>
        <v>3000</v>
      </c>
      <c r="BJ142" s="9">
        <f t="array" ref="BJ142">VLOOKUP($C142&amp;$D142&amp;$BN142,IF({1,0},Sheet1!$A$6:$A$47&amp;Sheet1!$C$6:$C$47&amp;Sheet1!$BM$6:$BM$47,Sheet1!BI$6:BI$47),2,0)</f>
        <v>0</v>
      </c>
      <c r="BK142" s="9">
        <f t="array" ref="BK142">VLOOKUP($C142&amp;$D142&amp;$BN142,IF({1,0},Sheet1!$A$6:$A$47&amp;Sheet1!$C$6:$C$47&amp;Sheet1!$BM$6:$BM$47,Sheet1!BJ$6:BJ$47),2,0)</f>
        <v>0</v>
      </c>
      <c r="BL142" s="9">
        <f t="array" ref="BL142">VLOOKUP($C142&amp;$D142&amp;$BN142,IF({1,0},Sheet1!$A$6:$A$47&amp;Sheet1!$C$6:$C$47&amp;Sheet1!$BM$6:$BM$47,Sheet1!BK$6:BK$47),2,0)</f>
        <v>0</v>
      </c>
      <c r="BM142" s="9">
        <f t="array" ref="BM142">VLOOKUP($C142&amp;$D142&amp;$BN142,IF({1,0},Sheet1!$A$6:$A$47&amp;Sheet1!$C$6:$C$47&amp;Sheet1!$BM$6:$BM$47,Sheet1!BL$6:BL$47),2,0)</f>
        <v>0</v>
      </c>
      <c r="BN142" s="8">
        <v>35</v>
      </c>
      <c r="BO142" s="9" t="s">
        <v>490</v>
      </c>
      <c r="BP142" s="8" t="s">
        <v>76</v>
      </c>
      <c r="BQ142" s="9">
        <f t="array" ref="BQ142">VLOOKUP($C142&amp;$D142&amp;$BW142,IF({1,0},Sheet1!$A$6:$A$47&amp;Sheet1!$C$6:$C$47&amp;Sheet1!$BV$6:$BV$47,Sheet1!BP$6:BP$47),2,0)</f>
        <v>7</v>
      </c>
      <c r="BR142" s="9">
        <f t="array" ref="BR142">VLOOKUP($C142&amp;$D142&amp;$BW142,IF({1,0},Sheet1!$A$6:$A$47&amp;Sheet1!$C$6:$C$47&amp;Sheet1!$BV$6:$BV$47,Sheet1!BQ$6:BQ$47),2,0)</f>
        <v>40</v>
      </c>
      <c r="BS142" s="9">
        <f t="array" ref="BS142">VLOOKUP($C142&amp;$D142&amp;$BW142,IF({1,0},Sheet1!$A$6:$A$47&amp;Sheet1!$C$6:$C$47&amp;Sheet1!$BV$6:$BV$47,Sheet1!BR$6:BR$47),2,0)</f>
        <v>0</v>
      </c>
      <c r="BT142" s="9">
        <f t="array" ref="BT142">VLOOKUP($C142&amp;$D142&amp;$BW142,IF({1,0},Sheet1!$A$6:$A$47&amp;Sheet1!$C$6:$C$47&amp;Sheet1!$BV$6:$BV$47,Sheet1!BS$6:BS$47),2,0)</f>
        <v>0</v>
      </c>
      <c r="BU142" s="9">
        <f t="array" ref="BU142">VLOOKUP($C142&amp;$D142&amp;$BW142,IF({1,0},Sheet1!$A$6:$A$47&amp;Sheet1!$C$6:$C$47&amp;Sheet1!$BV$6:$BV$47,Sheet1!BT$6:BT$47),2,0)</f>
        <v>0</v>
      </c>
      <c r="BV142" s="9">
        <f t="array" ref="BV142">VLOOKUP($C142&amp;$D142&amp;$BW142,IF({1,0},Sheet1!$A$6:$A$47&amp;Sheet1!$C$6:$C$47&amp;Sheet1!$BV$6:$BV$47,Sheet1!BU$6:BU$47),2,0)</f>
        <v>0</v>
      </c>
      <c r="BW142" s="8">
        <v>40</v>
      </c>
      <c r="BX142" s="9" t="str">
        <f t="shared" si="42"/>
        <v>伤害加成+4% （8星）</v>
      </c>
      <c r="BY142" s="8" t="s">
        <v>77</v>
      </c>
      <c r="BZ142" s="9">
        <f t="array" ref="BZ142">VLOOKUP($C142&amp;$D142&amp;$CF142,IF({1,0},Sheet1!$A$6:$A$47&amp;Sheet1!$C$6:$C$47&amp;Sheet1!$CE$6:$CE$47,Sheet1!BY$6:BY$47),2,0)</f>
        <v>2</v>
      </c>
      <c r="CA142" s="9">
        <f t="array" ref="CA142">VLOOKUP($C142&amp;$D142&amp;$CF142,IF({1,0},Sheet1!$A$6:$A$47&amp;Sheet1!$C$6:$C$47&amp;Sheet1!$CE$6:$CE$47,Sheet1!BZ$6:BZ$47),2,0)</f>
        <v>6000</v>
      </c>
      <c r="CB142" s="9">
        <f t="array" ref="CB142">VLOOKUP($C142&amp;$D142&amp;$CF142,IF({1,0},Sheet1!$A$6:$A$47&amp;Sheet1!$C$6:$C$47&amp;Sheet1!$CE$6:$CE$47,Sheet1!CA$6:CA$47),2,0)</f>
        <v>0</v>
      </c>
      <c r="CC142" s="9">
        <f t="array" ref="CC142">VLOOKUP($C142&amp;$D142&amp;$CF142,IF({1,0},Sheet1!$A$6:$A$47&amp;Sheet1!$C$6:$C$47&amp;Sheet1!$CE$6:$CE$47,Sheet1!CB$6:CB$47),2,0)</f>
        <v>0</v>
      </c>
      <c r="CD142" s="9">
        <f t="array" ref="CD142">VLOOKUP($C142&amp;$D142&amp;$CF142,IF({1,0},Sheet1!$A$6:$A$47&amp;Sheet1!$C$6:$C$47&amp;Sheet1!$CE$6:$CE$47,Sheet1!CC$6:CC$47),2,0)</f>
        <v>0</v>
      </c>
      <c r="CE142" s="9">
        <f t="array" ref="CE142">VLOOKUP($C142&amp;$D142&amp;$CF142,IF({1,0},Sheet1!$A$6:$A$47&amp;Sheet1!$C$6:$C$47&amp;Sheet1!$CE$6:$CE$47,Sheet1!CD$6:CD$47),2,0)</f>
        <v>0</v>
      </c>
      <c r="CF142" s="8">
        <v>45</v>
      </c>
      <c r="CG142" s="9" t="s">
        <v>491</v>
      </c>
      <c r="CH142" s="8" t="s">
        <v>78</v>
      </c>
      <c r="CI142" s="9">
        <f t="array" ref="CI142">VLOOKUP($C142&amp;$D142&amp;$CO142,IF({1,0},Sheet1!$A$6:$A$47&amp;Sheet1!$C$6:$C$47&amp;Sheet1!$CN$6:$CN$47,Sheet1!CH$6:CH$47),2,0)</f>
        <v>22</v>
      </c>
      <c r="CJ142" s="9">
        <f t="array" ref="CJ142">VLOOKUP($C142&amp;$D142&amp;$CO142,IF({1,0},Sheet1!$A$6:$A$47&amp;Sheet1!$C$6:$C$47&amp;Sheet1!$CN$6:$CN$47,Sheet1!CI$6:CI$47),2,0)</f>
        <v>48</v>
      </c>
      <c r="CK142" s="9">
        <f t="array" ref="CK142">VLOOKUP($C142&amp;$D142&amp;$CO142,IF({1,0},Sheet1!$A$6:$A$47&amp;Sheet1!$C$6:$C$47&amp;Sheet1!$CN$6:$CN$47,Sheet1!CJ$6:CJ$47),2,0)</f>
        <v>0</v>
      </c>
      <c r="CL142" s="9">
        <f t="array" ref="CL142">VLOOKUP($C142&amp;$D142&amp;$CO142,IF({1,0},Sheet1!$A$6:$A$47&amp;Sheet1!$C$6:$C$47&amp;Sheet1!$CN$6:$CN$47,Sheet1!CK$6:CK$47),2,0)</f>
        <v>0</v>
      </c>
      <c r="CM142" s="9">
        <f t="array" ref="CM142">VLOOKUP($C142&amp;$D142&amp;$CO142,IF({1,0},Sheet1!$A$6:$A$47&amp;Sheet1!$C$6:$C$47&amp;Sheet1!$CN$6:$CN$47,Sheet1!CL$6:CL$47),2,0)</f>
        <v>0</v>
      </c>
      <c r="CN142" s="9">
        <f t="array" ref="CN142">VLOOKUP($C142&amp;$D142&amp;$CO142,IF({1,0},Sheet1!$A$6:$A$47&amp;Sheet1!$C$6:$C$47&amp;Sheet1!$CN$6:$CN$47,Sheet1!CM$6:CM$47),2,0)</f>
        <v>0</v>
      </c>
      <c r="CO142" s="8">
        <v>50</v>
      </c>
      <c r="CP142" s="9" t="str">
        <f t="shared" si="43"/>
        <v>最终增伤+4.8% （10星）</v>
      </c>
    </row>
    <row r="143" spans="1:94" ht="17.399999999999999" x14ac:dyDescent="0.25">
      <c r="A143" s="53">
        <v>20506</v>
      </c>
      <c r="B143" s="12" t="s">
        <v>232</v>
      </c>
      <c r="C143" s="12">
        <f>VLOOKUP(B143,Sheet4!$A$6:$B$171,2,0)</f>
        <v>3</v>
      </c>
      <c r="D143" s="54">
        <v>5</v>
      </c>
      <c r="E143" s="8" t="s">
        <v>29</v>
      </c>
      <c r="F143" s="9">
        <f t="array" ref="F143">VLOOKUP($C143&amp;$D143&amp;$L143,IF({1,0},Sheet1!$A$6:$A$47&amp;Sheet1!$C$6:$C$47&amp;Sheet1!$K$6:$K$47,Sheet1!E$6:E$47),2,0)</f>
        <v>18</v>
      </c>
      <c r="G143" s="9">
        <f t="array" ref="G143">VLOOKUP($C143&amp;$D143&amp;$L143,IF({1,0},Sheet1!$A$6:$A$47&amp;Sheet1!$C$6:$C$47&amp;Sheet1!$K$6:$K$47,Sheet1!F$6:F$47),2,0)</f>
        <v>1</v>
      </c>
      <c r="H143" s="9">
        <f t="array" ref="H143">VLOOKUP($C143&amp;$D143&amp;$L143,IF({1,0},Sheet1!$A$6:$A$47&amp;Sheet1!$C$6:$C$47&amp;Sheet1!$K$6:$K$47,Sheet1!G$6:G$47),2,0)</f>
        <v>0</v>
      </c>
      <c r="I143" s="9">
        <f t="array" ref="I143">VLOOKUP($C143&amp;$D143&amp;$L143,IF({1,0},Sheet1!$A$6:$A$47&amp;Sheet1!$C$6:$C$47&amp;Sheet1!$K$6:$K$47,Sheet1!H$6:H$47),2,0)</f>
        <v>0</v>
      </c>
      <c r="J143" s="9">
        <f t="array" ref="J143">VLOOKUP($C143&amp;$D143&amp;$L143,IF({1,0},Sheet1!$A$6:$A$47&amp;Sheet1!$C$6:$C$47&amp;Sheet1!$K$6:$K$47,Sheet1!I$6:I$47),2,0)</f>
        <v>0</v>
      </c>
      <c r="K143" s="9">
        <f t="array" ref="K143">VLOOKUP($C143&amp;$D143&amp;$L143,IF({1,0},Sheet1!$A$6:$A$47&amp;Sheet1!$C$6:$C$47&amp;Sheet1!$K$6:$K$47,Sheet1!J$6:J$47),2,0)</f>
        <v>0</v>
      </c>
      <c r="L143" s="8">
        <v>5</v>
      </c>
      <c r="M143" s="33" t="s">
        <v>413</v>
      </c>
      <c r="N143" s="8" t="s">
        <v>27</v>
      </c>
      <c r="O143" s="9">
        <f t="array" ref="O143">VLOOKUP($C143&amp;$D143&amp;$U143,IF({1,0},Sheet1!$A$6:$A$47&amp;Sheet1!$C$6:$C$47&amp;Sheet1!$T$6:$T$47,Sheet1!N$6:N$47),2,0)</f>
        <v>18</v>
      </c>
      <c r="P143" s="9">
        <f t="array" ref="P143">VLOOKUP($C143&amp;$D143&amp;$U143,IF({1,0},Sheet1!$A$6:$A$47&amp;Sheet1!$C$6:$C$47&amp;Sheet1!$T$6:$T$47,Sheet1!O$6:O$47),2,0)</f>
        <v>2</v>
      </c>
      <c r="Q143" s="9">
        <f t="array" ref="Q143">VLOOKUP($C143&amp;$D143&amp;$U143,IF({1,0},Sheet1!$A$6:$A$47&amp;Sheet1!$C$6:$C$47&amp;Sheet1!$T$6:$T$47,Sheet1!P$6:P$47),2,0)</f>
        <v>0</v>
      </c>
      <c r="R143" s="9">
        <f t="array" ref="R143">VLOOKUP($C143&amp;$D143&amp;$U143,IF({1,0},Sheet1!$A$6:$A$47&amp;Sheet1!$C$6:$C$47&amp;Sheet1!$T$6:$T$47,Sheet1!Q$6:Q$47),2,0)</f>
        <v>0</v>
      </c>
      <c r="S143" s="9">
        <f t="array" ref="S143">VLOOKUP($C143&amp;$D143&amp;$U143,IF({1,0},Sheet1!$A$6:$A$47&amp;Sheet1!$C$6:$C$47&amp;Sheet1!$T$6:$T$47,Sheet1!R$6:R$47),2,0)</f>
        <v>0</v>
      </c>
      <c r="T143" s="9">
        <f t="array" ref="T143">VLOOKUP($C143&amp;$D143&amp;$U143,IF({1,0},Sheet1!$A$6:$A$47&amp;Sheet1!$C$6:$C$47&amp;Sheet1!$T$6:$T$47,Sheet1!S$6:S$47),2,0)</f>
        <v>0</v>
      </c>
      <c r="U143" s="8">
        <v>10</v>
      </c>
      <c r="V143" s="33" t="s">
        <v>414</v>
      </c>
      <c r="W143" s="8" t="s">
        <v>28</v>
      </c>
      <c r="X143" s="9">
        <f t="array" ref="X143">VLOOKUP($C143&amp;$D143&amp;$AD143,IF({1,0},Sheet1!$A$6:$A$47&amp;Sheet1!$C$6:$C$47&amp;Sheet1!$AC$6:$AC$47,Sheet1!W$6:W$47),2,0)</f>
        <v>0</v>
      </c>
      <c r="Y143" s="9">
        <f t="array" ref="Y143">VLOOKUP($C143&amp;$D143&amp;$AD143,IF({1,0},Sheet1!$A$6:$A$47&amp;Sheet1!$C$6:$C$47&amp;Sheet1!$AC$6:$AC$47,Sheet1!X$6:X$47),2,0)</f>
        <v>0</v>
      </c>
      <c r="Z143" s="9">
        <f t="array" ref="Z143">VLOOKUP($C143&amp;$D143&amp;$AD143,IF({1,0},Sheet1!$A$6:$A$47&amp;Sheet1!$C$6:$C$47&amp;Sheet1!$AC$6:$AC$47,Sheet1!Y$6:Y$47),2,0)</f>
        <v>2</v>
      </c>
      <c r="AA143" s="9">
        <f t="array" ref="AA143">VLOOKUP($C143&amp;$D143&amp;$AD143,IF({1,0},Sheet1!$A$6:$A$47&amp;Sheet1!$C$6:$C$47&amp;Sheet1!$AC$6:$AC$47,Sheet1!Z$6:Z$47),2,0)</f>
        <v>500</v>
      </c>
      <c r="AB143" s="9">
        <f t="array" ref="AB143">VLOOKUP($C143&amp;$D143&amp;$AD143,IF({1,0},Sheet1!$A$6:$A$47&amp;Sheet1!$C$6:$C$47&amp;Sheet1!$AC$6:$AC$47,Sheet1!AA$6:AA$47),2,0)</f>
        <v>9</v>
      </c>
      <c r="AC143" s="9">
        <f t="array" ref="AC143">VLOOKUP($C143&amp;$D143&amp;$AD143,IF({1,0},Sheet1!$A$6:$A$47&amp;Sheet1!$C$6:$C$47&amp;Sheet1!$AC$6:$AC$47,Sheet1!AB$6:AB$47),2,0)</f>
        <v>25</v>
      </c>
      <c r="AD143" s="8">
        <v>15</v>
      </c>
      <c r="AE143" s="9" t="str">
        <f t="array" ref="AE143">VLOOKUP($C143&amp;$D143,IF({1,0},Sheet1!$A$6:$A$47&amp;Sheet1!$C$6:$C$47,Sheet1!AD$6:AD$47),2,0)</f>
        <v>攻击+500，命中+2.5% （3星）</v>
      </c>
      <c r="AF143" s="8" t="s">
        <v>72</v>
      </c>
      <c r="AG143" s="9">
        <f t="array" ref="AG143">VLOOKUP($C143&amp;$D143&amp;$AM143,IF({1,0},Sheet1!$A$6:$A$47&amp;Sheet1!$C$6:$C$47&amp;Sheet1!$AL$6:$AL$47,Sheet1!AF$6:AF$47),2,0)</f>
        <v>0</v>
      </c>
      <c r="AH143" s="9">
        <f t="array" ref="AH143">VLOOKUP($C143&amp;$D143&amp;$AM143,IF({1,0},Sheet1!$A$6:$A$47&amp;Sheet1!$C$6:$C$47&amp;Sheet1!$AL$6:$AL$47,Sheet1!AG$6:AG$47),2,0)</f>
        <v>0</v>
      </c>
      <c r="AI143" s="9">
        <f t="array" ref="AI143">VLOOKUP($C143&amp;$D143&amp;$AM143,IF({1,0},Sheet1!$A$6:$A$47&amp;Sheet1!$C$6:$C$47&amp;Sheet1!$AL$6:$AL$47,Sheet1!AH$6:AH$47),2,0)</f>
        <v>7</v>
      </c>
      <c r="AJ143" s="9">
        <f t="array" ref="AJ143">VLOOKUP($C143&amp;$D143&amp;$AM143,IF({1,0},Sheet1!$A$6:$A$47&amp;Sheet1!$C$6:$C$47&amp;Sheet1!$AL$6:$AL$47,Sheet1!AI$6:AI$47),2,0)</f>
        <v>45</v>
      </c>
      <c r="AK143" s="9">
        <f t="array" ref="AK143">VLOOKUP($C143&amp;$D143&amp;$AM143,IF({1,0},Sheet1!$A$6:$A$47&amp;Sheet1!$C$6:$C$47&amp;Sheet1!$AL$6:$AL$47,Sheet1!AJ$6:AJ$47),2,0)</f>
        <v>0</v>
      </c>
      <c r="AL143" s="9">
        <f t="array" ref="AL143">VLOOKUP($C143&amp;$D143&amp;$AM143,IF({1,0},Sheet1!$A$6:$A$47&amp;Sheet1!$C$6:$C$47&amp;Sheet1!$AL$6:$AL$47,Sheet1!AK$6:AK$47),2,0)</f>
        <v>0</v>
      </c>
      <c r="AM143" s="8">
        <v>20</v>
      </c>
      <c r="AN143" s="9" t="s">
        <v>488</v>
      </c>
      <c r="AO143" s="8" t="s">
        <v>73</v>
      </c>
      <c r="AP143" s="9">
        <f t="array" ref="AP143">VLOOKUP($C143&amp;$D143&amp;$AV143,IF({1,0},Sheet1!$A$6:$A$47&amp;Sheet1!$C$6:$C$47&amp;Sheet1!$AU$6:$AU$47,Sheet1!AO$6:AO$47),2,0)</f>
        <v>2</v>
      </c>
      <c r="AQ143" s="9">
        <f t="array" ref="AQ143">VLOOKUP($C143&amp;$D143&amp;$AV143,IF({1,0},Sheet1!$A$6:$A$47&amp;Sheet1!$C$6:$C$47&amp;Sheet1!$AU$6:$AU$47,Sheet1!AP$6:AP$47),2,0)</f>
        <v>1500</v>
      </c>
      <c r="AR143" s="9">
        <f t="array" ref="AR143">VLOOKUP($C143&amp;$D143&amp;$AV143,IF({1,0},Sheet1!$A$6:$A$47&amp;Sheet1!$C$6:$C$47&amp;Sheet1!$AU$6:$AU$47,Sheet1!AQ$6:AQ$47),2,0)</f>
        <v>0</v>
      </c>
      <c r="AS143" s="9">
        <f t="array" ref="AS143">VLOOKUP($C143&amp;$D143&amp;$AV143,IF({1,0},Sheet1!$A$6:$A$47&amp;Sheet1!$C$6:$C$47&amp;Sheet1!$AU$6:$AU$47,Sheet1!AR$6:AR$47),2,0)</f>
        <v>0</v>
      </c>
      <c r="AT143" s="9">
        <f t="array" ref="AT143">VLOOKUP($C143&amp;$D143&amp;$AV143,IF({1,0},Sheet1!$A$6:$A$47&amp;Sheet1!$C$6:$C$47&amp;Sheet1!$AU$6:$AU$47,Sheet1!AS$6:AS$47),2,0)</f>
        <v>0</v>
      </c>
      <c r="AU143" s="9">
        <f t="array" ref="AU143">VLOOKUP($C143&amp;$D143&amp;$AV143,IF({1,0},Sheet1!$A$6:$A$47&amp;Sheet1!$C$6:$C$47&amp;Sheet1!$AU$6:$AU$47,Sheet1!AT$6:AT$47),2,0)</f>
        <v>0</v>
      </c>
      <c r="AV143" s="8">
        <v>25</v>
      </c>
      <c r="AW143" s="9" t="s">
        <v>489</v>
      </c>
      <c r="AX143" s="8" t="s">
        <v>74</v>
      </c>
      <c r="AY143" s="9">
        <f t="array" ref="AY143">VLOOKUP($C143&amp;$D143&amp;$BE143,IF({1,0},Sheet1!$A$6:$A$47&amp;Sheet1!$C$6:$C$47&amp;Sheet1!$BD$6:$BD$47,Sheet1!AX$6:AX$47),2,0)</f>
        <v>18</v>
      </c>
      <c r="AZ143" s="9">
        <f t="array" ref="AZ143">VLOOKUP($C143&amp;$D143&amp;$BE143,IF({1,0},Sheet1!$A$6:$A$47&amp;Sheet1!$C$6:$C$47&amp;Sheet1!$BD$6:$BD$47,Sheet1!AY$6:AY$47),2,0)</f>
        <v>4</v>
      </c>
      <c r="BA143" s="9">
        <f t="array" ref="BA143">VLOOKUP($C143&amp;$D143&amp;$BE143,IF({1,0},Sheet1!$A$6:$A$47&amp;Sheet1!$C$6:$C$47&amp;Sheet1!$BD$6:$BD$47,Sheet1!AZ$6:AZ$47),2,0)</f>
        <v>0</v>
      </c>
      <c r="BB143" s="9">
        <f t="array" ref="BB143">VLOOKUP($C143&amp;$D143&amp;$BE143,IF({1,0},Sheet1!$A$6:$A$47&amp;Sheet1!$C$6:$C$47&amp;Sheet1!$BD$6:$BD$47,Sheet1!BA$6:BA$47),2,0)</f>
        <v>0</v>
      </c>
      <c r="BC143" s="9">
        <f t="array" ref="BC143">VLOOKUP($C143&amp;$D143&amp;$BE143,IF({1,0},Sheet1!$A$6:$A$47&amp;Sheet1!$C$6:$C$47&amp;Sheet1!$BD$6:$BD$47,Sheet1!BB$6:BB$47),2,0)</f>
        <v>0</v>
      </c>
      <c r="BD143" s="9">
        <f t="array" ref="BD143">VLOOKUP($C143&amp;$D143&amp;$BE143,IF({1,0},Sheet1!$A$6:$A$47&amp;Sheet1!$C$6:$C$47&amp;Sheet1!$BD$6:$BD$47,Sheet1!BC$6:BC$47),2,0)</f>
        <v>0</v>
      </c>
      <c r="BE143" s="8">
        <v>30</v>
      </c>
      <c r="BF143" s="33" t="s">
        <v>418</v>
      </c>
      <c r="BG143" s="33" t="s">
        <v>75</v>
      </c>
      <c r="BH143" s="9">
        <f t="array" ref="BH143">VLOOKUP($C143&amp;$D143&amp;$BN143,IF({1,0},Sheet1!$A$6:$A$47&amp;Sheet1!$C$6:$C$47&amp;Sheet1!$BM$6:$BM$47,Sheet1!BG$6:BG$47),2,0)</f>
        <v>2</v>
      </c>
      <c r="BI143" s="9">
        <f t="array" ref="BI143">VLOOKUP($C143&amp;$D143&amp;$BN143,IF({1,0},Sheet1!$A$6:$A$47&amp;Sheet1!$C$6:$C$47&amp;Sheet1!$BM$6:$BM$47,Sheet1!BH$6:BH$47),2,0)</f>
        <v>3000</v>
      </c>
      <c r="BJ143" s="9">
        <f t="array" ref="BJ143">VLOOKUP($C143&amp;$D143&amp;$BN143,IF({1,0},Sheet1!$A$6:$A$47&amp;Sheet1!$C$6:$C$47&amp;Sheet1!$BM$6:$BM$47,Sheet1!BI$6:BI$47),2,0)</f>
        <v>0</v>
      </c>
      <c r="BK143" s="9">
        <f t="array" ref="BK143">VLOOKUP($C143&amp;$D143&amp;$BN143,IF({1,0},Sheet1!$A$6:$A$47&amp;Sheet1!$C$6:$C$47&amp;Sheet1!$BM$6:$BM$47,Sheet1!BJ$6:BJ$47),2,0)</f>
        <v>0</v>
      </c>
      <c r="BL143" s="9">
        <f t="array" ref="BL143">VLOOKUP($C143&amp;$D143&amp;$BN143,IF({1,0},Sheet1!$A$6:$A$47&amp;Sheet1!$C$6:$C$47&amp;Sheet1!$BM$6:$BM$47,Sheet1!BK$6:BK$47),2,0)</f>
        <v>0</v>
      </c>
      <c r="BM143" s="9">
        <f t="array" ref="BM143">VLOOKUP($C143&amp;$D143&amp;$BN143,IF({1,0},Sheet1!$A$6:$A$47&amp;Sheet1!$C$6:$C$47&amp;Sheet1!$BM$6:$BM$47,Sheet1!BL$6:BL$47),2,0)</f>
        <v>0</v>
      </c>
      <c r="BN143" s="8">
        <v>35</v>
      </c>
      <c r="BO143" s="9" t="s">
        <v>490</v>
      </c>
      <c r="BP143" s="8" t="s">
        <v>76</v>
      </c>
      <c r="BQ143" s="9">
        <f t="array" ref="BQ143">VLOOKUP($C143&amp;$D143&amp;$BW143,IF({1,0},Sheet1!$A$6:$A$47&amp;Sheet1!$C$6:$C$47&amp;Sheet1!$BV$6:$BV$47,Sheet1!BP$6:BP$47),2,0)</f>
        <v>7</v>
      </c>
      <c r="BR143" s="9">
        <f t="array" ref="BR143">VLOOKUP($C143&amp;$D143&amp;$BW143,IF({1,0},Sheet1!$A$6:$A$47&amp;Sheet1!$C$6:$C$47&amp;Sheet1!$BV$6:$BV$47,Sheet1!BQ$6:BQ$47),2,0)</f>
        <v>40</v>
      </c>
      <c r="BS143" s="9">
        <f t="array" ref="BS143">VLOOKUP($C143&amp;$D143&amp;$BW143,IF({1,0},Sheet1!$A$6:$A$47&amp;Sheet1!$C$6:$C$47&amp;Sheet1!$BV$6:$BV$47,Sheet1!BR$6:BR$47),2,0)</f>
        <v>0</v>
      </c>
      <c r="BT143" s="9">
        <f t="array" ref="BT143">VLOOKUP($C143&amp;$D143&amp;$BW143,IF({1,0},Sheet1!$A$6:$A$47&amp;Sheet1!$C$6:$C$47&amp;Sheet1!$BV$6:$BV$47,Sheet1!BS$6:BS$47),2,0)</f>
        <v>0</v>
      </c>
      <c r="BU143" s="9">
        <f t="array" ref="BU143">VLOOKUP($C143&amp;$D143&amp;$BW143,IF({1,0},Sheet1!$A$6:$A$47&amp;Sheet1!$C$6:$C$47&amp;Sheet1!$BV$6:$BV$47,Sheet1!BT$6:BT$47),2,0)</f>
        <v>0</v>
      </c>
      <c r="BV143" s="9">
        <f t="array" ref="BV143">VLOOKUP($C143&amp;$D143&amp;$BW143,IF({1,0},Sheet1!$A$6:$A$47&amp;Sheet1!$C$6:$C$47&amp;Sheet1!$BV$6:$BV$47,Sheet1!BU$6:BU$47),2,0)</f>
        <v>0</v>
      </c>
      <c r="BW143" s="8">
        <v>40</v>
      </c>
      <c r="BX143" s="9" t="str">
        <f t="shared" si="42"/>
        <v>伤害加成+4% （8星）</v>
      </c>
      <c r="BY143" s="8" t="s">
        <v>77</v>
      </c>
      <c r="BZ143" s="9">
        <f t="array" ref="BZ143">VLOOKUP($C143&amp;$D143&amp;$CF143,IF({1,0},Sheet1!$A$6:$A$47&amp;Sheet1!$C$6:$C$47&amp;Sheet1!$CE$6:$CE$47,Sheet1!BY$6:BY$47),2,0)</f>
        <v>2</v>
      </c>
      <c r="CA143" s="9">
        <f t="array" ref="CA143">VLOOKUP($C143&amp;$D143&amp;$CF143,IF({1,0},Sheet1!$A$6:$A$47&amp;Sheet1!$C$6:$C$47&amp;Sheet1!$CE$6:$CE$47,Sheet1!BZ$6:BZ$47),2,0)</f>
        <v>6000</v>
      </c>
      <c r="CB143" s="9">
        <f t="array" ref="CB143">VLOOKUP($C143&amp;$D143&amp;$CF143,IF({1,0},Sheet1!$A$6:$A$47&amp;Sheet1!$C$6:$C$47&amp;Sheet1!$CE$6:$CE$47,Sheet1!CA$6:CA$47),2,0)</f>
        <v>0</v>
      </c>
      <c r="CC143" s="9">
        <f t="array" ref="CC143">VLOOKUP($C143&amp;$D143&amp;$CF143,IF({1,0},Sheet1!$A$6:$A$47&amp;Sheet1!$C$6:$C$47&amp;Sheet1!$CE$6:$CE$47,Sheet1!CB$6:CB$47),2,0)</f>
        <v>0</v>
      </c>
      <c r="CD143" s="9">
        <f t="array" ref="CD143">VLOOKUP($C143&amp;$D143&amp;$CF143,IF({1,0},Sheet1!$A$6:$A$47&amp;Sheet1!$C$6:$C$47&amp;Sheet1!$CE$6:$CE$47,Sheet1!CC$6:CC$47),2,0)</f>
        <v>0</v>
      </c>
      <c r="CE143" s="9">
        <f t="array" ref="CE143">VLOOKUP($C143&amp;$D143&amp;$CF143,IF({1,0},Sheet1!$A$6:$A$47&amp;Sheet1!$C$6:$C$47&amp;Sheet1!$CE$6:$CE$47,Sheet1!CD$6:CD$47),2,0)</f>
        <v>0</v>
      </c>
      <c r="CF143" s="8">
        <v>45</v>
      </c>
      <c r="CG143" s="9" t="s">
        <v>491</v>
      </c>
      <c r="CH143" s="8" t="s">
        <v>78</v>
      </c>
      <c r="CI143" s="9">
        <f t="array" ref="CI143">VLOOKUP($C143&amp;$D143&amp;$CO143,IF({1,0},Sheet1!$A$6:$A$47&amp;Sheet1!$C$6:$C$47&amp;Sheet1!$CN$6:$CN$47,Sheet1!CH$6:CH$47),2,0)</f>
        <v>22</v>
      </c>
      <c r="CJ143" s="9">
        <f t="array" ref="CJ143">VLOOKUP($C143&amp;$D143&amp;$CO143,IF({1,0},Sheet1!$A$6:$A$47&amp;Sheet1!$C$6:$C$47&amp;Sheet1!$CN$6:$CN$47,Sheet1!CI$6:CI$47),2,0)</f>
        <v>48</v>
      </c>
      <c r="CK143" s="9">
        <f t="array" ref="CK143">VLOOKUP($C143&amp;$D143&amp;$CO143,IF({1,0},Sheet1!$A$6:$A$47&amp;Sheet1!$C$6:$C$47&amp;Sheet1!$CN$6:$CN$47,Sheet1!CJ$6:CJ$47),2,0)</f>
        <v>0</v>
      </c>
      <c r="CL143" s="9">
        <f t="array" ref="CL143">VLOOKUP($C143&amp;$D143&amp;$CO143,IF({1,0},Sheet1!$A$6:$A$47&amp;Sheet1!$C$6:$C$47&amp;Sheet1!$CN$6:$CN$47,Sheet1!CK$6:CK$47),2,0)</f>
        <v>0</v>
      </c>
      <c r="CM143" s="9">
        <f t="array" ref="CM143">VLOOKUP($C143&amp;$D143&amp;$CO143,IF({1,0},Sheet1!$A$6:$A$47&amp;Sheet1!$C$6:$C$47&amp;Sheet1!$CN$6:$CN$47,Sheet1!CL$6:CL$47),2,0)</f>
        <v>0</v>
      </c>
      <c r="CN143" s="9">
        <f t="array" ref="CN143">VLOOKUP($C143&amp;$D143&amp;$CO143,IF({1,0},Sheet1!$A$6:$A$47&amp;Sheet1!$C$6:$C$47&amp;Sheet1!$CN$6:$CN$47,Sheet1!CM$6:CM$47),2,0)</f>
        <v>0</v>
      </c>
      <c r="CO143" s="8">
        <v>50</v>
      </c>
      <c r="CP143" s="9" t="str">
        <f t="shared" si="43"/>
        <v>最终增伤+4.8% （10星）</v>
      </c>
    </row>
    <row r="144" spans="1:94" ht="17.399999999999999" x14ac:dyDescent="0.25">
      <c r="A144" s="53">
        <v>20507</v>
      </c>
      <c r="B144" s="12" t="s">
        <v>233</v>
      </c>
      <c r="C144" s="12">
        <f>VLOOKUP(B144,Sheet4!$A$6:$B$171,2,0)</f>
        <v>2</v>
      </c>
      <c r="D144" s="54">
        <v>5</v>
      </c>
      <c r="E144" s="8" t="s">
        <v>29</v>
      </c>
      <c r="F144" s="9">
        <f t="array" ref="F144">VLOOKUP($C144&amp;$D144&amp;$L144,IF({1,0},Sheet1!$A$6:$A$47&amp;Sheet1!$C$6:$C$47&amp;Sheet1!$K$6:$K$47,Sheet1!E$6:E$47),2,0)</f>
        <v>18</v>
      </c>
      <c r="G144" s="9">
        <f t="array" ref="G144">VLOOKUP($C144&amp;$D144&amp;$L144,IF({1,0},Sheet1!$A$6:$A$47&amp;Sheet1!$C$6:$C$47&amp;Sheet1!$K$6:$K$47,Sheet1!F$6:F$47),2,0)</f>
        <v>1</v>
      </c>
      <c r="H144" s="9">
        <f t="array" ref="H144">VLOOKUP($C144&amp;$D144&amp;$L144,IF({1,0},Sheet1!$A$6:$A$47&amp;Sheet1!$C$6:$C$47&amp;Sheet1!$K$6:$K$47,Sheet1!G$6:G$47),2,0)</f>
        <v>0</v>
      </c>
      <c r="I144" s="9">
        <f t="array" ref="I144">VLOOKUP($C144&amp;$D144&amp;$L144,IF({1,0},Sheet1!$A$6:$A$47&amp;Sheet1!$C$6:$C$47&amp;Sheet1!$K$6:$K$47,Sheet1!H$6:H$47),2,0)</f>
        <v>0</v>
      </c>
      <c r="J144" s="9">
        <f t="array" ref="J144">VLOOKUP($C144&amp;$D144&amp;$L144,IF({1,0},Sheet1!$A$6:$A$47&amp;Sheet1!$C$6:$C$47&amp;Sheet1!$K$6:$K$47,Sheet1!I$6:I$47),2,0)</f>
        <v>0</v>
      </c>
      <c r="K144" s="9">
        <f t="array" ref="K144">VLOOKUP($C144&amp;$D144&amp;$L144,IF({1,0},Sheet1!$A$6:$A$47&amp;Sheet1!$C$6:$C$47&amp;Sheet1!$K$6:$K$47,Sheet1!J$6:J$47),2,0)</f>
        <v>0</v>
      </c>
      <c r="L144" s="8">
        <v>5</v>
      </c>
      <c r="M144" s="33" t="s">
        <v>413</v>
      </c>
      <c r="N144" s="8" t="s">
        <v>27</v>
      </c>
      <c r="O144" s="9">
        <f t="array" ref="O144">VLOOKUP($C144&amp;$D144&amp;$U144,IF({1,0},Sheet1!$A$6:$A$47&amp;Sheet1!$C$6:$C$47&amp;Sheet1!$T$6:$T$47,Sheet1!N$6:N$47),2,0)</f>
        <v>18</v>
      </c>
      <c r="P144" s="9">
        <f t="array" ref="P144">VLOOKUP($C144&amp;$D144&amp;$U144,IF({1,0},Sheet1!$A$6:$A$47&amp;Sheet1!$C$6:$C$47&amp;Sheet1!$T$6:$T$47,Sheet1!O$6:O$47),2,0)</f>
        <v>2</v>
      </c>
      <c r="Q144" s="9">
        <f t="array" ref="Q144">VLOOKUP($C144&amp;$D144&amp;$U144,IF({1,0},Sheet1!$A$6:$A$47&amp;Sheet1!$C$6:$C$47&amp;Sheet1!$T$6:$T$47,Sheet1!P$6:P$47),2,0)</f>
        <v>0</v>
      </c>
      <c r="R144" s="9">
        <f t="array" ref="R144">VLOOKUP($C144&amp;$D144&amp;$U144,IF({1,0},Sheet1!$A$6:$A$47&amp;Sheet1!$C$6:$C$47&amp;Sheet1!$T$6:$T$47,Sheet1!Q$6:Q$47),2,0)</f>
        <v>0</v>
      </c>
      <c r="S144" s="9">
        <f t="array" ref="S144">VLOOKUP($C144&amp;$D144&amp;$U144,IF({1,0},Sheet1!$A$6:$A$47&amp;Sheet1!$C$6:$C$47&amp;Sheet1!$T$6:$T$47,Sheet1!R$6:R$47),2,0)</f>
        <v>0</v>
      </c>
      <c r="T144" s="9">
        <f t="array" ref="T144">VLOOKUP($C144&amp;$D144&amp;$U144,IF({1,0},Sheet1!$A$6:$A$47&amp;Sheet1!$C$6:$C$47&amp;Sheet1!$T$6:$T$47,Sheet1!S$6:S$47),2,0)</f>
        <v>0</v>
      </c>
      <c r="U144" s="8">
        <v>10</v>
      </c>
      <c r="V144" s="33" t="s">
        <v>414</v>
      </c>
      <c r="W144" s="8" t="s">
        <v>28</v>
      </c>
      <c r="X144" s="9">
        <f t="array" ref="X144">VLOOKUP($C144&amp;$D144&amp;$AD144,IF({1,0},Sheet1!$A$6:$A$47&amp;Sheet1!$C$6:$C$47&amp;Sheet1!$AC$6:$AC$47,Sheet1!W$6:W$47),2,0)</f>
        <v>0</v>
      </c>
      <c r="Y144" s="9">
        <f t="array" ref="Y144">VLOOKUP($C144&amp;$D144&amp;$AD144,IF({1,0},Sheet1!$A$6:$A$47&amp;Sheet1!$C$6:$C$47&amp;Sheet1!$AC$6:$AC$47,Sheet1!X$6:X$47),2,0)</f>
        <v>0</v>
      </c>
      <c r="Z144" s="9">
        <f t="array" ref="Z144">VLOOKUP($C144&amp;$D144&amp;$AD144,IF({1,0},Sheet1!$A$6:$A$47&amp;Sheet1!$C$6:$C$47&amp;Sheet1!$AC$6:$AC$47,Sheet1!Y$6:Y$47),2,0)</f>
        <v>3</v>
      </c>
      <c r="AA144" s="9">
        <f t="array" ref="AA144">VLOOKUP($C144&amp;$D144&amp;$AD144,IF({1,0},Sheet1!$A$6:$A$47&amp;Sheet1!$C$6:$C$47&amp;Sheet1!$AC$6:$AC$47,Sheet1!Z$6:Z$47),2,0)</f>
        <v>300</v>
      </c>
      <c r="AB144" s="9">
        <f t="array" ref="AB144">VLOOKUP($C144&amp;$D144&amp;$AD144,IF({1,0},Sheet1!$A$6:$A$47&amp;Sheet1!$C$6:$C$47&amp;Sheet1!$AC$6:$AC$47,Sheet1!AA$6:AA$47),2,0)</f>
        <v>10</v>
      </c>
      <c r="AC144" s="9">
        <f t="array" ref="AC144">VLOOKUP($C144&amp;$D144&amp;$AD144,IF({1,0},Sheet1!$A$6:$A$47&amp;Sheet1!$C$6:$C$47&amp;Sheet1!$AC$6:$AC$47,Sheet1!AB$6:AB$47),2,0)</f>
        <v>35</v>
      </c>
      <c r="AD144" s="8">
        <v>15</v>
      </c>
      <c r="AE144" s="9" t="str">
        <f t="array" ref="AE144">VLOOKUP($C144&amp;$D144,IF({1,0},Sheet1!$A$6:$A$47&amp;Sheet1!$C$6:$C$47,Sheet1!AD$6:AD$47),2,0)</f>
        <v>防御+300，闪避+3.5% （3星）</v>
      </c>
      <c r="AF144" s="8" t="s">
        <v>72</v>
      </c>
      <c r="AG144" s="9">
        <v>0</v>
      </c>
      <c r="AH144" s="9">
        <v>0</v>
      </c>
      <c r="AI144" s="9">
        <v>8</v>
      </c>
      <c r="AJ144" s="9">
        <v>30</v>
      </c>
      <c r="AK144" s="9">
        <f t="array" ref="AK144">VLOOKUP($C144&amp;$D144&amp;$AM144,IF({1,0},Sheet1!$A$6:$A$47&amp;Sheet1!$C$6:$C$47&amp;Sheet1!$AL$6:$AL$47,Sheet1!AJ$6:AJ$47),2,0)</f>
        <v>0</v>
      </c>
      <c r="AL144" s="9">
        <f t="array" ref="AL144">VLOOKUP($C144&amp;$D144&amp;$AM144,IF({1,0},Sheet1!$A$6:$A$47&amp;Sheet1!$C$6:$C$47&amp;Sheet1!$AL$6:$AL$47,Sheet1!AK$6:AK$47),2,0)</f>
        <v>0</v>
      </c>
      <c r="AM144" s="9">
        <v>20</v>
      </c>
      <c r="AN144" s="9" t="s">
        <v>494</v>
      </c>
      <c r="AO144" s="8" t="s">
        <v>73</v>
      </c>
      <c r="AP144" s="9">
        <f t="array" ref="AP144">VLOOKUP($C144&amp;$D144&amp;$AV144,IF({1,0},Sheet1!$A$6:$A$47&amp;Sheet1!$C$6:$C$47&amp;Sheet1!$AU$6:$AU$47,Sheet1!AO$6:AO$47),2,0)</f>
        <v>1</v>
      </c>
      <c r="AQ144" s="9">
        <f t="array" ref="AQ144">VLOOKUP($C144&amp;$D144&amp;$AV144,IF({1,0},Sheet1!$A$6:$A$47&amp;Sheet1!$C$6:$C$47&amp;Sheet1!$AU$6:$AU$47,Sheet1!AP$6:AP$47),2,0)</f>
        <v>6000</v>
      </c>
      <c r="AR144" s="9">
        <f t="array" ref="AR144">VLOOKUP($C144&amp;$D144&amp;$AV144,IF({1,0},Sheet1!$A$6:$A$47&amp;Sheet1!$C$6:$C$47&amp;Sheet1!$AU$6:$AU$47,Sheet1!AQ$6:AQ$47),2,0)</f>
        <v>3</v>
      </c>
      <c r="AS144" s="9">
        <f t="array" ref="AS144">VLOOKUP($C144&amp;$D144&amp;$AV144,IF({1,0},Sheet1!$A$6:$A$47&amp;Sheet1!$C$6:$C$47&amp;Sheet1!$AU$6:$AU$47,Sheet1!AR$6:AR$47),2,0)</f>
        <v>300</v>
      </c>
      <c r="AT144" s="9">
        <f t="array" ref="AT144">VLOOKUP($C144&amp;$D144&amp;$AV144,IF({1,0},Sheet1!$A$6:$A$47&amp;Sheet1!$C$6:$C$47&amp;Sheet1!$AU$6:$AU$47,Sheet1!AS$6:AS$47),2,0)</f>
        <v>0</v>
      </c>
      <c r="AU144" s="9">
        <f t="array" ref="AU144">VLOOKUP($C144&amp;$D144&amp;$AV144,IF({1,0},Sheet1!$A$6:$A$47&amp;Sheet1!$C$6:$C$47&amp;Sheet1!$AU$6:$AU$47,Sheet1!AT$6:AT$47),2,0)</f>
        <v>0</v>
      </c>
      <c r="AV144" s="8">
        <v>25</v>
      </c>
      <c r="AW144" s="9" t="s">
        <v>492</v>
      </c>
      <c r="AX144" s="8" t="s">
        <v>74</v>
      </c>
      <c r="AY144" s="9">
        <f t="array" ref="AY144">VLOOKUP($C144&amp;$D144&amp;$BE144,IF({1,0},Sheet1!$A$6:$A$47&amp;Sheet1!$C$6:$C$47&amp;Sheet1!$BD$6:$BD$47,Sheet1!AX$6:AX$47),2,0)</f>
        <v>18</v>
      </c>
      <c r="AZ144" s="9">
        <f t="array" ref="AZ144">VLOOKUP($C144&amp;$D144&amp;$BE144,IF({1,0},Sheet1!$A$6:$A$47&amp;Sheet1!$C$6:$C$47&amp;Sheet1!$BD$6:$BD$47,Sheet1!AY$6:AY$47),2,0)</f>
        <v>4</v>
      </c>
      <c r="BA144" s="9">
        <f t="array" ref="BA144">VLOOKUP($C144&amp;$D144&amp;$BE144,IF({1,0},Sheet1!$A$6:$A$47&amp;Sheet1!$C$6:$C$47&amp;Sheet1!$BD$6:$BD$47,Sheet1!AZ$6:AZ$47),2,0)</f>
        <v>0</v>
      </c>
      <c r="BB144" s="9">
        <f t="array" ref="BB144">VLOOKUP($C144&amp;$D144&amp;$BE144,IF({1,0},Sheet1!$A$6:$A$47&amp;Sheet1!$C$6:$C$47&amp;Sheet1!$BD$6:$BD$47,Sheet1!BA$6:BA$47),2,0)</f>
        <v>0</v>
      </c>
      <c r="BC144" s="9">
        <f t="array" ref="BC144">VLOOKUP($C144&amp;$D144&amp;$BE144,IF({1,0},Sheet1!$A$6:$A$47&amp;Sheet1!$C$6:$C$47&amp;Sheet1!$BD$6:$BD$47,Sheet1!BB$6:BB$47),2,0)</f>
        <v>0</v>
      </c>
      <c r="BD144" s="9">
        <f t="array" ref="BD144">VLOOKUP($C144&amp;$D144&amp;$BE144,IF({1,0},Sheet1!$A$6:$A$47&amp;Sheet1!$C$6:$C$47&amp;Sheet1!$BD$6:$BD$47,Sheet1!BC$6:BC$47),2,0)</f>
        <v>0</v>
      </c>
      <c r="BE144" s="8">
        <v>30</v>
      </c>
      <c r="BF144" s="33" t="s">
        <v>418</v>
      </c>
      <c r="BG144" s="33" t="s">
        <v>75</v>
      </c>
      <c r="BH144" s="9">
        <f t="array" ref="BH144">VLOOKUP($C144&amp;$D144&amp;$BN144,IF({1,0},Sheet1!$A$6:$A$47&amp;Sheet1!$C$6:$C$47&amp;Sheet1!$BM$6:$BM$47,Sheet1!BG$6:BG$47),2,0)</f>
        <v>1</v>
      </c>
      <c r="BI144" s="9">
        <f t="array" ref="BI144">VLOOKUP($C144&amp;$D144&amp;$BN144,IF({1,0},Sheet1!$A$6:$A$47&amp;Sheet1!$C$6:$C$47&amp;Sheet1!$BM$6:$BM$47,Sheet1!BH$6:BH$47),2,0)</f>
        <v>12000</v>
      </c>
      <c r="BJ144" s="9">
        <f t="array" ref="BJ144">VLOOKUP($C144&amp;$D144&amp;$BN144,IF({1,0},Sheet1!$A$6:$A$47&amp;Sheet1!$C$6:$C$47&amp;Sheet1!$BM$6:$BM$47,Sheet1!BI$6:BI$47),2,0)</f>
        <v>3</v>
      </c>
      <c r="BK144" s="9">
        <f t="array" ref="BK144">VLOOKUP($C144&amp;$D144&amp;$BN144,IF({1,0},Sheet1!$A$6:$A$47&amp;Sheet1!$C$6:$C$47&amp;Sheet1!$BM$6:$BM$47,Sheet1!BJ$6:BJ$47),2,0)</f>
        <v>600</v>
      </c>
      <c r="BL144" s="9">
        <f t="array" ref="BL144">VLOOKUP($C144&amp;$D144&amp;$BN144,IF({1,0},Sheet1!$A$6:$A$47&amp;Sheet1!$C$6:$C$47&amp;Sheet1!$BM$6:$BM$47,Sheet1!BK$6:BK$47),2,0)</f>
        <v>0</v>
      </c>
      <c r="BM144" s="9">
        <f t="array" ref="BM144">VLOOKUP($C144&amp;$D144&amp;$BN144,IF({1,0},Sheet1!$A$6:$A$47&amp;Sheet1!$C$6:$C$47&amp;Sheet1!$BM$6:$BM$47,Sheet1!BL$6:BL$47),2,0)</f>
        <v>0</v>
      </c>
      <c r="BN144" s="8">
        <v>35</v>
      </c>
      <c r="BO144" s="9" t="s">
        <v>493</v>
      </c>
      <c r="BP144" s="8" t="s">
        <v>76</v>
      </c>
      <c r="BQ144" s="9">
        <f t="array" ref="BQ144">VLOOKUP($C144&amp;$D144&amp;$BW144,IF({1,0},Sheet1!$A$6:$A$47&amp;Sheet1!$C$6:$C$47&amp;Sheet1!$BV$6:$BV$47,Sheet1!BP$6:BP$47),2,0)</f>
        <v>23</v>
      </c>
      <c r="BR144" s="9">
        <f t="array" ref="BR144">VLOOKUP($C144&amp;$D144&amp;$BW144,IF({1,0},Sheet1!$A$6:$A$47&amp;Sheet1!$C$6:$C$47&amp;Sheet1!$BV$6:$BV$47,Sheet1!BQ$6:BQ$47),2,0)</f>
        <v>16</v>
      </c>
      <c r="BS144" s="9">
        <f t="array" ref="BS144">VLOOKUP($C144&amp;$D144&amp;$BW144,IF({1,0},Sheet1!$A$6:$A$47&amp;Sheet1!$C$6:$C$47&amp;Sheet1!$BV$6:$BV$47,Sheet1!BR$6:BR$47),2,0)</f>
        <v>0</v>
      </c>
      <c r="BT144" s="9">
        <f t="array" ref="BT144">VLOOKUP($C144&amp;$D144&amp;$BW144,IF({1,0},Sheet1!$A$6:$A$47&amp;Sheet1!$C$6:$C$47&amp;Sheet1!$BV$6:$BV$47,Sheet1!BS$6:BS$47),2,0)</f>
        <v>0</v>
      </c>
      <c r="BU144" s="9">
        <f t="array" ref="BU144">VLOOKUP($C144&amp;$D144&amp;$BW144,IF({1,0},Sheet1!$A$6:$A$47&amp;Sheet1!$C$6:$C$47&amp;Sheet1!$BV$6:$BV$47,Sheet1!BT$6:BT$47),2,0)</f>
        <v>0</v>
      </c>
      <c r="BV144" s="9">
        <f t="array" ref="BV144">VLOOKUP($C144&amp;$D144&amp;$BW144,IF({1,0},Sheet1!$A$6:$A$47&amp;Sheet1!$C$6:$C$47&amp;Sheet1!$BV$6:$BV$47,Sheet1!BU$6:BU$47),2,0)</f>
        <v>0</v>
      </c>
      <c r="BW144" s="8">
        <v>40</v>
      </c>
      <c r="BX144" s="8" t="str">
        <f>"最终免伤+"&amp;BR144/10&amp;"% （"&amp;BW144/5&amp;"星）"</f>
        <v>最终免伤+1.6% （8星）</v>
      </c>
      <c r="BY144" s="8" t="s">
        <v>77</v>
      </c>
      <c r="BZ144" s="9">
        <f t="array" ref="BZ144">VLOOKUP($C144&amp;$D144&amp;$CF144,IF({1,0},Sheet1!$A$6:$A$47&amp;Sheet1!$C$6:$C$47&amp;Sheet1!$CE$6:$CE$47,Sheet1!BY$6:BY$47),2,0)</f>
        <v>1</v>
      </c>
      <c r="CA144" s="9">
        <f t="array" ref="CA144">VLOOKUP($C144&amp;$D144&amp;$CF144,IF({1,0},Sheet1!$A$6:$A$47&amp;Sheet1!$C$6:$C$47&amp;Sheet1!$CE$6:$CE$47,Sheet1!BZ$6:BZ$47),2,0)</f>
        <v>24000</v>
      </c>
      <c r="CB144" s="9">
        <f t="array" ref="CB144">VLOOKUP($C144&amp;$D144&amp;$CF144,IF({1,0},Sheet1!$A$6:$A$47&amp;Sheet1!$C$6:$C$47&amp;Sheet1!$CE$6:$CE$47,Sheet1!CA$6:CA$47),2,0)</f>
        <v>3</v>
      </c>
      <c r="CC144" s="9">
        <f t="array" ref="CC144">VLOOKUP($C144&amp;$D144&amp;$CF144,IF({1,0},Sheet1!$A$6:$A$47&amp;Sheet1!$C$6:$C$47&amp;Sheet1!$CE$6:$CE$47,Sheet1!CB$6:CB$47),2,0)</f>
        <v>1200</v>
      </c>
      <c r="CD144" s="9">
        <f t="array" ref="CD144">VLOOKUP($C144&amp;$D144&amp;$CF144,IF({1,0},Sheet1!$A$6:$A$47&amp;Sheet1!$C$6:$C$47&amp;Sheet1!$CE$6:$CE$47,Sheet1!CC$6:CC$47),2,0)</f>
        <v>0</v>
      </c>
      <c r="CE144" s="9">
        <f t="array" ref="CE144">VLOOKUP($C144&amp;$D144&amp;$CF144,IF({1,0},Sheet1!$A$6:$A$47&amp;Sheet1!$C$6:$C$47&amp;Sheet1!$CE$6:$CE$47,Sheet1!CD$6:CD$47),2,0)</f>
        <v>0</v>
      </c>
      <c r="CF144" s="8">
        <v>45</v>
      </c>
      <c r="CG144" s="9" t="str">
        <f>"生命+"&amp;CA144&amp;"，防御+"&amp;CC144&amp;" （9星）"</f>
        <v>生命+24000，防御+1200 （9星）</v>
      </c>
      <c r="CH144" s="8" t="s">
        <v>78</v>
      </c>
      <c r="CI144" s="9">
        <f t="array" ref="CI144">VLOOKUP($C144&amp;$D144&amp;$CO144,IF({1,0},Sheet1!$A$6:$A$47&amp;Sheet1!$C$6:$C$47&amp;Sheet1!$CN$6:$CN$47,Sheet1!CH$6:CH$47),2,0)</f>
        <v>23</v>
      </c>
      <c r="CJ144" s="9">
        <f t="array" ref="CJ144">VLOOKUP($C144&amp;$D144&amp;$CO144,IF({1,0},Sheet1!$A$6:$A$47&amp;Sheet1!$C$6:$C$47&amp;Sheet1!$CN$6:$CN$47,Sheet1!CI$6:CI$47),2,0)</f>
        <v>24</v>
      </c>
      <c r="CK144" s="9">
        <f t="array" ref="CK144">VLOOKUP($C144&amp;$D144&amp;$CO144,IF({1,0},Sheet1!$A$6:$A$47&amp;Sheet1!$C$6:$C$47&amp;Sheet1!$CN$6:$CN$47,Sheet1!CJ$6:CJ$47),2,0)</f>
        <v>0</v>
      </c>
      <c r="CL144" s="9">
        <f t="array" ref="CL144">VLOOKUP($C144&amp;$D144&amp;$CO144,IF({1,0},Sheet1!$A$6:$A$47&amp;Sheet1!$C$6:$C$47&amp;Sheet1!$CN$6:$CN$47,Sheet1!CK$6:CK$47),2,0)</f>
        <v>0</v>
      </c>
      <c r="CM144" s="9">
        <f t="array" ref="CM144">VLOOKUP($C144&amp;$D144&amp;$CO144,IF({1,0},Sheet1!$A$6:$A$47&amp;Sheet1!$C$6:$C$47&amp;Sheet1!$CN$6:$CN$47,Sheet1!CL$6:CL$47),2,0)</f>
        <v>0</v>
      </c>
      <c r="CN144" s="9">
        <f t="array" ref="CN144">VLOOKUP($C144&amp;$D144&amp;$CO144,IF({1,0},Sheet1!$A$6:$A$47&amp;Sheet1!$C$6:$C$47&amp;Sheet1!$CN$6:$CN$47,Sheet1!CM$6:CM$47),2,0)</f>
        <v>0</v>
      </c>
      <c r="CO144" s="8">
        <v>50</v>
      </c>
      <c r="CP144" s="8" t="str">
        <f>"最终免伤+"&amp;CJ144/10&amp;"% （"&amp;CO144/5&amp;"星）"</f>
        <v>最终免伤+2.4% （10星）</v>
      </c>
    </row>
    <row r="145" spans="1:94" ht="17.399999999999999" x14ac:dyDescent="0.25">
      <c r="A145" s="53">
        <v>20508</v>
      </c>
      <c r="B145" s="12" t="s">
        <v>234</v>
      </c>
      <c r="C145" s="12">
        <f>VLOOKUP(B145,Sheet4!$A$6:$B$171,2,0)</f>
        <v>3</v>
      </c>
      <c r="D145" s="54">
        <v>5</v>
      </c>
      <c r="E145" s="8" t="s">
        <v>29</v>
      </c>
      <c r="F145" s="9">
        <f t="array" ref="F145">VLOOKUP($C145&amp;$D145&amp;$L145,IF({1,0},Sheet1!$A$6:$A$47&amp;Sheet1!$C$6:$C$47&amp;Sheet1!$K$6:$K$47,Sheet1!E$6:E$47),2,0)</f>
        <v>18</v>
      </c>
      <c r="G145" s="9">
        <f t="array" ref="G145">VLOOKUP($C145&amp;$D145&amp;$L145,IF({1,0},Sheet1!$A$6:$A$47&amp;Sheet1!$C$6:$C$47&amp;Sheet1!$K$6:$K$47,Sheet1!F$6:F$47),2,0)</f>
        <v>1</v>
      </c>
      <c r="H145" s="9">
        <f t="array" ref="H145">VLOOKUP($C145&amp;$D145&amp;$L145,IF({1,0},Sheet1!$A$6:$A$47&amp;Sheet1!$C$6:$C$47&amp;Sheet1!$K$6:$K$47,Sheet1!G$6:G$47),2,0)</f>
        <v>0</v>
      </c>
      <c r="I145" s="9">
        <f t="array" ref="I145">VLOOKUP($C145&amp;$D145&amp;$L145,IF({1,0},Sheet1!$A$6:$A$47&amp;Sheet1!$C$6:$C$47&amp;Sheet1!$K$6:$K$47,Sheet1!H$6:H$47),2,0)</f>
        <v>0</v>
      </c>
      <c r="J145" s="9">
        <f t="array" ref="J145">VLOOKUP($C145&amp;$D145&amp;$L145,IF({1,0},Sheet1!$A$6:$A$47&amp;Sheet1!$C$6:$C$47&amp;Sheet1!$K$6:$K$47,Sheet1!I$6:I$47),2,0)</f>
        <v>0</v>
      </c>
      <c r="K145" s="9">
        <f t="array" ref="K145">VLOOKUP($C145&amp;$D145&amp;$L145,IF({1,0},Sheet1!$A$6:$A$47&amp;Sheet1!$C$6:$C$47&amp;Sheet1!$K$6:$K$47,Sheet1!J$6:J$47),2,0)</f>
        <v>0</v>
      </c>
      <c r="L145" s="8">
        <v>5</v>
      </c>
      <c r="M145" s="33" t="s">
        <v>413</v>
      </c>
      <c r="N145" s="8" t="s">
        <v>27</v>
      </c>
      <c r="O145" s="9">
        <f t="array" ref="O145">VLOOKUP($C145&amp;$D145&amp;$U145,IF({1,0},Sheet1!$A$6:$A$47&amp;Sheet1!$C$6:$C$47&amp;Sheet1!$T$6:$T$47,Sheet1!N$6:N$47),2,0)</f>
        <v>18</v>
      </c>
      <c r="P145" s="9">
        <f t="array" ref="P145">VLOOKUP($C145&amp;$D145&amp;$U145,IF({1,0},Sheet1!$A$6:$A$47&amp;Sheet1!$C$6:$C$47&amp;Sheet1!$T$6:$T$47,Sheet1!O$6:O$47),2,0)</f>
        <v>2</v>
      </c>
      <c r="Q145" s="9">
        <f t="array" ref="Q145">VLOOKUP($C145&amp;$D145&amp;$U145,IF({1,0},Sheet1!$A$6:$A$47&amp;Sheet1!$C$6:$C$47&amp;Sheet1!$T$6:$T$47,Sheet1!P$6:P$47),2,0)</f>
        <v>0</v>
      </c>
      <c r="R145" s="9">
        <f t="array" ref="R145">VLOOKUP($C145&amp;$D145&amp;$U145,IF({1,0},Sheet1!$A$6:$A$47&amp;Sheet1!$C$6:$C$47&amp;Sheet1!$T$6:$T$47,Sheet1!Q$6:Q$47),2,0)</f>
        <v>0</v>
      </c>
      <c r="S145" s="9">
        <f t="array" ref="S145">VLOOKUP($C145&amp;$D145&amp;$U145,IF({1,0},Sheet1!$A$6:$A$47&amp;Sheet1!$C$6:$C$47&amp;Sheet1!$T$6:$T$47,Sheet1!R$6:R$47),2,0)</f>
        <v>0</v>
      </c>
      <c r="T145" s="9">
        <f t="array" ref="T145">VLOOKUP($C145&amp;$D145&amp;$U145,IF({1,0},Sheet1!$A$6:$A$47&amp;Sheet1!$C$6:$C$47&amp;Sheet1!$T$6:$T$47,Sheet1!S$6:S$47),2,0)</f>
        <v>0</v>
      </c>
      <c r="U145" s="8">
        <v>10</v>
      </c>
      <c r="V145" s="33" t="s">
        <v>414</v>
      </c>
      <c r="W145" s="8" t="s">
        <v>28</v>
      </c>
      <c r="X145" s="9">
        <f t="array" ref="X145">VLOOKUP($C145&amp;$D145&amp;$AD145,IF({1,0},Sheet1!$A$6:$A$47&amp;Sheet1!$C$6:$C$47&amp;Sheet1!$AC$6:$AC$47,Sheet1!W$6:W$47),2,0)</f>
        <v>0</v>
      </c>
      <c r="Y145" s="9">
        <f t="array" ref="Y145">VLOOKUP($C145&amp;$D145&amp;$AD145,IF({1,0},Sheet1!$A$6:$A$47&amp;Sheet1!$C$6:$C$47&amp;Sheet1!$AC$6:$AC$47,Sheet1!X$6:X$47),2,0)</f>
        <v>0</v>
      </c>
      <c r="Z145" s="9">
        <f t="array" ref="Z145">VLOOKUP($C145&amp;$D145&amp;$AD145,IF({1,0},Sheet1!$A$6:$A$47&amp;Sheet1!$C$6:$C$47&amp;Sheet1!$AC$6:$AC$47,Sheet1!Y$6:Y$47),2,0)</f>
        <v>2</v>
      </c>
      <c r="AA145" s="9">
        <f t="array" ref="AA145">VLOOKUP($C145&amp;$D145&amp;$AD145,IF({1,0},Sheet1!$A$6:$A$47&amp;Sheet1!$C$6:$C$47&amp;Sheet1!$AC$6:$AC$47,Sheet1!Z$6:Z$47),2,0)</f>
        <v>500</v>
      </c>
      <c r="AB145" s="9">
        <f t="array" ref="AB145">VLOOKUP($C145&amp;$D145&amp;$AD145,IF({1,0},Sheet1!$A$6:$A$47&amp;Sheet1!$C$6:$C$47&amp;Sheet1!$AC$6:$AC$47,Sheet1!AA$6:AA$47),2,0)</f>
        <v>9</v>
      </c>
      <c r="AC145" s="9">
        <f t="array" ref="AC145">VLOOKUP($C145&amp;$D145&amp;$AD145,IF({1,0},Sheet1!$A$6:$A$47&amp;Sheet1!$C$6:$C$47&amp;Sheet1!$AC$6:$AC$47,Sheet1!AB$6:AB$47),2,0)</f>
        <v>25</v>
      </c>
      <c r="AD145" s="8">
        <v>15</v>
      </c>
      <c r="AE145" s="9" t="str">
        <f t="array" ref="AE145">VLOOKUP($C145&amp;$D145,IF({1,0},Sheet1!$A$6:$A$47&amp;Sheet1!$C$6:$C$47,Sheet1!AD$6:AD$47),2,0)</f>
        <v>攻击+500，命中+2.5% （3星）</v>
      </c>
      <c r="AF145" s="8" t="s">
        <v>72</v>
      </c>
      <c r="AG145" s="9">
        <f t="array" ref="AG145">VLOOKUP($C145&amp;$D145&amp;$AM145,IF({1,0},Sheet1!$A$6:$A$47&amp;Sheet1!$C$6:$C$47&amp;Sheet1!$AL$6:$AL$47,Sheet1!AF$6:AF$47),2,0)</f>
        <v>0</v>
      </c>
      <c r="AH145" s="9">
        <f t="array" ref="AH145">VLOOKUP($C145&amp;$D145&amp;$AM145,IF({1,0},Sheet1!$A$6:$A$47&amp;Sheet1!$C$6:$C$47&amp;Sheet1!$AL$6:$AL$47,Sheet1!AG$6:AG$47),2,0)</f>
        <v>0</v>
      </c>
      <c r="AI145" s="9">
        <f t="array" ref="AI145">VLOOKUP($C145&amp;$D145&amp;$AM145,IF({1,0},Sheet1!$A$6:$A$47&amp;Sheet1!$C$6:$C$47&amp;Sheet1!$AL$6:$AL$47,Sheet1!AH$6:AH$47),2,0)</f>
        <v>7</v>
      </c>
      <c r="AJ145" s="9">
        <f t="array" ref="AJ145">VLOOKUP($C145&amp;$D145&amp;$AM145,IF({1,0},Sheet1!$A$6:$A$47&amp;Sheet1!$C$6:$C$47&amp;Sheet1!$AL$6:$AL$47,Sheet1!AI$6:AI$47),2,0)</f>
        <v>45</v>
      </c>
      <c r="AK145" s="9">
        <f t="array" ref="AK145">VLOOKUP($C145&amp;$D145&amp;$AM145,IF({1,0},Sheet1!$A$6:$A$47&amp;Sheet1!$C$6:$C$47&amp;Sheet1!$AL$6:$AL$47,Sheet1!AJ$6:AJ$47),2,0)</f>
        <v>0</v>
      </c>
      <c r="AL145" s="9">
        <f t="array" ref="AL145">VLOOKUP($C145&amp;$D145&amp;$AM145,IF({1,0},Sheet1!$A$6:$A$47&amp;Sheet1!$C$6:$C$47&amp;Sheet1!$AL$6:$AL$47,Sheet1!AK$6:AK$47),2,0)</f>
        <v>0</v>
      </c>
      <c r="AM145" s="8">
        <v>20</v>
      </c>
      <c r="AN145" s="9" t="s">
        <v>488</v>
      </c>
      <c r="AO145" s="8" t="s">
        <v>73</v>
      </c>
      <c r="AP145" s="9">
        <f t="array" ref="AP145">VLOOKUP($C145&amp;$D145&amp;$AV145,IF({1,0},Sheet1!$A$6:$A$47&amp;Sheet1!$C$6:$C$47&amp;Sheet1!$AU$6:$AU$47,Sheet1!AO$6:AO$47),2,0)</f>
        <v>2</v>
      </c>
      <c r="AQ145" s="9">
        <f t="array" ref="AQ145">VLOOKUP($C145&amp;$D145&amp;$AV145,IF({1,0},Sheet1!$A$6:$A$47&amp;Sheet1!$C$6:$C$47&amp;Sheet1!$AU$6:$AU$47,Sheet1!AP$6:AP$47),2,0)</f>
        <v>1500</v>
      </c>
      <c r="AR145" s="9">
        <f t="array" ref="AR145">VLOOKUP($C145&amp;$D145&amp;$AV145,IF({1,0},Sheet1!$A$6:$A$47&amp;Sheet1!$C$6:$C$47&amp;Sheet1!$AU$6:$AU$47,Sheet1!AQ$6:AQ$47),2,0)</f>
        <v>0</v>
      </c>
      <c r="AS145" s="9">
        <f t="array" ref="AS145">VLOOKUP($C145&amp;$D145&amp;$AV145,IF({1,0},Sheet1!$A$6:$A$47&amp;Sheet1!$C$6:$C$47&amp;Sheet1!$AU$6:$AU$47,Sheet1!AR$6:AR$47),2,0)</f>
        <v>0</v>
      </c>
      <c r="AT145" s="9">
        <f t="array" ref="AT145">VLOOKUP($C145&amp;$D145&amp;$AV145,IF({1,0},Sheet1!$A$6:$A$47&amp;Sheet1!$C$6:$C$47&amp;Sheet1!$AU$6:$AU$47,Sheet1!AS$6:AS$47),2,0)</f>
        <v>0</v>
      </c>
      <c r="AU145" s="9">
        <f t="array" ref="AU145">VLOOKUP($C145&amp;$D145&amp;$AV145,IF({1,0},Sheet1!$A$6:$A$47&amp;Sheet1!$C$6:$C$47&amp;Sheet1!$AU$6:$AU$47,Sheet1!AT$6:AT$47),2,0)</f>
        <v>0</v>
      </c>
      <c r="AV145" s="8">
        <v>25</v>
      </c>
      <c r="AW145" s="9" t="s">
        <v>489</v>
      </c>
      <c r="AX145" s="8" t="s">
        <v>74</v>
      </c>
      <c r="AY145" s="9">
        <f t="array" ref="AY145">VLOOKUP($C145&amp;$D145&amp;$BE145,IF({1,0},Sheet1!$A$6:$A$47&amp;Sheet1!$C$6:$C$47&amp;Sheet1!$BD$6:$BD$47,Sheet1!AX$6:AX$47),2,0)</f>
        <v>18</v>
      </c>
      <c r="AZ145" s="9">
        <f t="array" ref="AZ145">VLOOKUP($C145&amp;$D145&amp;$BE145,IF({1,0},Sheet1!$A$6:$A$47&amp;Sheet1!$C$6:$C$47&amp;Sheet1!$BD$6:$BD$47,Sheet1!AY$6:AY$47),2,0)</f>
        <v>4</v>
      </c>
      <c r="BA145" s="9">
        <f t="array" ref="BA145">VLOOKUP($C145&amp;$D145&amp;$BE145,IF({1,0},Sheet1!$A$6:$A$47&amp;Sheet1!$C$6:$C$47&amp;Sheet1!$BD$6:$BD$47,Sheet1!AZ$6:AZ$47),2,0)</f>
        <v>0</v>
      </c>
      <c r="BB145" s="9">
        <f t="array" ref="BB145">VLOOKUP($C145&amp;$D145&amp;$BE145,IF({1,0},Sheet1!$A$6:$A$47&amp;Sheet1!$C$6:$C$47&amp;Sheet1!$BD$6:$BD$47,Sheet1!BA$6:BA$47),2,0)</f>
        <v>0</v>
      </c>
      <c r="BC145" s="9">
        <f t="array" ref="BC145">VLOOKUP($C145&amp;$D145&amp;$BE145,IF({1,0},Sheet1!$A$6:$A$47&amp;Sheet1!$C$6:$C$47&amp;Sheet1!$BD$6:$BD$47,Sheet1!BB$6:BB$47),2,0)</f>
        <v>0</v>
      </c>
      <c r="BD145" s="9">
        <f t="array" ref="BD145">VLOOKUP($C145&amp;$D145&amp;$BE145,IF({1,0},Sheet1!$A$6:$A$47&amp;Sheet1!$C$6:$C$47&amp;Sheet1!$BD$6:$BD$47,Sheet1!BC$6:BC$47),2,0)</f>
        <v>0</v>
      </c>
      <c r="BE145" s="8">
        <v>30</v>
      </c>
      <c r="BF145" s="33" t="s">
        <v>418</v>
      </c>
      <c r="BG145" s="33" t="s">
        <v>75</v>
      </c>
      <c r="BH145" s="9">
        <f t="array" ref="BH145">VLOOKUP($C145&amp;$D145&amp;$BN145,IF({1,0},Sheet1!$A$6:$A$47&amp;Sheet1!$C$6:$C$47&amp;Sheet1!$BM$6:$BM$47,Sheet1!BG$6:BG$47),2,0)</f>
        <v>2</v>
      </c>
      <c r="BI145" s="9">
        <f t="array" ref="BI145">VLOOKUP($C145&amp;$D145&amp;$BN145,IF({1,0},Sheet1!$A$6:$A$47&amp;Sheet1!$C$6:$C$47&amp;Sheet1!$BM$6:$BM$47,Sheet1!BH$6:BH$47),2,0)</f>
        <v>3000</v>
      </c>
      <c r="BJ145" s="9">
        <f t="array" ref="BJ145">VLOOKUP($C145&amp;$D145&amp;$BN145,IF({1,0},Sheet1!$A$6:$A$47&amp;Sheet1!$C$6:$C$47&amp;Sheet1!$BM$6:$BM$47,Sheet1!BI$6:BI$47),2,0)</f>
        <v>0</v>
      </c>
      <c r="BK145" s="9">
        <f t="array" ref="BK145">VLOOKUP($C145&amp;$D145&amp;$BN145,IF({1,0},Sheet1!$A$6:$A$47&amp;Sheet1!$C$6:$C$47&amp;Sheet1!$BM$6:$BM$47,Sheet1!BJ$6:BJ$47),2,0)</f>
        <v>0</v>
      </c>
      <c r="BL145" s="9">
        <f t="array" ref="BL145">VLOOKUP($C145&amp;$D145&amp;$BN145,IF({1,0},Sheet1!$A$6:$A$47&amp;Sheet1!$C$6:$C$47&amp;Sheet1!$BM$6:$BM$47,Sheet1!BK$6:BK$47),2,0)</f>
        <v>0</v>
      </c>
      <c r="BM145" s="9">
        <f t="array" ref="BM145">VLOOKUP($C145&amp;$D145&amp;$BN145,IF({1,0},Sheet1!$A$6:$A$47&amp;Sheet1!$C$6:$C$47&amp;Sheet1!$BM$6:$BM$47,Sheet1!BL$6:BL$47),2,0)</f>
        <v>0</v>
      </c>
      <c r="BN145" s="8">
        <v>35</v>
      </c>
      <c r="BO145" s="9" t="s">
        <v>490</v>
      </c>
      <c r="BP145" s="8" t="s">
        <v>76</v>
      </c>
      <c r="BQ145" s="9">
        <f t="array" ref="BQ145">VLOOKUP($C145&amp;$D145&amp;$BW145,IF({1,0},Sheet1!$A$6:$A$47&amp;Sheet1!$C$6:$C$47&amp;Sheet1!$BV$6:$BV$47,Sheet1!BP$6:BP$47),2,0)</f>
        <v>7</v>
      </c>
      <c r="BR145" s="9">
        <f t="array" ref="BR145">VLOOKUP($C145&amp;$D145&amp;$BW145,IF({1,0},Sheet1!$A$6:$A$47&amp;Sheet1!$C$6:$C$47&amp;Sheet1!$BV$6:$BV$47,Sheet1!BQ$6:BQ$47),2,0)</f>
        <v>40</v>
      </c>
      <c r="BS145" s="9">
        <f t="array" ref="BS145">VLOOKUP($C145&amp;$D145&amp;$BW145,IF({1,0},Sheet1!$A$6:$A$47&amp;Sheet1!$C$6:$C$47&amp;Sheet1!$BV$6:$BV$47,Sheet1!BR$6:BR$47),2,0)</f>
        <v>0</v>
      </c>
      <c r="BT145" s="9">
        <f t="array" ref="BT145">VLOOKUP($C145&amp;$D145&amp;$BW145,IF({1,0},Sheet1!$A$6:$A$47&amp;Sheet1!$C$6:$C$47&amp;Sheet1!$BV$6:$BV$47,Sheet1!BS$6:BS$47),2,0)</f>
        <v>0</v>
      </c>
      <c r="BU145" s="9">
        <f t="array" ref="BU145">VLOOKUP($C145&amp;$D145&amp;$BW145,IF({1,0},Sheet1!$A$6:$A$47&amp;Sheet1!$C$6:$C$47&amp;Sheet1!$BV$6:$BV$47,Sheet1!BT$6:BT$47),2,0)</f>
        <v>0</v>
      </c>
      <c r="BV145" s="9">
        <f t="array" ref="BV145">VLOOKUP($C145&amp;$D145&amp;$BW145,IF({1,0},Sheet1!$A$6:$A$47&amp;Sheet1!$C$6:$C$47&amp;Sheet1!$BV$6:$BV$47,Sheet1!BU$6:BU$47),2,0)</f>
        <v>0</v>
      </c>
      <c r="BW145" s="8">
        <v>40</v>
      </c>
      <c r="BX145" s="9" t="str">
        <f t="shared" ref="BX145:BX147" si="44">"伤害加成+"&amp;BR145/10&amp;"% （"&amp;BW145/5&amp;"星）"</f>
        <v>伤害加成+4% （8星）</v>
      </c>
      <c r="BY145" s="8" t="s">
        <v>77</v>
      </c>
      <c r="BZ145" s="9">
        <f t="array" ref="BZ145">VLOOKUP($C145&amp;$D145&amp;$CF145,IF({1,0},Sheet1!$A$6:$A$47&amp;Sheet1!$C$6:$C$47&amp;Sheet1!$CE$6:$CE$47,Sheet1!BY$6:BY$47),2,0)</f>
        <v>2</v>
      </c>
      <c r="CA145" s="9">
        <f t="array" ref="CA145">VLOOKUP($C145&amp;$D145&amp;$CF145,IF({1,0},Sheet1!$A$6:$A$47&amp;Sheet1!$C$6:$C$47&amp;Sheet1!$CE$6:$CE$47,Sheet1!BZ$6:BZ$47),2,0)</f>
        <v>6000</v>
      </c>
      <c r="CB145" s="9">
        <f t="array" ref="CB145">VLOOKUP($C145&amp;$D145&amp;$CF145,IF({1,0},Sheet1!$A$6:$A$47&amp;Sheet1!$C$6:$C$47&amp;Sheet1!$CE$6:$CE$47,Sheet1!CA$6:CA$47),2,0)</f>
        <v>0</v>
      </c>
      <c r="CC145" s="9">
        <f t="array" ref="CC145">VLOOKUP($C145&amp;$D145&amp;$CF145,IF({1,0},Sheet1!$A$6:$A$47&amp;Sheet1!$C$6:$C$47&amp;Sheet1!$CE$6:$CE$47,Sheet1!CB$6:CB$47),2,0)</f>
        <v>0</v>
      </c>
      <c r="CD145" s="9">
        <f t="array" ref="CD145">VLOOKUP($C145&amp;$D145&amp;$CF145,IF({1,0},Sheet1!$A$6:$A$47&amp;Sheet1!$C$6:$C$47&amp;Sheet1!$CE$6:$CE$47,Sheet1!CC$6:CC$47),2,0)</f>
        <v>0</v>
      </c>
      <c r="CE145" s="9">
        <f t="array" ref="CE145">VLOOKUP($C145&amp;$D145&amp;$CF145,IF({1,0},Sheet1!$A$6:$A$47&amp;Sheet1!$C$6:$C$47&amp;Sheet1!$CE$6:$CE$47,Sheet1!CD$6:CD$47),2,0)</f>
        <v>0</v>
      </c>
      <c r="CF145" s="8">
        <v>45</v>
      </c>
      <c r="CG145" s="9" t="s">
        <v>491</v>
      </c>
      <c r="CH145" s="8" t="s">
        <v>78</v>
      </c>
      <c r="CI145" s="9">
        <f t="array" ref="CI145">VLOOKUP($C145&amp;$D145&amp;$CO145,IF({1,0},Sheet1!$A$6:$A$47&amp;Sheet1!$C$6:$C$47&amp;Sheet1!$CN$6:$CN$47,Sheet1!CH$6:CH$47),2,0)</f>
        <v>22</v>
      </c>
      <c r="CJ145" s="9">
        <f t="array" ref="CJ145">VLOOKUP($C145&amp;$D145&amp;$CO145,IF({1,0},Sheet1!$A$6:$A$47&amp;Sheet1!$C$6:$C$47&amp;Sheet1!$CN$6:$CN$47,Sheet1!CI$6:CI$47),2,0)</f>
        <v>48</v>
      </c>
      <c r="CK145" s="9">
        <f t="array" ref="CK145">VLOOKUP($C145&amp;$D145&amp;$CO145,IF({1,0},Sheet1!$A$6:$A$47&amp;Sheet1!$C$6:$C$47&amp;Sheet1!$CN$6:$CN$47,Sheet1!CJ$6:CJ$47),2,0)</f>
        <v>0</v>
      </c>
      <c r="CL145" s="9">
        <f t="array" ref="CL145">VLOOKUP($C145&amp;$D145&amp;$CO145,IF({1,0},Sheet1!$A$6:$A$47&amp;Sheet1!$C$6:$C$47&amp;Sheet1!$CN$6:$CN$47,Sheet1!CK$6:CK$47),2,0)</f>
        <v>0</v>
      </c>
      <c r="CM145" s="9">
        <f t="array" ref="CM145">VLOOKUP($C145&amp;$D145&amp;$CO145,IF({1,0},Sheet1!$A$6:$A$47&amp;Sheet1!$C$6:$C$47&amp;Sheet1!$CN$6:$CN$47,Sheet1!CL$6:CL$47),2,0)</f>
        <v>0</v>
      </c>
      <c r="CN145" s="9">
        <f t="array" ref="CN145">VLOOKUP($C145&amp;$D145&amp;$CO145,IF({1,0},Sheet1!$A$6:$A$47&amp;Sheet1!$C$6:$C$47&amp;Sheet1!$CN$6:$CN$47,Sheet1!CM$6:CM$47),2,0)</f>
        <v>0</v>
      </c>
      <c r="CO145" s="8">
        <v>50</v>
      </c>
      <c r="CP145" s="9" t="str">
        <f t="shared" ref="CP145:CP147" si="45">"最终增伤+"&amp;CJ145/10&amp;"% （"&amp;CO145/5&amp;"星）"</f>
        <v>最终增伤+4.8% （10星）</v>
      </c>
    </row>
    <row r="146" spans="1:94" ht="17.399999999999999" x14ac:dyDescent="0.25">
      <c r="A146" s="53">
        <v>30501</v>
      </c>
      <c r="B146" s="12" t="s">
        <v>235</v>
      </c>
      <c r="C146" s="12">
        <f>VLOOKUP(B146,Sheet4!$A$6:$B$171,2,0)</f>
        <v>3</v>
      </c>
      <c r="D146" s="54">
        <v>5</v>
      </c>
      <c r="E146" s="8" t="s">
        <v>29</v>
      </c>
      <c r="F146" s="9">
        <f t="array" ref="F146">VLOOKUP($C146&amp;$D146&amp;$L146,IF({1,0},Sheet1!$A$6:$A$47&amp;Sheet1!$C$6:$C$47&amp;Sheet1!$K$6:$K$47,Sheet1!E$6:E$47),2,0)</f>
        <v>18</v>
      </c>
      <c r="G146" s="9">
        <f t="array" ref="G146">VLOOKUP($C146&amp;$D146&amp;$L146,IF({1,0},Sheet1!$A$6:$A$47&amp;Sheet1!$C$6:$C$47&amp;Sheet1!$K$6:$K$47,Sheet1!F$6:F$47),2,0)</f>
        <v>1</v>
      </c>
      <c r="H146" s="9">
        <f t="array" ref="H146">VLOOKUP($C146&amp;$D146&amp;$L146,IF({1,0},Sheet1!$A$6:$A$47&amp;Sheet1!$C$6:$C$47&amp;Sheet1!$K$6:$K$47,Sheet1!G$6:G$47),2,0)</f>
        <v>0</v>
      </c>
      <c r="I146" s="9">
        <f t="array" ref="I146">VLOOKUP($C146&amp;$D146&amp;$L146,IF({1,0},Sheet1!$A$6:$A$47&amp;Sheet1!$C$6:$C$47&amp;Sheet1!$K$6:$K$47,Sheet1!H$6:H$47),2,0)</f>
        <v>0</v>
      </c>
      <c r="J146" s="9">
        <f t="array" ref="J146">VLOOKUP($C146&amp;$D146&amp;$L146,IF({1,0},Sheet1!$A$6:$A$47&amp;Sheet1!$C$6:$C$47&amp;Sheet1!$K$6:$K$47,Sheet1!I$6:I$47),2,0)</f>
        <v>0</v>
      </c>
      <c r="K146" s="9">
        <f t="array" ref="K146">VLOOKUP($C146&amp;$D146&amp;$L146,IF({1,0},Sheet1!$A$6:$A$47&amp;Sheet1!$C$6:$C$47&amp;Sheet1!$K$6:$K$47,Sheet1!J$6:J$47),2,0)</f>
        <v>0</v>
      </c>
      <c r="L146" s="8">
        <v>5</v>
      </c>
      <c r="M146" s="33" t="s">
        <v>413</v>
      </c>
      <c r="N146" s="8" t="s">
        <v>27</v>
      </c>
      <c r="O146" s="9">
        <f t="array" ref="O146">VLOOKUP($C146&amp;$D146&amp;$U146,IF({1,0},Sheet1!$A$6:$A$47&amp;Sheet1!$C$6:$C$47&amp;Sheet1!$T$6:$T$47,Sheet1!N$6:N$47),2,0)</f>
        <v>18</v>
      </c>
      <c r="P146" s="9">
        <f t="array" ref="P146">VLOOKUP($C146&amp;$D146&amp;$U146,IF({1,0},Sheet1!$A$6:$A$47&amp;Sheet1!$C$6:$C$47&amp;Sheet1!$T$6:$T$47,Sheet1!O$6:O$47),2,0)</f>
        <v>2</v>
      </c>
      <c r="Q146" s="9">
        <f t="array" ref="Q146">VLOOKUP($C146&amp;$D146&amp;$U146,IF({1,0},Sheet1!$A$6:$A$47&amp;Sheet1!$C$6:$C$47&amp;Sheet1!$T$6:$T$47,Sheet1!P$6:P$47),2,0)</f>
        <v>0</v>
      </c>
      <c r="R146" s="9">
        <f t="array" ref="R146">VLOOKUP($C146&amp;$D146&amp;$U146,IF({1,0},Sheet1!$A$6:$A$47&amp;Sheet1!$C$6:$C$47&amp;Sheet1!$T$6:$T$47,Sheet1!Q$6:Q$47),2,0)</f>
        <v>0</v>
      </c>
      <c r="S146" s="9">
        <f t="array" ref="S146">VLOOKUP($C146&amp;$D146&amp;$U146,IF({1,0},Sheet1!$A$6:$A$47&amp;Sheet1!$C$6:$C$47&amp;Sheet1!$T$6:$T$47,Sheet1!R$6:R$47),2,0)</f>
        <v>0</v>
      </c>
      <c r="T146" s="9">
        <f t="array" ref="T146">VLOOKUP($C146&amp;$D146&amp;$U146,IF({1,0},Sheet1!$A$6:$A$47&amp;Sheet1!$C$6:$C$47&amp;Sheet1!$T$6:$T$47,Sheet1!S$6:S$47),2,0)</f>
        <v>0</v>
      </c>
      <c r="U146" s="8">
        <v>10</v>
      </c>
      <c r="V146" s="33" t="s">
        <v>414</v>
      </c>
      <c r="W146" s="8" t="s">
        <v>28</v>
      </c>
      <c r="X146" s="9">
        <f t="array" ref="X146">VLOOKUP($C146&amp;$D146&amp;$AD146,IF({1,0},Sheet1!$A$6:$A$47&amp;Sheet1!$C$6:$C$47&amp;Sheet1!$AC$6:$AC$47,Sheet1!W$6:W$47),2,0)</f>
        <v>0</v>
      </c>
      <c r="Y146" s="9">
        <f t="array" ref="Y146">VLOOKUP($C146&amp;$D146&amp;$AD146,IF({1,0},Sheet1!$A$6:$A$47&amp;Sheet1!$C$6:$C$47&amp;Sheet1!$AC$6:$AC$47,Sheet1!X$6:X$47),2,0)</f>
        <v>0</v>
      </c>
      <c r="Z146" s="9">
        <f t="array" ref="Z146">VLOOKUP($C146&amp;$D146&amp;$AD146,IF({1,0},Sheet1!$A$6:$A$47&amp;Sheet1!$C$6:$C$47&amp;Sheet1!$AC$6:$AC$47,Sheet1!Y$6:Y$47),2,0)</f>
        <v>2</v>
      </c>
      <c r="AA146" s="9">
        <f t="array" ref="AA146">VLOOKUP($C146&amp;$D146&amp;$AD146,IF({1,0},Sheet1!$A$6:$A$47&amp;Sheet1!$C$6:$C$47&amp;Sheet1!$AC$6:$AC$47,Sheet1!Z$6:Z$47),2,0)</f>
        <v>500</v>
      </c>
      <c r="AB146" s="9">
        <f t="array" ref="AB146">VLOOKUP($C146&amp;$D146&amp;$AD146,IF({1,0},Sheet1!$A$6:$A$47&amp;Sheet1!$C$6:$C$47&amp;Sheet1!$AC$6:$AC$47,Sheet1!AA$6:AA$47),2,0)</f>
        <v>9</v>
      </c>
      <c r="AC146" s="9">
        <f t="array" ref="AC146">VLOOKUP($C146&amp;$D146&amp;$AD146,IF({1,0},Sheet1!$A$6:$A$47&amp;Sheet1!$C$6:$C$47&amp;Sheet1!$AC$6:$AC$47,Sheet1!AB$6:AB$47),2,0)</f>
        <v>25</v>
      </c>
      <c r="AD146" s="8">
        <v>15</v>
      </c>
      <c r="AE146" s="9" t="str">
        <f t="array" ref="AE146">VLOOKUP($C146&amp;$D146,IF({1,0},Sheet1!$A$6:$A$47&amp;Sheet1!$C$6:$C$47,Sheet1!AD$6:AD$47),2,0)</f>
        <v>攻击+500，命中+2.5% （3星）</v>
      </c>
      <c r="AF146" s="8" t="s">
        <v>72</v>
      </c>
      <c r="AG146" s="9">
        <f t="array" ref="AG146">VLOOKUP($C146&amp;$D146&amp;$AM146,IF({1,0},Sheet1!$A$6:$A$47&amp;Sheet1!$C$6:$C$47&amp;Sheet1!$AL$6:$AL$47,Sheet1!AF$6:AF$47),2,0)</f>
        <v>0</v>
      </c>
      <c r="AH146" s="9">
        <f t="array" ref="AH146">VLOOKUP($C146&amp;$D146&amp;$AM146,IF({1,0},Sheet1!$A$6:$A$47&amp;Sheet1!$C$6:$C$47&amp;Sheet1!$AL$6:$AL$47,Sheet1!AG$6:AG$47),2,0)</f>
        <v>0</v>
      </c>
      <c r="AI146" s="9">
        <f t="array" ref="AI146">VLOOKUP($C146&amp;$D146&amp;$AM146,IF({1,0},Sheet1!$A$6:$A$47&amp;Sheet1!$C$6:$C$47&amp;Sheet1!$AL$6:$AL$47,Sheet1!AH$6:AH$47),2,0)</f>
        <v>7</v>
      </c>
      <c r="AJ146" s="9">
        <f t="array" ref="AJ146">VLOOKUP($C146&amp;$D146&amp;$AM146,IF({1,0},Sheet1!$A$6:$A$47&amp;Sheet1!$C$6:$C$47&amp;Sheet1!$AL$6:$AL$47,Sheet1!AI$6:AI$47),2,0)</f>
        <v>45</v>
      </c>
      <c r="AK146" s="9">
        <f t="array" ref="AK146">VLOOKUP($C146&amp;$D146&amp;$AM146,IF({1,0},Sheet1!$A$6:$A$47&amp;Sheet1!$C$6:$C$47&amp;Sheet1!$AL$6:$AL$47,Sheet1!AJ$6:AJ$47),2,0)</f>
        <v>0</v>
      </c>
      <c r="AL146" s="9">
        <f t="array" ref="AL146">VLOOKUP($C146&amp;$D146&amp;$AM146,IF({1,0},Sheet1!$A$6:$A$47&amp;Sheet1!$C$6:$C$47&amp;Sheet1!$AL$6:$AL$47,Sheet1!AK$6:AK$47),2,0)</f>
        <v>0</v>
      </c>
      <c r="AM146" s="8">
        <v>20</v>
      </c>
      <c r="AN146" s="9" t="s">
        <v>488</v>
      </c>
      <c r="AO146" s="8" t="s">
        <v>73</v>
      </c>
      <c r="AP146" s="9">
        <f t="array" ref="AP146">VLOOKUP($C146&amp;$D146&amp;$AV146,IF({1,0},Sheet1!$A$6:$A$47&amp;Sheet1!$C$6:$C$47&amp;Sheet1!$AU$6:$AU$47,Sheet1!AO$6:AO$47),2,0)</f>
        <v>2</v>
      </c>
      <c r="AQ146" s="9">
        <f t="array" ref="AQ146">VLOOKUP($C146&amp;$D146&amp;$AV146,IF({1,0},Sheet1!$A$6:$A$47&amp;Sheet1!$C$6:$C$47&amp;Sheet1!$AU$6:$AU$47,Sheet1!AP$6:AP$47),2,0)</f>
        <v>1500</v>
      </c>
      <c r="AR146" s="9">
        <f t="array" ref="AR146">VLOOKUP($C146&amp;$D146&amp;$AV146,IF({1,0},Sheet1!$A$6:$A$47&amp;Sheet1!$C$6:$C$47&amp;Sheet1!$AU$6:$AU$47,Sheet1!AQ$6:AQ$47),2,0)</f>
        <v>0</v>
      </c>
      <c r="AS146" s="9">
        <f t="array" ref="AS146">VLOOKUP($C146&amp;$D146&amp;$AV146,IF({1,0},Sheet1!$A$6:$A$47&amp;Sheet1!$C$6:$C$47&amp;Sheet1!$AU$6:$AU$47,Sheet1!AR$6:AR$47),2,0)</f>
        <v>0</v>
      </c>
      <c r="AT146" s="9">
        <f t="array" ref="AT146">VLOOKUP($C146&amp;$D146&amp;$AV146,IF({1,0},Sheet1!$A$6:$A$47&amp;Sheet1!$C$6:$C$47&amp;Sheet1!$AU$6:$AU$47,Sheet1!AS$6:AS$47),2,0)</f>
        <v>0</v>
      </c>
      <c r="AU146" s="9">
        <f t="array" ref="AU146">VLOOKUP($C146&amp;$D146&amp;$AV146,IF({1,0},Sheet1!$A$6:$A$47&amp;Sheet1!$C$6:$C$47&amp;Sheet1!$AU$6:$AU$47,Sheet1!AT$6:AT$47),2,0)</f>
        <v>0</v>
      </c>
      <c r="AV146" s="8">
        <v>25</v>
      </c>
      <c r="AW146" s="9" t="s">
        <v>489</v>
      </c>
      <c r="AX146" s="8" t="s">
        <v>74</v>
      </c>
      <c r="AY146" s="9">
        <f t="array" ref="AY146">VLOOKUP($C146&amp;$D146&amp;$BE146,IF({1,0},Sheet1!$A$6:$A$47&amp;Sheet1!$C$6:$C$47&amp;Sheet1!$BD$6:$BD$47,Sheet1!AX$6:AX$47),2,0)</f>
        <v>18</v>
      </c>
      <c r="AZ146" s="9">
        <f t="array" ref="AZ146">VLOOKUP($C146&amp;$D146&amp;$BE146,IF({1,0},Sheet1!$A$6:$A$47&amp;Sheet1!$C$6:$C$47&amp;Sheet1!$BD$6:$BD$47,Sheet1!AY$6:AY$47),2,0)</f>
        <v>4</v>
      </c>
      <c r="BA146" s="9">
        <f t="array" ref="BA146">VLOOKUP($C146&amp;$D146&amp;$BE146,IF({1,0},Sheet1!$A$6:$A$47&amp;Sheet1!$C$6:$C$47&amp;Sheet1!$BD$6:$BD$47,Sheet1!AZ$6:AZ$47),2,0)</f>
        <v>0</v>
      </c>
      <c r="BB146" s="9">
        <f t="array" ref="BB146">VLOOKUP($C146&amp;$D146&amp;$BE146,IF({1,0},Sheet1!$A$6:$A$47&amp;Sheet1!$C$6:$C$47&amp;Sheet1!$BD$6:$BD$47,Sheet1!BA$6:BA$47),2,0)</f>
        <v>0</v>
      </c>
      <c r="BC146" s="9">
        <f t="array" ref="BC146">VLOOKUP($C146&amp;$D146&amp;$BE146,IF({1,0},Sheet1!$A$6:$A$47&amp;Sheet1!$C$6:$C$47&amp;Sheet1!$BD$6:$BD$47,Sheet1!BB$6:BB$47),2,0)</f>
        <v>0</v>
      </c>
      <c r="BD146" s="9">
        <f t="array" ref="BD146">VLOOKUP($C146&amp;$D146&amp;$BE146,IF({1,0},Sheet1!$A$6:$A$47&amp;Sheet1!$C$6:$C$47&amp;Sheet1!$BD$6:$BD$47,Sheet1!BC$6:BC$47),2,0)</f>
        <v>0</v>
      </c>
      <c r="BE146" s="8">
        <v>30</v>
      </c>
      <c r="BF146" s="33" t="s">
        <v>418</v>
      </c>
      <c r="BG146" s="33" t="s">
        <v>75</v>
      </c>
      <c r="BH146" s="9">
        <f t="array" ref="BH146">VLOOKUP($C146&amp;$D146&amp;$BN146,IF({1,0},Sheet1!$A$6:$A$47&amp;Sheet1!$C$6:$C$47&amp;Sheet1!$BM$6:$BM$47,Sheet1!BG$6:BG$47),2,0)</f>
        <v>2</v>
      </c>
      <c r="BI146" s="9">
        <f t="array" ref="BI146">VLOOKUP($C146&amp;$D146&amp;$BN146,IF({1,0},Sheet1!$A$6:$A$47&amp;Sheet1!$C$6:$C$47&amp;Sheet1!$BM$6:$BM$47,Sheet1!BH$6:BH$47),2,0)</f>
        <v>3000</v>
      </c>
      <c r="BJ146" s="9">
        <f t="array" ref="BJ146">VLOOKUP($C146&amp;$D146&amp;$BN146,IF({1,0},Sheet1!$A$6:$A$47&amp;Sheet1!$C$6:$C$47&amp;Sheet1!$BM$6:$BM$47,Sheet1!BI$6:BI$47),2,0)</f>
        <v>0</v>
      </c>
      <c r="BK146" s="9">
        <f t="array" ref="BK146">VLOOKUP($C146&amp;$D146&amp;$BN146,IF({1,0},Sheet1!$A$6:$A$47&amp;Sheet1!$C$6:$C$47&amp;Sheet1!$BM$6:$BM$47,Sheet1!BJ$6:BJ$47),2,0)</f>
        <v>0</v>
      </c>
      <c r="BL146" s="9">
        <f t="array" ref="BL146">VLOOKUP($C146&amp;$D146&amp;$BN146,IF({1,0},Sheet1!$A$6:$A$47&amp;Sheet1!$C$6:$C$47&amp;Sheet1!$BM$6:$BM$47,Sheet1!BK$6:BK$47),2,0)</f>
        <v>0</v>
      </c>
      <c r="BM146" s="9">
        <f t="array" ref="BM146">VLOOKUP($C146&amp;$D146&amp;$BN146,IF({1,0},Sheet1!$A$6:$A$47&amp;Sheet1!$C$6:$C$47&amp;Sheet1!$BM$6:$BM$47,Sheet1!BL$6:BL$47),2,0)</f>
        <v>0</v>
      </c>
      <c r="BN146" s="8">
        <v>35</v>
      </c>
      <c r="BO146" s="9" t="s">
        <v>490</v>
      </c>
      <c r="BP146" s="8" t="s">
        <v>76</v>
      </c>
      <c r="BQ146" s="9">
        <f t="array" ref="BQ146">VLOOKUP($C146&amp;$D146&amp;$BW146,IF({1,0},Sheet1!$A$6:$A$47&amp;Sheet1!$C$6:$C$47&amp;Sheet1!$BV$6:$BV$47,Sheet1!BP$6:BP$47),2,0)</f>
        <v>7</v>
      </c>
      <c r="BR146" s="9">
        <f t="array" ref="BR146">VLOOKUP($C146&amp;$D146&amp;$BW146,IF({1,0},Sheet1!$A$6:$A$47&amp;Sheet1!$C$6:$C$47&amp;Sheet1!$BV$6:$BV$47,Sheet1!BQ$6:BQ$47),2,0)</f>
        <v>40</v>
      </c>
      <c r="BS146" s="9">
        <f t="array" ref="BS146">VLOOKUP($C146&amp;$D146&amp;$BW146,IF({1,0},Sheet1!$A$6:$A$47&amp;Sheet1!$C$6:$C$47&amp;Sheet1!$BV$6:$BV$47,Sheet1!BR$6:BR$47),2,0)</f>
        <v>0</v>
      </c>
      <c r="BT146" s="9">
        <f t="array" ref="BT146">VLOOKUP($C146&amp;$D146&amp;$BW146,IF({1,0},Sheet1!$A$6:$A$47&amp;Sheet1!$C$6:$C$47&amp;Sheet1!$BV$6:$BV$47,Sheet1!BS$6:BS$47),2,0)</f>
        <v>0</v>
      </c>
      <c r="BU146" s="9">
        <f t="array" ref="BU146">VLOOKUP($C146&amp;$D146&amp;$BW146,IF({1,0},Sheet1!$A$6:$A$47&amp;Sheet1!$C$6:$C$47&amp;Sheet1!$BV$6:$BV$47,Sheet1!BT$6:BT$47),2,0)</f>
        <v>0</v>
      </c>
      <c r="BV146" s="9">
        <f t="array" ref="BV146">VLOOKUP($C146&amp;$D146&amp;$BW146,IF({1,0},Sheet1!$A$6:$A$47&amp;Sheet1!$C$6:$C$47&amp;Sheet1!$BV$6:$BV$47,Sheet1!BU$6:BU$47),2,0)</f>
        <v>0</v>
      </c>
      <c r="BW146" s="8">
        <v>40</v>
      </c>
      <c r="BX146" s="9" t="str">
        <f t="shared" si="44"/>
        <v>伤害加成+4% （8星）</v>
      </c>
      <c r="BY146" s="8" t="s">
        <v>77</v>
      </c>
      <c r="BZ146" s="9">
        <f t="array" ref="BZ146">VLOOKUP($C146&amp;$D146&amp;$CF146,IF({1,0},Sheet1!$A$6:$A$47&amp;Sheet1!$C$6:$C$47&amp;Sheet1!$CE$6:$CE$47,Sheet1!BY$6:BY$47),2,0)</f>
        <v>2</v>
      </c>
      <c r="CA146" s="9">
        <f t="array" ref="CA146">VLOOKUP($C146&amp;$D146&amp;$CF146,IF({1,0},Sheet1!$A$6:$A$47&amp;Sheet1!$C$6:$C$47&amp;Sheet1!$CE$6:$CE$47,Sheet1!BZ$6:BZ$47),2,0)</f>
        <v>6000</v>
      </c>
      <c r="CB146" s="9">
        <f t="array" ref="CB146">VLOOKUP($C146&amp;$D146&amp;$CF146,IF({1,0},Sheet1!$A$6:$A$47&amp;Sheet1!$C$6:$C$47&amp;Sheet1!$CE$6:$CE$47,Sheet1!CA$6:CA$47),2,0)</f>
        <v>0</v>
      </c>
      <c r="CC146" s="9">
        <f t="array" ref="CC146">VLOOKUP($C146&amp;$D146&amp;$CF146,IF({1,0},Sheet1!$A$6:$A$47&amp;Sheet1!$C$6:$C$47&amp;Sheet1!$CE$6:$CE$47,Sheet1!CB$6:CB$47),2,0)</f>
        <v>0</v>
      </c>
      <c r="CD146" s="9">
        <f t="array" ref="CD146">VLOOKUP($C146&amp;$D146&amp;$CF146,IF({1,0},Sheet1!$A$6:$A$47&amp;Sheet1!$C$6:$C$47&amp;Sheet1!$CE$6:$CE$47,Sheet1!CC$6:CC$47),2,0)</f>
        <v>0</v>
      </c>
      <c r="CE146" s="9">
        <f t="array" ref="CE146">VLOOKUP($C146&amp;$D146&amp;$CF146,IF({1,0},Sheet1!$A$6:$A$47&amp;Sheet1!$C$6:$C$47&amp;Sheet1!$CE$6:$CE$47,Sheet1!CD$6:CD$47),2,0)</f>
        <v>0</v>
      </c>
      <c r="CF146" s="8">
        <v>45</v>
      </c>
      <c r="CG146" s="9" t="s">
        <v>491</v>
      </c>
      <c r="CH146" s="8" t="s">
        <v>78</v>
      </c>
      <c r="CI146" s="9">
        <f t="array" ref="CI146">VLOOKUP($C146&amp;$D146&amp;$CO146,IF({1,0},Sheet1!$A$6:$A$47&amp;Sheet1!$C$6:$C$47&amp;Sheet1!$CN$6:$CN$47,Sheet1!CH$6:CH$47),2,0)</f>
        <v>22</v>
      </c>
      <c r="CJ146" s="9">
        <f t="array" ref="CJ146">VLOOKUP($C146&amp;$D146&amp;$CO146,IF({1,0},Sheet1!$A$6:$A$47&amp;Sheet1!$C$6:$C$47&amp;Sheet1!$CN$6:$CN$47,Sheet1!CI$6:CI$47),2,0)</f>
        <v>48</v>
      </c>
      <c r="CK146" s="9">
        <f t="array" ref="CK146">VLOOKUP($C146&amp;$D146&amp;$CO146,IF({1,0},Sheet1!$A$6:$A$47&amp;Sheet1!$C$6:$C$47&amp;Sheet1!$CN$6:$CN$47,Sheet1!CJ$6:CJ$47),2,0)</f>
        <v>0</v>
      </c>
      <c r="CL146" s="9">
        <f t="array" ref="CL146">VLOOKUP($C146&amp;$D146&amp;$CO146,IF({1,0},Sheet1!$A$6:$A$47&amp;Sheet1!$C$6:$C$47&amp;Sheet1!$CN$6:$CN$47,Sheet1!CK$6:CK$47),2,0)</f>
        <v>0</v>
      </c>
      <c r="CM146" s="9">
        <f t="array" ref="CM146">VLOOKUP($C146&amp;$D146&amp;$CO146,IF({1,0},Sheet1!$A$6:$A$47&amp;Sheet1!$C$6:$C$47&amp;Sheet1!$CN$6:$CN$47,Sheet1!CL$6:CL$47),2,0)</f>
        <v>0</v>
      </c>
      <c r="CN146" s="9">
        <f t="array" ref="CN146">VLOOKUP($C146&amp;$D146&amp;$CO146,IF({1,0},Sheet1!$A$6:$A$47&amp;Sheet1!$C$6:$C$47&amp;Sheet1!$CN$6:$CN$47,Sheet1!CM$6:CM$47),2,0)</f>
        <v>0</v>
      </c>
      <c r="CO146" s="8">
        <v>50</v>
      </c>
      <c r="CP146" s="9" t="str">
        <f t="shared" si="45"/>
        <v>最终增伤+4.8% （10星）</v>
      </c>
    </row>
    <row r="147" spans="1:94" ht="17.399999999999999" x14ac:dyDescent="0.25">
      <c r="A147" s="53">
        <v>30502</v>
      </c>
      <c r="B147" s="12" t="s">
        <v>236</v>
      </c>
      <c r="C147" s="12">
        <f>VLOOKUP(B147,Sheet4!$A$6:$B$171,2,0)</f>
        <v>3</v>
      </c>
      <c r="D147" s="54">
        <v>5</v>
      </c>
      <c r="E147" s="8" t="s">
        <v>29</v>
      </c>
      <c r="F147" s="9">
        <f t="array" ref="F147">VLOOKUP($C147&amp;$D147&amp;$L147,IF({1,0},Sheet1!$A$6:$A$47&amp;Sheet1!$C$6:$C$47&amp;Sheet1!$K$6:$K$47,Sheet1!E$6:E$47),2,0)</f>
        <v>18</v>
      </c>
      <c r="G147" s="9">
        <f t="array" ref="G147">VLOOKUP($C147&amp;$D147&amp;$L147,IF({1,0},Sheet1!$A$6:$A$47&amp;Sheet1!$C$6:$C$47&amp;Sheet1!$K$6:$K$47,Sheet1!F$6:F$47),2,0)</f>
        <v>1</v>
      </c>
      <c r="H147" s="9">
        <f t="array" ref="H147">VLOOKUP($C147&amp;$D147&amp;$L147,IF({1,0},Sheet1!$A$6:$A$47&amp;Sheet1!$C$6:$C$47&amp;Sheet1!$K$6:$K$47,Sheet1!G$6:G$47),2,0)</f>
        <v>0</v>
      </c>
      <c r="I147" s="9">
        <f t="array" ref="I147">VLOOKUP($C147&amp;$D147&amp;$L147,IF({1,0},Sheet1!$A$6:$A$47&amp;Sheet1!$C$6:$C$47&amp;Sheet1!$K$6:$K$47,Sheet1!H$6:H$47),2,0)</f>
        <v>0</v>
      </c>
      <c r="J147" s="9">
        <f t="array" ref="J147">VLOOKUP($C147&amp;$D147&amp;$L147,IF({1,0},Sheet1!$A$6:$A$47&amp;Sheet1!$C$6:$C$47&amp;Sheet1!$K$6:$K$47,Sheet1!I$6:I$47),2,0)</f>
        <v>0</v>
      </c>
      <c r="K147" s="9">
        <f t="array" ref="K147">VLOOKUP($C147&amp;$D147&amp;$L147,IF({1,0},Sheet1!$A$6:$A$47&amp;Sheet1!$C$6:$C$47&amp;Sheet1!$K$6:$K$47,Sheet1!J$6:J$47),2,0)</f>
        <v>0</v>
      </c>
      <c r="L147" s="8">
        <v>5</v>
      </c>
      <c r="M147" s="33" t="s">
        <v>413</v>
      </c>
      <c r="N147" s="8" t="s">
        <v>27</v>
      </c>
      <c r="O147" s="9">
        <f t="array" ref="O147">VLOOKUP($C147&amp;$D147&amp;$U147,IF({1,0},Sheet1!$A$6:$A$47&amp;Sheet1!$C$6:$C$47&amp;Sheet1!$T$6:$T$47,Sheet1!N$6:N$47),2,0)</f>
        <v>18</v>
      </c>
      <c r="P147" s="9">
        <f t="array" ref="P147">VLOOKUP($C147&amp;$D147&amp;$U147,IF({1,0},Sheet1!$A$6:$A$47&amp;Sheet1!$C$6:$C$47&amp;Sheet1!$T$6:$T$47,Sheet1!O$6:O$47),2,0)</f>
        <v>2</v>
      </c>
      <c r="Q147" s="9">
        <f t="array" ref="Q147">VLOOKUP($C147&amp;$D147&amp;$U147,IF({1,0},Sheet1!$A$6:$A$47&amp;Sheet1!$C$6:$C$47&amp;Sheet1!$T$6:$T$47,Sheet1!P$6:P$47),2,0)</f>
        <v>0</v>
      </c>
      <c r="R147" s="9">
        <f t="array" ref="R147">VLOOKUP($C147&amp;$D147&amp;$U147,IF({1,0},Sheet1!$A$6:$A$47&amp;Sheet1!$C$6:$C$47&amp;Sheet1!$T$6:$T$47,Sheet1!Q$6:Q$47),2,0)</f>
        <v>0</v>
      </c>
      <c r="S147" s="9">
        <f t="array" ref="S147">VLOOKUP($C147&amp;$D147&amp;$U147,IF({1,0},Sheet1!$A$6:$A$47&amp;Sheet1!$C$6:$C$47&amp;Sheet1!$T$6:$T$47,Sheet1!R$6:R$47),2,0)</f>
        <v>0</v>
      </c>
      <c r="T147" s="9">
        <f t="array" ref="T147">VLOOKUP($C147&amp;$D147&amp;$U147,IF({1,0},Sheet1!$A$6:$A$47&amp;Sheet1!$C$6:$C$47&amp;Sheet1!$T$6:$T$47,Sheet1!S$6:S$47),2,0)</f>
        <v>0</v>
      </c>
      <c r="U147" s="8">
        <v>10</v>
      </c>
      <c r="V147" s="33" t="s">
        <v>414</v>
      </c>
      <c r="W147" s="8" t="s">
        <v>28</v>
      </c>
      <c r="X147" s="9">
        <f t="array" ref="X147">VLOOKUP($C147&amp;$D147&amp;$AD147,IF({1,0},Sheet1!$A$6:$A$47&amp;Sheet1!$C$6:$C$47&amp;Sheet1!$AC$6:$AC$47,Sheet1!W$6:W$47),2,0)</f>
        <v>0</v>
      </c>
      <c r="Y147" s="9">
        <f t="array" ref="Y147">VLOOKUP($C147&amp;$D147&amp;$AD147,IF({1,0},Sheet1!$A$6:$A$47&amp;Sheet1!$C$6:$C$47&amp;Sheet1!$AC$6:$AC$47,Sheet1!X$6:X$47),2,0)</f>
        <v>0</v>
      </c>
      <c r="Z147" s="9">
        <f t="array" ref="Z147">VLOOKUP($C147&amp;$D147&amp;$AD147,IF({1,0},Sheet1!$A$6:$A$47&amp;Sheet1!$C$6:$C$47&amp;Sheet1!$AC$6:$AC$47,Sheet1!Y$6:Y$47),2,0)</f>
        <v>2</v>
      </c>
      <c r="AA147" s="9">
        <f t="array" ref="AA147">VLOOKUP($C147&amp;$D147&amp;$AD147,IF({1,0},Sheet1!$A$6:$A$47&amp;Sheet1!$C$6:$C$47&amp;Sheet1!$AC$6:$AC$47,Sheet1!Z$6:Z$47),2,0)</f>
        <v>500</v>
      </c>
      <c r="AB147" s="9">
        <f t="array" ref="AB147">VLOOKUP($C147&amp;$D147&amp;$AD147,IF({1,0},Sheet1!$A$6:$A$47&amp;Sheet1!$C$6:$C$47&amp;Sheet1!$AC$6:$AC$47,Sheet1!AA$6:AA$47),2,0)</f>
        <v>9</v>
      </c>
      <c r="AC147" s="9">
        <f t="array" ref="AC147">VLOOKUP($C147&amp;$D147&amp;$AD147,IF({1,0},Sheet1!$A$6:$A$47&amp;Sheet1!$C$6:$C$47&amp;Sheet1!$AC$6:$AC$47,Sheet1!AB$6:AB$47),2,0)</f>
        <v>25</v>
      </c>
      <c r="AD147" s="8">
        <v>15</v>
      </c>
      <c r="AE147" s="9" t="str">
        <f t="array" ref="AE147">VLOOKUP($C147&amp;$D147,IF({1,0},Sheet1!$A$6:$A$47&amp;Sheet1!$C$6:$C$47,Sheet1!AD$6:AD$47),2,0)</f>
        <v>攻击+500，命中+2.5% （3星）</v>
      </c>
      <c r="AF147" s="8" t="s">
        <v>72</v>
      </c>
      <c r="AG147" s="9">
        <f t="array" ref="AG147">VLOOKUP($C147&amp;$D147&amp;$AM147,IF({1,0},Sheet1!$A$6:$A$47&amp;Sheet1!$C$6:$C$47&amp;Sheet1!$AL$6:$AL$47,Sheet1!AF$6:AF$47),2,0)</f>
        <v>0</v>
      </c>
      <c r="AH147" s="9">
        <f t="array" ref="AH147">VLOOKUP($C147&amp;$D147&amp;$AM147,IF({1,0},Sheet1!$A$6:$A$47&amp;Sheet1!$C$6:$C$47&amp;Sheet1!$AL$6:$AL$47,Sheet1!AG$6:AG$47),2,0)</f>
        <v>0</v>
      </c>
      <c r="AI147" s="9">
        <f t="array" ref="AI147">VLOOKUP($C147&amp;$D147&amp;$AM147,IF({1,0},Sheet1!$A$6:$A$47&amp;Sheet1!$C$6:$C$47&amp;Sheet1!$AL$6:$AL$47,Sheet1!AH$6:AH$47),2,0)</f>
        <v>7</v>
      </c>
      <c r="AJ147" s="9">
        <f t="array" ref="AJ147">VLOOKUP($C147&amp;$D147&amp;$AM147,IF({1,0},Sheet1!$A$6:$A$47&amp;Sheet1!$C$6:$C$47&amp;Sheet1!$AL$6:$AL$47,Sheet1!AI$6:AI$47),2,0)</f>
        <v>45</v>
      </c>
      <c r="AK147" s="9">
        <f t="array" ref="AK147">VLOOKUP($C147&amp;$D147&amp;$AM147,IF({1,0},Sheet1!$A$6:$A$47&amp;Sheet1!$C$6:$C$47&amp;Sheet1!$AL$6:$AL$47,Sheet1!AJ$6:AJ$47),2,0)</f>
        <v>0</v>
      </c>
      <c r="AL147" s="9">
        <f t="array" ref="AL147">VLOOKUP($C147&amp;$D147&amp;$AM147,IF({1,0},Sheet1!$A$6:$A$47&amp;Sheet1!$C$6:$C$47&amp;Sheet1!$AL$6:$AL$47,Sheet1!AK$6:AK$47),2,0)</f>
        <v>0</v>
      </c>
      <c r="AM147" s="8">
        <v>20</v>
      </c>
      <c r="AN147" s="9" t="s">
        <v>488</v>
      </c>
      <c r="AO147" s="8" t="s">
        <v>73</v>
      </c>
      <c r="AP147" s="9">
        <f t="array" ref="AP147">VLOOKUP($C147&amp;$D147&amp;$AV147,IF({1,0},Sheet1!$A$6:$A$47&amp;Sheet1!$C$6:$C$47&amp;Sheet1!$AU$6:$AU$47,Sheet1!AO$6:AO$47),2,0)</f>
        <v>2</v>
      </c>
      <c r="AQ147" s="9">
        <f t="array" ref="AQ147">VLOOKUP($C147&amp;$D147&amp;$AV147,IF({1,0},Sheet1!$A$6:$A$47&amp;Sheet1!$C$6:$C$47&amp;Sheet1!$AU$6:$AU$47,Sheet1!AP$6:AP$47),2,0)</f>
        <v>1500</v>
      </c>
      <c r="AR147" s="9">
        <f t="array" ref="AR147">VLOOKUP($C147&amp;$D147&amp;$AV147,IF({1,0},Sheet1!$A$6:$A$47&amp;Sheet1!$C$6:$C$47&amp;Sheet1!$AU$6:$AU$47,Sheet1!AQ$6:AQ$47),2,0)</f>
        <v>0</v>
      </c>
      <c r="AS147" s="9">
        <f t="array" ref="AS147">VLOOKUP($C147&amp;$D147&amp;$AV147,IF({1,0},Sheet1!$A$6:$A$47&amp;Sheet1!$C$6:$C$47&amp;Sheet1!$AU$6:$AU$47,Sheet1!AR$6:AR$47),2,0)</f>
        <v>0</v>
      </c>
      <c r="AT147" s="9">
        <f t="array" ref="AT147">VLOOKUP($C147&amp;$D147&amp;$AV147,IF({1,0},Sheet1!$A$6:$A$47&amp;Sheet1!$C$6:$C$47&amp;Sheet1!$AU$6:$AU$47,Sheet1!AS$6:AS$47),2,0)</f>
        <v>0</v>
      </c>
      <c r="AU147" s="9">
        <f t="array" ref="AU147">VLOOKUP($C147&amp;$D147&amp;$AV147,IF({1,0},Sheet1!$A$6:$A$47&amp;Sheet1!$C$6:$C$47&amp;Sheet1!$AU$6:$AU$47,Sheet1!AT$6:AT$47),2,0)</f>
        <v>0</v>
      </c>
      <c r="AV147" s="8">
        <v>25</v>
      </c>
      <c r="AW147" s="9" t="s">
        <v>489</v>
      </c>
      <c r="AX147" s="8" t="s">
        <v>74</v>
      </c>
      <c r="AY147" s="9">
        <f t="array" ref="AY147">VLOOKUP($C147&amp;$D147&amp;$BE147,IF({1,0},Sheet1!$A$6:$A$47&amp;Sheet1!$C$6:$C$47&amp;Sheet1!$BD$6:$BD$47,Sheet1!AX$6:AX$47),2,0)</f>
        <v>18</v>
      </c>
      <c r="AZ147" s="9">
        <f t="array" ref="AZ147">VLOOKUP($C147&amp;$D147&amp;$BE147,IF({1,0},Sheet1!$A$6:$A$47&amp;Sheet1!$C$6:$C$47&amp;Sheet1!$BD$6:$BD$47,Sheet1!AY$6:AY$47),2,0)</f>
        <v>4</v>
      </c>
      <c r="BA147" s="9">
        <f t="array" ref="BA147">VLOOKUP($C147&amp;$D147&amp;$BE147,IF({1,0},Sheet1!$A$6:$A$47&amp;Sheet1!$C$6:$C$47&amp;Sheet1!$BD$6:$BD$47,Sheet1!AZ$6:AZ$47),2,0)</f>
        <v>0</v>
      </c>
      <c r="BB147" s="9">
        <f t="array" ref="BB147">VLOOKUP($C147&amp;$D147&amp;$BE147,IF({1,0},Sheet1!$A$6:$A$47&amp;Sheet1!$C$6:$C$47&amp;Sheet1!$BD$6:$BD$47,Sheet1!BA$6:BA$47),2,0)</f>
        <v>0</v>
      </c>
      <c r="BC147" s="9">
        <f t="array" ref="BC147">VLOOKUP($C147&amp;$D147&amp;$BE147,IF({1,0},Sheet1!$A$6:$A$47&amp;Sheet1!$C$6:$C$47&amp;Sheet1!$BD$6:$BD$47,Sheet1!BB$6:BB$47),2,0)</f>
        <v>0</v>
      </c>
      <c r="BD147" s="9">
        <f t="array" ref="BD147">VLOOKUP($C147&amp;$D147&amp;$BE147,IF({1,0},Sheet1!$A$6:$A$47&amp;Sheet1!$C$6:$C$47&amp;Sheet1!$BD$6:$BD$47,Sheet1!BC$6:BC$47),2,0)</f>
        <v>0</v>
      </c>
      <c r="BE147" s="8">
        <v>30</v>
      </c>
      <c r="BF147" s="33" t="s">
        <v>418</v>
      </c>
      <c r="BG147" s="33" t="s">
        <v>75</v>
      </c>
      <c r="BH147" s="9">
        <f t="array" ref="BH147">VLOOKUP($C147&amp;$D147&amp;$BN147,IF({1,0},Sheet1!$A$6:$A$47&amp;Sheet1!$C$6:$C$47&amp;Sheet1!$BM$6:$BM$47,Sheet1!BG$6:BG$47),2,0)</f>
        <v>2</v>
      </c>
      <c r="BI147" s="9">
        <f t="array" ref="BI147">VLOOKUP($C147&amp;$D147&amp;$BN147,IF({1,0},Sheet1!$A$6:$A$47&amp;Sheet1!$C$6:$C$47&amp;Sheet1!$BM$6:$BM$47,Sheet1!BH$6:BH$47),2,0)</f>
        <v>3000</v>
      </c>
      <c r="BJ147" s="9">
        <f t="array" ref="BJ147">VLOOKUP($C147&amp;$D147&amp;$BN147,IF({1,0},Sheet1!$A$6:$A$47&amp;Sheet1!$C$6:$C$47&amp;Sheet1!$BM$6:$BM$47,Sheet1!BI$6:BI$47),2,0)</f>
        <v>0</v>
      </c>
      <c r="BK147" s="9">
        <f t="array" ref="BK147">VLOOKUP($C147&amp;$D147&amp;$BN147,IF({1,0},Sheet1!$A$6:$A$47&amp;Sheet1!$C$6:$C$47&amp;Sheet1!$BM$6:$BM$47,Sheet1!BJ$6:BJ$47),2,0)</f>
        <v>0</v>
      </c>
      <c r="BL147" s="9">
        <f t="array" ref="BL147">VLOOKUP($C147&amp;$D147&amp;$BN147,IF({1,0},Sheet1!$A$6:$A$47&amp;Sheet1!$C$6:$C$47&amp;Sheet1!$BM$6:$BM$47,Sheet1!BK$6:BK$47),2,0)</f>
        <v>0</v>
      </c>
      <c r="BM147" s="9">
        <f t="array" ref="BM147">VLOOKUP($C147&amp;$D147&amp;$BN147,IF({1,0},Sheet1!$A$6:$A$47&amp;Sheet1!$C$6:$C$47&amp;Sheet1!$BM$6:$BM$47,Sheet1!BL$6:BL$47),2,0)</f>
        <v>0</v>
      </c>
      <c r="BN147" s="8">
        <v>35</v>
      </c>
      <c r="BO147" s="9" t="s">
        <v>490</v>
      </c>
      <c r="BP147" s="8" t="s">
        <v>76</v>
      </c>
      <c r="BQ147" s="9">
        <f t="array" ref="BQ147">VLOOKUP($C147&amp;$D147&amp;$BW147,IF({1,0},Sheet1!$A$6:$A$47&amp;Sheet1!$C$6:$C$47&amp;Sheet1!$BV$6:$BV$47,Sheet1!BP$6:BP$47),2,0)</f>
        <v>7</v>
      </c>
      <c r="BR147" s="9">
        <f t="array" ref="BR147">VLOOKUP($C147&amp;$D147&amp;$BW147,IF({1,0},Sheet1!$A$6:$A$47&amp;Sheet1!$C$6:$C$47&amp;Sheet1!$BV$6:$BV$47,Sheet1!BQ$6:BQ$47),2,0)</f>
        <v>40</v>
      </c>
      <c r="BS147" s="9">
        <f t="array" ref="BS147">VLOOKUP($C147&amp;$D147&amp;$BW147,IF({1,0},Sheet1!$A$6:$A$47&amp;Sheet1!$C$6:$C$47&amp;Sheet1!$BV$6:$BV$47,Sheet1!BR$6:BR$47),2,0)</f>
        <v>0</v>
      </c>
      <c r="BT147" s="9">
        <f t="array" ref="BT147">VLOOKUP($C147&amp;$D147&amp;$BW147,IF({1,0},Sheet1!$A$6:$A$47&amp;Sheet1!$C$6:$C$47&amp;Sheet1!$BV$6:$BV$47,Sheet1!BS$6:BS$47),2,0)</f>
        <v>0</v>
      </c>
      <c r="BU147" s="9">
        <f t="array" ref="BU147">VLOOKUP($C147&amp;$D147&amp;$BW147,IF({1,0},Sheet1!$A$6:$A$47&amp;Sheet1!$C$6:$C$47&amp;Sheet1!$BV$6:$BV$47,Sheet1!BT$6:BT$47),2,0)</f>
        <v>0</v>
      </c>
      <c r="BV147" s="9">
        <f t="array" ref="BV147">VLOOKUP($C147&amp;$D147&amp;$BW147,IF({1,0},Sheet1!$A$6:$A$47&amp;Sheet1!$C$6:$C$47&amp;Sheet1!$BV$6:$BV$47,Sheet1!BU$6:BU$47),2,0)</f>
        <v>0</v>
      </c>
      <c r="BW147" s="8">
        <v>40</v>
      </c>
      <c r="BX147" s="9" t="str">
        <f t="shared" si="44"/>
        <v>伤害加成+4% （8星）</v>
      </c>
      <c r="BY147" s="8" t="s">
        <v>77</v>
      </c>
      <c r="BZ147" s="9">
        <f t="array" ref="BZ147">VLOOKUP($C147&amp;$D147&amp;$CF147,IF({1,0},Sheet1!$A$6:$A$47&amp;Sheet1!$C$6:$C$47&amp;Sheet1!$CE$6:$CE$47,Sheet1!BY$6:BY$47),2,0)</f>
        <v>2</v>
      </c>
      <c r="CA147" s="9">
        <f t="array" ref="CA147">VLOOKUP($C147&amp;$D147&amp;$CF147,IF({1,0},Sheet1!$A$6:$A$47&amp;Sheet1!$C$6:$C$47&amp;Sheet1!$CE$6:$CE$47,Sheet1!BZ$6:BZ$47),2,0)</f>
        <v>6000</v>
      </c>
      <c r="CB147" s="9">
        <f t="array" ref="CB147">VLOOKUP($C147&amp;$D147&amp;$CF147,IF({1,0},Sheet1!$A$6:$A$47&amp;Sheet1!$C$6:$C$47&amp;Sheet1!$CE$6:$CE$47,Sheet1!CA$6:CA$47),2,0)</f>
        <v>0</v>
      </c>
      <c r="CC147" s="9">
        <f t="array" ref="CC147">VLOOKUP($C147&amp;$D147&amp;$CF147,IF({1,0},Sheet1!$A$6:$A$47&amp;Sheet1!$C$6:$C$47&amp;Sheet1!$CE$6:$CE$47,Sheet1!CB$6:CB$47),2,0)</f>
        <v>0</v>
      </c>
      <c r="CD147" s="9">
        <f t="array" ref="CD147">VLOOKUP($C147&amp;$D147&amp;$CF147,IF({1,0},Sheet1!$A$6:$A$47&amp;Sheet1!$C$6:$C$47&amp;Sheet1!$CE$6:$CE$47,Sheet1!CC$6:CC$47),2,0)</f>
        <v>0</v>
      </c>
      <c r="CE147" s="9">
        <f t="array" ref="CE147">VLOOKUP($C147&amp;$D147&amp;$CF147,IF({1,0},Sheet1!$A$6:$A$47&amp;Sheet1!$C$6:$C$47&amp;Sheet1!$CE$6:$CE$47,Sheet1!CD$6:CD$47),2,0)</f>
        <v>0</v>
      </c>
      <c r="CF147" s="8">
        <v>45</v>
      </c>
      <c r="CG147" s="9" t="s">
        <v>491</v>
      </c>
      <c r="CH147" s="8" t="s">
        <v>78</v>
      </c>
      <c r="CI147" s="9">
        <f t="array" ref="CI147">VLOOKUP($C147&amp;$D147&amp;$CO147,IF({1,0},Sheet1!$A$6:$A$47&amp;Sheet1!$C$6:$C$47&amp;Sheet1!$CN$6:$CN$47,Sheet1!CH$6:CH$47),2,0)</f>
        <v>22</v>
      </c>
      <c r="CJ147" s="9">
        <f t="array" ref="CJ147">VLOOKUP($C147&amp;$D147&amp;$CO147,IF({1,0},Sheet1!$A$6:$A$47&amp;Sheet1!$C$6:$C$47&amp;Sheet1!$CN$6:$CN$47,Sheet1!CI$6:CI$47),2,0)</f>
        <v>48</v>
      </c>
      <c r="CK147" s="9">
        <f t="array" ref="CK147">VLOOKUP($C147&amp;$D147&amp;$CO147,IF({1,0},Sheet1!$A$6:$A$47&amp;Sheet1!$C$6:$C$47&amp;Sheet1!$CN$6:$CN$47,Sheet1!CJ$6:CJ$47),2,0)</f>
        <v>0</v>
      </c>
      <c r="CL147" s="9">
        <f t="array" ref="CL147">VLOOKUP($C147&amp;$D147&amp;$CO147,IF({1,0},Sheet1!$A$6:$A$47&amp;Sheet1!$C$6:$C$47&amp;Sheet1!$CN$6:$CN$47,Sheet1!CK$6:CK$47),2,0)</f>
        <v>0</v>
      </c>
      <c r="CM147" s="9">
        <f t="array" ref="CM147">VLOOKUP($C147&amp;$D147&amp;$CO147,IF({1,0},Sheet1!$A$6:$A$47&amp;Sheet1!$C$6:$C$47&amp;Sheet1!$CN$6:$CN$47,Sheet1!CL$6:CL$47),2,0)</f>
        <v>0</v>
      </c>
      <c r="CN147" s="9">
        <f t="array" ref="CN147">VLOOKUP($C147&amp;$D147&amp;$CO147,IF({1,0},Sheet1!$A$6:$A$47&amp;Sheet1!$C$6:$C$47&amp;Sheet1!$CN$6:$CN$47,Sheet1!CM$6:CM$47),2,0)</f>
        <v>0</v>
      </c>
      <c r="CO147" s="8">
        <v>50</v>
      </c>
      <c r="CP147" s="9" t="str">
        <f t="shared" si="45"/>
        <v>最终增伤+4.8% （10星）</v>
      </c>
    </row>
    <row r="148" spans="1:94" ht="17.399999999999999" x14ac:dyDescent="0.25">
      <c r="A148" s="53">
        <v>30503</v>
      </c>
      <c r="B148" s="12" t="s">
        <v>237</v>
      </c>
      <c r="C148" s="12">
        <f>VLOOKUP(B148,Sheet4!$A$6:$B$171,2,0)</f>
        <v>2</v>
      </c>
      <c r="D148" s="54">
        <v>5</v>
      </c>
      <c r="E148" s="8" t="s">
        <v>29</v>
      </c>
      <c r="F148" s="9">
        <f t="array" ref="F148">VLOOKUP($C148&amp;$D148&amp;$L148,IF({1,0},Sheet1!$A$6:$A$47&amp;Sheet1!$C$6:$C$47&amp;Sheet1!$K$6:$K$47,Sheet1!E$6:E$47),2,0)</f>
        <v>18</v>
      </c>
      <c r="G148" s="9">
        <f t="array" ref="G148">VLOOKUP($C148&amp;$D148&amp;$L148,IF({1,0},Sheet1!$A$6:$A$47&amp;Sheet1!$C$6:$C$47&amp;Sheet1!$K$6:$K$47,Sheet1!F$6:F$47),2,0)</f>
        <v>1</v>
      </c>
      <c r="H148" s="9">
        <f t="array" ref="H148">VLOOKUP($C148&amp;$D148&amp;$L148,IF({1,0},Sheet1!$A$6:$A$47&amp;Sheet1!$C$6:$C$47&amp;Sheet1!$K$6:$K$47,Sheet1!G$6:G$47),2,0)</f>
        <v>0</v>
      </c>
      <c r="I148" s="9">
        <f t="array" ref="I148">VLOOKUP($C148&amp;$D148&amp;$L148,IF({1,0},Sheet1!$A$6:$A$47&amp;Sheet1!$C$6:$C$47&amp;Sheet1!$K$6:$K$47,Sheet1!H$6:H$47),2,0)</f>
        <v>0</v>
      </c>
      <c r="J148" s="9">
        <f t="array" ref="J148">VLOOKUP($C148&amp;$D148&amp;$L148,IF({1,0},Sheet1!$A$6:$A$47&amp;Sheet1!$C$6:$C$47&amp;Sheet1!$K$6:$K$47,Sheet1!I$6:I$47),2,0)</f>
        <v>0</v>
      </c>
      <c r="K148" s="9">
        <f t="array" ref="K148">VLOOKUP($C148&amp;$D148&amp;$L148,IF({1,0},Sheet1!$A$6:$A$47&amp;Sheet1!$C$6:$C$47&amp;Sheet1!$K$6:$K$47,Sheet1!J$6:J$47),2,0)</f>
        <v>0</v>
      </c>
      <c r="L148" s="8">
        <v>5</v>
      </c>
      <c r="M148" s="33" t="s">
        <v>413</v>
      </c>
      <c r="N148" s="8" t="s">
        <v>27</v>
      </c>
      <c r="O148" s="9">
        <f t="array" ref="O148">VLOOKUP($C148&amp;$D148&amp;$U148,IF({1,0},Sheet1!$A$6:$A$47&amp;Sheet1!$C$6:$C$47&amp;Sheet1!$T$6:$T$47,Sheet1!N$6:N$47),2,0)</f>
        <v>18</v>
      </c>
      <c r="P148" s="9">
        <f t="array" ref="P148">VLOOKUP($C148&amp;$D148&amp;$U148,IF({1,0},Sheet1!$A$6:$A$47&amp;Sheet1!$C$6:$C$47&amp;Sheet1!$T$6:$T$47,Sheet1!O$6:O$47),2,0)</f>
        <v>2</v>
      </c>
      <c r="Q148" s="9">
        <f t="array" ref="Q148">VLOOKUP($C148&amp;$D148&amp;$U148,IF({1,0},Sheet1!$A$6:$A$47&amp;Sheet1!$C$6:$C$47&amp;Sheet1!$T$6:$T$47,Sheet1!P$6:P$47),2,0)</f>
        <v>0</v>
      </c>
      <c r="R148" s="9">
        <f t="array" ref="R148">VLOOKUP($C148&amp;$D148&amp;$U148,IF({1,0},Sheet1!$A$6:$A$47&amp;Sheet1!$C$6:$C$47&amp;Sheet1!$T$6:$T$47,Sheet1!Q$6:Q$47),2,0)</f>
        <v>0</v>
      </c>
      <c r="S148" s="9">
        <f t="array" ref="S148">VLOOKUP($C148&amp;$D148&amp;$U148,IF({1,0},Sheet1!$A$6:$A$47&amp;Sheet1!$C$6:$C$47&amp;Sheet1!$T$6:$T$47,Sheet1!R$6:R$47),2,0)</f>
        <v>0</v>
      </c>
      <c r="T148" s="9">
        <f t="array" ref="T148">VLOOKUP($C148&amp;$D148&amp;$U148,IF({1,0},Sheet1!$A$6:$A$47&amp;Sheet1!$C$6:$C$47&amp;Sheet1!$T$6:$T$47,Sheet1!S$6:S$47),2,0)</f>
        <v>0</v>
      </c>
      <c r="U148" s="8">
        <v>10</v>
      </c>
      <c r="V148" s="33" t="s">
        <v>414</v>
      </c>
      <c r="W148" s="8" t="s">
        <v>28</v>
      </c>
      <c r="X148" s="9">
        <f t="array" ref="X148">VLOOKUP($C148&amp;$D148&amp;$AD148,IF({1,0},Sheet1!$A$6:$A$47&amp;Sheet1!$C$6:$C$47&amp;Sheet1!$AC$6:$AC$47,Sheet1!W$6:W$47),2,0)</f>
        <v>0</v>
      </c>
      <c r="Y148" s="9">
        <f t="array" ref="Y148">VLOOKUP($C148&amp;$D148&amp;$AD148,IF({1,0},Sheet1!$A$6:$A$47&amp;Sheet1!$C$6:$C$47&amp;Sheet1!$AC$6:$AC$47,Sheet1!X$6:X$47),2,0)</f>
        <v>0</v>
      </c>
      <c r="Z148" s="9">
        <f t="array" ref="Z148">VLOOKUP($C148&amp;$D148&amp;$AD148,IF({1,0},Sheet1!$A$6:$A$47&amp;Sheet1!$C$6:$C$47&amp;Sheet1!$AC$6:$AC$47,Sheet1!Y$6:Y$47),2,0)</f>
        <v>3</v>
      </c>
      <c r="AA148" s="9">
        <f t="array" ref="AA148">VLOOKUP($C148&amp;$D148&amp;$AD148,IF({1,0},Sheet1!$A$6:$A$47&amp;Sheet1!$C$6:$C$47&amp;Sheet1!$AC$6:$AC$47,Sheet1!Z$6:Z$47),2,0)</f>
        <v>300</v>
      </c>
      <c r="AB148" s="9">
        <f t="array" ref="AB148">VLOOKUP($C148&amp;$D148&amp;$AD148,IF({1,0},Sheet1!$A$6:$A$47&amp;Sheet1!$C$6:$C$47&amp;Sheet1!$AC$6:$AC$47,Sheet1!AA$6:AA$47),2,0)</f>
        <v>10</v>
      </c>
      <c r="AC148" s="9">
        <f t="array" ref="AC148">VLOOKUP($C148&amp;$D148&amp;$AD148,IF({1,0},Sheet1!$A$6:$A$47&amp;Sheet1!$C$6:$C$47&amp;Sheet1!$AC$6:$AC$47,Sheet1!AB$6:AB$47),2,0)</f>
        <v>35</v>
      </c>
      <c r="AD148" s="8">
        <v>15</v>
      </c>
      <c r="AE148" s="9" t="str">
        <f t="array" ref="AE148">VLOOKUP($C148&amp;$D148,IF({1,0},Sheet1!$A$6:$A$47&amp;Sheet1!$C$6:$C$47,Sheet1!AD$6:AD$47),2,0)</f>
        <v>防御+300，闪避+3.5% （3星）</v>
      </c>
      <c r="AF148" s="8" t="s">
        <v>72</v>
      </c>
      <c r="AG148" s="9">
        <v>0</v>
      </c>
      <c r="AH148" s="9">
        <v>0</v>
      </c>
      <c r="AI148" s="9">
        <v>8</v>
      </c>
      <c r="AJ148" s="9">
        <v>30</v>
      </c>
      <c r="AK148" s="9">
        <f t="array" ref="AK148">VLOOKUP($C148&amp;$D148&amp;$AM148,IF({1,0},Sheet1!$A$6:$A$47&amp;Sheet1!$C$6:$C$47&amp;Sheet1!$AL$6:$AL$47,Sheet1!AJ$6:AJ$47),2,0)</f>
        <v>0</v>
      </c>
      <c r="AL148" s="9">
        <f t="array" ref="AL148">VLOOKUP($C148&amp;$D148&amp;$AM148,IF({1,0},Sheet1!$A$6:$A$47&amp;Sheet1!$C$6:$C$47&amp;Sheet1!$AL$6:$AL$47,Sheet1!AK$6:AK$47),2,0)</f>
        <v>0</v>
      </c>
      <c r="AM148" s="9">
        <v>20</v>
      </c>
      <c r="AN148" s="9" t="s">
        <v>494</v>
      </c>
      <c r="AO148" s="8" t="s">
        <v>73</v>
      </c>
      <c r="AP148" s="9">
        <f t="array" ref="AP148">VLOOKUP($C148&amp;$D148&amp;$AV148,IF({1,0},Sheet1!$A$6:$A$47&amp;Sheet1!$C$6:$C$47&amp;Sheet1!$AU$6:$AU$47,Sheet1!AO$6:AO$47),2,0)</f>
        <v>1</v>
      </c>
      <c r="AQ148" s="9">
        <f t="array" ref="AQ148">VLOOKUP($C148&amp;$D148&amp;$AV148,IF({1,0},Sheet1!$A$6:$A$47&amp;Sheet1!$C$6:$C$47&amp;Sheet1!$AU$6:$AU$47,Sheet1!AP$6:AP$47),2,0)</f>
        <v>6000</v>
      </c>
      <c r="AR148" s="9">
        <f t="array" ref="AR148">VLOOKUP($C148&amp;$D148&amp;$AV148,IF({1,0},Sheet1!$A$6:$A$47&amp;Sheet1!$C$6:$C$47&amp;Sheet1!$AU$6:$AU$47,Sheet1!AQ$6:AQ$47),2,0)</f>
        <v>3</v>
      </c>
      <c r="AS148" s="9">
        <f t="array" ref="AS148">VLOOKUP($C148&amp;$D148&amp;$AV148,IF({1,0},Sheet1!$A$6:$A$47&amp;Sheet1!$C$6:$C$47&amp;Sheet1!$AU$6:$AU$47,Sheet1!AR$6:AR$47),2,0)</f>
        <v>300</v>
      </c>
      <c r="AT148" s="9">
        <f t="array" ref="AT148">VLOOKUP($C148&amp;$D148&amp;$AV148,IF({1,0},Sheet1!$A$6:$A$47&amp;Sheet1!$C$6:$C$47&amp;Sheet1!$AU$6:$AU$47,Sheet1!AS$6:AS$47),2,0)</f>
        <v>0</v>
      </c>
      <c r="AU148" s="9">
        <f t="array" ref="AU148">VLOOKUP($C148&amp;$D148&amp;$AV148,IF({1,0},Sheet1!$A$6:$A$47&amp;Sheet1!$C$6:$C$47&amp;Sheet1!$AU$6:$AU$47,Sheet1!AT$6:AT$47),2,0)</f>
        <v>0</v>
      </c>
      <c r="AV148" s="8">
        <v>25</v>
      </c>
      <c r="AW148" s="9" t="s">
        <v>492</v>
      </c>
      <c r="AX148" s="8" t="s">
        <v>74</v>
      </c>
      <c r="AY148" s="9">
        <f t="array" ref="AY148">VLOOKUP($C148&amp;$D148&amp;$BE148,IF({1,0},Sheet1!$A$6:$A$47&amp;Sheet1!$C$6:$C$47&amp;Sheet1!$BD$6:$BD$47,Sheet1!AX$6:AX$47),2,0)</f>
        <v>18</v>
      </c>
      <c r="AZ148" s="9">
        <f t="array" ref="AZ148">VLOOKUP($C148&amp;$D148&amp;$BE148,IF({1,0},Sheet1!$A$6:$A$47&amp;Sheet1!$C$6:$C$47&amp;Sheet1!$BD$6:$BD$47,Sheet1!AY$6:AY$47),2,0)</f>
        <v>4</v>
      </c>
      <c r="BA148" s="9">
        <f t="array" ref="BA148">VLOOKUP($C148&amp;$D148&amp;$BE148,IF({1,0},Sheet1!$A$6:$A$47&amp;Sheet1!$C$6:$C$47&amp;Sheet1!$BD$6:$BD$47,Sheet1!AZ$6:AZ$47),2,0)</f>
        <v>0</v>
      </c>
      <c r="BB148" s="9">
        <f t="array" ref="BB148">VLOOKUP($C148&amp;$D148&amp;$BE148,IF({1,0},Sheet1!$A$6:$A$47&amp;Sheet1!$C$6:$C$47&amp;Sheet1!$BD$6:$BD$47,Sheet1!BA$6:BA$47),2,0)</f>
        <v>0</v>
      </c>
      <c r="BC148" s="9">
        <f t="array" ref="BC148">VLOOKUP($C148&amp;$D148&amp;$BE148,IF({1,0},Sheet1!$A$6:$A$47&amp;Sheet1!$C$6:$C$47&amp;Sheet1!$BD$6:$BD$47,Sheet1!BB$6:BB$47),2,0)</f>
        <v>0</v>
      </c>
      <c r="BD148" s="9">
        <f t="array" ref="BD148">VLOOKUP($C148&amp;$D148&amp;$BE148,IF({1,0},Sheet1!$A$6:$A$47&amp;Sheet1!$C$6:$C$47&amp;Sheet1!$BD$6:$BD$47,Sheet1!BC$6:BC$47),2,0)</f>
        <v>0</v>
      </c>
      <c r="BE148" s="8">
        <v>30</v>
      </c>
      <c r="BF148" s="33" t="s">
        <v>418</v>
      </c>
      <c r="BG148" s="33" t="s">
        <v>75</v>
      </c>
      <c r="BH148" s="9">
        <f t="array" ref="BH148">VLOOKUP($C148&amp;$D148&amp;$BN148,IF({1,0},Sheet1!$A$6:$A$47&amp;Sheet1!$C$6:$C$47&amp;Sheet1!$BM$6:$BM$47,Sheet1!BG$6:BG$47),2,0)</f>
        <v>1</v>
      </c>
      <c r="BI148" s="9">
        <f t="array" ref="BI148">VLOOKUP($C148&amp;$D148&amp;$BN148,IF({1,0},Sheet1!$A$6:$A$47&amp;Sheet1!$C$6:$C$47&amp;Sheet1!$BM$6:$BM$47,Sheet1!BH$6:BH$47),2,0)</f>
        <v>12000</v>
      </c>
      <c r="BJ148" s="9">
        <f t="array" ref="BJ148">VLOOKUP($C148&amp;$D148&amp;$BN148,IF({1,0},Sheet1!$A$6:$A$47&amp;Sheet1!$C$6:$C$47&amp;Sheet1!$BM$6:$BM$47,Sheet1!BI$6:BI$47),2,0)</f>
        <v>3</v>
      </c>
      <c r="BK148" s="9">
        <f t="array" ref="BK148">VLOOKUP($C148&amp;$D148&amp;$BN148,IF({1,0},Sheet1!$A$6:$A$47&amp;Sheet1!$C$6:$C$47&amp;Sheet1!$BM$6:$BM$47,Sheet1!BJ$6:BJ$47),2,0)</f>
        <v>600</v>
      </c>
      <c r="BL148" s="9">
        <f t="array" ref="BL148">VLOOKUP($C148&amp;$D148&amp;$BN148,IF({1,0},Sheet1!$A$6:$A$47&amp;Sheet1!$C$6:$C$47&amp;Sheet1!$BM$6:$BM$47,Sheet1!BK$6:BK$47),2,0)</f>
        <v>0</v>
      </c>
      <c r="BM148" s="9">
        <f t="array" ref="BM148">VLOOKUP($C148&amp;$D148&amp;$BN148,IF({1,0},Sheet1!$A$6:$A$47&amp;Sheet1!$C$6:$C$47&amp;Sheet1!$BM$6:$BM$47,Sheet1!BL$6:BL$47),2,0)</f>
        <v>0</v>
      </c>
      <c r="BN148" s="8">
        <v>35</v>
      </c>
      <c r="BO148" s="9" t="s">
        <v>493</v>
      </c>
      <c r="BP148" s="8" t="s">
        <v>76</v>
      </c>
      <c r="BQ148" s="9">
        <f t="array" ref="BQ148">VLOOKUP($C148&amp;$D148&amp;$BW148,IF({1,0},Sheet1!$A$6:$A$47&amp;Sheet1!$C$6:$C$47&amp;Sheet1!$BV$6:$BV$47,Sheet1!BP$6:BP$47),2,0)</f>
        <v>23</v>
      </c>
      <c r="BR148" s="9">
        <f t="array" ref="BR148">VLOOKUP($C148&amp;$D148&amp;$BW148,IF({1,0},Sheet1!$A$6:$A$47&amp;Sheet1!$C$6:$C$47&amp;Sheet1!$BV$6:$BV$47,Sheet1!BQ$6:BQ$47),2,0)</f>
        <v>16</v>
      </c>
      <c r="BS148" s="9">
        <f t="array" ref="BS148">VLOOKUP($C148&amp;$D148&amp;$BW148,IF({1,0},Sheet1!$A$6:$A$47&amp;Sheet1!$C$6:$C$47&amp;Sheet1!$BV$6:$BV$47,Sheet1!BR$6:BR$47),2,0)</f>
        <v>0</v>
      </c>
      <c r="BT148" s="9">
        <f t="array" ref="BT148">VLOOKUP($C148&amp;$D148&amp;$BW148,IF({1,0},Sheet1!$A$6:$A$47&amp;Sheet1!$C$6:$C$47&amp;Sheet1!$BV$6:$BV$47,Sheet1!BS$6:BS$47),2,0)</f>
        <v>0</v>
      </c>
      <c r="BU148" s="9">
        <f t="array" ref="BU148">VLOOKUP($C148&amp;$D148&amp;$BW148,IF({1,0},Sheet1!$A$6:$A$47&amp;Sheet1!$C$6:$C$47&amp;Sheet1!$BV$6:$BV$47,Sheet1!BT$6:BT$47),2,0)</f>
        <v>0</v>
      </c>
      <c r="BV148" s="9">
        <f t="array" ref="BV148">VLOOKUP($C148&amp;$D148&amp;$BW148,IF({1,0},Sheet1!$A$6:$A$47&amp;Sheet1!$C$6:$C$47&amp;Sheet1!$BV$6:$BV$47,Sheet1!BU$6:BU$47),2,0)</f>
        <v>0</v>
      </c>
      <c r="BW148" s="8">
        <v>40</v>
      </c>
      <c r="BX148" s="8" t="str">
        <f>"最终免伤+"&amp;BR148/10&amp;"% （"&amp;BW148/5&amp;"星）"</f>
        <v>最终免伤+1.6% （8星）</v>
      </c>
      <c r="BY148" s="8" t="s">
        <v>77</v>
      </c>
      <c r="BZ148" s="9">
        <f t="array" ref="BZ148">VLOOKUP($C148&amp;$D148&amp;$CF148,IF({1,0},Sheet1!$A$6:$A$47&amp;Sheet1!$C$6:$C$47&amp;Sheet1!$CE$6:$CE$47,Sheet1!BY$6:BY$47),2,0)</f>
        <v>1</v>
      </c>
      <c r="CA148" s="9">
        <f t="array" ref="CA148">VLOOKUP($C148&amp;$D148&amp;$CF148,IF({1,0},Sheet1!$A$6:$A$47&amp;Sheet1!$C$6:$C$47&amp;Sheet1!$CE$6:$CE$47,Sheet1!BZ$6:BZ$47),2,0)</f>
        <v>24000</v>
      </c>
      <c r="CB148" s="9">
        <f t="array" ref="CB148">VLOOKUP($C148&amp;$D148&amp;$CF148,IF({1,0},Sheet1!$A$6:$A$47&amp;Sheet1!$C$6:$C$47&amp;Sheet1!$CE$6:$CE$47,Sheet1!CA$6:CA$47),2,0)</f>
        <v>3</v>
      </c>
      <c r="CC148" s="9">
        <f t="array" ref="CC148">VLOOKUP($C148&amp;$D148&amp;$CF148,IF({1,0},Sheet1!$A$6:$A$47&amp;Sheet1!$C$6:$C$47&amp;Sheet1!$CE$6:$CE$47,Sheet1!CB$6:CB$47),2,0)</f>
        <v>1200</v>
      </c>
      <c r="CD148" s="9">
        <f t="array" ref="CD148">VLOOKUP($C148&amp;$D148&amp;$CF148,IF({1,0},Sheet1!$A$6:$A$47&amp;Sheet1!$C$6:$C$47&amp;Sheet1!$CE$6:$CE$47,Sheet1!CC$6:CC$47),2,0)</f>
        <v>0</v>
      </c>
      <c r="CE148" s="9">
        <f t="array" ref="CE148">VLOOKUP($C148&amp;$D148&amp;$CF148,IF({1,0},Sheet1!$A$6:$A$47&amp;Sheet1!$C$6:$C$47&amp;Sheet1!$CE$6:$CE$47,Sheet1!CD$6:CD$47),2,0)</f>
        <v>0</v>
      </c>
      <c r="CF148" s="8">
        <v>45</v>
      </c>
      <c r="CG148" s="9" t="str">
        <f>"生命+"&amp;CA148&amp;"，防御+"&amp;CC148&amp;" （9星）"</f>
        <v>生命+24000，防御+1200 （9星）</v>
      </c>
      <c r="CH148" s="8" t="s">
        <v>78</v>
      </c>
      <c r="CI148" s="9">
        <f t="array" ref="CI148">VLOOKUP($C148&amp;$D148&amp;$CO148,IF({1,0},Sheet1!$A$6:$A$47&amp;Sheet1!$C$6:$C$47&amp;Sheet1!$CN$6:$CN$47,Sheet1!CH$6:CH$47),2,0)</f>
        <v>23</v>
      </c>
      <c r="CJ148" s="9">
        <f t="array" ref="CJ148">VLOOKUP($C148&amp;$D148&amp;$CO148,IF({1,0},Sheet1!$A$6:$A$47&amp;Sheet1!$C$6:$C$47&amp;Sheet1!$CN$6:$CN$47,Sheet1!CI$6:CI$47),2,0)</f>
        <v>24</v>
      </c>
      <c r="CK148" s="9">
        <f t="array" ref="CK148">VLOOKUP($C148&amp;$D148&amp;$CO148,IF({1,0},Sheet1!$A$6:$A$47&amp;Sheet1!$C$6:$C$47&amp;Sheet1!$CN$6:$CN$47,Sheet1!CJ$6:CJ$47),2,0)</f>
        <v>0</v>
      </c>
      <c r="CL148" s="9">
        <f t="array" ref="CL148">VLOOKUP($C148&amp;$D148&amp;$CO148,IF({1,0},Sheet1!$A$6:$A$47&amp;Sheet1!$C$6:$C$47&amp;Sheet1!$CN$6:$CN$47,Sheet1!CK$6:CK$47),2,0)</f>
        <v>0</v>
      </c>
      <c r="CM148" s="9">
        <f t="array" ref="CM148">VLOOKUP($C148&amp;$D148&amp;$CO148,IF({1,0},Sheet1!$A$6:$A$47&amp;Sheet1!$C$6:$C$47&amp;Sheet1!$CN$6:$CN$47,Sheet1!CL$6:CL$47),2,0)</f>
        <v>0</v>
      </c>
      <c r="CN148" s="9">
        <f t="array" ref="CN148">VLOOKUP($C148&amp;$D148&amp;$CO148,IF({1,0},Sheet1!$A$6:$A$47&amp;Sheet1!$C$6:$C$47&amp;Sheet1!$CN$6:$CN$47,Sheet1!CM$6:CM$47),2,0)</f>
        <v>0</v>
      </c>
      <c r="CO148" s="8">
        <v>50</v>
      </c>
      <c r="CP148" s="8" t="str">
        <f>"最终免伤+"&amp;CJ148/10&amp;"% （"&amp;CO148/5&amp;"星）"</f>
        <v>最终免伤+2.4% （10星）</v>
      </c>
    </row>
    <row r="149" spans="1:94" ht="17.399999999999999" x14ac:dyDescent="0.25">
      <c r="A149" s="53">
        <v>30504</v>
      </c>
      <c r="B149" s="12" t="s">
        <v>238</v>
      </c>
      <c r="C149" s="12">
        <f>VLOOKUP(B149,Sheet4!$A$6:$B$171,2,0)</f>
        <v>3</v>
      </c>
      <c r="D149" s="54">
        <v>5</v>
      </c>
      <c r="E149" s="8" t="s">
        <v>29</v>
      </c>
      <c r="F149" s="9">
        <f t="array" ref="F149">VLOOKUP($C149&amp;$D149&amp;$L149,IF({1,0},Sheet1!$A$6:$A$47&amp;Sheet1!$C$6:$C$47&amp;Sheet1!$K$6:$K$47,Sheet1!E$6:E$47),2,0)</f>
        <v>18</v>
      </c>
      <c r="G149" s="9">
        <f t="array" ref="G149">VLOOKUP($C149&amp;$D149&amp;$L149,IF({1,0},Sheet1!$A$6:$A$47&amp;Sheet1!$C$6:$C$47&amp;Sheet1!$K$6:$K$47,Sheet1!F$6:F$47),2,0)</f>
        <v>1</v>
      </c>
      <c r="H149" s="9">
        <f t="array" ref="H149">VLOOKUP($C149&amp;$D149&amp;$L149,IF({1,0},Sheet1!$A$6:$A$47&amp;Sheet1!$C$6:$C$47&amp;Sheet1!$K$6:$K$47,Sheet1!G$6:G$47),2,0)</f>
        <v>0</v>
      </c>
      <c r="I149" s="9">
        <f t="array" ref="I149">VLOOKUP($C149&amp;$D149&amp;$L149,IF({1,0},Sheet1!$A$6:$A$47&amp;Sheet1!$C$6:$C$47&amp;Sheet1!$K$6:$K$47,Sheet1!H$6:H$47),2,0)</f>
        <v>0</v>
      </c>
      <c r="J149" s="9">
        <f t="array" ref="J149">VLOOKUP($C149&amp;$D149&amp;$L149,IF({1,0},Sheet1!$A$6:$A$47&amp;Sheet1!$C$6:$C$47&amp;Sheet1!$K$6:$K$47,Sheet1!I$6:I$47),2,0)</f>
        <v>0</v>
      </c>
      <c r="K149" s="9">
        <f t="array" ref="K149">VLOOKUP($C149&amp;$D149&amp;$L149,IF({1,0},Sheet1!$A$6:$A$47&amp;Sheet1!$C$6:$C$47&amp;Sheet1!$K$6:$K$47,Sheet1!J$6:J$47),2,0)</f>
        <v>0</v>
      </c>
      <c r="L149" s="8">
        <v>5</v>
      </c>
      <c r="M149" s="33" t="s">
        <v>413</v>
      </c>
      <c r="N149" s="8" t="s">
        <v>27</v>
      </c>
      <c r="O149" s="9">
        <f t="array" ref="O149">VLOOKUP($C149&amp;$D149&amp;$U149,IF({1,0},Sheet1!$A$6:$A$47&amp;Sheet1!$C$6:$C$47&amp;Sheet1!$T$6:$T$47,Sheet1!N$6:N$47),2,0)</f>
        <v>18</v>
      </c>
      <c r="P149" s="9">
        <f t="array" ref="P149">VLOOKUP($C149&amp;$D149&amp;$U149,IF({1,0},Sheet1!$A$6:$A$47&amp;Sheet1!$C$6:$C$47&amp;Sheet1!$T$6:$T$47,Sheet1!O$6:O$47),2,0)</f>
        <v>2</v>
      </c>
      <c r="Q149" s="9">
        <f t="array" ref="Q149">VLOOKUP($C149&amp;$D149&amp;$U149,IF({1,0},Sheet1!$A$6:$A$47&amp;Sheet1!$C$6:$C$47&amp;Sheet1!$T$6:$T$47,Sheet1!P$6:P$47),2,0)</f>
        <v>0</v>
      </c>
      <c r="R149" s="9">
        <f t="array" ref="R149">VLOOKUP($C149&amp;$D149&amp;$U149,IF({1,0},Sheet1!$A$6:$A$47&amp;Sheet1!$C$6:$C$47&amp;Sheet1!$T$6:$T$47,Sheet1!Q$6:Q$47),2,0)</f>
        <v>0</v>
      </c>
      <c r="S149" s="9">
        <f t="array" ref="S149">VLOOKUP($C149&amp;$D149&amp;$U149,IF({1,0},Sheet1!$A$6:$A$47&amp;Sheet1!$C$6:$C$47&amp;Sheet1!$T$6:$T$47,Sheet1!R$6:R$47),2,0)</f>
        <v>0</v>
      </c>
      <c r="T149" s="9">
        <f t="array" ref="T149">VLOOKUP($C149&amp;$D149&amp;$U149,IF({1,0},Sheet1!$A$6:$A$47&amp;Sheet1!$C$6:$C$47&amp;Sheet1!$T$6:$T$47,Sheet1!S$6:S$47),2,0)</f>
        <v>0</v>
      </c>
      <c r="U149" s="8">
        <v>10</v>
      </c>
      <c r="V149" s="33" t="s">
        <v>414</v>
      </c>
      <c r="W149" s="8" t="s">
        <v>28</v>
      </c>
      <c r="X149" s="9">
        <f t="array" ref="X149">VLOOKUP($C149&amp;$D149&amp;$AD149,IF({1,0},Sheet1!$A$6:$A$47&amp;Sheet1!$C$6:$C$47&amp;Sheet1!$AC$6:$AC$47,Sheet1!W$6:W$47),2,0)</f>
        <v>0</v>
      </c>
      <c r="Y149" s="9">
        <f t="array" ref="Y149">VLOOKUP($C149&amp;$D149&amp;$AD149,IF({1,0},Sheet1!$A$6:$A$47&amp;Sheet1!$C$6:$C$47&amp;Sheet1!$AC$6:$AC$47,Sheet1!X$6:X$47),2,0)</f>
        <v>0</v>
      </c>
      <c r="Z149" s="9">
        <f t="array" ref="Z149">VLOOKUP($C149&amp;$D149&amp;$AD149,IF({1,0},Sheet1!$A$6:$A$47&amp;Sheet1!$C$6:$C$47&amp;Sheet1!$AC$6:$AC$47,Sheet1!Y$6:Y$47),2,0)</f>
        <v>2</v>
      </c>
      <c r="AA149" s="9">
        <f t="array" ref="AA149">VLOOKUP($C149&amp;$D149&amp;$AD149,IF({1,0},Sheet1!$A$6:$A$47&amp;Sheet1!$C$6:$C$47&amp;Sheet1!$AC$6:$AC$47,Sheet1!Z$6:Z$47),2,0)</f>
        <v>500</v>
      </c>
      <c r="AB149" s="9">
        <f t="array" ref="AB149">VLOOKUP($C149&amp;$D149&amp;$AD149,IF({1,0},Sheet1!$A$6:$A$47&amp;Sheet1!$C$6:$C$47&amp;Sheet1!$AC$6:$AC$47,Sheet1!AA$6:AA$47),2,0)</f>
        <v>9</v>
      </c>
      <c r="AC149" s="9">
        <f t="array" ref="AC149">VLOOKUP($C149&amp;$D149&amp;$AD149,IF({1,0},Sheet1!$A$6:$A$47&amp;Sheet1!$C$6:$C$47&amp;Sheet1!$AC$6:$AC$47,Sheet1!AB$6:AB$47),2,0)</f>
        <v>25</v>
      </c>
      <c r="AD149" s="8">
        <v>15</v>
      </c>
      <c r="AE149" s="9" t="str">
        <f t="array" ref="AE149">VLOOKUP($C149&amp;$D149,IF({1,0},Sheet1!$A$6:$A$47&amp;Sheet1!$C$6:$C$47,Sheet1!AD$6:AD$47),2,0)</f>
        <v>攻击+500，命中+2.5% （3星）</v>
      </c>
      <c r="AF149" s="8" t="s">
        <v>72</v>
      </c>
      <c r="AG149" s="9">
        <f t="array" ref="AG149">VLOOKUP($C149&amp;$D149&amp;$AM149,IF({1,0},Sheet1!$A$6:$A$47&amp;Sheet1!$C$6:$C$47&amp;Sheet1!$AL$6:$AL$47,Sheet1!AF$6:AF$47),2,0)</f>
        <v>0</v>
      </c>
      <c r="AH149" s="9">
        <f t="array" ref="AH149">VLOOKUP($C149&amp;$D149&amp;$AM149,IF({1,0},Sheet1!$A$6:$A$47&amp;Sheet1!$C$6:$C$47&amp;Sheet1!$AL$6:$AL$47,Sheet1!AG$6:AG$47),2,0)</f>
        <v>0</v>
      </c>
      <c r="AI149" s="9">
        <f t="array" ref="AI149">VLOOKUP($C149&amp;$D149&amp;$AM149,IF({1,0},Sheet1!$A$6:$A$47&amp;Sheet1!$C$6:$C$47&amp;Sheet1!$AL$6:$AL$47,Sheet1!AH$6:AH$47),2,0)</f>
        <v>7</v>
      </c>
      <c r="AJ149" s="9">
        <f t="array" ref="AJ149">VLOOKUP($C149&amp;$D149&amp;$AM149,IF({1,0},Sheet1!$A$6:$A$47&amp;Sheet1!$C$6:$C$47&amp;Sheet1!$AL$6:$AL$47,Sheet1!AI$6:AI$47),2,0)</f>
        <v>45</v>
      </c>
      <c r="AK149" s="9">
        <f t="array" ref="AK149">VLOOKUP($C149&amp;$D149&amp;$AM149,IF({1,0},Sheet1!$A$6:$A$47&amp;Sheet1!$C$6:$C$47&amp;Sheet1!$AL$6:$AL$47,Sheet1!AJ$6:AJ$47),2,0)</f>
        <v>0</v>
      </c>
      <c r="AL149" s="9">
        <f t="array" ref="AL149">VLOOKUP($C149&amp;$D149&amp;$AM149,IF({1,0},Sheet1!$A$6:$A$47&amp;Sheet1!$C$6:$C$47&amp;Sheet1!$AL$6:$AL$47,Sheet1!AK$6:AK$47),2,0)</f>
        <v>0</v>
      </c>
      <c r="AM149" s="8">
        <v>20</v>
      </c>
      <c r="AN149" s="9" t="s">
        <v>488</v>
      </c>
      <c r="AO149" s="8" t="s">
        <v>73</v>
      </c>
      <c r="AP149" s="9">
        <f t="array" ref="AP149">VLOOKUP($C149&amp;$D149&amp;$AV149,IF({1,0},Sheet1!$A$6:$A$47&amp;Sheet1!$C$6:$C$47&amp;Sheet1!$AU$6:$AU$47,Sheet1!AO$6:AO$47),2,0)</f>
        <v>2</v>
      </c>
      <c r="AQ149" s="9">
        <f t="array" ref="AQ149">VLOOKUP($C149&amp;$D149&amp;$AV149,IF({1,0},Sheet1!$A$6:$A$47&amp;Sheet1!$C$6:$C$47&amp;Sheet1!$AU$6:$AU$47,Sheet1!AP$6:AP$47),2,0)</f>
        <v>1500</v>
      </c>
      <c r="AR149" s="9">
        <f t="array" ref="AR149">VLOOKUP($C149&amp;$D149&amp;$AV149,IF({1,0},Sheet1!$A$6:$A$47&amp;Sheet1!$C$6:$C$47&amp;Sheet1!$AU$6:$AU$47,Sheet1!AQ$6:AQ$47),2,0)</f>
        <v>0</v>
      </c>
      <c r="AS149" s="9">
        <f t="array" ref="AS149">VLOOKUP($C149&amp;$D149&amp;$AV149,IF({1,0},Sheet1!$A$6:$A$47&amp;Sheet1!$C$6:$C$47&amp;Sheet1!$AU$6:$AU$47,Sheet1!AR$6:AR$47),2,0)</f>
        <v>0</v>
      </c>
      <c r="AT149" s="9">
        <f t="array" ref="AT149">VLOOKUP($C149&amp;$D149&amp;$AV149,IF({1,0},Sheet1!$A$6:$A$47&amp;Sheet1!$C$6:$C$47&amp;Sheet1!$AU$6:$AU$47,Sheet1!AS$6:AS$47),2,0)</f>
        <v>0</v>
      </c>
      <c r="AU149" s="9">
        <f t="array" ref="AU149">VLOOKUP($C149&amp;$D149&amp;$AV149,IF({1,0},Sheet1!$A$6:$A$47&amp;Sheet1!$C$6:$C$47&amp;Sheet1!$AU$6:$AU$47,Sheet1!AT$6:AT$47),2,0)</f>
        <v>0</v>
      </c>
      <c r="AV149" s="8">
        <v>25</v>
      </c>
      <c r="AW149" s="9" t="s">
        <v>489</v>
      </c>
      <c r="AX149" s="8" t="s">
        <v>74</v>
      </c>
      <c r="AY149" s="9">
        <f t="array" ref="AY149">VLOOKUP($C149&amp;$D149&amp;$BE149,IF({1,0},Sheet1!$A$6:$A$47&amp;Sheet1!$C$6:$C$47&amp;Sheet1!$BD$6:$BD$47,Sheet1!AX$6:AX$47),2,0)</f>
        <v>18</v>
      </c>
      <c r="AZ149" s="9">
        <f t="array" ref="AZ149">VLOOKUP($C149&amp;$D149&amp;$BE149,IF({1,0},Sheet1!$A$6:$A$47&amp;Sheet1!$C$6:$C$47&amp;Sheet1!$BD$6:$BD$47,Sheet1!AY$6:AY$47),2,0)</f>
        <v>4</v>
      </c>
      <c r="BA149" s="9">
        <f t="array" ref="BA149">VLOOKUP($C149&amp;$D149&amp;$BE149,IF({1,0},Sheet1!$A$6:$A$47&amp;Sheet1!$C$6:$C$47&amp;Sheet1!$BD$6:$BD$47,Sheet1!AZ$6:AZ$47),2,0)</f>
        <v>0</v>
      </c>
      <c r="BB149" s="9">
        <f t="array" ref="BB149">VLOOKUP($C149&amp;$D149&amp;$BE149,IF({1,0},Sheet1!$A$6:$A$47&amp;Sheet1!$C$6:$C$47&amp;Sheet1!$BD$6:$BD$47,Sheet1!BA$6:BA$47),2,0)</f>
        <v>0</v>
      </c>
      <c r="BC149" s="9">
        <f t="array" ref="BC149">VLOOKUP($C149&amp;$D149&amp;$BE149,IF({1,0},Sheet1!$A$6:$A$47&amp;Sheet1!$C$6:$C$47&amp;Sheet1!$BD$6:$BD$47,Sheet1!BB$6:BB$47),2,0)</f>
        <v>0</v>
      </c>
      <c r="BD149" s="9">
        <f t="array" ref="BD149">VLOOKUP($C149&amp;$D149&amp;$BE149,IF({1,0},Sheet1!$A$6:$A$47&amp;Sheet1!$C$6:$C$47&amp;Sheet1!$BD$6:$BD$47,Sheet1!BC$6:BC$47),2,0)</f>
        <v>0</v>
      </c>
      <c r="BE149" s="8">
        <v>30</v>
      </c>
      <c r="BF149" s="33" t="s">
        <v>418</v>
      </c>
      <c r="BG149" s="33" t="s">
        <v>75</v>
      </c>
      <c r="BH149" s="9">
        <f t="array" ref="BH149">VLOOKUP($C149&amp;$D149&amp;$BN149,IF({1,0},Sheet1!$A$6:$A$47&amp;Sheet1!$C$6:$C$47&amp;Sheet1!$BM$6:$BM$47,Sheet1!BG$6:BG$47),2,0)</f>
        <v>2</v>
      </c>
      <c r="BI149" s="9">
        <f t="array" ref="BI149">VLOOKUP($C149&amp;$D149&amp;$BN149,IF({1,0},Sheet1!$A$6:$A$47&amp;Sheet1!$C$6:$C$47&amp;Sheet1!$BM$6:$BM$47,Sheet1!BH$6:BH$47),2,0)</f>
        <v>3000</v>
      </c>
      <c r="BJ149" s="9">
        <f t="array" ref="BJ149">VLOOKUP($C149&amp;$D149&amp;$BN149,IF({1,0},Sheet1!$A$6:$A$47&amp;Sheet1!$C$6:$C$47&amp;Sheet1!$BM$6:$BM$47,Sheet1!BI$6:BI$47),2,0)</f>
        <v>0</v>
      </c>
      <c r="BK149" s="9">
        <f t="array" ref="BK149">VLOOKUP($C149&amp;$D149&amp;$BN149,IF({1,0},Sheet1!$A$6:$A$47&amp;Sheet1!$C$6:$C$47&amp;Sheet1!$BM$6:$BM$47,Sheet1!BJ$6:BJ$47),2,0)</f>
        <v>0</v>
      </c>
      <c r="BL149" s="9">
        <f t="array" ref="BL149">VLOOKUP($C149&amp;$D149&amp;$BN149,IF({1,0},Sheet1!$A$6:$A$47&amp;Sheet1!$C$6:$C$47&amp;Sheet1!$BM$6:$BM$47,Sheet1!BK$6:BK$47),2,0)</f>
        <v>0</v>
      </c>
      <c r="BM149" s="9">
        <f t="array" ref="BM149">VLOOKUP($C149&amp;$D149&amp;$BN149,IF({1,0},Sheet1!$A$6:$A$47&amp;Sheet1!$C$6:$C$47&amp;Sheet1!$BM$6:$BM$47,Sheet1!BL$6:BL$47),2,0)</f>
        <v>0</v>
      </c>
      <c r="BN149" s="8">
        <v>35</v>
      </c>
      <c r="BO149" s="9" t="s">
        <v>490</v>
      </c>
      <c r="BP149" s="8" t="s">
        <v>76</v>
      </c>
      <c r="BQ149" s="9">
        <f t="array" ref="BQ149">VLOOKUP($C149&amp;$D149&amp;$BW149,IF({1,0},Sheet1!$A$6:$A$47&amp;Sheet1!$C$6:$C$47&amp;Sheet1!$BV$6:$BV$47,Sheet1!BP$6:BP$47),2,0)</f>
        <v>7</v>
      </c>
      <c r="BR149" s="9">
        <f t="array" ref="BR149">VLOOKUP($C149&amp;$D149&amp;$BW149,IF({1,0},Sheet1!$A$6:$A$47&amp;Sheet1!$C$6:$C$47&amp;Sheet1!$BV$6:$BV$47,Sheet1!BQ$6:BQ$47),2,0)</f>
        <v>40</v>
      </c>
      <c r="BS149" s="9">
        <f t="array" ref="BS149">VLOOKUP($C149&amp;$D149&amp;$BW149,IF({1,0},Sheet1!$A$6:$A$47&amp;Sheet1!$C$6:$C$47&amp;Sheet1!$BV$6:$BV$47,Sheet1!BR$6:BR$47),2,0)</f>
        <v>0</v>
      </c>
      <c r="BT149" s="9">
        <f t="array" ref="BT149">VLOOKUP($C149&amp;$D149&amp;$BW149,IF({1,0},Sheet1!$A$6:$A$47&amp;Sheet1!$C$6:$C$47&amp;Sheet1!$BV$6:$BV$47,Sheet1!BS$6:BS$47),2,0)</f>
        <v>0</v>
      </c>
      <c r="BU149" s="9">
        <f t="array" ref="BU149">VLOOKUP($C149&amp;$D149&amp;$BW149,IF({1,0},Sheet1!$A$6:$A$47&amp;Sheet1!$C$6:$C$47&amp;Sheet1!$BV$6:$BV$47,Sheet1!BT$6:BT$47),2,0)</f>
        <v>0</v>
      </c>
      <c r="BV149" s="9">
        <f t="array" ref="BV149">VLOOKUP($C149&amp;$D149&amp;$BW149,IF({1,0},Sheet1!$A$6:$A$47&amp;Sheet1!$C$6:$C$47&amp;Sheet1!$BV$6:$BV$47,Sheet1!BU$6:BU$47),2,0)</f>
        <v>0</v>
      </c>
      <c r="BW149" s="8">
        <v>40</v>
      </c>
      <c r="BX149" s="9" t="str">
        <f t="shared" ref="BX149:BX155" si="46">"伤害加成+"&amp;BR149/10&amp;"% （"&amp;BW149/5&amp;"星）"</f>
        <v>伤害加成+4% （8星）</v>
      </c>
      <c r="BY149" s="8" t="s">
        <v>77</v>
      </c>
      <c r="BZ149" s="9">
        <f t="array" ref="BZ149">VLOOKUP($C149&amp;$D149&amp;$CF149,IF({1,0},Sheet1!$A$6:$A$47&amp;Sheet1!$C$6:$C$47&amp;Sheet1!$CE$6:$CE$47,Sheet1!BY$6:BY$47),2,0)</f>
        <v>2</v>
      </c>
      <c r="CA149" s="9">
        <f t="array" ref="CA149">VLOOKUP($C149&amp;$D149&amp;$CF149,IF({1,0},Sheet1!$A$6:$A$47&amp;Sheet1!$C$6:$C$47&amp;Sheet1!$CE$6:$CE$47,Sheet1!BZ$6:BZ$47),2,0)</f>
        <v>6000</v>
      </c>
      <c r="CB149" s="9">
        <f t="array" ref="CB149">VLOOKUP($C149&amp;$D149&amp;$CF149,IF({1,0},Sheet1!$A$6:$A$47&amp;Sheet1!$C$6:$C$47&amp;Sheet1!$CE$6:$CE$47,Sheet1!CA$6:CA$47),2,0)</f>
        <v>0</v>
      </c>
      <c r="CC149" s="9">
        <f t="array" ref="CC149">VLOOKUP($C149&amp;$D149&amp;$CF149,IF({1,0},Sheet1!$A$6:$A$47&amp;Sheet1!$C$6:$C$47&amp;Sheet1!$CE$6:$CE$47,Sheet1!CB$6:CB$47),2,0)</f>
        <v>0</v>
      </c>
      <c r="CD149" s="9">
        <f t="array" ref="CD149">VLOOKUP($C149&amp;$D149&amp;$CF149,IF({1,0},Sheet1!$A$6:$A$47&amp;Sheet1!$C$6:$C$47&amp;Sheet1!$CE$6:$CE$47,Sheet1!CC$6:CC$47),2,0)</f>
        <v>0</v>
      </c>
      <c r="CE149" s="9">
        <f t="array" ref="CE149">VLOOKUP($C149&amp;$D149&amp;$CF149,IF({1,0},Sheet1!$A$6:$A$47&amp;Sheet1!$C$6:$C$47&amp;Sheet1!$CE$6:$CE$47,Sheet1!CD$6:CD$47),2,0)</f>
        <v>0</v>
      </c>
      <c r="CF149" s="8">
        <v>45</v>
      </c>
      <c r="CG149" s="9" t="s">
        <v>491</v>
      </c>
      <c r="CH149" s="8" t="s">
        <v>78</v>
      </c>
      <c r="CI149" s="9">
        <f t="array" ref="CI149">VLOOKUP($C149&amp;$D149&amp;$CO149,IF({1,0},Sheet1!$A$6:$A$47&amp;Sheet1!$C$6:$C$47&amp;Sheet1!$CN$6:$CN$47,Sheet1!CH$6:CH$47),2,0)</f>
        <v>22</v>
      </c>
      <c r="CJ149" s="9">
        <f t="array" ref="CJ149">VLOOKUP($C149&amp;$D149&amp;$CO149,IF({1,0},Sheet1!$A$6:$A$47&amp;Sheet1!$C$6:$C$47&amp;Sheet1!$CN$6:$CN$47,Sheet1!CI$6:CI$47),2,0)</f>
        <v>48</v>
      </c>
      <c r="CK149" s="9">
        <f t="array" ref="CK149">VLOOKUP($C149&amp;$D149&amp;$CO149,IF({1,0},Sheet1!$A$6:$A$47&amp;Sheet1!$C$6:$C$47&amp;Sheet1!$CN$6:$CN$47,Sheet1!CJ$6:CJ$47),2,0)</f>
        <v>0</v>
      </c>
      <c r="CL149" s="9">
        <f t="array" ref="CL149">VLOOKUP($C149&amp;$D149&amp;$CO149,IF({1,0},Sheet1!$A$6:$A$47&amp;Sheet1!$C$6:$C$47&amp;Sheet1!$CN$6:$CN$47,Sheet1!CK$6:CK$47),2,0)</f>
        <v>0</v>
      </c>
      <c r="CM149" s="9">
        <f t="array" ref="CM149">VLOOKUP($C149&amp;$D149&amp;$CO149,IF({1,0},Sheet1!$A$6:$A$47&amp;Sheet1!$C$6:$C$47&amp;Sheet1!$CN$6:$CN$47,Sheet1!CL$6:CL$47),2,0)</f>
        <v>0</v>
      </c>
      <c r="CN149" s="9">
        <f t="array" ref="CN149">VLOOKUP($C149&amp;$D149&amp;$CO149,IF({1,0},Sheet1!$A$6:$A$47&amp;Sheet1!$C$6:$C$47&amp;Sheet1!$CN$6:$CN$47,Sheet1!CM$6:CM$47),2,0)</f>
        <v>0</v>
      </c>
      <c r="CO149" s="8">
        <v>50</v>
      </c>
      <c r="CP149" s="9" t="str">
        <f t="shared" ref="CP149:CP155" si="47">"最终增伤+"&amp;CJ149/10&amp;"% （"&amp;CO149/5&amp;"星）"</f>
        <v>最终增伤+4.8% （10星）</v>
      </c>
    </row>
    <row r="150" spans="1:94" ht="17.399999999999999" x14ac:dyDescent="0.25">
      <c r="A150" s="53">
        <v>30505</v>
      </c>
      <c r="B150" s="12" t="s">
        <v>239</v>
      </c>
      <c r="C150" s="12">
        <f>VLOOKUP(B150,Sheet4!$A$6:$B$171,2,0)</f>
        <v>3</v>
      </c>
      <c r="D150" s="54">
        <v>5</v>
      </c>
      <c r="E150" s="8" t="s">
        <v>29</v>
      </c>
      <c r="F150" s="9">
        <f t="array" ref="F150">VLOOKUP($C150&amp;$D150&amp;$L150,IF({1,0},Sheet1!$A$6:$A$47&amp;Sheet1!$C$6:$C$47&amp;Sheet1!$K$6:$K$47,Sheet1!E$6:E$47),2,0)</f>
        <v>18</v>
      </c>
      <c r="G150" s="9">
        <f t="array" ref="G150">VLOOKUP($C150&amp;$D150&amp;$L150,IF({1,0},Sheet1!$A$6:$A$47&amp;Sheet1!$C$6:$C$47&amp;Sheet1!$K$6:$K$47,Sheet1!F$6:F$47),2,0)</f>
        <v>1</v>
      </c>
      <c r="H150" s="9">
        <f t="array" ref="H150">VLOOKUP($C150&amp;$D150&amp;$L150,IF({1,0},Sheet1!$A$6:$A$47&amp;Sheet1!$C$6:$C$47&amp;Sheet1!$K$6:$K$47,Sheet1!G$6:G$47),2,0)</f>
        <v>0</v>
      </c>
      <c r="I150" s="9">
        <f t="array" ref="I150">VLOOKUP($C150&amp;$D150&amp;$L150,IF({1,0},Sheet1!$A$6:$A$47&amp;Sheet1!$C$6:$C$47&amp;Sheet1!$K$6:$K$47,Sheet1!H$6:H$47),2,0)</f>
        <v>0</v>
      </c>
      <c r="J150" s="9">
        <f t="array" ref="J150">VLOOKUP($C150&amp;$D150&amp;$L150,IF({1,0},Sheet1!$A$6:$A$47&amp;Sheet1!$C$6:$C$47&amp;Sheet1!$K$6:$K$47,Sheet1!I$6:I$47),2,0)</f>
        <v>0</v>
      </c>
      <c r="K150" s="9">
        <f t="array" ref="K150">VLOOKUP($C150&amp;$D150&amp;$L150,IF({1,0},Sheet1!$A$6:$A$47&amp;Sheet1!$C$6:$C$47&amp;Sheet1!$K$6:$K$47,Sheet1!J$6:J$47),2,0)</f>
        <v>0</v>
      </c>
      <c r="L150" s="8">
        <v>5</v>
      </c>
      <c r="M150" s="33" t="s">
        <v>413</v>
      </c>
      <c r="N150" s="8" t="s">
        <v>27</v>
      </c>
      <c r="O150" s="9">
        <f t="array" ref="O150">VLOOKUP($C150&amp;$D150&amp;$U150,IF({1,0},Sheet1!$A$6:$A$47&amp;Sheet1!$C$6:$C$47&amp;Sheet1!$T$6:$T$47,Sheet1!N$6:N$47),2,0)</f>
        <v>18</v>
      </c>
      <c r="P150" s="9">
        <f t="array" ref="P150">VLOOKUP($C150&amp;$D150&amp;$U150,IF({1,0},Sheet1!$A$6:$A$47&amp;Sheet1!$C$6:$C$47&amp;Sheet1!$T$6:$T$47,Sheet1!O$6:O$47),2,0)</f>
        <v>2</v>
      </c>
      <c r="Q150" s="9">
        <f t="array" ref="Q150">VLOOKUP($C150&amp;$D150&amp;$U150,IF({1,0},Sheet1!$A$6:$A$47&amp;Sheet1!$C$6:$C$47&amp;Sheet1!$T$6:$T$47,Sheet1!P$6:P$47),2,0)</f>
        <v>0</v>
      </c>
      <c r="R150" s="9">
        <f t="array" ref="R150">VLOOKUP($C150&amp;$D150&amp;$U150,IF({1,0},Sheet1!$A$6:$A$47&amp;Sheet1!$C$6:$C$47&amp;Sheet1!$T$6:$T$47,Sheet1!Q$6:Q$47),2,0)</f>
        <v>0</v>
      </c>
      <c r="S150" s="9">
        <f t="array" ref="S150">VLOOKUP($C150&amp;$D150&amp;$U150,IF({1,0},Sheet1!$A$6:$A$47&amp;Sheet1!$C$6:$C$47&amp;Sheet1!$T$6:$T$47,Sheet1!R$6:R$47),2,0)</f>
        <v>0</v>
      </c>
      <c r="T150" s="9">
        <f t="array" ref="T150">VLOOKUP($C150&amp;$D150&amp;$U150,IF({1,0},Sheet1!$A$6:$A$47&amp;Sheet1!$C$6:$C$47&amp;Sheet1!$T$6:$T$47,Sheet1!S$6:S$47),2,0)</f>
        <v>0</v>
      </c>
      <c r="U150" s="8">
        <v>10</v>
      </c>
      <c r="V150" s="33" t="s">
        <v>414</v>
      </c>
      <c r="W150" s="8" t="s">
        <v>28</v>
      </c>
      <c r="X150" s="9">
        <f t="array" ref="X150">VLOOKUP($C150&amp;$D150&amp;$AD150,IF({1,0},Sheet1!$A$6:$A$47&amp;Sheet1!$C$6:$C$47&amp;Sheet1!$AC$6:$AC$47,Sheet1!W$6:W$47),2,0)</f>
        <v>0</v>
      </c>
      <c r="Y150" s="9">
        <f t="array" ref="Y150">VLOOKUP($C150&amp;$D150&amp;$AD150,IF({1,0},Sheet1!$A$6:$A$47&amp;Sheet1!$C$6:$C$47&amp;Sheet1!$AC$6:$AC$47,Sheet1!X$6:X$47),2,0)</f>
        <v>0</v>
      </c>
      <c r="Z150" s="9">
        <f t="array" ref="Z150">VLOOKUP($C150&amp;$D150&amp;$AD150,IF({1,0},Sheet1!$A$6:$A$47&amp;Sheet1!$C$6:$C$47&amp;Sheet1!$AC$6:$AC$47,Sheet1!Y$6:Y$47),2,0)</f>
        <v>2</v>
      </c>
      <c r="AA150" s="9">
        <f t="array" ref="AA150">VLOOKUP($C150&amp;$D150&amp;$AD150,IF({1,0},Sheet1!$A$6:$A$47&amp;Sheet1!$C$6:$C$47&amp;Sheet1!$AC$6:$AC$47,Sheet1!Z$6:Z$47),2,0)</f>
        <v>500</v>
      </c>
      <c r="AB150" s="9">
        <f t="array" ref="AB150">VLOOKUP($C150&amp;$D150&amp;$AD150,IF({1,0},Sheet1!$A$6:$A$47&amp;Sheet1!$C$6:$C$47&amp;Sheet1!$AC$6:$AC$47,Sheet1!AA$6:AA$47),2,0)</f>
        <v>9</v>
      </c>
      <c r="AC150" s="9">
        <f t="array" ref="AC150">VLOOKUP($C150&amp;$D150&amp;$AD150,IF({1,0},Sheet1!$A$6:$A$47&amp;Sheet1!$C$6:$C$47&amp;Sheet1!$AC$6:$AC$47,Sheet1!AB$6:AB$47),2,0)</f>
        <v>25</v>
      </c>
      <c r="AD150" s="8">
        <v>15</v>
      </c>
      <c r="AE150" s="9" t="str">
        <f t="array" ref="AE150">VLOOKUP($C150&amp;$D150,IF({1,0},Sheet1!$A$6:$A$47&amp;Sheet1!$C$6:$C$47,Sheet1!AD$6:AD$47),2,0)</f>
        <v>攻击+500，命中+2.5% （3星）</v>
      </c>
      <c r="AF150" s="8" t="s">
        <v>72</v>
      </c>
      <c r="AG150" s="9">
        <f t="array" ref="AG150">VLOOKUP($C150&amp;$D150&amp;$AM150,IF({1,0},Sheet1!$A$6:$A$47&amp;Sheet1!$C$6:$C$47&amp;Sheet1!$AL$6:$AL$47,Sheet1!AF$6:AF$47),2,0)</f>
        <v>0</v>
      </c>
      <c r="AH150" s="9">
        <f t="array" ref="AH150">VLOOKUP($C150&amp;$D150&amp;$AM150,IF({1,0},Sheet1!$A$6:$A$47&amp;Sheet1!$C$6:$C$47&amp;Sheet1!$AL$6:$AL$47,Sheet1!AG$6:AG$47),2,0)</f>
        <v>0</v>
      </c>
      <c r="AI150" s="9">
        <f t="array" ref="AI150">VLOOKUP($C150&amp;$D150&amp;$AM150,IF({1,0},Sheet1!$A$6:$A$47&amp;Sheet1!$C$6:$C$47&amp;Sheet1!$AL$6:$AL$47,Sheet1!AH$6:AH$47),2,0)</f>
        <v>7</v>
      </c>
      <c r="AJ150" s="9">
        <f t="array" ref="AJ150">VLOOKUP($C150&amp;$D150&amp;$AM150,IF({1,0},Sheet1!$A$6:$A$47&amp;Sheet1!$C$6:$C$47&amp;Sheet1!$AL$6:$AL$47,Sheet1!AI$6:AI$47),2,0)</f>
        <v>45</v>
      </c>
      <c r="AK150" s="9">
        <f t="array" ref="AK150">VLOOKUP($C150&amp;$D150&amp;$AM150,IF({1,0},Sheet1!$A$6:$A$47&amp;Sheet1!$C$6:$C$47&amp;Sheet1!$AL$6:$AL$47,Sheet1!AJ$6:AJ$47),2,0)</f>
        <v>0</v>
      </c>
      <c r="AL150" s="9">
        <f t="array" ref="AL150">VLOOKUP($C150&amp;$D150&amp;$AM150,IF({1,0},Sheet1!$A$6:$A$47&amp;Sheet1!$C$6:$C$47&amp;Sheet1!$AL$6:$AL$47,Sheet1!AK$6:AK$47),2,0)</f>
        <v>0</v>
      </c>
      <c r="AM150" s="8">
        <v>20</v>
      </c>
      <c r="AN150" s="9" t="s">
        <v>488</v>
      </c>
      <c r="AO150" s="8" t="s">
        <v>73</v>
      </c>
      <c r="AP150" s="9">
        <f t="array" ref="AP150">VLOOKUP($C150&amp;$D150&amp;$AV150,IF({1,0},Sheet1!$A$6:$A$47&amp;Sheet1!$C$6:$C$47&amp;Sheet1!$AU$6:$AU$47,Sheet1!AO$6:AO$47),2,0)</f>
        <v>2</v>
      </c>
      <c r="AQ150" s="9">
        <f t="array" ref="AQ150">VLOOKUP($C150&amp;$D150&amp;$AV150,IF({1,0},Sheet1!$A$6:$A$47&amp;Sheet1!$C$6:$C$47&amp;Sheet1!$AU$6:$AU$47,Sheet1!AP$6:AP$47),2,0)</f>
        <v>1500</v>
      </c>
      <c r="AR150" s="9">
        <f t="array" ref="AR150">VLOOKUP($C150&amp;$D150&amp;$AV150,IF({1,0},Sheet1!$A$6:$A$47&amp;Sheet1!$C$6:$C$47&amp;Sheet1!$AU$6:$AU$47,Sheet1!AQ$6:AQ$47),2,0)</f>
        <v>0</v>
      </c>
      <c r="AS150" s="9">
        <f t="array" ref="AS150">VLOOKUP($C150&amp;$D150&amp;$AV150,IF({1,0},Sheet1!$A$6:$A$47&amp;Sheet1!$C$6:$C$47&amp;Sheet1!$AU$6:$AU$47,Sheet1!AR$6:AR$47),2,0)</f>
        <v>0</v>
      </c>
      <c r="AT150" s="9">
        <f t="array" ref="AT150">VLOOKUP($C150&amp;$D150&amp;$AV150,IF({1,0},Sheet1!$A$6:$A$47&amp;Sheet1!$C$6:$C$47&amp;Sheet1!$AU$6:$AU$47,Sheet1!AS$6:AS$47),2,0)</f>
        <v>0</v>
      </c>
      <c r="AU150" s="9">
        <f t="array" ref="AU150">VLOOKUP($C150&amp;$D150&amp;$AV150,IF({1,0},Sheet1!$A$6:$A$47&amp;Sheet1!$C$6:$C$47&amp;Sheet1!$AU$6:$AU$47,Sheet1!AT$6:AT$47),2,0)</f>
        <v>0</v>
      </c>
      <c r="AV150" s="8">
        <v>25</v>
      </c>
      <c r="AW150" s="9" t="s">
        <v>489</v>
      </c>
      <c r="AX150" s="8" t="s">
        <v>74</v>
      </c>
      <c r="AY150" s="9">
        <f t="array" ref="AY150">VLOOKUP($C150&amp;$D150&amp;$BE150,IF({1,0},Sheet1!$A$6:$A$47&amp;Sheet1!$C$6:$C$47&amp;Sheet1!$BD$6:$BD$47,Sheet1!AX$6:AX$47),2,0)</f>
        <v>18</v>
      </c>
      <c r="AZ150" s="9">
        <f t="array" ref="AZ150">VLOOKUP($C150&amp;$D150&amp;$BE150,IF({1,0},Sheet1!$A$6:$A$47&amp;Sheet1!$C$6:$C$47&amp;Sheet1!$BD$6:$BD$47,Sheet1!AY$6:AY$47),2,0)</f>
        <v>4</v>
      </c>
      <c r="BA150" s="9">
        <f t="array" ref="BA150">VLOOKUP($C150&amp;$D150&amp;$BE150,IF({1,0},Sheet1!$A$6:$A$47&amp;Sheet1!$C$6:$C$47&amp;Sheet1!$BD$6:$BD$47,Sheet1!AZ$6:AZ$47),2,0)</f>
        <v>0</v>
      </c>
      <c r="BB150" s="9">
        <f t="array" ref="BB150">VLOOKUP($C150&amp;$D150&amp;$BE150,IF({1,0},Sheet1!$A$6:$A$47&amp;Sheet1!$C$6:$C$47&amp;Sheet1!$BD$6:$BD$47,Sheet1!BA$6:BA$47),2,0)</f>
        <v>0</v>
      </c>
      <c r="BC150" s="9">
        <f t="array" ref="BC150">VLOOKUP($C150&amp;$D150&amp;$BE150,IF({1,0},Sheet1!$A$6:$A$47&amp;Sheet1!$C$6:$C$47&amp;Sheet1!$BD$6:$BD$47,Sheet1!BB$6:BB$47),2,0)</f>
        <v>0</v>
      </c>
      <c r="BD150" s="9">
        <f t="array" ref="BD150">VLOOKUP($C150&amp;$D150&amp;$BE150,IF({1,0},Sheet1!$A$6:$A$47&amp;Sheet1!$C$6:$C$47&amp;Sheet1!$BD$6:$BD$47,Sheet1!BC$6:BC$47),2,0)</f>
        <v>0</v>
      </c>
      <c r="BE150" s="8">
        <v>30</v>
      </c>
      <c r="BF150" s="33" t="s">
        <v>418</v>
      </c>
      <c r="BG150" s="33" t="s">
        <v>75</v>
      </c>
      <c r="BH150" s="9">
        <f t="array" ref="BH150">VLOOKUP($C150&amp;$D150&amp;$BN150,IF({1,0},Sheet1!$A$6:$A$47&amp;Sheet1!$C$6:$C$47&amp;Sheet1!$BM$6:$BM$47,Sheet1!BG$6:BG$47),2,0)</f>
        <v>2</v>
      </c>
      <c r="BI150" s="9">
        <f t="array" ref="BI150">VLOOKUP($C150&amp;$D150&amp;$BN150,IF({1,0},Sheet1!$A$6:$A$47&amp;Sheet1!$C$6:$C$47&amp;Sheet1!$BM$6:$BM$47,Sheet1!BH$6:BH$47),2,0)</f>
        <v>3000</v>
      </c>
      <c r="BJ150" s="9">
        <f t="array" ref="BJ150">VLOOKUP($C150&amp;$D150&amp;$BN150,IF({1,0},Sheet1!$A$6:$A$47&amp;Sheet1!$C$6:$C$47&amp;Sheet1!$BM$6:$BM$47,Sheet1!BI$6:BI$47),2,0)</f>
        <v>0</v>
      </c>
      <c r="BK150" s="9">
        <f t="array" ref="BK150">VLOOKUP($C150&amp;$D150&amp;$BN150,IF({1,0},Sheet1!$A$6:$A$47&amp;Sheet1!$C$6:$C$47&amp;Sheet1!$BM$6:$BM$47,Sheet1!BJ$6:BJ$47),2,0)</f>
        <v>0</v>
      </c>
      <c r="BL150" s="9">
        <f t="array" ref="BL150">VLOOKUP($C150&amp;$D150&amp;$BN150,IF({1,0},Sheet1!$A$6:$A$47&amp;Sheet1!$C$6:$C$47&amp;Sheet1!$BM$6:$BM$47,Sheet1!BK$6:BK$47),2,0)</f>
        <v>0</v>
      </c>
      <c r="BM150" s="9">
        <f t="array" ref="BM150">VLOOKUP($C150&amp;$D150&amp;$BN150,IF({1,0},Sheet1!$A$6:$A$47&amp;Sheet1!$C$6:$C$47&amp;Sheet1!$BM$6:$BM$47,Sheet1!BL$6:BL$47),2,0)</f>
        <v>0</v>
      </c>
      <c r="BN150" s="8">
        <v>35</v>
      </c>
      <c r="BO150" s="9" t="s">
        <v>490</v>
      </c>
      <c r="BP150" s="8" t="s">
        <v>76</v>
      </c>
      <c r="BQ150" s="9">
        <f t="array" ref="BQ150">VLOOKUP($C150&amp;$D150&amp;$BW150,IF({1,0},Sheet1!$A$6:$A$47&amp;Sheet1!$C$6:$C$47&amp;Sheet1!$BV$6:$BV$47,Sheet1!BP$6:BP$47),2,0)</f>
        <v>7</v>
      </c>
      <c r="BR150" s="9">
        <f t="array" ref="BR150">VLOOKUP($C150&amp;$D150&amp;$BW150,IF({1,0},Sheet1!$A$6:$A$47&amp;Sheet1!$C$6:$C$47&amp;Sheet1!$BV$6:$BV$47,Sheet1!BQ$6:BQ$47),2,0)</f>
        <v>40</v>
      </c>
      <c r="BS150" s="9">
        <f t="array" ref="BS150">VLOOKUP($C150&amp;$D150&amp;$BW150,IF({1,0},Sheet1!$A$6:$A$47&amp;Sheet1!$C$6:$C$47&amp;Sheet1!$BV$6:$BV$47,Sheet1!BR$6:BR$47),2,0)</f>
        <v>0</v>
      </c>
      <c r="BT150" s="9">
        <f t="array" ref="BT150">VLOOKUP($C150&amp;$D150&amp;$BW150,IF({1,0},Sheet1!$A$6:$A$47&amp;Sheet1!$C$6:$C$47&amp;Sheet1!$BV$6:$BV$47,Sheet1!BS$6:BS$47),2,0)</f>
        <v>0</v>
      </c>
      <c r="BU150" s="9">
        <f t="array" ref="BU150">VLOOKUP($C150&amp;$D150&amp;$BW150,IF({1,0},Sheet1!$A$6:$A$47&amp;Sheet1!$C$6:$C$47&amp;Sheet1!$BV$6:$BV$47,Sheet1!BT$6:BT$47),2,0)</f>
        <v>0</v>
      </c>
      <c r="BV150" s="9">
        <f t="array" ref="BV150">VLOOKUP($C150&amp;$D150&amp;$BW150,IF({1,0},Sheet1!$A$6:$A$47&amp;Sheet1!$C$6:$C$47&amp;Sheet1!$BV$6:$BV$47,Sheet1!BU$6:BU$47),2,0)</f>
        <v>0</v>
      </c>
      <c r="BW150" s="8">
        <v>40</v>
      </c>
      <c r="BX150" s="9" t="str">
        <f t="shared" si="46"/>
        <v>伤害加成+4% （8星）</v>
      </c>
      <c r="BY150" s="8" t="s">
        <v>77</v>
      </c>
      <c r="BZ150" s="9">
        <f t="array" ref="BZ150">VLOOKUP($C150&amp;$D150&amp;$CF150,IF({1,0},Sheet1!$A$6:$A$47&amp;Sheet1!$C$6:$C$47&amp;Sheet1!$CE$6:$CE$47,Sheet1!BY$6:BY$47),2,0)</f>
        <v>2</v>
      </c>
      <c r="CA150" s="9">
        <f t="array" ref="CA150">VLOOKUP($C150&amp;$D150&amp;$CF150,IF({1,0},Sheet1!$A$6:$A$47&amp;Sheet1!$C$6:$C$47&amp;Sheet1!$CE$6:$CE$47,Sheet1!BZ$6:BZ$47),2,0)</f>
        <v>6000</v>
      </c>
      <c r="CB150" s="9">
        <f t="array" ref="CB150">VLOOKUP($C150&amp;$D150&amp;$CF150,IF({1,0},Sheet1!$A$6:$A$47&amp;Sheet1!$C$6:$C$47&amp;Sheet1!$CE$6:$CE$47,Sheet1!CA$6:CA$47),2,0)</f>
        <v>0</v>
      </c>
      <c r="CC150" s="9">
        <f t="array" ref="CC150">VLOOKUP($C150&amp;$D150&amp;$CF150,IF({1,0},Sheet1!$A$6:$A$47&amp;Sheet1!$C$6:$C$47&amp;Sheet1!$CE$6:$CE$47,Sheet1!CB$6:CB$47),2,0)</f>
        <v>0</v>
      </c>
      <c r="CD150" s="9">
        <f t="array" ref="CD150">VLOOKUP($C150&amp;$D150&amp;$CF150,IF({1,0},Sheet1!$A$6:$A$47&amp;Sheet1!$C$6:$C$47&amp;Sheet1!$CE$6:$CE$47,Sheet1!CC$6:CC$47),2,0)</f>
        <v>0</v>
      </c>
      <c r="CE150" s="9">
        <f t="array" ref="CE150">VLOOKUP($C150&amp;$D150&amp;$CF150,IF({1,0},Sheet1!$A$6:$A$47&amp;Sheet1!$C$6:$C$47&amp;Sheet1!$CE$6:$CE$47,Sheet1!CD$6:CD$47),2,0)</f>
        <v>0</v>
      </c>
      <c r="CF150" s="8">
        <v>45</v>
      </c>
      <c r="CG150" s="9" t="s">
        <v>491</v>
      </c>
      <c r="CH150" s="8" t="s">
        <v>78</v>
      </c>
      <c r="CI150" s="9">
        <f t="array" ref="CI150">VLOOKUP($C150&amp;$D150&amp;$CO150,IF({1,0},Sheet1!$A$6:$A$47&amp;Sheet1!$C$6:$C$47&amp;Sheet1!$CN$6:$CN$47,Sheet1!CH$6:CH$47),2,0)</f>
        <v>22</v>
      </c>
      <c r="CJ150" s="9">
        <f t="array" ref="CJ150">VLOOKUP($C150&amp;$D150&amp;$CO150,IF({1,0},Sheet1!$A$6:$A$47&amp;Sheet1!$C$6:$C$47&amp;Sheet1!$CN$6:$CN$47,Sheet1!CI$6:CI$47),2,0)</f>
        <v>48</v>
      </c>
      <c r="CK150" s="9">
        <f t="array" ref="CK150">VLOOKUP($C150&amp;$D150&amp;$CO150,IF({1,0},Sheet1!$A$6:$A$47&amp;Sheet1!$C$6:$C$47&amp;Sheet1!$CN$6:$CN$47,Sheet1!CJ$6:CJ$47),2,0)</f>
        <v>0</v>
      </c>
      <c r="CL150" s="9">
        <f t="array" ref="CL150">VLOOKUP($C150&amp;$D150&amp;$CO150,IF({1,0},Sheet1!$A$6:$A$47&amp;Sheet1!$C$6:$C$47&amp;Sheet1!$CN$6:$CN$47,Sheet1!CK$6:CK$47),2,0)</f>
        <v>0</v>
      </c>
      <c r="CM150" s="9">
        <f t="array" ref="CM150">VLOOKUP($C150&amp;$D150&amp;$CO150,IF({1,0},Sheet1!$A$6:$A$47&amp;Sheet1!$C$6:$C$47&amp;Sheet1!$CN$6:$CN$47,Sheet1!CL$6:CL$47),2,0)</f>
        <v>0</v>
      </c>
      <c r="CN150" s="9">
        <f t="array" ref="CN150">VLOOKUP($C150&amp;$D150&amp;$CO150,IF({1,0},Sheet1!$A$6:$A$47&amp;Sheet1!$C$6:$C$47&amp;Sheet1!$CN$6:$CN$47,Sheet1!CM$6:CM$47),2,0)</f>
        <v>0</v>
      </c>
      <c r="CO150" s="8">
        <v>50</v>
      </c>
      <c r="CP150" s="9" t="str">
        <f t="shared" si="47"/>
        <v>最终增伤+4.8% （10星）</v>
      </c>
    </row>
    <row r="151" spans="1:94" ht="17.399999999999999" x14ac:dyDescent="0.25">
      <c r="A151" s="53">
        <v>30506</v>
      </c>
      <c r="B151" s="12" t="s">
        <v>240</v>
      </c>
      <c r="C151" s="12">
        <f>VLOOKUP(B151,Sheet4!$A$6:$B$171,2,0)</f>
        <v>3</v>
      </c>
      <c r="D151" s="54">
        <v>5</v>
      </c>
      <c r="E151" s="8" t="s">
        <v>29</v>
      </c>
      <c r="F151" s="9">
        <f t="array" ref="F151">VLOOKUP($C151&amp;$D151&amp;$L151,IF({1,0},Sheet1!$A$6:$A$47&amp;Sheet1!$C$6:$C$47&amp;Sheet1!$K$6:$K$47,Sheet1!E$6:E$47),2,0)</f>
        <v>18</v>
      </c>
      <c r="G151" s="9">
        <f t="array" ref="G151">VLOOKUP($C151&amp;$D151&amp;$L151,IF({1,0},Sheet1!$A$6:$A$47&amp;Sheet1!$C$6:$C$47&amp;Sheet1!$K$6:$K$47,Sheet1!F$6:F$47),2,0)</f>
        <v>1</v>
      </c>
      <c r="H151" s="9">
        <f t="array" ref="H151">VLOOKUP($C151&amp;$D151&amp;$L151,IF({1,0},Sheet1!$A$6:$A$47&amp;Sheet1!$C$6:$C$47&amp;Sheet1!$K$6:$K$47,Sheet1!G$6:G$47),2,0)</f>
        <v>0</v>
      </c>
      <c r="I151" s="9">
        <f t="array" ref="I151">VLOOKUP($C151&amp;$D151&amp;$L151,IF({1,0},Sheet1!$A$6:$A$47&amp;Sheet1!$C$6:$C$47&amp;Sheet1!$K$6:$K$47,Sheet1!H$6:H$47),2,0)</f>
        <v>0</v>
      </c>
      <c r="J151" s="9">
        <f t="array" ref="J151">VLOOKUP($C151&amp;$D151&amp;$L151,IF({1,0},Sheet1!$A$6:$A$47&amp;Sheet1!$C$6:$C$47&amp;Sheet1!$K$6:$K$47,Sheet1!I$6:I$47),2,0)</f>
        <v>0</v>
      </c>
      <c r="K151" s="9">
        <f t="array" ref="K151">VLOOKUP($C151&amp;$D151&amp;$L151,IF({1,0},Sheet1!$A$6:$A$47&amp;Sheet1!$C$6:$C$47&amp;Sheet1!$K$6:$K$47,Sheet1!J$6:J$47),2,0)</f>
        <v>0</v>
      </c>
      <c r="L151" s="8">
        <v>5</v>
      </c>
      <c r="M151" s="33" t="s">
        <v>413</v>
      </c>
      <c r="N151" s="8" t="s">
        <v>27</v>
      </c>
      <c r="O151" s="9">
        <f t="array" ref="O151">VLOOKUP($C151&amp;$D151&amp;$U151,IF({1,0},Sheet1!$A$6:$A$47&amp;Sheet1!$C$6:$C$47&amp;Sheet1!$T$6:$T$47,Sheet1!N$6:N$47),2,0)</f>
        <v>18</v>
      </c>
      <c r="P151" s="9">
        <f t="array" ref="P151">VLOOKUP($C151&amp;$D151&amp;$U151,IF({1,0},Sheet1!$A$6:$A$47&amp;Sheet1!$C$6:$C$47&amp;Sheet1!$T$6:$T$47,Sheet1!O$6:O$47),2,0)</f>
        <v>2</v>
      </c>
      <c r="Q151" s="9">
        <f t="array" ref="Q151">VLOOKUP($C151&amp;$D151&amp;$U151,IF({1,0},Sheet1!$A$6:$A$47&amp;Sheet1!$C$6:$C$47&amp;Sheet1!$T$6:$T$47,Sheet1!P$6:P$47),2,0)</f>
        <v>0</v>
      </c>
      <c r="R151" s="9">
        <f t="array" ref="R151">VLOOKUP($C151&amp;$D151&amp;$U151,IF({1,0},Sheet1!$A$6:$A$47&amp;Sheet1!$C$6:$C$47&amp;Sheet1!$T$6:$T$47,Sheet1!Q$6:Q$47),2,0)</f>
        <v>0</v>
      </c>
      <c r="S151" s="9">
        <f t="array" ref="S151">VLOOKUP($C151&amp;$D151&amp;$U151,IF({1,0},Sheet1!$A$6:$A$47&amp;Sheet1!$C$6:$C$47&amp;Sheet1!$T$6:$T$47,Sheet1!R$6:R$47),2,0)</f>
        <v>0</v>
      </c>
      <c r="T151" s="9">
        <f t="array" ref="T151">VLOOKUP($C151&amp;$D151&amp;$U151,IF({1,0},Sheet1!$A$6:$A$47&amp;Sheet1!$C$6:$C$47&amp;Sheet1!$T$6:$T$47,Sheet1!S$6:S$47),2,0)</f>
        <v>0</v>
      </c>
      <c r="U151" s="8">
        <v>10</v>
      </c>
      <c r="V151" s="33" t="s">
        <v>414</v>
      </c>
      <c r="W151" s="8" t="s">
        <v>28</v>
      </c>
      <c r="X151" s="9">
        <f t="array" ref="X151">VLOOKUP($C151&amp;$D151&amp;$AD151,IF({1,0},Sheet1!$A$6:$A$47&amp;Sheet1!$C$6:$C$47&amp;Sheet1!$AC$6:$AC$47,Sheet1!W$6:W$47),2,0)</f>
        <v>0</v>
      </c>
      <c r="Y151" s="9">
        <f t="array" ref="Y151">VLOOKUP($C151&amp;$D151&amp;$AD151,IF({1,0},Sheet1!$A$6:$A$47&amp;Sheet1!$C$6:$C$47&amp;Sheet1!$AC$6:$AC$47,Sheet1!X$6:X$47),2,0)</f>
        <v>0</v>
      </c>
      <c r="Z151" s="9">
        <f t="array" ref="Z151">VLOOKUP($C151&amp;$D151&amp;$AD151,IF({1,0},Sheet1!$A$6:$A$47&amp;Sheet1!$C$6:$C$47&amp;Sheet1!$AC$6:$AC$47,Sheet1!Y$6:Y$47),2,0)</f>
        <v>2</v>
      </c>
      <c r="AA151" s="9">
        <f t="array" ref="AA151">VLOOKUP($C151&amp;$D151&amp;$AD151,IF({1,0},Sheet1!$A$6:$A$47&amp;Sheet1!$C$6:$C$47&amp;Sheet1!$AC$6:$AC$47,Sheet1!Z$6:Z$47),2,0)</f>
        <v>500</v>
      </c>
      <c r="AB151" s="9">
        <f t="array" ref="AB151">VLOOKUP($C151&amp;$D151&amp;$AD151,IF({1,0},Sheet1!$A$6:$A$47&amp;Sheet1!$C$6:$C$47&amp;Sheet1!$AC$6:$AC$47,Sheet1!AA$6:AA$47),2,0)</f>
        <v>9</v>
      </c>
      <c r="AC151" s="9">
        <f t="array" ref="AC151">VLOOKUP($C151&amp;$D151&amp;$AD151,IF({1,0},Sheet1!$A$6:$A$47&amp;Sheet1!$C$6:$C$47&amp;Sheet1!$AC$6:$AC$47,Sheet1!AB$6:AB$47),2,0)</f>
        <v>25</v>
      </c>
      <c r="AD151" s="8">
        <v>15</v>
      </c>
      <c r="AE151" s="9" t="str">
        <f t="array" ref="AE151">VLOOKUP($C151&amp;$D151,IF({1,0},Sheet1!$A$6:$A$47&amp;Sheet1!$C$6:$C$47,Sheet1!AD$6:AD$47),2,0)</f>
        <v>攻击+500，命中+2.5% （3星）</v>
      </c>
      <c r="AF151" s="8" t="s">
        <v>72</v>
      </c>
      <c r="AG151" s="9">
        <f t="array" ref="AG151">VLOOKUP($C151&amp;$D151&amp;$AM151,IF({1,0},Sheet1!$A$6:$A$47&amp;Sheet1!$C$6:$C$47&amp;Sheet1!$AL$6:$AL$47,Sheet1!AF$6:AF$47),2,0)</f>
        <v>0</v>
      </c>
      <c r="AH151" s="9">
        <f t="array" ref="AH151">VLOOKUP($C151&amp;$D151&amp;$AM151,IF({1,0},Sheet1!$A$6:$A$47&amp;Sheet1!$C$6:$C$47&amp;Sheet1!$AL$6:$AL$47,Sheet1!AG$6:AG$47),2,0)</f>
        <v>0</v>
      </c>
      <c r="AI151" s="9">
        <f t="array" ref="AI151">VLOOKUP($C151&amp;$D151&amp;$AM151,IF({1,0},Sheet1!$A$6:$A$47&amp;Sheet1!$C$6:$C$47&amp;Sheet1!$AL$6:$AL$47,Sheet1!AH$6:AH$47),2,0)</f>
        <v>7</v>
      </c>
      <c r="AJ151" s="9">
        <f t="array" ref="AJ151">VLOOKUP($C151&amp;$D151&amp;$AM151,IF({1,0},Sheet1!$A$6:$A$47&amp;Sheet1!$C$6:$C$47&amp;Sheet1!$AL$6:$AL$47,Sheet1!AI$6:AI$47),2,0)</f>
        <v>45</v>
      </c>
      <c r="AK151" s="9">
        <f t="array" ref="AK151">VLOOKUP($C151&amp;$D151&amp;$AM151,IF({1,0},Sheet1!$A$6:$A$47&amp;Sheet1!$C$6:$C$47&amp;Sheet1!$AL$6:$AL$47,Sheet1!AJ$6:AJ$47),2,0)</f>
        <v>0</v>
      </c>
      <c r="AL151" s="9">
        <f t="array" ref="AL151">VLOOKUP($C151&amp;$D151&amp;$AM151,IF({1,0},Sheet1!$A$6:$A$47&amp;Sheet1!$C$6:$C$47&amp;Sheet1!$AL$6:$AL$47,Sheet1!AK$6:AK$47),2,0)</f>
        <v>0</v>
      </c>
      <c r="AM151" s="8">
        <v>20</v>
      </c>
      <c r="AN151" s="9" t="s">
        <v>488</v>
      </c>
      <c r="AO151" s="8" t="s">
        <v>73</v>
      </c>
      <c r="AP151" s="9">
        <f t="array" ref="AP151">VLOOKUP($C151&amp;$D151&amp;$AV151,IF({1,0},Sheet1!$A$6:$A$47&amp;Sheet1!$C$6:$C$47&amp;Sheet1!$AU$6:$AU$47,Sheet1!AO$6:AO$47),2,0)</f>
        <v>2</v>
      </c>
      <c r="AQ151" s="9">
        <f t="array" ref="AQ151">VLOOKUP($C151&amp;$D151&amp;$AV151,IF({1,0},Sheet1!$A$6:$A$47&amp;Sheet1!$C$6:$C$47&amp;Sheet1!$AU$6:$AU$47,Sheet1!AP$6:AP$47),2,0)</f>
        <v>1500</v>
      </c>
      <c r="AR151" s="9">
        <f t="array" ref="AR151">VLOOKUP($C151&amp;$D151&amp;$AV151,IF({1,0},Sheet1!$A$6:$A$47&amp;Sheet1!$C$6:$C$47&amp;Sheet1!$AU$6:$AU$47,Sheet1!AQ$6:AQ$47),2,0)</f>
        <v>0</v>
      </c>
      <c r="AS151" s="9">
        <f t="array" ref="AS151">VLOOKUP($C151&amp;$D151&amp;$AV151,IF({1,0},Sheet1!$A$6:$A$47&amp;Sheet1!$C$6:$C$47&amp;Sheet1!$AU$6:$AU$47,Sheet1!AR$6:AR$47),2,0)</f>
        <v>0</v>
      </c>
      <c r="AT151" s="9">
        <f t="array" ref="AT151">VLOOKUP($C151&amp;$D151&amp;$AV151,IF({1,0},Sheet1!$A$6:$A$47&amp;Sheet1!$C$6:$C$47&amp;Sheet1!$AU$6:$AU$47,Sheet1!AS$6:AS$47),2,0)</f>
        <v>0</v>
      </c>
      <c r="AU151" s="9">
        <f t="array" ref="AU151">VLOOKUP($C151&amp;$D151&amp;$AV151,IF({1,0},Sheet1!$A$6:$A$47&amp;Sheet1!$C$6:$C$47&amp;Sheet1!$AU$6:$AU$47,Sheet1!AT$6:AT$47),2,0)</f>
        <v>0</v>
      </c>
      <c r="AV151" s="8">
        <v>25</v>
      </c>
      <c r="AW151" s="9" t="s">
        <v>489</v>
      </c>
      <c r="AX151" s="8" t="s">
        <v>74</v>
      </c>
      <c r="AY151" s="9">
        <f t="array" ref="AY151">VLOOKUP($C151&amp;$D151&amp;$BE151,IF({1,0},Sheet1!$A$6:$A$47&amp;Sheet1!$C$6:$C$47&amp;Sheet1!$BD$6:$BD$47,Sheet1!AX$6:AX$47),2,0)</f>
        <v>18</v>
      </c>
      <c r="AZ151" s="9">
        <f t="array" ref="AZ151">VLOOKUP($C151&amp;$D151&amp;$BE151,IF({1,0},Sheet1!$A$6:$A$47&amp;Sheet1!$C$6:$C$47&amp;Sheet1!$BD$6:$BD$47,Sheet1!AY$6:AY$47),2,0)</f>
        <v>4</v>
      </c>
      <c r="BA151" s="9">
        <f t="array" ref="BA151">VLOOKUP($C151&amp;$D151&amp;$BE151,IF({1,0},Sheet1!$A$6:$A$47&amp;Sheet1!$C$6:$C$47&amp;Sheet1!$BD$6:$BD$47,Sheet1!AZ$6:AZ$47),2,0)</f>
        <v>0</v>
      </c>
      <c r="BB151" s="9">
        <f t="array" ref="BB151">VLOOKUP($C151&amp;$D151&amp;$BE151,IF({1,0},Sheet1!$A$6:$A$47&amp;Sheet1!$C$6:$C$47&amp;Sheet1!$BD$6:$BD$47,Sheet1!BA$6:BA$47),2,0)</f>
        <v>0</v>
      </c>
      <c r="BC151" s="9">
        <f t="array" ref="BC151">VLOOKUP($C151&amp;$D151&amp;$BE151,IF({1,0},Sheet1!$A$6:$A$47&amp;Sheet1!$C$6:$C$47&amp;Sheet1!$BD$6:$BD$47,Sheet1!BB$6:BB$47),2,0)</f>
        <v>0</v>
      </c>
      <c r="BD151" s="9">
        <f t="array" ref="BD151">VLOOKUP($C151&amp;$D151&amp;$BE151,IF({1,0},Sheet1!$A$6:$A$47&amp;Sheet1!$C$6:$C$47&amp;Sheet1!$BD$6:$BD$47,Sheet1!BC$6:BC$47),2,0)</f>
        <v>0</v>
      </c>
      <c r="BE151" s="8">
        <v>30</v>
      </c>
      <c r="BF151" s="33" t="s">
        <v>418</v>
      </c>
      <c r="BG151" s="33" t="s">
        <v>75</v>
      </c>
      <c r="BH151" s="9">
        <f t="array" ref="BH151">VLOOKUP($C151&amp;$D151&amp;$BN151,IF({1,0},Sheet1!$A$6:$A$47&amp;Sheet1!$C$6:$C$47&amp;Sheet1!$BM$6:$BM$47,Sheet1!BG$6:BG$47),2,0)</f>
        <v>2</v>
      </c>
      <c r="BI151" s="9">
        <f t="array" ref="BI151">VLOOKUP($C151&amp;$D151&amp;$BN151,IF({1,0},Sheet1!$A$6:$A$47&amp;Sheet1!$C$6:$C$47&amp;Sheet1!$BM$6:$BM$47,Sheet1!BH$6:BH$47),2,0)</f>
        <v>3000</v>
      </c>
      <c r="BJ151" s="9">
        <f t="array" ref="BJ151">VLOOKUP($C151&amp;$D151&amp;$BN151,IF({1,0},Sheet1!$A$6:$A$47&amp;Sheet1!$C$6:$C$47&amp;Sheet1!$BM$6:$BM$47,Sheet1!BI$6:BI$47),2,0)</f>
        <v>0</v>
      </c>
      <c r="BK151" s="9">
        <f t="array" ref="BK151">VLOOKUP($C151&amp;$D151&amp;$BN151,IF({1,0},Sheet1!$A$6:$A$47&amp;Sheet1!$C$6:$C$47&amp;Sheet1!$BM$6:$BM$47,Sheet1!BJ$6:BJ$47),2,0)</f>
        <v>0</v>
      </c>
      <c r="BL151" s="9">
        <f t="array" ref="BL151">VLOOKUP($C151&amp;$D151&amp;$BN151,IF({1,0},Sheet1!$A$6:$A$47&amp;Sheet1!$C$6:$C$47&amp;Sheet1!$BM$6:$BM$47,Sheet1!BK$6:BK$47),2,0)</f>
        <v>0</v>
      </c>
      <c r="BM151" s="9">
        <f t="array" ref="BM151">VLOOKUP($C151&amp;$D151&amp;$BN151,IF({1,0},Sheet1!$A$6:$A$47&amp;Sheet1!$C$6:$C$47&amp;Sheet1!$BM$6:$BM$47,Sheet1!BL$6:BL$47),2,0)</f>
        <v>0</v>
      </c>
      <c r="BN151" s="8">
        <v>35</v>
      </c>
      <c r="BO151" s="9" t="s">
        <v>490</v>
      </c>
      <c r="BP151" s="8" t="s">
        <v>76</v>
      </c>
      <c r="BQ151" s="9">
        <f t="array" ref="BQ151">VLOOKUP($C151&amp;$D151&amp;$BW151,IF({1,0},Sheet1!$A$6:$A$47&amp;Sheet1!$C$6:$C$47&amp;Sheet1!$BV$6:$BV$47,Sheet1!BP$6:BP$47),2,0)</f>
        <v>7</v>
      </c>
      <c r="BR151" s="9">
        <f t="array" ref="BR151">VLOOKUP($C151&amp;$D151&amp;$BW151,IF({1,0},Sheet1!$A$6:$A$47&amp;Sheet1!$C$6:$C$47&amp;Sheet1!$BV$6:$BV$47,Sheet1!BQ$6:BQ$47),2,0)</f>
        <v>40</v>
      </c>
      <c r="BS151" s="9">
        <f t="array" ref="BS151">VLOOKUP($C151&amp;$D151&amp;$BW151,IF({1,0},Sheet1!$A$6:$A$47&amp;Sheet1!$C$6:$C$47&amp;Sheet1!$BV$6:$BV$47,Sheet1!BR$6:BR$47),2,0)</f>
        <v>0</v>
      </c>
      <c r="BT151" s="9">
        <f t="array" ref="BT151">VLOOKUP($C151&amp;$D151&amp;$BW151,IF({1,0},Sheet1!$A$6:$A$47&amp;Sheet1!$C$6:$C$47&amp;Sheet1!$BV$6:$BV$47,Sheet1!BS$6:BS$47),2,0)</f>
        <v>0</v>
      </c>
      <c r="BU151" s="9">
        <f t="array" ref="BU151">VLOOKUP($C151&amp;$D151&amp;$BW151,IF({1,0},Sheet1!$A$6:$A$47&amp;Sheet1!$C$6:$C$47&amp;Sheet1!$BV$6:$BV$47,Sheet1!BT$6:BT$47),2,0)</f>
        <v>0</v>
      </c>
      <c r="BV151" s="9">
        <f t="array" ref="BV151">VLOOKUP($C151&amp;$D151&amp;$BW151,IF({1,0},Sheet1!$A$6:$A$47&amp;Sheet1!$C$6:$C$47&amp;Sheet1!$BV$6:$BV$47,Sheet1!BU$6:BU$47),2,0)</f>
        <v>0</v>
      </c>
      <c r="BW151" s="8">
        <v>40</v>
      </c>
      <c r="BX151" s="9" t="str">
        <f t="shared" si="46"/>
        <v>伤害加成+4% （8星）</v>
      </c>
      <c r="BY151" s="8" t="s">
        <v>77</v>
      </c>
      <c r="BZ151" s="9">
        <f t="array" ref="BZ151">VLOOKUP($C151&amp;$D151&amp;$CF151,IF({1,0},Sheet1!$A$6:$A$47&amp;Sheet1!$C$6:$C$47&amp;Sheet1!$CE$6:$CE$47,Sheet1!BY$6:BY$47),2,0)</f>
        <v>2</v>
      </c>
      <c r="CA151" s="9">
        <f t="array" ref="CA151">VLOOKUP($C151&amp;$D151&amp;$CF151,IF({1,0},Sheet1!$A$6:$A$47&amp;Sheet1!$C$6:$C$47&amp;Sheet1!$CE$6:$CE$47,Sheet1!BZ$6:BZ$47),2,0)</f>
        <v>6000</v>
      </c>
      <c r="CB151" s="9">
        <f t="array" ref="CB151">VLOOKUP($C151&amp;$D151&amp;$CF151,IF({1,0},Sheet1!$A$6:$A$47&amp;Sheet1!$C$6:$C$47&amp;Sheet1!$CE$6:$CE$47,Sheet1!CA$6:CA$47),2,0)</f>
        <v>0</v>
      </c>
      <c r="CC151" s="9">
        <f t="array" ref="CC151">VLOOKUP($C151&amp;$D151&amp;$CF151,IF({1,0},Sheet1!$A$6:$A$47&amp;Sheet1!$C$6:$C$47&amp;Sheet1!$CE$6:$CE$47,Sheet1!CB$6:CB$47),2,0)</f>
        <v>0</v>
      </c>
      <c r="CD151" s="9">
        <f t="array" ref="CD151">VLOOKUP($C151&amp;$D151&amp;$CF151,IF({1,0},Sheet1!$A$6:$A$47&amp;Sheet1!$C$6:$C$47&amp;Sheet1!$CE$6:$CE$47,Sheet1!CC$6:CC$47),2,0)</f>
        <v>0</v>
      </c>
      <c r="CE151" s="9">
        <f t="array" ref="CE151">VLOOKUP($C151&amp;$D151&amp;$CF151,IF({1,0},Sheet1!$A$6:$A$47&amp;Sheet1!$C$6:$C$47&amp;Sheet1!$CE$6:$CE$47,Sheet1!CD$6:CD$47),2,0)</f>
        <v>0</v>
      </c>
      <c r="CF151" s="8">
        <v>45</v>
      </c>
      <c r="CG151" s="9" t="s">
        <v>491</v>
      </c>
      <c r="CH151" s="8" t="s">
        <v>78</v>
      </c>
      <c r="CI151" s="9">
        <f t="array" ref="CI151">VLOOKUP($C151&amp;$D151&amp;$CO151,IF({1,0},Sheet1!$A$6:$A$47&amp;Sheet1!$C$6:$C$47&amp;Sheet1!$CN$6:$CN$47,Sheet1!CH$6:CH$47),2,0)</f>
        <v>22</v>
      </c>
      <c r="CJ151" s="9">
        <f t="array" ref="CJ151">VLOOKUP($C151&amp;$D151&amp;$CO151,IF({1,0},Sheet1!$A$6:$A$47&amp;Sheet1!$C$6:$C$47&amp;Sheet1!$CN$6:$CN$47,Sheet1!CI$6:CI$47),2,0)</f>
        <v>48</v>
      </c>
      <c r="CK151" s="9">
        <f t="array" ref="CK151">VLOOKUP($C151&amp;$D151&amp;$CO151,IF({1,0},Sheet1!$A$6:$A$47&amp;Sheet1!$C$6:$C$47&amp;Sheet1!$CN$6:$CN$47,Sheet1!CJ$6:CJ$47),2,0)</f>
        <v>0</v>
      </c>
      <c r="CL151" s="9">
        <f t="array" ref="CL151">VLOOKUP($C151&amp;$D151&amp;$CO151,IF({1,0},Sheet1!$A$6:$A$47&amp;Sheet1!$C$6:$C$47&amp;Sheet1!$CN$6:$CN$47,Sheet1!CK$6:CK$47),2,0)</f>
        <v>0</v>
      </c>
      <c r="CM151" s="9">
        <f t="array" ref="CM151">VLOOKUP($C151&amp;$D151&amp;$CO151,IF({1,0},Sheet1!$A$6:$A$47&amp;Sheet1!$C$6:$C$47&amp;Sheet1!$CN$6:$CN$47,Sheet1!CL$6:CL$47),2,0)</f>
        <v>0</v>
      </c>
      <c r="CN151" s="9">
        <f t="array" ref="CN151">VLOOKUP($C151&amp;$D151&amp;$CO151,IF({1,0},Sheet1!$A$6:$A$47&amp;Sheet1!$C$6:$C$47&amp;Sheet1!$CN$6:$CN$47,Sheet1!CM$6:CM$47),2,0)</f>
        <v>0</v>
      </c>
      <c r="CO151" s="8">
        <v>50</v>
      </c>
      <c r="CP151" s="9" t="str">
        <f t="shared" si="47"/>
        <v>最终增伤+4.8% （10星）</v>
      </c>
    </row>
    <row r="152" spans="1:94" ht="17.399999999999999" x14ac:dyDescent="0.25">
      <c r="A152" s="53">
        <v>30507</v>
      </c>
      <c r="B152" s="12" t="s">
        <v>241</v>
      </c>
      <c r="C152" s="12">
        <f>VLOOKUP(B152,Sheet4!$A$6:$B$171,2,0)</f>
        <v>3</v>
      </c>
      <c r="D152" s="54">
        <v>5</v>
      </c>
      <c r="E152" s="8" t="s">
        <v>29</v>
      </c>
      <c r="F152" s="9">
        <f t="array" ref="F152">VLOOKUP($C152&amp;$D152&amp;$L152,IF({1,0},Sheet1!$A$6:$A$47&amp;Sheet1!$C$6:$C$47&amp;Sheet1!$K$6:$K$47,Sheet1!E$6:E$47),2,0)</f>
        <v>18</v>
      </c>
      <c r="G152" s="9">
        <f t="array" ref="G152">VLOOKUP($C152&amp;$D152&amp;$L152,IF({1,0},Sheet1!$A$6:$A$47&amp;Sheet1!$C$6:$C$47&amp;Sheet1!$K$6:$K$47,Sheet1!F$6:F$47),2,0)</f>
        <v>1</v>
      </c>
      <c r="H152" s="9">
        <f t="array" ref="H152">VLOOKUP($C152&amp;$D152&amp;$L152,IF({1,0},Sheet1!$A$6:$A$47&amp;Sheet1!$C$6:$C$47&amp;Sheet1!$K$6:$K$47,Sheet1!G$6:G$47),2,0)</f>
        <v>0</v>
      </c>
      <c r="I152" s="9">
        <f t="array" ref="I152">VLOOKUP($C152&amp;$D152&amp;$L152,IF({1,0},Sheet1!$A$6:$A$47&amp;Sheet1!$C$6:$C$47&amp;Sheet1!$K$6:$K$47,Sheet1!H$6:H$47),2,0)</f>
        <v>0</v>
      </c>
      <c r="J152" s="9">
        <f t="array" ref="J152">VLOOKUP($C152&amp;$D152&amp;$L152,IF({1,0},Sheet1!$A$6:$A$47&amp;Sheet1!$C$6:$C$47&amp;Sheet1!$K$6:$K$47,Sheet1!I$6:I$47),2,0)</f>
        <v>0</v>
      </c>
      <c r="K152" s="9">
        <f t="array" ref="K152">VLOOKUP($C152&amp;$D152&amp;$L152,IF({1,0},Sheet1!$A$6:$A$47&amp;Sheet1!$C$6:$C$47&amp;Sheet1!$K$6:$K$47,Sheet1!J$6:J$47),2,0)</f>
        <v>0</v>
      </c>
      <c r="L152" s="8">
        <v>5</v>
      </c>
      <c r="M152" s="33" t="s">
        <v>413</v>
      </c>
      <c r="N152" s="8" t="s">
        <v>27</v>
      </c>
      <c r="O152" s="9">
        <f t="array" ref="O152">VLOOKUP($C152&amp;$D152&amp;$U152,IF({1,0},Sheet1!$A$6:$A$47&amp;Sheet1!$C$6:$C$47&amp;Sheet1!$T$6:$T$47,Sheet1!N$6:N$47),2,0)</f>
        <v>18</v>
      </c>
      <c r="P152" s="9">
        <f t="array" ref="P152">VLOOKUP($C152&amp;$D152&amp;$U152,IF({1,0},Sheet1!$A$6:$A$47&amp;Sheet1!$C$6:$C$47&amp;Sheet1!$T$6:$T$47,Sheet1!O$6:O$47),2,0)</f>
        <v>2</v>
      </c>
      <c r="Q152" s="9">
        <f t="array" ref="Q152">VLOOKUP($C152&amp;$D152&amp;$U152,IF({1,0},Sheet1!$A$6:$A$47&amp;Sheet1!$C$6:$C$47&amp;Sheet1!$T$6:$T$47,Sheet1!P$6:P$47),2,0)</f>
        <v>0</v>
      </c>
      <c r="R152" s="9">
        <f t="array" ref="R152">VLOOKUP($C152&amp;$D152&amp;$U152,IF({1,0},Sheet1!$A$6:$A$47&amp;Sheet1!$C$6:$C$47&amp;Sheet1!$T$6:$T$47,Sheet1!Q$6:Q$47),2,0)</f>
        <v>0</v>
      </c>
      <c r="S152" s="9">
        <f t="array" ref="S152">VLOOKUP($C152&amp;$D152&amp;$U152,IF({1,0},Sheet1!$A$6:$A$47&amp;Sheet1!$C$6:$C$47&amp;Sheet1!$T$6:$T$47,Sheet1!R$6:R$47),2,0)</f>
        <v>0</v>
      </c>
      <c r="T152" s="9">
        <f t="array" ref="T152">VLOOKUP($C152&amp;$D152&amp;$U152,IF({1,0},Sheet1!$A$6:$A$47&amp;Sheet1!$C$6:$C$47&amp;Sheet1!$T$6:$T$47,Sheet1!S$6:S$47),2,0)</f>
        <v>0</v>
      </c>
      <c r="U152" s="8">
        <v>10</v>
      </c>
      <c r="V152" s="33" t="s">
        <v>414</v>
      </c>
      <c r="W152" s="8" t="s">
        <v>28</v>
      </c>
      <c r="X152" s="9">
        <f t="array" ref="X152">VLOOKUP($C152&amp;$D152&amp;$AD152,IF({1,0},Sheet1!$A$6:$A$47&amp;Sheet1!$C$6:$C$47&amp;Sheet1!$AC$6:$AC$47,Sheet1!W$6:W$47),2,0)</f>
        <v>0</v>
      </c>
      <c r="Y152" s="9">
        <f t="array" ref="Y152">VLOOKUP($C152&amp;$D152&amp;$AD152,IF({1,0},Sheet1!$A$6:$A$47&amp;Sheet1!$C$6:$C$47&amp;Sheet1!$AC$6:$AC$47,Sheet1!X$6:X$47),2,0)</f>
        <v>0</v>
      </c>
      <c r="Z152" s="9">
        <f t="array" ref="Z152">VLOOKUP($C152&amp;$D152&amp;$AD152,IF({1,0},Sheet1!$A$6:$A$47&amp;Sheet1!$C$6:$C$47&amp;Sheet1!$AC$6:$AC$47,Sheet1!Y$6:Y$47),2,0)</f>
        <v>2</v>
      </c>
      <c r="AA152" s="9">
        <f t="array" ref="AA152">VLOOKUP($C152&amp;$D152&amp;$AD152,IF({1,0},Sheet1!$A$6:$A$47&amp;Sheet1!$C$6:$C$47&amp;Sheet1!$AC$6:$AC$47,Sheet1!Z$6:Z$47),2,0)</f>
        <v>500</v>
      </c>
      <c r="AB152" s="9">
        <f t="array" ref="AB152">VLOOKUP($C152&amp;$D152&amp;$AD152,IF({1,0},Sheet1!$A$6:$A$47&amp;Sheet1!$C$6:$C$47&amp;Sheet1!$AC$6:$AC$47,Sheet1!AA$6:AA$47),2,0)</f>
        <v>9</v>
      </c>
      <c r="AC152" s="9">
        <f t="array" ref="AC152">VLOOKUP($C152&amp;$D152&amp;$AD152,IF({1,0},Sheet1!$A$6:$A$47&amp;Sheet1!$C$6:$C$47&amp;Sheet1!$AC$6:$AC$47,Sheet1!AB$6:AB$47),2,0)</f>
        <v>25</v>
      </c>
      <c r="AD152" s="8">
        <v>15</v>
      </c>
      <c r="AE152" s="9" t="str">
        <f t="array" ref="AE152">VLOOKUP($C152&amp;$D152,IF({1,0},Sheet1!$A$6:$A$47&amp;Sheet1!$C$6:$C$47,Sheet1!AD$6:AD$47),2,0)</f>
        <v>攻击+500，命中+2.5% （3星）</v>
      </c>
      <c r="AF152" s="8" t="s">
        <v>72</v>
      </c>
      <c r="AG152" s="9">
        <f t="array" ref="AG152">VLOOKUP($C152&amp;$D152&amp;$AM152,IF({1,0},Sheet1!$A$6:$A$47&amp;Sheet1!$C$6:$C$47&amp;Sheet1!$AL$6:$AL$47,Sheet1!AF$6:AF$47),2,0)</f>
        <v>0</v>
      </c>
      <c r="AH152" s="9">
        <f t="array" ref="AH152">VLOOKUP($C152&amp;$D152&amp;$AM152,IF({1,0},Sheet1!$A$6:$A$47&amp;Sheet1!$C$6:$C$47&amp;Sheet1!$AL$6:$AL$47,Sheet1!AG$6:AG$47),2,0)</f>
        <v>0</v>
      </c>
      <c r="AI152" s="9">
        <f t="array" ref="AI152">VLOOKUP($C152&amp;$D152&amp;$AM152,IF({1,0},Sheet1!$A$6:$A$47&amp;Sheet1!$C$6:$C$47&amp;Sheet1!$AL$6:$AL$47,Sheet1!AH$6:AH$47),2,0)</f>
        <v>7</v>
      </c>
      <c r="AJ152" s="9">
        <f t="array" ref="AJ152">VLOOKUP($C152&amp;$D152&amp;$AM152,IF({1,0},Sheet1!$A$6:$A$47&amp;Sheet1!$C$6:$C$47&amp;Sheet1!$AL$6:$AL$47,Sheet1!AI$6:AI$47),2,0)</f>
        <v>45</v>
      </c>
      <c r="AK152" s="9">
        <f t="array" ref="AK152">VLOOKUP($C152&amp;$D152&amp;$AM152,IF({1,0},Sheet1!$A$6:$A$47&amp;Sheet1!$C$6:$C$47&amp;Sheet1!$AL$6:$AL$47,Sheet1!AJ$6:AJ$47),2,0)</f>
        <v>0</v>
      </c>
      <c r="AL152" s="9">
        <f t="array" ref="AL152">VLOOKUP($C152&amp;$D152&amp;$AM152,IF({1,0},Sheet1!$A$6:$A$47&amp;Sheet1!$C$6:$C$47&amp;Sheet1!$AL$6:$AL$47,Sheet1!AK$6:AK$47),2,0)</f>
        <v>0</v>
      </c>
      <c r="AM152" s="8">
        <v>20</v>
      </c>
      <c r="AN152" s="9" t="s">
        <v>488</v>
      </c>
      <c r="AO152" s="8" t="s">
        <v>73</v>
      </c>
      <c r="AP152" s="9">
        <f t="array" ref="AP152">VLOOKUP($C152&amp;$D152&amp;$AV152,IF({1,0},Sheet1!$A$6:$A$47&amp;Sheet1!$C$6:$C$47&amp;Sheet1!$AU$6:$AU$47,Sheet1!AO$6:AO$47),2,0)</f>
        <v>2</v>
      </c>
      <c r="AQ152" s="9">
        <f t="array" ref="AQ152">VLOOKUP($C152&amp;$D152&amp;$AV152,IF({1,0},Sheet1!$A$6:$A$47&amp;Sheet1!$C$6:$C$47&amp;Sheet1!$AU$6:$AU$47,Sheet1!AP$6:AP$47),2,0)</f>
        <v>1500</v>
      </c>
      <c r="AR152" s="9">
        <f t="array" ref="AR152">VLOOKUP($C152&amp;$D152&amp;$AV152,IF({1,0},Sheet1!$A$6:$A$47&amp;Sheet1!$C$6:$C$47&amp;Sheet1!$AU$6:$AU$47,Sheet1!AQ$6:AQ$47),2,0)</f>
        <v>0</v>
      </c>
      <c r="AS152" s="9">
        <f t="array" ref="AS152">VLOOKUP($C152&amp;$D152&amp;$AV152,IF({1,0},Sheet1!$A$6:$A$47&amp;Sheet1!$C$6:$C$47&amp;Sheet1!$AU$6:$AU$47,Sheet1!AR$6:AR$47),2,0)</f>
        <v>0</v>
      </c>
      <c r="AT152" s="9">
        <f t="array" ref="AT152">VLOOKUP($C152&amp;$D152&amp;$AV152,IF({1,0},Sheet1!$A$6:$A$47&amp;Sheet1!$C$6:$C$47&amp;Sheet1!$AU$6:$AU$47,Sheet1!AS$6:AS$47),2,0)</f>
        <v>0</v>
      </c>
      <c r="AU152" s="9">
        <f t="array" ref="AU152">VLOOKUP($C152&amp;$D152&amp;$AV152,IF({1,0},Sheet1!$A$6:$A$47&amp;Sheet1!$C$6:$C$47&amp;Sheet1!$AU$6:$AU$47,Sheet1!AT$6:AT$47),2,0)</f>
        <v>0</v>
      </c>
      <c r="AV152" s="8">
        <v>25</v>
      </c>
      <c r="AW152" s="9" t="s">
        <v>489</v>
      </c>
      <c r="AX152" s="8" t="s">
        <v>74</v>
      </c>
      <c r="AY152" s="9">
        <f t="array" ref="AY152">VLOOKUP($C152&amp;$D152&amp;$BE152,IF({1,0},Sheet1!$A$6:$A$47&amp;Sheet1!$C$6:$C$47&amp;Sheet1!$BD$6:$BD$47,Sheet1!AX$6:AX$47),2,0)</f>
        <v>18</v>
      </c>
      <c r="AZ152" s="9">
        <f t="array" ref="AZ152">VLOOKUP($C152&amp;$D152&amp;$BE152,IF({1,0},Sheet1!$A$6:$A$47&amp;Sheet1!$C$6:$C$47&amp;Sheet1!$BD$6:$BD$47,Sheet1!AY$6:AY$47),2,0)</f>
        <v>4</v>
      </c>
      <c r="BA152" s="9">
        <f t="array" ref="BA152">VLOOKUP($C152&amp;$D152&amp;$BE152,IF({1,0},Sheet1!$A$6:$A$47&amp;Sheet1!$C$6:$C$47&amp;Sheet1!$BD$6:$BD$47,Sheet1!AZ$6:AZ$47),2,0)</f>
        <v>0</v>
      </c>
      <c r="BB152" s="9">
        <f t="array" ref="BB152">VLOOKUP($C152&amp;$D152&amp;$BE152,IF({1,0},Sheet1!$A$6:$A$47&amp;Sheet1!$C$6:$C$47&amp;Sheet1!$BD$6:$BD$47,Sheet1!BA$6:BA$47),2,0)</f>
        <v>0</v>
      </c>
      <c r="BC152" s="9">
        <f t="array" ref="BC152">VLOOKUP($C152&amp;$D152&amp;$BE152,IF({1,0},Sheet1!$A$6:$A$47&amp;Sheet1!$C$6:$C$47&amp;Sheet1!$BD$6:$BD$47,Sheet1!BB$6:BB$47),2,0)</f>
        <v>0</v>
      </c>
      <c r="BD152" s="9">
        <f t="array" ref="BD152">VLOOKUP($C152&amp;$D152&amp;$BE152,IF({1,0},Sheet1!$A$6:$A$47&amp;Sheet1!$C$6:$C$47&amp;Sheet1!$BD$6:$BD$47,Sheet1!BC$6:BC$47),2,0)</f>
        <v>0</v>
      </c>
      <c r="BE152" s="8">
        <v>30</v>
      </c>
      <c r="BF152" s="33" t="s">
        <v>418</v>
      </c>
      <c r="BG152" s="33" t="s">
        <v>75</v>
      </c>
      <c r="BH152" s="9">
        <f t="array" ref="BH152">VLOOKUP($C152&amp;$D152&amp;$BN152,IF({1,0},Sheet1!$A$6:$A$47&amp;Sheet1!$C$6:$C$47&amp;Sheet1!$BM$6:$BM$47,Sheet1!BG$6:BG$47),2,0)</f>
        <v>2</v>
      </c>
      <c r="BI152" s="9">
        <f t="array" ref="BI152">VLOOKUP($C152&amp;$D152&amp;$BN152,IF({1,0},Sheet1!$A$6:$A$47&amp;Sheet1!$C$6:$C$47&amp;Sheet1!$BM$6:$BM$47,Sheet1!BH$6:BH$47),2,0)</f>
        <v>3000</v>
      </c>
      <c r="BJ152" s="9">
        <f t="array" ref="BJ152">VLOOKUP($C152&amp;$D152&amp;$BN152,IF({1,0},Sheet1!$A$6:$A$47&amp;Sheet1!$C$6:$C$47&amp;Sheet1!$BM$6:$BM$47,Sheet1!BI$6:BI$47),2,0)</f>
        <v>0</v>
      </c>
      <c r="BK152" s="9">
        <f t="array" ref="BK152">VLOOKUP($C152&amp;$D152&amp;$BN152,IF({1,0},Sheet1!$A$6:$A$47&amp;Sheet1!$C$6:$C$47&amp;Sheet1!$BM$6:$BM$47,Sheet1!BJ$6:BJ$47),2,0)</f>
        <v>0</v>
      </c>
      <c r="BL152" s="9">
        <f t="array" ref="BL152">VLOOKUP($C152&amp;$D152&amp;$BN152,IF({1,0},Sheet1!$A$6:$A$47&amp;Sheet1!$C$6:$C$47&amp;Sheet1!$BM$6:$BM$47,Sheet1!BK$6:BK$47),2,0)</f>
        <v>0</v>
      </c>
      <c r="BM152" s="9">
        <f t="array" ref="BM152">VLOOKUP($C152&amp;$D152&amp;$BN152,IF({1,0},Sheet1!$A$6:$A$47&amp;Sheet1!$C$6:$C$47&amp;Sheet1!$BM$6:$BM$47,Sheet1!BL$6:BL$47),2,0)</f>
        <v>0</v>
      </c>
      <c r="BN152" s="8">
        <v>35</v>
      </c>
      <c r="BO152" s="9" t="s">
        <v>490</v>
      </c>
      <c r="BP152" s="8" t="s">
        <v>76</v>
      </c>
      <c r="BQ152" s="9">
        <f t="array" ref="BQ152">VLOOKUP($C152&amp;$D152&amp;$BW152,IF({1,0},Sheet1!$A$6:$A$47&amp;Sheet1!$C$6:$C$47&amp;Sheet1!$BV$6:$BV$47,Sheet1!BP$6:BP$47),2,0)</f>
        <v>7</v>
      </c>
      <c r="BR152" s="9">
        <f t="array" ref="BR152">VLOOKUP($C152&amp;$D152&amp;$BW152,IF({1,0},Sheet1!$A$6:$A$47&amp;Sheet1!$C$6:$C$47&amp;Sheet1!$BV$6:$BV$47,Sheet1!BQ$6:BQ$47),2,0)</f>
        <v>40</v>
      </c>
      <c r="BS152" s="9">
        <f t="array" ref="BS152">VLOOKUP($C152&amp;$D152&amp;$BW152,IF({1,0},Sheet1!$A$6:$A$47&amp;Sheet1!$C$6:$C$47&amp;Sheet1!$BV$6:$BV$47,Sheet1!BR$6:BR$47),2,0)</f>
        <v>0</v>
      </c>
      <c r="BT152" s="9">
        <f t="array" ref="BT152">VLOOKUP($C152&amp;$D152&amp;$BW152,IF({1,0},Sheet1!$A$6:$A$47&amp;Sheet1!$C$6:$C$47&amp;Sheet1!$BV$6:$BV$47,Sheet1!BS$6:BS$47),2,0)</f>
        <v>0</v>
      </c>
      <c r="BU152" s="9">
        <f t="array" ref="BU152">VLOOKUP($C152&amp;$D152&amp;$BW152,IF({1,0},Sheet1!$A$6:$A$47&amp;Sheet1!$C$6:$C$47&amp;Sheet1!$BV$6:$BV$47,Sheet1!BT$6:BT$47),2,0)</f>
        <v>0</v>
      </c>
      <c r="BV152" s="9">
        <f t="array" ref="BV152">VLOOKUP($C152&amp;$D152&amp;$BW152,IF({1,0},Sheet1!$A$6:$A$47&amp;Sheet1!$C$6:$C$47&amp;Sheet1!$BV$6:$BV$47,Sheet1!BU$6:BU$47),2,0)</f>
        <v>0</v>
      </c>
      <c r="BW152" s="8">
        <v>40</v>
      </c>
      <c r="BX152" s="9" t="str">
        <f t="shared" si="46"/>
        <v>伤害加成+4% （8星）</v>
      </c>
      <c r="BY152" s="8" t="s">
        <v>77</v>
      </c>
      <c r="BZ152" s="9">
        <f t="array" ref="BZ152">VLOOKUP($C152&amp;$D152&amp;$CF152,IF({1,0},Sheet1!$A$6:$A$47&amp;Sheet1!$C$6:$C$47&amp;Sheet1!$CE$6:$CE$47,Sheet1!BY$6:BY$47),2,0)</f>
        <v>2</v>
      </c>
      <c r="CA152" s="9">
        <f t="array" ref="CA152">VLOOKUP($C152&amp;$D152&amp;$CF152,IF({1,0},Sheet1!$A$6:$A$47&amp;Sheet1!$C$6:$C$47&amp;Sheet1!$CE$6:$CE$47,Sheet1!BZ$6:BZ$47),2,0)</f>
        <v>6000</v>
      </c>
      <c r="CB152" s="9">
        <f t="array" ref="CB152">VLOOKUP($C152&amp;$D152&amp;$CF152,IF({1,0},Sheet1!$A$6:$A$47&amp;Sheet1!$C$6:$C$47&amp;Sheet1!$CE$6:$CE$47,Sheet1!CA$6:CA$47),2,0)</f>
        <v>0</v>
      </c>
      <c r="CC152" s="9">
        <f t="array" ref="CC152">VLOOKUP($C152&amp;$D152&amp;$CF152,IF({1,0},Sheet1!$A$6:$A$47&amp;Sheet1!$C$6:$C$47&amp;Sheet1!$CE$6:$CE$47,Sheet1!CB$6:CB$47),2,0)</f>
        <v>0</v>
      </c>
      <c r="CD152" s="9">
        <f t="array" ref="CD152">VLOOKUP($C152&amp;$D152&amp;$CF152,IF({1,0},Sheet1!$A$6:$A$47&amp;Sheet1!$C$6:$C$47&amp;Sheet1!$CE$6:$CE$47,Sheet1!CC$6:CC$47),2,0)</f>
        <v>0</v>
      </c>
      <c r="CE152" s="9">
        <f t="array" ref="CE152">VLOOKUP($C152&amp;$D152&amp;$CF152,IF({1,0},Sheet1!$A$6:$A$47&amp;Sheet1!$C$6:$C$47&amp;Sheet1!$CE$6:$CE$47,Sheet1!CD$6:CD$47),2,0)</f>
        <v>0</v>
      </c>
      <c r="CF152" s="8">
        <v>45</v>
      </c>
      <c r="CG152" s="9" t="s">
        <v>491</v>
      </c>
      <c r="CH152" s="8" t="s">
        <v>78</v>
      </c>
      <c r="CI152" s="9">
        <f t="array" ref="CI152">VLOOKUP($C152&amp;$D152&amp;$CO152,IF({1,0},Sheet1!$A$6:$A$47&amp;Sheet1!$C$6:$C$47&amp;Sheet1!$CN$6:$CN$47,Sheet1!CH$6:CH$47),2,0)</f>
        <v>22</v>
      </c>
      <c r="CJ152" s="9">
        <f t="array" ref="CJ152">VLOOKUP($C152&amp;$D152&amp;$CO152,IF({1,0},Sheet1!$A$6:$A$47&amp;Sheet1!$C$6:$C$47&amp;Sheet1!$CN$6:$CN$47,Sheet1!CI$6:CI$47),2,0)</f>
        <v>48</v>
      </c>
      <c r="CK152" s="9">
        <f t="array" ref="CK152">VLOOKUP($C152&amp;$D152&amp;$CO152,IF({1,0},Sheet1!$A$6:$A$47&amp;Sheet1!$C$6:$C$47&amp;Sheet1!$CN$6:$CN$47,Sheet1!CJ$6:CJ$47),2,0)</f>
        <v>0</v>
      </c>
      <c r="CL152" s="9">
        <f t="array" ref="CL152">VLOOKUP($C152&amp;$D152&amp;$CO152,IF({1,0},Sheet1!$A$6:$A$47&amp;Sheet1!$C$6:$C$47&amp;Sheet1!$CN$6:$CN$47,Sheet1!CK$6:CK$47),2,0)</f>
        <v>0</v>
      </c>
      <c r="CM152" s="9">
        <f t="array" ref="CM152">VLOOKUP($C152&amp;$D152&amp;$CO152,IF({1,0},Sheet1!$A$6:$A$47&amp;Sheet1!$C$6:$C$47&amp;Sheet1!$CN$6:$CN$47,Sheet1!CL$6:CL$47),2,0)</f>
        <v>0</v>
      </c>
      <c r="CN152" s="9">
        <f t="array" ref="CN152">VLOOKUP($C152&amp;$D152&amp;$CO152,IF({1,0},Sheet1!$A$6:$A$47&amp;Sheet1!$C$6:$C$47&amp;Sheet1!$CN$6:$CN$47,Sheet1!CM$6:CM$47),2,0)</f>
        <v>0</v>
      </c>
      <c r="CO152" s="8">
        <v>50</v>
      </c>
      <c r="CP152" s="9" t="str">
        <f t="shared" si="47"/>
        <v>最终增伤+4.8% （10星）</v>
      </c>
    </row>
    <row r="153" spans="1:94" ht="17.399999999999999" x14ac:dyDescent="0.25">
      <c r="A153" s="53">
        <v>30508</v>
      </c>
      <c r="B153" s="12" t="s">
        <v>242</v>
      </c>
      <c r="C153" s="12">
        <f>VLOOKUP(B153,Sheet4!$A$6:$B$171,2,0)</f>
        <v>3</v>
      </c>
      <c r="D153" s="54">
        <v>5</v>
      </c>
      <c r="E153" s="8" t="s">
        <v>29</v>
      </c>
      <c r="F153" s="9">
        <f t="array" ref="F153">VLOOKUP($C153&amp;$D153&amp;$L153,IF({1,0},Sheet1!$A$6:$A$47&amp;Sheet1!$C$6:$C$47&amp;Sheet1!$K$6:$K$47,Sheet1!E$6:E$47),2,0)</f>
        <v>18</v>
      </c>
      <c r="G153" s="9">
        <f t="array" ref="G153">VLOOKUP($C153&amp;$D153&amp;$L153,IF({1,0},Sheet1!$A$6:$A$47&amp;Sheet1!$C$6:$C$47&amp;Sheet1!$K$6:$K$47,Sheet1!F$6:F$47),2,0)</f>
        <v>1</v>
      </c>
      <c r="H153" s="9">
        <f t="array" ref="H153">VLOOKUP($C153&amp;$D153&amp;$L153,IF({1,0},Sheet1!$A$6:$A$47&amp;Sheet1!$C$6:$C$47&amp;Sheet1!$K$6:$K$47,Sheet1!G$6:G$47),2,0)</f>
        <v>0</v>
      </c>
      <c r="I153" s="9">
        <f t="array" ref="I153">VLOOKUP($C153&amp;$D153&amp;$L153,IF({1,0},Sheet1!$A$6:$A$47&amp;Sheet1!$C$6:$C$47&amp;Sheet1!$K$6:$K$47,Sheet1!H$6:H$47),2,0)</f>
        <v>0</v>
      </c>
      <c r="J153" s="9">
        <f t="array" ref="J153">VLOOKUP($C153&amp;$D153&amp;$L153,IF({1,0},Sheet1!$A$6:$A$47&amp;Sheet1!$C$6:$C$47&amp;Sheet1!$K$6:$K$47,Sheet1!I$6:I$47),2,0)</f>
        <v>0</v>
      </c>
      <c r="K153" s="9">
        <f t="array" ref="K153">VLOOKUP($C153&amp;$D153&amp;$L153,IF({1,0},Sheet1!$A$6:$A$47&amp;Sheet1!$C$6:$C$47&amp;Sheet1!$K$6:$K$47,Sheet1!J$6:J$47),2,0)</f>
        <v>0</v>
      </c>
      <c r="L153" s="8">
        <v>5</v>
      </c>
      <c r="M153" s="33" t="s">
        <v>413</v>
      </c>
      <c r="N153" s="8" t="s">
        <v>27</v>
      </c>
      <c r="O153" s="9">
        <f t="array" ref="O153">VLOOKUP($C153&amp;$D153&amp;$U153,IF({1,0},Sheet1!$A$6:$A$47&amp;Sheet1!$C$6:$C$47&amp;Sheet1!$T$6:$T$47,Sheet1!N$6:N$47),2,0)</f>
        <v>18</v>
      </c>
      <c r="P153" s="9">
        <f t="array" ref="P153">VLOOKUP($C153&amp;$D153&amp;$U153,IF({1,0},Sheet1!$A$6:$A$47&amp;Sheet1!$C$6:$C$47&amp;Sheet1!$T$6:$T$47,Sheet1!O$6:O$47),2,0)</f>
        <v>2</v>
      </c>
      <c r="Q153" s="9">
        <f t="array" ref="Q153">VLOOKUP($C153&amp;$D153&amp;$U153,IF({1,0},Sheet1!$A$6:$A$47&amp;Sheet1!$C$6:$C$47&amp;Sheet1!$T$6:$T$47,Sheet1!P$6:P$47),2,0)</f>
        <v>0</v>
      </c>
      <c r="R153" s="9">
        <f t="array" ref="R153">VLOOKUP($C153&amp;$D153&amp;$U153,IF({1,0},Sheet1!$A$6:$A$47&amp;Sheet1!$C$6:$C$47&amp;Sheet1!$T$6:$T$47,Sheet1!Q$6:Q$47),2,0)</f>
        <v>0</v>
      </c>
      <c r="S153" s="9">
        <f t="array" ref="S153">VLOOKUP($C153&amp;$D153&amp;$U153,IF({1,0},Sheet1!$A$6:$A$47&amp;Sheet1!$C$6:$C$47&amp;Sheet1!$T$6:$T$47,Sheet1!R$6:R$47),2,0)</f>
        <v>0</v>
      </c>
      <c r="T153" s="9">
        <f t="array" ref="T153">VLOOKUP($C153&amp;$D153&amp;$U153,IF({1,0},Sheet1!$A$6:$A$47&amp;Sheet1!$C$6:$C$47&amp;Sheet1!$T$6:$T$47,Sheet1!S$6:S$47),2,0)</f>
        <v>0</v>
      </c>
      <c r="U153" s="8">
        <v>10</v>
      </c>
      <c r="V153" s="33" t="s">
        <v>414</v>
      </c>
      <c r="W153" s="8" t="s">
        <v>28</v>
      </c>
      <c r="X153" s="9">
        <f t="array" ref="X153">VLOOKUP($C153&amp;$D153&amp;$AD153,IF({1,0},Sheet1!$A$6:$A$47&amp;Sheet1!$C$6:$C$47&amp;Sheet1!$AC$6:$AC$47,Sheet1!W$6:W$47),2,0)</f>
        <v>0</v>
      </c>
      <c r="Y153" s="9">
        <f t="array" ref="Y153">VLOOKUP($C153&amp;$D153&amp;$AD153,IF({1,0},Sheet1!$A$6:$A$47&amp;Sheet1!$C$6:$C$47&amp;Sheet1!$AC$6:$AC$47,Sheet1!X$6:X$47),2,0)</f>
        <v>0</v>
      </c>
      <c r="Z153" s="9">
        <f t="array" ref="Z153">VLOOKUP($C153&amp;$D153&amp;$AD153,IF({1,0},Sheet1!$A$6:$A$47&amp;Sheet1!$C$6:$C$47&amp;Sheet1!$AC$6:$AC$47,Sheet1!Y$6:Y$47),2,0)</f>
        <v>2</v>
      </c>
      <c r="AA153" s="9">
        <f t="array" ref="AA153">VLOOKUP($C153&amp;$D153&amp;$AD153,IF({1,0},Sheet1!$A$6:$A$47&amp;Sheet1!$C$6:$C$47&amp;Sheet1!$AC$6:$AC$47,Sheet1!Z$6:Z$47),2,0)</f>
        <v>500</v>
      </c>
      <c r="AB153" s="9">
        <f t="array" ref="AB153">VLOOKUP($C153&amp;$D153&amp;$AD153,IF({1,0},Sheet1!$A$6:$A$47&amp;Sheet1!$C$6:$C$47&amp;Sheet1!$AC$6:$AC$47,Sheet1!AA$6:AA$47),2,0)</f>
        <v>9</v>
      </c>
      <c r="AC153" s="9">
        <f t="array" ref="AC153">VLOOKUP($C153&amp;$D153&amp;$AD153,IF({1,0},Sheet1!$A$6:$A$47&amp;Sheet1!$C$6:$C$47&amp;Sheet1!$AC$6:$AC$47,Sheet1!AB$6:AB$47),2,0)</f>
        <v>25</v>
      </c>
      <c r="AD153" s="8">
        <v>15</v>
      </c>
      <c r="AE153" s="9" t="str">
        <f t="array" ref="AE153">VLOOKUP($C153&amp;$D153,IF({1,0},Sheet1!$A$6:$A$47&amp;Sheet1!$C$6:$C$47,Sheet1!AD$6:AD$47),2,0)</f>
        <v>攻击+500，命中+2.5% （3星）</v>
      </c>
      <c r="AF153" s="8" t="s">
        <v>72</v>
      </c>
      <c r="AG153" s="9">
        <f t="array" ref="AG153">VLOOKUP($C153&amp;$D153&amp;$AM153,IF({1,0},Sheet1!$A$6:$A$47&amp;Sheet1!$C$6:$C$47&amp;Sheet1!$AL$6:$AL$47,Sheet1!AF$6:AF$47),2,0)</f>
        <v>0</v>
      </c>
      <c r="AH153" s="9">
        <f t="array" ref="AH153">VLOOKUP($C153&amp;$D153&amp;$AM153,IF({1,0},Sheet1!$A$6:$A$47&amp;Sheet1!$C$6:$C$47&amp;Sheet1!$AL$6:$AL$47,Sheet1!AG$6:AG$47),2,0)</f>
        <v>0</v>
      </c>
      <c r="AI153" s="9">
        <f t="array" ref="AI153">VLOOKUP($C153&amp;$D153&amp;$AM153,IF({1,0},Sheet1!$A$6:$A$47&amp;Sheet1!$C$6:$C$47&amp;Sheet1!$AL$6:$AL$47,Sheet1!AH$6:AH$47),2,0)</f>
        <v>7</v>
      </c>
      <c r="AJ153" s="9">
        <f t="array" ref="AJ153">VLOOKUP($C153&amp;$D153&amp;$AM153,IF({1,0},Sheet1!$A$6:$A$47&amp;Sheet1!$C$6:$C$47&amp;Sheet1!$AL$6:$AL$47,Sheet1!AI$6:AI$47),2,0)</f>
        <v>45</v>
      </c>
      <c r="AK153" s="9">
        <f t="array" ref="AK153">VLOOKUP($C153&amp;$D153&amp;$AM153,IF({1,0},Sheet1!$A$6:$A$47&amp;Sheet1!$C$6:$C$47&amp;Sheet1!$AL$6:$AL$47,Sheet1!AJ$6:AJ$47),2,0)</f>
        <v>0</v>
      </c>
      <c r="AL153" s="9">
        <f t="array" ref="AL153">VLOOKUP($C153&amp;$D153&amp;$AM153,IF({1,0},Sheet1!$A$6:$A$47&amp;Sheet1!$C$6:$C$47&amp;Sheet1!$AL$6:$AL$47,Sheet1!AK$6:AK$47),2,0)</f>
        <v>0</v>
      </c>
      <c r="AM153" s="8">
        <v>20</v>
      </c>
      <c r="AN153" s="9" t="s">
        <v>488</v>
      </c>
      <c r="AO153" s="8" t="s">
        <v>73</v>
      </c>
      <c r="AP153" s="9">
        <f t="array" ref="AP153">VLOOKUP($C153&amp;$D153&amp;$AV153,IF({1,0},Sheet1!$A$6:$A$47&amp;Sheet1!$C$6:$C$47&amp;Sheet1!$AU$6:$AU$47,Sheet1!AO$6:AO$47),2,0)</f>
        <v>2</v>
      </c>
      <c r="AQ153" s="9">
        <f t="array" ref="AQ153">VLOOKUP($C153&amp;$D153&amp;$AV153,IF({1,0},Sheet1!$A$6:$A$47&amp;Sheet1!$C$6:$C$47&amp;Sheet1!$AU$6:$AU$47,Sheet1!AP$6:AP$47),2,0)</f>
        <v>1500</v>
      </c>
      <c r="AR153" s="9">
        <f t="array" ref="AR153">VLOOKUP($C153&amp;$D153&amp;$AV153,IF({1,0},Sheet1!$A$6:$A$47&amp;Sheet1!$C$6:$C$47&amp;Sheet1!$AU$6:$AU$47,Sheet1!AQ$6:AQ$47),2,0)</f>
        <v>0</v>
      </c>
      <c r="AS153" s="9">
        <f t="array" ref="AS153">VLOOKUP($C153&amp;$D153&amp;$AV153,IF({1,0},Sheet1!$A$6:$A$47&amp;Sheet1!$C$6:$C$47&amp;Sheet1!$AU$6:$AU$47,Sheet1!AR$6:AR$47),2,0)</f>
        <v>0</v>
      </c>
      <c r="AT153" s="9">
        <f t="array" ref="AT153">VLOOKUP($C153&amp;$D153&amp;$AV153,IF({1,0},Sheet1!$A$6:$A$47&amp;Sheet1!$C$6:$C$47&amp;Sheet1!$AU$6:$AU$47,Sheet1!AS$6:AS$47),2,0)</f>
        <v>0</v>
      </c>
      <c r="AU153" s="9">
        <f t="array" ref="AU153">VLOOKUP($C153&amp;$D153&amp;$AV153,IF({1,0},Sheet1!$A$6:$A$47&amp;Sheet1!$C$6:$C$47&amp;Sheet1!$AU$6:$AU$47,Sheet1!AT$6:AT$47),2,0)</f>
        <v>0</v>
      </c>
      <c r="AV153" s="8">
        <v>25</v>
      </c>
      <c r="AW153" s="9" t="s">
        <v>489</v>
      </c>
      <c r="AX153" s="8" t="s">
        <v>74</v>
      </c>
      <c r="AY153" s="9">
        <f t="array" ref="AY153">VLOOKUP($C153&amp;$D153&amp;$BE153,IF({1,0},Sheet1!$A$6:$A$47&amp;Sheet1!$C$6:$C$47&amp;Sheet1!$BD$6:$BD$47,Sheet1!AX$6:AX$47),2,0)</f>
        <v>18</v>
      </c>
      <c r="AZ153" s="9">
        <f t="array" ref="AZ153">VLOOKUP($C153&amp;$D153&amp;$BE153,IF({1,0},Sheet1!$A$6:$A$47&amp;Sheet1!$C$6:$C$47&amp;Sheet1!$BD$6:$BD$47,Sheet1!AY$6:AY$47),2,0)</f>
        <v>4</v>
      </c>
      <c r="BA153" s="9">
        <f t="array" ref="BA153">VLOOKUP($C153&amp;$D153&amp;$BE153,IF({1,0},Sheet1!$A$6:$A$47&amp;Sheet1!$C$6:$C$47&amp;Sheet1!$BD$6:$BD$47,Sheet1!AZ$6:AZ$47),2,0)</f>
        <v>0</v>
      </c>
      <c r="BB153" s="9">
        <f t="array" ref="BB153">VLOOKUP($C153&amp;$D153&amp;$BE153,IF({1,0},Sheet1!$A$6:$A$47&amp;Sheet1!$C$6:$C$47&amp;Sheet1!$BD$6:$BD$47,Sheet1!BA$6:BA$47),2,0)</f>
        <v>0</v>
      </c>
      <c r="BC153" s="9">
        <f t="array" ref="BC153">VLOOKUP($C153&amp;$D153&amp;$BE153,IF({1,0},Sheet1!$A$6:$A$47&amp;Sheet1!$C$6:$C$47&amp;Sheet1!$BD$6:$BD$47,Sheet1!BB$6:BB$47),2,0)</f>
        <v>0</v>
      </c>
      <c r="BD153" s="9">
        <f t="array" ref="BD153">VLOOKUP($C153&amp;$D153&amp;$BE153,IF({1,0},Sheet1!$A$6:$A$47&amp;Sheet1!$C$6:$C$47&amp;Sheet1!$BD$6:$BD$47,Sheet1!BC$6:BC$47),2,0)</f>
        <v>0</v>
      </c>
      <c r="BE153" s="8">
        <v>30</v>
      </c>
      <c r="BF153" s="33" t="s">
        <v>418</v>
      </c>
      <c r="BG153" s="33" t="s">
        <v>75</v>
      </c>
      <c r="BH153" s="9">
        <f t="array" ref="BH153">VLOOKUP($C153&amp;$D153&amp;$BN153,IF({1,0},Sheet1!$A$6:$A$47&amp;Sheet1!$C$6:$C$47&amp;Sheet1!$BM$6:$BM$47,Sheet1!BG$6:BG$47),2,0)</f>
        <v>2</v>
      </c>
      <c r="BI153" s="9">
        <f t="array" ref="BI153">VLOOKUP($C153&amp;$D153&amp;$BN153,IF({1,0},Sheet1!$A$6:$A$47&amp;Sheet1!$C$6:$C$47&amp;Sheet1!$BM$6:$BM$47,Sheet1!BH$6:BH$47),2,0)</f>
        <v>3000</v>
      </c>
      <c r="BJ153" s="9">
        <f t="array" ref="BJ153">VLOOKUP($C153&amp;$D153&amp;$BN153,IF({1,0},Sheet1!$A$6:$A$47&amp;Sheet1!$C$6:$C$47&amp;Sheet1!$BM$6:$BM$47,Sheet1!BI$6:BI$47),2,0)</f>
        <v>0</v>
      </c>
      <c r="BK153" s="9">
        <f t="array" ref="BK153">VLOOKUP($C153&amp;$D153&amp;$BN153,IF({1,0},Sheet1!$A$6:$A$47&amp;Sheet1!$C$6:$C$47&amp;Sheet1!$BM$6:$BM$47,Sheet1!BJ$6:BJ$47),2,0)</f>
        <v>0</v>
      </c>
      <c r="BL153" s="9">
        <f t="array" ref="BL153">VLOOKUP($C153&amp;$D153&amp;$BN153,IF({1,0},Sheet1!$A$6:$A$47&amp;Sheet1!$C$6:$C$47&amp;Sheet1!$BM$6:$BM$47,Sheet1!BK$6:BK$47),2,0)</f>
        <v>0</v>
      </c>
      <c r="BM153" s="9">
        <f t="array" ref="BM153">VLOOKUP($C153&amp;$D153&amp;$BN153,IF({1,0},Sheet1!$A$6:$A$47&amp;Sheet1!$C$6:$C$47&amp;Sheet1!$BM$6:$BM$47,Sheet1!BL$6:BL$47),2,0)</f>
        <v>0</v>
      </c>
      <c r="BN153" s="8">
        <v>35</v>
      </c>
      <c r="BO153" s="9" t="s">
        <v>490</v>
      </c>
      <c r="BP153" s="8" t="s">
        <v>76</v>
      </c>
      <c r="BQ153" s="9">
        <f t="array" ref="BQ153">VLOOKUP($C153&amp;$D153&amp;$BW153,IF({1,0},Sheet1!$A$6:$A$47&amp;Sheet1!$C$6:$C$47&amp;Sheet1!$BV$6:$BV$47,Sheet1!BP$6:BP$47),2,0)</f>
        <v>7</v>
      </c>
      <c r="BR153" s="9">
        <f t="array" ref="BR153">VLOOKUP($C153&amp;$D153&amp;$BW153,IF({1,0},Sheet1!$A$6:$A$47&amp;Sheet1!$C$6:$C$47&amp;Sheet1!$BV$6:$BV$47,Sheet1!BQ$6:BQ$47),2,0)</f>
        <v>40</v>
      </c>
      <c r="BS153" s="9">
        <f t="array" ref="BS153">VLOOKUP($C153&amp;$D153&amp;$BW153,IF({1,0},Sheet1!$A$6:$A$47&amp;Sheet1!$C$6:$C$47&amp;Sheet1!$BV$6:$BV$47,Sheet1!BR$6:BR$47),2,0)</f>
        <v>0</v>
      </c>
      <c r="BT153" s="9">
        <f t="array" ref="BT153">VLOOKUP($C153&amp;$D153&amp;$BW153,IF({1,0},Sheet1!$A$6:$A$47&amp;Sheet1!$C$6:$C$47&amp;Sheet1!$BV$6:$BV$47,Sheet1!BS$6:BS$47),2,0)</f>
        <v>0</v>
      </c>
      <c r="BU153" s="9">
        <f t="array" ref="BU153">VLOOKUP($C153&amp;$D153&amp;$BW153,IF({1,0},Sheet1!$A$6:$A$47&amp;Sheet1!$C$6:$C$47&amp;Sheet1!$BV$6:$BV$47,Sheet1!BT$6:BT$47),2,0)</f>
        <v>0</v>
      </c>
      <c r="BV153" s="9">
        <f t="array" ref="BV153">VLOOKUP($C153&amp;$D153&amp;$BW153,IF({1,0},Sheet1!$A$6:$A$47&amp;Sheet1!$C$6:$C$47&amp;Sheet1!$BV$6:$BV$47,Sheet1!BU$6:BU$47),2,0)</f>
        <v>0</v>
      </c>
      <c r="BW153" s="8">
        <v>40</v>
      </c>
      <c r="BX153" s="9" t="str">
        <f t="shared" si="46"/>
        <v>伤害加成+4% （8星）</v>
      </c>
      <c r="BY153" s="8" t="s">
        <v>77</v>
      </c>
      <c r="BZ153" s="9">
        <f t="array" ref="BZ153">VLOOKUP($C153&amp;$D153&amp;$CF153,IF({1,0},Sheet1!$A$6:$A$47&amp;Sheet1!$C$6:$C$47&amp;Sheet1!$CE$6:$CE$47,Sheet1!BY$6:BY$47),2,0)</f>
        <v>2</v>
      </c>
      <c r="CA153" s="9">
        <f t="array" ref="CA153">VLOOKUP($C153&amp;$D153&amp;$CF153,IF({1,0},Sheet1!$A$6:$A$47&amp;Sheet1!$C$6:$C$47&amp;Sheet1!$CE$6:$CE$47,Sheet1!BZ$6:BZ$47),2,0)</f>
        <v>6000</v>
      </c>
      <c r="CB153" s="9">
        <f t="array" ref="CB153">VLOOKUP($C153&amp;$D153&amp;$CF153,IF({1,0},Sheet1!$A$6:$A$47&amp;Sheet1!$C$6:$C$47&amp;Sheet1!$CE$6:$CE$47,Sheet1!CA$6:CA$47),2,0)</f>
        <v>0</v>
      </c>
      <c r="CC153" s="9">
        <f t="array" ref="CC153">VLOOKUP($C153&amp;$D153&amp;$CF153,IF({1,0},Sheet1!$A$6:$A$47&amp;Sheet1!$C$6:$C$47&amp;Sheet1!$CE$6:$CE$47,Sheet1!CB$6:CB$47),2,0)</f>
        <v>0</v>
      </c>
      <c r="CD153" s="9">
        <f t="array" ref="CD153">VLOOKUP($C153&amp;$D153&amp;$CF153,IF({1,0},Sheet1!$A$6:$A$47&amp;Sheet1!$C$6:$C$47&amp;Sheet1!$CE$6:$CE$47,Sheet1!CC$6:CC$47),2,0)</f>
        <v>0</v>
      </c>
      <c r="CE153" s="9">
        <f t="array" ref="CE153">VLOOKUP($C153&amp;$D153&amp;$CF153,IF({1,0},Sheet1!$A$6:$A$47&amp;Sheet1!$C$6:$C$47&amp;Sheet1!$CE$6:$CE$47,Sheet1!CD$6:CD$47),2,0)</f>
        <v>0</v>
      </c>
      <c r="CF153" s="8">
        <v>45</v>
      </c>
      <c r="CG153" s="9" t="s">
        <v>491</v>
      </c>
      <c r="CH153" s="8" t="s">
        <v>78</v>
      </c>
      <c r="CI153" s="9">
        <f t="array" ref="CI153">VLOOKUP($C153&amp;$D153&amp;$CO153,IF({1,0},Sheet1!$A$6:$A$47&amp;Sheet1!$C$6:$C$47&amp;Sheet1!$CN$6:$CN$47,Sheet1!CH$6:CH$47),2,0)</f>
        <v>22</v>
      </c>
      <c r="CJ153" s="9">
        <f t="array" ref="CJ153">VLOOKUP($C153&amp;$D153&amp;$CO153,IF({1,0},Sheet1!$A$6:$A$47&amp;Sheet1!$C$6:$C$47&amp;Sheet1!$CN$6:$CN$47,Sheet1!CI$6:CI$47),2,0)</f>
        <v>48</v>
      </c>
      <c r="CK153" s="9">
        <f t="array" ref="CK153">VLOOKUP($C153&amp;$D153&amp;$CO153,IF({1,0},Sheet1!$A$6:$A$47&amp;Sheet1!$C$6:$C$47&amp;Sheet1!$CN$6:$CN$47,Sheet1!CJ$6:CJ$47),2,0)</f>
        <v>0</v>
      </c>
      <c r="CL153" s="9">
        <f t="array" ref="CL153">VLOOKUP($C153&amp;$D153&amp;$CO153,IF({1,0},Sheet1!$A$6:$A$47&amp;Sheet1!$C$6:$C$47&amp;Sheet1!$CN$6:$CN$47,Sheet1!CK$6:CK$47),2,0)</f>
        <v>0</v>
      </c>
      <c r="CM153" s="9">
        <f t="array" ref="CM153">VLOOKUP($C153&amp;$D153&amp;$CO153,IF({1,0},Sheet1!$A$6:$A$47&amp;Sheet1!$C$6:$C$47&amp;Sheet1!$CN$6:$CN$47,Sheet1!CL$6:CL$47),2,0)</f>
        <v>0</v>
      </c>
      <c r="CN153" s="9">
        <f t="array" ref="CN153">VLOOKUP($C153&amp;$D153&amp;$CO153,IF({1,0},Sheet1!$A$6:$A$47&amp;Sheet1!$C$6:$C$47&amp;Sheet1!$CN$6:$CN$47,Sheet1!CM$6:CM$47),2,0)</f>
        <v>0</v>
      </c>
      <c r="CO153" s="8">
        <v>50</v>
      </c>
      <c r="CP153" s="9" t="str">
        <f t="shared" si="47"/>
        <v>最终增伤+4.8% （10星）</v>
      </c>
    </row>
    <row r="154" spans="1:94" ht="17.399999999999999" x14ac:dyDescent="0.25">
      <c r="A154" s="53">
        <v>40501</v>
      </c>
      <c r="B154" s="12" t="s">
        <v>243</v>
      </c>
      <c r="C154" s="12">
        <f>VLOOKUP(B154,Sheet4!$A$6:$B$171,2,0)</f>
        <v>3</v>
      </c>
      <c r="D154" s="54">
        <v>5</v>
      </c>
      <c r="E154" s="9" t="s">
        <v>206</v>
      </c>
      <c r="F154" s="9">
        <f t="array" ref="F154">VLOOKUP($C154&amp;$D154&amp;$L154,IF({1,0},Sheet1!$A$6:$A$47&amp;Sheet1!$C$6:$C$47&amp;Sheet1!$K$6:$K$47,Sheet1!E$6:E$47),2,0)</f>
        <v>18</v>
      </c>
      <c r="G154" s="9">
        <f t="array" ref="G154">VLOOKUP($C154&amp;$D154&amp;$L154,IF({1,0},Sheet1!$A$6:$A$47&amp;Sheet1!$C$6:$C$47&amp;Sheet1!$K$6:$K$47,Sheet1!F$6:F$47),2,0)</f>
        <v>1</v>
      </c>
      <c r="H154" s="9">
        <f t="array" ref="H154">VLOOKUP($C154&amp;$D154&amp;$L154,IF({1,0},Sheet1!$A$6:$A$47&amp;Sheet1!$C$6:$C$47&amp;Sheet1!$K$6:$K$47,Sheet1!G$6:G$47),2,0)</f>
        <v>0</v>
      </c>
      <c r="I154" s="9">
        <f t="array" ref="I154">VLOOKUP($C154&amp;$D154&amp;$L154,IF({1,0},Sheet1!$A$6:$A$47&amp;Sheet1!$C$6:$C$47&amp;Sheet1!$K$6:$K$47,Sheet1!H$6:H$47),2,0)</f>
        <v>0</v>
      </c>
      <c r="J154" s="9">
        <f t="array" ref="J154">VLOOKUP($C154&amp;$D154&amp;$L154,IF({1,0},Sheet1!$A$6:$A$47&amp;Sheet1!$C$6:$C$47&amp;Sheet1!$K$6:$K$47,Sheet1!I$6:I$47),2,0)</f>
        <v>0</v>
      </c>
      <c r="K154" s="9">
        <f t="array" ref="K154">VLOOKUP($C154&amp;$D154&amp;$L154,IF({1,0},Sheet1!$A$6:$A$47&amp;Sheet1!$C$6:$C$47&amp;Sheet1!$K$6:$K$47,Sheet1!J$6:J$47),2,0)</f>
        <v>0</v>
      </c>
      <c r="L154" s="9">
        <v>5</v>
      </c>
      <c r="M154" s="33" t="s">
        <v>413</v>
      </c>
      <c r="N154" s="9" t="s">
        <v>207</v>
      </c>
      <c r="O154" s="9">
        <f t="array" ref="O154">VLOOKUP($C154&amp;$D154&amp;$U154,IF({1,0},Sheet1!$A$6:$A$47&amp;Sheet1!$C$6:$C$47&amp;Sheet1!$T$6:$T$47,Sheet1!N$6:N$47),2,0)</f>
        <v>18</v>
      </c>
      <c r="P154" s="9">
        <f t="array" ref="P154">VLOOKUP($C154&amp;$D154&amp;$U154,IF({1,0},Sheet1!$A$6:$A$47&amp;Sheet1!$C$6:$C$47&amp;Sheet1!$T$6:$T$47,Sheet1!O$6:O$47),2,0)</f>
        <v>2</v>
      </c>
      <c r="Q154" s="9">
        <f t="array" ref="Q154">VLOOKUP($C154&amp;$D154&amp;$U154,IF({1,0},Sheet1!$A$6:$A$47&amp;Sheet1!$C$6:$C$47&amp;Sheet1!$T$6:$T$47,Sheet1!P$6:P$47),2,0)</f>
        <v>0</v>
      </c>
      <c r="R154" s="9">
        <f t="array" ref="R154">VLOOKUP($C154&amp;$D154&amp;$U154,IF({1,0},Sheet1!$A$6:$A$47&amp;Sheet1!$C$6:$C$47&amp;Sheet1!$T$6:$T$47,Sheet1!Q$6:Q$47),2,0)</f>
        <v>0</v>
      </c>
      <c r="S154" s="9">
        <f t="array" ref="S154">VLOOKUP($C154&amp;$D154&amp;$U154,IF({1,0},Sheet1!$A$6:$A$47&amp;Sheet1!$C$6:$C$47&amp;Sheet1!$T$6:$T$47,Sheet1!R$6:R$47),2,0)</f>
        <v>0</v>
      </c>
      <c r="T154" s="9">
        <f t="array" ref="T154">VLOOKUP($C154&amp;$D154&amp;$U154,IF({1,0},Sheet1!$A$6:$A$47&amp;Sheet1!$C$6:$C$47&amp;Sheet1!$T$6:$T$47,Sheet1!S$6:S$47),2,0)</f>
        <v>0</v>
      </c>
      <c r="U154" s="9">
        <v>10</v>
      </c>
      <c r="V154" s="33" t="s">
        <v>414</v>
      </c>
      <c r="W154" s="9" t="s">
        <v>28</v>
      </c>
      <c r="X154" s="9">
        <f t="array" ref="X154">VLOOKUP($C154&amp;$D154&amp;$AD154,IF({1,0},Sheet1!$A$6:$A$47&amp;Sheet1!$C$6:$C$47&amp;Sheet1!$AC$6:$AC$47,Sheet1!W$6:W$47),2,0)</f>
        <v>0</v>
      </c>
      <c r="Y154" s="9">
        <f t="array" ref="Y154">VLOOKUP($C154&amp;$D154&amp;$AD154,IF({1,0},Sheet1!$A$6:$A$47&amp;Sheet1!$C$6:$C$47&amp;Sheet1!$AC$6:$AC$47,Sheet1!X$6:X$47),2,0)</f>
        <v>0</v>
      </c>
      <c r="Z154" s="9">
        <f t="array" ref="Z154">VLOOKUP($C154&amp;$D154&amp;$AD154,IF({1,0},Sheet1!$A$6:$A$47&amp;Sheet1!$C$6:$C$47&amp;Sheet1!$AC$6:$AC$47,Sheet1!Y$6:Y$47),2,0)</f>
        <v>2</v>
      </c>
      <c r="AA154" s="9">
        <f t="array" ref="AA154">VLOOKUP($C154&amp;$D154&amp;$AD154,IF({1,0},Sheet1!$A$6:$A$47&amp;Sheet1!$C$6:$C$47&amp;Sheet1!$AC$6:$AC$47,Sheet1!Z$6:Z$47),2,0)</f>
        <v>500</v>
      </c>
      <c r="AB154" s="9">
        <f t="array" ref="AB154">VLOOKUP($C154&amp;$D154&amp;$AD154,IF({1,0},Sheet1!$A$6:$A$47&amp;Sheet1!$C$6:$C$47&amp;Sheet1!$AC$6:$AC$47,Sheet1!AA$6:AA$47),2,0)</f>
        <v>9</v>
      </c>
      <c r="AC154" s="9">
        <f t="array" ref="AC154">VLOOKUP($C154&amp;$D154&amp;$AD154,IF({1,0},Sheet1!$A$6:$A$47&amp;Sheet1!$C$6:$C$47&amp;Sheet1!$AC$6:$AC$47,Sheet1!AB$6:AB$47),2,0)</f>
        <v>25</v>
      </c>
      <c r="AD154" s="9">
        <v>15</v>
      </c>
      <c r="AE154" s="9" t="str">
        <f t="array" ref="AE154">VLOOKUP($C154&amp;$D154,IF({1,0},Sheet1!$A$6:$A$47&amp;Sheet1!$C$6:$C$47,Sheet1!AD$6:AD$47),2,0)</f>
        <v>攻击+500，命中+2.5% （3星）</v>
      </c>
      <c r="AF154" s="9" t="s">
        <v>209</v>
      </c>
      <c r="AG154" s="9">
        <f t="array" ref="AG154">VLOOKUP($C154&amp;$D154&amp;$AM154,IF({1,0},Sheet1!$A$6:$A$47&amp;Sheet1!$C$6:$C$47&amp;Sheet1!$AL$6:$AL$47,Sheet1!AF$6:AF$47),2,0)</f>
        <v>0</v>
      </c>
      <c r="AH154" s="9">
        <f t="array" ref="AH154">VLOOKUP($C154&amp;$D154&amp;$AM154,IF({1,0},Sheet1!$A$6:$A$47&amp;Sheet1!$C$6:$C$47&amp;Sheet1!$AL$6:$AL$47,Sheet1!AG$6:AG$47),2,0)</f>
        <v>0</v>
      </c>
      <c r="AI154" s="9">
        <f t="array" ref="AI154">VLOOKUP($C154&amp;$D154&amp;$AM154,IF({1,0},Sheet1!$A$6:$A$47&amp;Sheet1!$C$6:$C$47&amp;Sheet1!$AL$6:$AL$47,Sheet1!AH$6:AH$47),2,0)</f>
        <v>7</v>
      </c>
      <c r="AJ154" s="9">
        <f t="array" ref="AJ154">VLOOKUP($C154&amp;$D154&amp;$AM154,IF({1,0},Sheet1!$A$6:$A$47&amp;Sheet1!$C$6:$C$47&amp;Sheet1!$AL$6:$AL$47,Sheet1!AI$6:AI$47),2,0)</f>
        <v>45</v>
      </c>
      <c r="AK154" s="9">
        <f t="array" ref="AK154">VLOOKUP($C154&amp;$D154&amp;$AM154,IF({1,0},Sheet1!$A$6:$A$47&amp;Sheet1!$C$6:$C$47&amp;Sheet1!$AL$6:$AL$47,Sheet1!AJ$6:AJ$47),2,0)</f>
        <v>0</v>
      </c>
      <c r="AL154" s="9">
        <f t="array" ref="AL154">VLOOKUP($C154&amp;$D154&amp;$AM154,IF({1,0},Sheet1!$A$6:$A$47&amp;Sheet1!$C$6:$C$47&amp;Sheet1!$AL$6:$AL$47,Sheet1!AK$6:AK$47),2,0)</f>
        <v>0</v>
      </c>
      <c r="AM154" s="9">
        <v>20</v>
      </c>
      <c r="AN154" s="9" t="s">
        <v>488</v>
      </c>
      <c r="AO154" s="9" t="s">
        <v>73</v>
      </c>
      <c r="AP154" s="9">
        <f t="array" ref="AP154">VLOOKUP($C154&amp;$D154&amp;$AV154,IF({1,0},Sheet1!$A$6:$A$47&amp;Sheet1!$C$6:$C$47&amp;Sheet1!$AU$6:$AU$47,Sheet1!AO$6:AO$47),2,0)</f>
        <v>2</v>
      </c>
      <c r="AQ154" s="9">
        <f t="array" ref="AQ154">VLOOKUP($C154&amp;$D154&amp;$AV154,IF({1,0},Sheet1!$A$6:$A$47&amp;Sheet1!$C$6:$C$47&amp;Sheet1!$AU$6:$AU$47,Sheet1!AP$6:AP$47),2,0)</f>
        <v>1500</v>
      </c>
      <c r="AR154" s="9">
        <f t="array" ref="AR154">VLOOKUP($C154&amp;$D154&amp;$AV154,IF({1,0},Sheet1!$A$6:$A$47&amp;Sheet1!$C$6:$C$47&amp;Sheet1!$AU$6:$AU$47,Sheet1!AQ$6:AQ$47),2,0)</f>
        <v>0</v>
      </c>
      <c r="AS154" s="9">
        <f t="array" ref="AS154">VLOOKUP($C154&amp;$D154&amp;$AV154,IF({1,0},Sheet1!$A$6:$A$47&amp;Sheet1!$C$6:$C$47&amp;Sheet1!$AU$6:$AU$47,Sheet1!AR$6:AR$47),2,0)</f>
        <v>0</v>
      </c>
      <c r="AT154" s="9">
        <f t="array" ref="AT154">VLOOKUP($C154&amp;$D154&amp;$AV154,IF({1,0},Sheet1!$A$6:$A$47&amp;Sheet1!$C$6:$C$47&amp;Sheet1!$AU$6:$AU$47,Sheet1!AS$6:AS$47),2,0)</f>
        <v>0</v>
      </c>
      <c r="AU154" s="9">
        <f t="array" ref="AU154">VLOOKUP($C154&amp;$D154&amp;$AV154,IF({1,0},Sheet1!$A$6:$A$47&amp;Sheet1!$C$6:$C$47&amp;Sheet1!$AU$6:$AU$47,Sheet1!AT$6:AT$47),2,0)</f>
        <v>0</v>
      </c>
      <c r="AV154" s="9">
        <v>25</v>
      </c>
      <c r="AW154" s="9" t="s">
        <v>489</v>
      </c>
      <c r="AX154" s="9" t="s">
        <v>74</v>
      </c>
      <c r="AY154" s="9">
        <f t="array" ref="AY154">VLOOKUP($C154&amp;$D154&amp;$BE154,IF({1,0},Sheet1!$A$6:$A$47&amp;Sheet1!$C$6:$C$47&amp;Sheet1!$BD$6:$BD$47,Sheet1!AX$6:AX$47),2,0)</f>
        <v>18</v>
      </c>
      <c r="AZ154" s="9">
        <f t="array" ref="AZ154">VLOOKUP($C154&amp;$D154&amp;$BE154,IF({1,0},Sheet1!$A$6:$A$47&amp;Sheet1!$C$6:$C$47&amp;Sheet1!$BD$6:$BD$47,Sheet1!AY$6:AY$47),2,0)</f>
        <v>4</v>
      </c>
      <c r="BA154" s="9">
        <f t="array" ref="BA154">VLOOKUP($C154&amp;$D154&amp;$BE154,IF({1,0},Sheet1!$A$6:$A$47&amp;Sheet1!$C$6:$C$47&amp;Sheet1!$BD$6:$BD$47,Sheet1!AZ$6:AZ$47),2,0)</f>
        <v>0</v>
      </c>
      <c r="BB154" s="9">
        <f t="array" ref="BB154">VLOOKUP($C154&amp;$D154&amp;$BE154,IF({1,0},Sheet1!$A$6:$A$47&amp;Sheet1!$C$6:$C$47&amp;Sheet1!$BD$6:$BD$47,Sheet1!BA$6:BA$47),2,0)</f>
        <v>0</v>
      </c>
      <c r="BC154" s="9">
        <f t="array" ref="BC154">VLOOKUP($C154&amp;$D154&amp;$BE154,IF({1,0},Sheet1!$A$6:$A$47&amp;Sheet1!$C$6:$C$47&amp;Sheet1!$BD$6:$BD$47,Sheet1!BB$6:BB$47),2,0)</f>
        <v>0</v>
      </c>
      <c r="BD154" s="9">
        <f t="array" ref="BD154">VLOOKUP($C154&amp;$D154&amp;$BE154,IF({1,0},Sheet1!$A$6:$A$47&amp;Sheet1!$C$6:$C$47&amp;Sheet1!$BD$6:$BD$47,Sheet1!BC$6:BC$47),2,0)</f>
        <v>0</v>
      </c>
      <c r="BE154" s="9">
        <v>30</v>
      </c>
      <c r="BF154" s="33" t="s">
        <v>418</v>
      </c>
      <c r="BG154" s="33" t="s">
        <v>75</v>
      </c>
      <c r="BH154" s="9">
        <f t="array" ref="BH154">VLOOKUP($C154&amp;$D154&amp;$BN154,IF({1,0},Sheet1!$A$6:$A$47&amp;Sheet1!$C$6:$C$47&amp;Sheet1!$BM$6:$BM$47,Sheet1!BG$6:BG$47),2,0)</f>
        <v>2</v>
      </c>
      <c r="BI154" s="9">
        <f t="array" ref="BI154">VLOOKUP($C154&amp;$D154&amp;$BN154,IF({1,0},Sheet1!$A$6:$A$47&amp;Sheet1!$C$6:$C$47&amp;Sheet1!$BM$6:$BM$47,Sheet1!BH$6:BH$47),2,0)</f>
        <v>3000</v>
      </c>
      <c r="BJ154" s="9">
        <f t="array" ref="BJ154">VLOOKUP($C154&amp;$D154&amp;$BN154,IF({1,0},Sheet1!$A$6:$A$47&amp;Sheet1!$C$6:$C$47&amp;Sheet1!$BM$6:$BM$47,Sheet1!BI$6:BI$47),2,0)</f>
        <v>0</v>
      </c>
      <c r="BK154" s="9">
        <f t="array" ref="BK154">VLOOKUP($C154&amp;$D154&amp;$BN154,IF({1,0},Sheet1!$A$6:$A$47&amp;Sheet1!$C$6:$C$47&amp;Sheet1!$BM$6:$BM$47,Sheet1!BJ$6:BJ$47),2,0)</f>
        <v>0</v>
      </c>
      <c r="BL154" s="9">
        <f t="array" ref="BL154">VLOOKUP($C154&amp;$D154&amp;$BN154,IF({1,0},Sheet1!$A$6:$A$47&amp;Sheet1!$C$6:$C$47&amp;Sheet1!$BM$6:$BM$47,Sheet1!BK$6:BK$47),2,0)</f>
        <v>0</v>
      </c>
      <c r="BM154" s="9">
        <f t="array" ref="BM154">VLOOKUP($C154&amp;$D154&amp;$BN154,IF({1,0},Sheet1!$A$6:$A$47&amp;Sheet1!$C$6:$C$47&amp;Sheet1!$BM$6:$BM$47,Sheet1!BL$6:BL$47),2,0)</f>
        <v>0</v>
      </c>
      <c r="BN154" s="9">
        <v>35</v>
      </c>
      <c r="BO154" s="9" t="s">
        <v>490</v>
      </c>
      <c r="BP154" s="9" t="s">
        <v>212</v>
      </c>
      <c r="BQ154" s="9">
        <f t="array" ref="BQ154">VLOOKUP($C154&amp;$D154&amp;$BW154,IF({1,0},Sheet1!$A$6:$A$47&amp;Sheet1!$C$6:$C$47&amp;Sheet1!$BV$6:$BV$47,Sheet1!BP$6:BP$47),2,0)</f>
        <v>7</v>
      </c>
      <c r="BR154" s="9">
        <f t="array" ref="BR154">VLOOKUP($C154&amp;$D154&amp;$BW154,IF({1,0},Sheet1!$A$6:$A$47&amp;Sheet1!$C$6:$C$47&amp;Sheet1!$BV$6:$BV$47,Sheet1!BQ$6:BQ$47),2,0)</f>
        <v>40</v>
      </c>
      <c r="BS154" s="9">
        <f t="array" ref="BS154">VLOOKUP($C154&amp;$D154&amp;$BW154,IF({1,0},Sheet1!$A$6:$A$47&amp;Sheet1!$C$6:$C$47&amp;Sheet1!$BV$6:$BV$47,Sheet1!BR$6:BR$47),2,0)</f>
        <v>0</v>
      </c>
      <c r="BT154" s="9">
        <f t="array" ref="BT154">VLOOKUP($C154&amp;$D154&amp;$BW154,IF({1,0},Sheet1!$A$6:$A$47&amp;Sheet1!$C$6:$C$47&amp;Sheet1!$BV$6:$BV$47,Sheet1!BS$6:BS$47),2,0)</f>
        <v>0</v>
      </c>
      <c r="BU154" s="9">
        <f t="array" ref="BU154">VLOOKUP($C154&amp;$D154&amp;$BW154,IF({1,0},Sheet1!$A$6:$A$47&amp;Sheet1!$C$6:$C$47&amp;Sheet1!$BV$6:$BV$47,Sheet1!BT$6:BT$47),2,0)</f>
        <v>0</v>
      </c>
      <c r="BV154" s="9">
        <f t="array" ref="BV154">VLOOKUP($C154&amp;$D154&amp;$BW154,IF({1,0},Sheet1!$A$6:$A$47&amp;Sheet1!$C$6:$C$47&amp;Sheet1!$BV$6:$BV$47,Sheet1!BU$6:BU$47),2,0)</f>
        <v>0</v>
      </c>
      <c r="BW154" s="9">
        <v>40</v>
      </c>
      <c r="BX154" s="9" t="str">
        <f t="shared" si="46"/>
        <v>伤害加成+4% （8星）</v>
      </c>
      <c r="BY154" s="9" t="s">
        <v>77</v>
      </c>
      <c r="BZ154" s="9">
        <f t="array" ref="BZ154">VLOOKUP($C154&amp;$D154&amp;$CF154,IF({1,0},Sheet1!$A$6:$A$47&amp;Sheet1!$C$6:$C$47&amp;Sheet1!$CE$6:$CE$47,Sheet1!BY$6:BY$47),2,0)</f>
        <v>2</v>
      </c>
      <c r="CA154" s="9">
        <f t="array" ref="CA154">VLOOKUP($C154&amp;$D154&amp;$CF154,IF({1,0},Sheet1!$A$6:$A$47&amp;Sheet1!$C$6:$C$47&amp;Sheet1!$CE$6:$CE$47,Sheet1!BZ$6:BZ$47),2,0)</f>
        <v>6000</v>
      </c>
      <c r="CB154" s="9">
        <f t="array" ref="CB154">VLOOKUP($C154&amp;$D154&amp;$CF154,IF({1,0},Sheet1!$A$6:$A$47&amp;Sheet1!$C$6:$C$47&amp;Sheet1!$CE$6:$CE$47,Sheet1!CA$6:CA$47),2,0)</f>
        <v>0</v>
      </c>
      <c r="CC154" s="9">
        <f t="array" ref="CC154">VLOOKUP($C154&amp;$D154&amp;$CF154,IF({1,0},Sheet1!$A$6:$A$47&amp;Sheet1!$C$6:$C$47&amp;Sheet1!$CE$6:$CE$47,Sheet1!CB$6:CB$47),2,0)</f>
        <v>0</v>
      </c>
      <c r="CD154" s="9">
        <f t="array" ref="CD154">VLOOKUP($C154&amp;$D154&amp;$CF154,IF({1,0},Sheet1!$A$6:$A$47&amp;Sheet1!$C$6:$C$47&amp;Sheet1!$CE$6:$CE$47,Sheet1!CC$6:CC$47),2,0)</f>
        <v>0</v>
      </c>
      <c r="CE154" s="9">
        <f t="array" ref="CE154">VLOOKUP($C154&amp;$D154&amp;$CF154,IF({1,0},Sheet1!$A$6:$A$47&amp;Sheet1!$C$6:$C$47&amp;Sheet1!$CE$6:$CE$47,Sheet1!CD$6:CD$47),2,0)</f>
        <v>0</v>
      </c>
      <c r="CF154" s="9">
        <v>45</v>
      </c>
      <c r="CG154" s="9" t="s">
        <v>491</v>
      </c>
      <c r="CH154" s="9" t="s">
        <v>214</v>
      </c>
      <c r="CI154" s="9">
        <f t="array" ref="CI154">VLOOKUP($C154&amp;$D154&amp;$CO154,IF({1,0},Sheet1!$A$6:$A$47&amp;Sheet1!$C$6:$C$47&amp;Sheet1!$CN$6:$CN$47,Sheet1!CH$6:CH$47),2,0)</f>
        <v>22</v>
      </c>
      <c r="CJ154" s="9">
        <f t="array" ref="CJ154">VLOOKUP($C154&amp;$D154&amp;$CO154,IF({1,0},Sheet1!$A$6:$A$47&amp;Sheet1!$C$6:$C$47&amp;Sheet1!$CN$6:$CN$47,Sheet1!CI$6:CI$47),2,0)</f>
        <v>48</v>
      </c>
      <c r="CK154" s="9">
        <f t="array" ref="CK154">VLOOKUP($C154&amp;$D154&amp;$CO154,IF({1,0},Sheet1!$A$6:$A$47&amp;Sheet1!$C$6:$C$47&amp;Sheet1!$CN$6:$CN$47,Sheet1!CJ$6:CJ$47),2,0)</f>
        <v>0</v>
      </c>
      <c r="CL154" s="9">
        <f t="array" ref="CL154">VLOOKUP($C154&amp;$D154&amp;$CO154,IF({1,0},Sheet1!$A$6:$A$47&amp;Sheet1!$C$6:$C$47&amp;Sheet1!$CN$6:$CN$47,Sheet1!CK$6:CK$47),2,0)</f>
        <v>0</v>
      </c>
      <c r="CM154" s="9">
        <f t="array" ref="CM154">VLOOKUP($C154&amp;$D154&amp;$CO154,IF({1,0},Sheet1!$A$6:$A$47&amp;Sheet1!$C$6:$C$47&amp;Sheet1!$CN$6:$CN$47,Sheet1!CL$6:CL$47),2,0)</f>
        <v>0</v>
      </c>
      <c r="CN154" s="9">
        <f t="array" ref="CN154">VLOOKUP($C154&amp;$D154&amp;$CO154,IF({1,0},Sheet1!$A$6:$A$47&amp;Sheet1!$C$6:$C$47&amp;Sheet1!$CN$6:$CN$47,Sheet1!CM$6:CM$47),2,0)</f>
        <v>0</v>
      </c>
      <c r="CO154" s="9">
        <v>50</v>
      </c>
      <c r="CP154" s="9" t="str">
        <f t="shared" si="47"/>
        <v>最终增伤+4.8% （10星）</v>
      </c>
    </row>
    <row r="155" spans="1:94" ht="17.399999999999999" x14ac:dyDescent="0.25">
      <c r="A155" s="53">
        <v>40502</v>
      </c>
      <c r="B155" s="12" t="s">
        <v>244</v>
      </c>
      <c r="C155" s="12">
        <f>VLOOKUP(B155,Sheet4!$A$6:$B$171,2,0)</f>
        <v>3</v>
      </c>
      <c r="D155" s="54">
        <v>5</v>
      </c>
      <c r="E155" s="9" t="s">
        <v>206</v>
      </c>
      <c r="F155" s="9">
        <f t="array" ref="F155">VLOOKUP($C155&amp;$D155&amp;$L155,IF({1,0},Sheet1!$A$6:$A$47&amp;Sheet1!$C$6:$C$47&amp;Sheet1!$K$6:$K$47,Sheet1!E$6:E$47),2,0)</f>
        <v>18</v>
      </c>
      <c r="G155" s="9">
        <f t="array" ref="G155">VLOOKUP($C155&amp;$D155&amp;$L155,IF({1,0},Sheet1!$A$6:$A$47&amp;Sheet1!$C$6:$C$47&amp;Sheet1!$K$6:$K$47,Sheet1!F$6:F$47),2,0)</f>
        <v>1</v>
      </c>
      <c r="H155" s="9">
        <f t="array" ref="H155">VLOOKUP($C155&amp;$D155&amp;$L155,IF({1,0},Sheet1!$A$6:$A$47&amp;Sheet1!$C$6:$C$47&amp;Sheet1!$K$6:$K$47,Sheet1!G$6:G$47),2,0)</f>
        <v>0</v>
      </c>
      <c r="I155" s="9">
        <f t="array" ref="I155">VLOOKUP($C155&amp;$D155&amp;$L155,IF({1,0},Sheet1!$A$6:$A$47&amp;Sheet1!$C$6:$C$47&amp;Sheet1!$K$6:$K$47,Sheet1!H$6:H$47),2,0)</f>
        <v>0</v>
      </c>
      <c r="J155" s="9">
        <f t="array" ref="J155">VLOOKUP($C155&amp;$D155&amp;$L155,IF({1,0},Sheet1!$A$6:$A$47&amp;Sheet1!$C$6:$C$47&amp;Sheet1!$K$6:$K$47,Sheet1!I$6:I$47),2,0)</f>
        <v>0</v>
      </c>
      <c r="K155" s="9">
        <f t="array" ref="K155">VLOOKUP($C155&amp;$D155&amp;$L155,IF({1,0},Sheet1!$A$6:$A$47&amp;Sheet1!$C$6:$C$47&amp;Sheet1!$K$6:$K$47,Sheet1!J$6:J$47),2,0)</f>
        <v>0</v>
      </c>
      <c r="L155" s="9">
        <v>5</v>
      </c>
      <c r="M155" s="33" t="s">
        <v>413</v>
      </c>
      <c r="N155" s="9" t="s">
        <v>207</v>
      </c>
      <c r="O155" s="9">
        <f t="array" ref="O155">VLOOKUP($C155&amp;$D155&amp;$U155,IF({1,0},Sheet1!$A$6:$A$47&amp;Sheet1!$C$6:$C$47&amp;Sheet1!$T$6:$T$47,Sheet1!N$6:N$47),2,0)</f>
        <v>18</v>
      </c>
      <c r="P155" s="9">
        <f t="array" ref="P155">VLOOKUP($C155&amp;$D155&amp;$U155,IF({1,0},Sheet1!$A$6:$A$47&amp;Sheet1!$C$6:$C$47&amp;Sheet1!$T$6:$T$47,Sheet1!O$6:O$47),2,0)</f>
        <v>2</v>
      </c>
      <c r="Q155" s="9">
        <f t="array" ref="Q155">VLOOKUP($C155&amp;$D155&amp;$U155,IF({1,0},Sheet1!$A$6:$A$47&amp;Sheet1!$C$6:$C$47&amp;Sheet1!$T$6:$T$47,Sheet1!P$6:P$47),2,0)</f>
        <v>0</v>
      </c>
      <c r="R155" s="9">
        <f t="array" ref="R155">VLOOKUP($C155&amp;$D155&amp;$U155,IF({1,0},Sheet1!$A$6:$A$47&amp;Sheet1!$C$6:$C$47&amp;Sheet1!$T$6:$T$47,Sheet1!Q$6:Q$47),2,0)</f>
        <v>0</v>
      </c>
      <c r="S155" s="9">
        <f t="array" ref="S155">VLOOKUP($C155&amp;$D155&amp;$U155,IF({1,0},Sheet1!$A$6:$A$47&amp;Sheet1!$C$6:$C$47&amp;Sheet1!$T$6:$T$47,Sheet1!R$6:R$47),2,0)</f>
        <v>0</v>
      </c>
      <c r="T155" s="9">
        <f t="array" ref="T155">VLOOKUP($C155&amp;$D155&amp;$U155,IF({1,0},Sheet1!$A$6:$A$47&amp;Sheet1!$C$6:$C$47&amp;Sheet1!$T$6:$T$47,Sheet1!S$6:S$47),2,0)</f>
        <v>0</v>
      </c>
      <c r="U155" s="9">
        <v>10</v>
      </c>
      <c r="V155" s="33" t="s">
        <v>414</v>
      </c>
      <c r="W155" s="9" t="s">
        <v>28</v>
      </c>
      <c r="X155" s="9">
        <f t="array" ref="X155">VLOOKUP($C155&amp;$D155&amp;$AD155,IF({1,0},Sheet1!$A$6:$A$47&amp;Sheet1!$C$6:$C$47&amp;Sheet1!$AC$6:$AC$47,Sheet1!W$6:W$47),2,0)</f>
        <v>0</v>
      </c>
      <c r="Y155" s="9">
        <f t="array" ref="Y155">VLOOKUP($C155&amp;$D155&amp;$AD155,IF({1,0},Sheet1!$A$6:$A$47&amp;Sheet1!$C$6:$C$47&amp;Sheet1!$AC$6:$AC$47,Sheet1!X$6:X$47),2,0)</f>
        <v>0</v>
      </c>
      <c r="Z155" s="9">
        <f t="array" ref="Z155">VLOOKUP($C155&amp;$D155&amp;$AD155,IF({1,0},Sheet1!$A$6:$A$47&amp;Sheet1!$C$6:$C$47&amp;Sheet1!$AC$6:$AC$47,Sheet1!Y$6:Y$47),2,0)</f>
        <v>2</v>
      </c>
      <c r="AA155" s="9">
        <f t="array" ref="AA155">VLOOKUP($C155&amp;$D155&amp;$AD155,IF({1,0},Sheet1!$A$6:$A$47&amp;Sheet1!$C$6:$C$47&amp;Sheet1!$AC$6:$AC$47,Sheet1!Z$6:Z$47),2,0)</f>
        <v>500</v>
      </c>
      <c r="AB155" s="9">
        <f t="array" ref="AB155">VLOOKUP($C155&amp;$D155&amp;$AD155,IF({1,0},Sheet1!$A$6:$A$47&amp;Sheet1!$C$6:$C$47&amp;Sheet1!$AC$6:$AC$47,Sheet1!AA$6:AA$47),2,0)</f>
        <v>9</v>
      </c>
      <c r="AC155" s="9">
        <f t="array" ref="AC155">VLOOKUP($C155&amp;$D155&amp;$AD155,IF({1,0},Sheet1!$A$6:$A$47&amp;Sheet1!$C$6:$C$47&amp;Sheet1!$AC$6:$AC$47,Sheet1!AB$6:AB$47),2,0)</f>
        <v>25</v>
      </c>
      <c r="AD155" s="9">
        <v>15</v>
      </c>
      <c r="AE155" s="9" t="str">
        <f t="array" ref="AE155">VLOOKUP($C155&amp;$D155,IF({1,0},Sheet1!$A$6:$A$47&amp;Sheet1!$C$6:$C$47,Sheet1!AD$6:AD$47),2,0)</f>
        <v>攻击+500，命中+2.5% （3星）</v>
      </c>
      <c r="AF155" s="9" t="s">
        <v>209</v>
      </c>
      <c r="AG155" s="9">
        <f t="array" ref="AG155">VLOOKUP($C155&amp;$D155&amp;$AM155,IF({1,0},Sheet1!$A$6:$A$47&amp;Sheet1!$C$6:$C$47&amp;Sheet1!$AL$6:$AL$47,Sheet1!AF$6:AF$47),2,0)</f>
        <v>0</v>
      </c>
      <c r="AH155" s="9">
        <f t="array" ref="AH155">VLOOKUP($C155&amp;$D155&amp;$AM155,IF({1,0},Sheet1!$A$6:$A$47&amp;Sheet1!$C$6:$C$47&amp;Sheet1!$AL$6:$AL$47,Sheet1!AG$6:AG$47),2,0)</f>
        <v>0</v>
      </c>
      <c r="AI155" s="9">
        <f t="array" ref="AI155">VLOOKUP($C155&amp;$D155&amp;$AM155,IF({1,0},Sheet1!$A$6:$A$47&amp;Sheet1!$C$6:$C$47&amp;Sheet1!$AL$6:$AL$47,Sheet1!AH$6:AH$47),2,0)</f>
        <v>7</v>
      </c>
      <c r="AJ155" s="9">
        <f t="array" ref="AJ155">VLOOKUP($C155&amp;$D155&amp;$AM155,IF({1,0},Sheet1!$A$6:$A$47&amp;Sheet1!$C$6:$C$47&amp;Sheet1!$AL$6:$AL$47,Sheet1!AI$6:AI$47),2,0)</f>
        <v>45</v>
      </c>
      <c r="AK155" s="9">
        <f t="array" ref="AK155">VLOOKUP($C155&amp;$D155&amp;$AM155,IF({1,0},Sheet1!$A$6:$A$47&amp;Sheet1!$C$6:$C$47&amp;Sheet1!$AL$6:$AL$47,Sheet1!AJ$6:AJ$47),2,0)</f>
        <v>0</v>
      </c>
      <c r="AL155" s="9">
        <f t="array" ref="AL155">VLOOKUP($C155&amp;$D155&amp;$AM155,IF({1,0},Sheet1!$A$6:$A$47&amp;Sheet1!$C$6:$C$47&amp;Sheet1!$AL$6:$AL$47,Sheet1!AK$6:AK$47),2,0)</f>
        <v>0</v>
      </c>
      <c r="AM155" s="9">
        <v>20</v>
      </c>
      <c r="AN155" s="9" t="s">
        <v>488</v>
      </c>
      <c r="AO155" s="9" t="s">
        <v>73</v>
      </c>
      <c r="AP155" s="9">
        <f t="array" ref="AP155">VLOOKUP($C155&amp;$D155&amp;$AV155,IF({1,0},Sheet1!$A$6:$A$47&amp;Sheet1!$C$6:$C$47&amp;Sheet1!$AU$6:$AU$47,Sheet1!AO$6:AO$47),2,0)</f>
        <v>2</v>
      </c>
      <c r="AQ155" s="9">
        <f t="array" ref="AQ155">VLOOKUP($C155&amp;$D155&amp;$AV155,IF({1,0},Sheet1!$A$6:$A$47&amp;Sheet1!$C$6:$C$47&amp;Sheet1!$AU$6:$AU$47,Sheet1!AP$6:AP$47),2,0)</f>
        <v>1500</v>
      </c>
      <c r="AR155" s="9">
        <f t="array" ref="AR155">VLOOKUP($C155&amp;$D155&amp;$AV155,IF({1,0},Sheet1!$A$6:$A$47&amp;Sheet1!$C$6:$C$47&amp;Sheet1!$AU$6:$AU$47,Sheet1!AQ$6:AQ$47),2,0)</f>
        <v>0</v>
      </c>
      <c r="AS155" s="9">
        <f t="array" ref="AS155">VLOOKUP($C155&amp;$D155&amp;$AV155,IF({1,0},Sheet1!$A$6:$A$47&amp;Sheet1!$C$6:$C$47&amp;Sheet1!$AU$6:$AU$47,Sheet1!AR$6:AR$47),2,0)</f>
        <v>0</v>
      </c>
      <c r="AT155" s="9">
        <f t="array" ref="AT155">VLOOKUP($C155&amp;$D155&amp;$AV155,IF({1,0},Sheet1!$A$6:$A$47&amp;Sheet1!$C$6:$C$47&amp;Sheet1!$AU$6:$AU$47,Sheet1!AS$6:AS$47),2,0)</f>
        <v>0</v>
      </c>
      <c r="AU155" s="9">
        <f t="array" ref="AU155">VLOOKUP($C155&amp;$D155&amp;$AV155,IF({1,0},Sheet1!$A$6:$A$47&amp;Sheet1!$C$6:$C$47&amp;Sheet1!$AU$6:$AU$47,Sheet1!AT$6:AT$47),2,0)</f>
        <v>0</v>
      </c>
      <c r="AV155" s="9">
        <v>25</v>
      </c>
      <c r="AW155" s="9" t="s">
        <v>489</v>
      </c>
      <c r="AX155" s="9" t="s">
        <v>74</v>
      </c>
      <c r="AY155" s="9">
        <f t="array" ref="AY155">VLOOKUP($C155&amp;$D155&amp;$BE155,IF({1,0},Sheet1!$A$6:$A$47&amp;Sheet1!$C$6:$C$47&amp;Sheet1!$BD$6:$BD$47,Sheet1!AX$6:AX$47),2,0)</f>
        <v>18</v>
      </c>
      <c r="AZ155" s="9">
        <f t="array" ref="AZ155">VLOOKUP($C155&amp;$D155&amp;$BE155,IF({1,0},Sheet1!$A$6:$A$47&amp;Sheet1!$C$6:$C$47&amp;Sheet1!$BD$6:$BD$47,Sheet1!AY$6:AY$47),2,0)</f>
        <v>4</v>
      </c>
      <c r="BA155" s="9">
        <f t="array" ref="BA155">VLOOKUP($C155&amp;$D155&amp;$BE155,IF({1,0},Sheet1!$A$6:$A$47&amp;Sheet1!$C$6:$C$47&amp;Sheet1!$BD$6:$BD$47,Sheet1!AZ$6:AZ$47),2,0)</f>
        <v>0</v>
      </c>
      <c r="BB155" s="9">
        <f t="array" ref="BB155">VLOOKUP($C155&amp;$D155&amp;$BE155,IF({1,0},Sheet1!$A$6:$A$47&amp;Sheet1!$C$6:$C$47&amp;Sheet1!$BD$6:$BD$47,Sheet1!BA$6:BA$47),2,0)</f>
        <v>0</v>
      </c>
      <c r="BC155" s="9">
        <f t="array" ref="BC155">VLOOKUP($C155&amp;$D155&amp;$BE155,IF({1,0},Sheet1!$A$6:$A$47&amp;Sheet1!$C$6:$C$47&amp;Sheet1!$BD$6:$BD$47,Sheet1!BB$6:BB$47),2,0)</f>
        <v>0</v>
      </c>
      <c r="BD155" s="9">
        <f t="array" ref="BD155">VLOOKUP($C155&amp;$D155&amp;$BE155,IF({1,0},Sheet1!$A$6:$A$47&amp;Sheet1!$C$6:$C$47&amp;Sheet1!$BD$6:$BD$47,Sheet1!BC$6:BC$47),2,0)</f>
        <v>0</v>
      </c>
      <c r="BE155" s="9">
        <v>30</v>
      </c>
      <c r="BF155" s="33" t="s">
        <v>418</v>
      </c>
      <c r="BG155" s="33" t="s">
        <v>75</v>
      </c>
      <c r="BH155" s="9">
        <f t="array" ref="BH155">VLOOKUP($C155&amp;$D155&amp;$BN155,IF({1,0},Sheet1!$A$6:$A$47&amp;Sheet1!$C$6:$C$47&amp;Sheet1!$BM$6:$BM$47,Sheet1!BG$6:BG$47),2,0)</f>
        <v>2</v>
      </c>
      <c r="BI155" s="9">
        <f t="array" ref="BI155">VLOOKUP($C155&amp;$D155&amp;$BN155,IF({1,0},Sheet1!$A$6:$A$47&amp;Sheet1!$C$6:$C$47&amp;Sheet1!$BM$6:$BM$47,Sheet1!BH$6:BH$47),2,0)</f>
        <v>3000</v>
      </c>
      <c r="BJ155" s="9">
        <f t="array" ref="BJ155">VLOOKUP($C155&amp;$D155&amp;$BN155,IF({1,0},Sheet1!$A$6:$A$47&amp;Sheet1!$C$6:$C$47&amp;Sheet1!$BM$6:$BM$47,Sheet1!BI$6:BI$47),2,0)</f>
        <v>0</v>
      </c>
      <c r="BK155" s="9">
        <f t="array" ref="BK155">VLOOKUP($C155&amp;$D155&amp;$BN155,IF({1,0},Sheet1!$A$6:$A$47&amp;Sheet1!$C$6:$C$47&amp;Sheet1!$BM$6:$BM$47,Sheet1!BJ$6:BJ$47),2,0)</f>
        <v>0</v>
      </c>
      <c r="BL155" s="9">
        <f t="array" ref="BL155">VLOOKUP($C155&amp;$D155&amp;$BN155,IF({1,0},Sheet1!$A$6:$A$47&amp;Sheet1!$C$6:$C$47&amp;Sheet1!$BM$6:$BM$47,Sheet1!BK$6:BK$47),2,0)</f>
        <v>0</v>
      </c>
      <c r="BM155" s="9">
        <f t="array" ref="BM155">VLOOKUP($C155&amp;$D155&amp;$BN155,IF({1,0},Sheet1!$A$6:$A$47&amp;Sheet1!$C$6:$C$47&amp;Sheet1!$BM$6:$BM$47,Sheet1!BL$6:BL$47),2,0)</f>
        <v>0</v>
      </c>
      <c r="BN155" s="9">
        <v>35</v>
      </c>
      <c r="BO155" s="9" t="s">
        <v>490</v>
      </c>
      <c r="BP155" s="9" t="s">
        <v>212</v>
      </c>
      <c r="BQ155" s="9">
        <f t="array" ref="BQ155">VLOOKUP($C155&amp;$D155&amp;$BW155,IF({1,0},Sheet1!$A$6:$A$47&amp;Sheet1!$C$6:$C$47&amp;Sheet1!$BV$6:$BV$47,Sheet1!BP$6:BP$47),2,0)</f>
        <v>7</v>
      </c>
      <c r="BR155" s="9">
        <f t="array" ref="BR155">VLOOKUP($C155&amp;$D155&amp;$BW155,IF({1,0},Sheet1!$A$6:$A$47&amp;Sheet1!$C$6:$C$47&amp;Sheet1!$BV$6:$BV$47,Sheet1!BQ$6:BQ$47),2,0)</f>
        <v>40</v>
      </c>
      <c r="BS155" s="9">
        <f t="array" ref="BS155">VLOOKUP($C155&amp;$D155&amp;$BW155,IF({1,0},Sheet1!$A$6:$A$47&amp;Sheet1!$C$6:$C$47&amp;Sheet1!$BV$6:$BV$47,Sheet1!BR$6:BR$47),2,0)</f>
        <v>0</v>
      </c>
      <c r="BT155" s="9">
        <f t="array" ref="BT155">VLOOKUP($C155&amp;$D155&amp;$BW155,IF({1,0},Sheet1!$A$6:$A$47&amp;Sheet1!$C$6:$C$47&amp;Sheet1!$BV$6:$BV$47,Sheet1!BS$6:BS$47),2,0)</f>
        <v>0</v>
      </c>
      <c r="BU155" s="9">
        <f t="array" ref="BU155">VLOOKUP($C155&amp;$D155&amp;$BW155,IF({1,0},Sheet1!$A$6:$A$47&amp;Sheet1!$C$6:$C$47&amp;Sheet1!$BV$6:$BV$47,Sheet1!BT$6:BT$47),2,0)</f>
        <v>0</v>
      </c>
      <c r="BV155" s="9">
        <f t="array" ref="BV155">VLOOKUP($C155&amp;$D155&amp;$BW155,IF({1,0},Sheet1!$A$6:$A$47&amp;Sheet1!$C$6:$C$47&amp;Sheet1!$BV$6:$BV$47,Sheet1!BU$6:BU$47),2,0)</f>
        <v>0</v>
      </c>
      <c r="BW155" s="9">
        <v>40</v>
      </c>
      <c r="BX155" s="9" t="str">
        <f t="shared" si="46"/>
        <v>伤害加成+4% （8星）</v>
      </c>
      <c r="BY155" s="9" t="s">
        <v>77</v>
      </c>
      <c r="BZ155" s="9">
        <f t="array" ref="BZ155">VLOOKUP($C155&amp;$D155&amp;$CF155,IF({1,0},Sheet1!$A$6:$A$47&amp;Sheet1!$C$6:$C$47&amp;Sheet1!$CE$6:$CE$47,Sheet1!BY$6:BY$47),2,0)</f>
        <v>2</v>
      </c>
      <c r="CA155" s="9">
        <f t="array" ref="CA155">VLOOKUP($C155&amp;$D155&amp;$CF155,IF({1,0},Sheet1!$A$6:$A$47&amp;Sheet1!$C$6:$C$47&amp;Sheet1!$CE$6:$CE$47,Sheet1!BZ$6:BZ$47),2,0)</f>
        <v>6000</v>
      </c>
      <c r="CB155" s="9">
        <f t="array" ref="CB155">VLOOKUP($C155&amp;$D155&amp;$CF155,IF({1,0},Sheet1!$A$6:$A$47&amp;Sheet1!$C$6:$C$47&amp;Sheet1!$CE$6:$CE$47,Sheet1!CA$6:CA$47),2,0)</f>
        <v>0</v>
      </c>
      <c r="CC155" s="9">
        <f t="array" ref="CC155">VLOOKUP($C155&amp;$D155&amp;$CF155,IF({1,0},Sheet1!$A$6:$A$47&amp;Sheet1!$C$6:$C$47&amp;Sheet1!$CE$6:$CE$47,Sheet1!CB$6:CB$47),2,0)</f>
        <v>0</v>
      </c>
      <c r="CD155" s="9">
        <f t="array" ref="CD155">VLOOKUP($C155&amp;$D155&amp;$CF155,IF({1,0},Sheet1!$A$6:$A$47&amp;Sheet1!$C$6:$C$47&amp;Sheet1!$CE$6:$CE$47,Sheet1!CC$6:CC$47),2,0)</f>
        <v>0</v>
      </c>
      <c r="CE155" s="9">
        <f t="array" ref="CE155">VLOOKUP($C155&amp;$D155&amp;$CF155,IF({1,0},Sheet1!$A$6:$A$47&amp;Sheet1!$C$6:$C$47&amp;Sheet1!$CE$6:$CE$47,Sheet1!CD$6:CD$47),2,0)</f>
        <v>0</v>
      </c>
      <c r="CF155" s="9">
        <v>45</v>
      </c>
      <c r="CG155" s="9" t="s">
        <v>491</v>
      </c>
      <c r="CH155" s="9" t="s">
        <v>214</v>
      </c>
      <c r="CI155" s="9">
        <f t="array" ref="CI155">VLOOKUP($C155&amp;$D155&amp;$CO155,IF({1,0},Sheet1!$A$6:$A$47&amp;Sheet1!$C$6:$C$47&amp;Sheet1!$CN$6:$CN$47,Sheet1!CH$6:CH$47),2,0)</f>
        <v>22</v>
      </c>
      <c r="CJ155" s="9">
        <f t="array" ref="CJ155">VLOOKUP($C155&amp;$D155&amp;$CO155,IF({1,0},Sheet1!$A$6:$A$47&amp;Sheet1!$C$6:$C$47&amp;Sheet1!$CN$6:$CN$47,Sheet1!CI$6:CI$47),2,0)</f>
        <v>48</v>
      </c>
      <c r="CK155" s="9">
        <f t="array" ref="CK155">VLOOKUP($C155&amp;$D155&amp;$CO155,IF({1,0},Sheet1!$A$6:$A$47&amp;Sheet1!$C$6:$C$47&amp;Sheet1!$CN$6:$CN$47,Sheet1!CJ$6:CJ$47),2,0)</f>
        <v>0</v>
      </c>
      <c r="CL155" s="9">
        <f t="array" ref="CL155">VLOOKUP($C155&amp;$D155&amp;$CO155,IF({1,0},Sheet1!$A$6:$A$47&amp;Sheet1!$C$6:$C$47&amp;Sheet1!$CN$6:$CN$47,Sheet1!CK$6:CK$47),2,0)</f>
        <v>0</v>
      </c>
      <c r="CM155" s="9">
        <f t="array" ref="CM155">VLOOKUP($C155&amp;$D155&amp;$CO155,IF({1,0},Sheet1!$A$6:$A$47&amp;Sheet1!$C$6:$C$47&amp;Sheet1!$CN$6:$CN$47,Sheet1!CL$6:CL$47),2,0)</f>
        <v>0</v>
      </c>
      <c r="CN155" s="9">
        <f t="array" ref="CN155">VLOOKUP($C155&amp;$D155&amp;$CO155,IF({1,0},Sheet1!$A$6:$A$47&amp;Sheet1!$C$6:$C$47&amp;Sheet1!$CN$6:$CN$47,Sheet1!CM$6:CM$47),2,0)</f>
        <v>0</v>
      </c>
      <c r="CO155" s="9">
        <v>50</v>
      </c>
      <c r="CP155" s="9" t="str">
        <f t="shared" si="47"/>
        <v>最终增伤+4.8% （10星）</v>
      </c>
    </row>
    <row r="156" spans="1:94" ht="17.399999999999999" x14ac:dyDescent="0.25">
      <c r="A156" s="53">
        <v>40503</v>
      </c>
      <c r="B156" s="12" t="s">
        <v>245</v>
      </c>
      <c r="C156" s="12">
        <f>VLOOKUP(B156,Sheet4!$A$6:$B$171,2,0)</f>
        <v>2</v>
      </c>
      <c r="D156" s="54">
        <v>5</v>
      </c>
      <c r="E156" s="9" t="s">
        <v>206</v>
      </c>
      <c r="F156" s="9">
        <f t="array" ref="F156">VLOOKUP($C156&amp;$D156&amp;$L156,IF({1,0},Sheet1!$A$6:$A$47&amp;Sheet1!$C$6:$C$47&amp;Sheet1!$K$6:$K$47,Sheet1!E$6:E$47),2,0)</f>
        <v>18</v>
      </c>
      <c r="G156" s="9">
        <f t="array" ref="G156">VLOOKUP($C156&amp;$D156&amp;$L156,IF({1,0},Sheet1!$A$6:$A$47&amp;Sheet1!$C$6:$C$47&amp;Sheet1!$K$6:$K$47,Sheet1!F$6:F$47),2,0)</f>
        <v>1</v>
      </c>
      <c r="H156" s="9">
        <f t="array" ref="H156">VLOOKUP($C156&amp;$D156&amp;$L156,IF({1,0},Sheet1!$A$6:$A$47&amp;Sheet1!$C$6:$C$47&amp;Sheet1!$K$6:$K$47,Sheet1!G$6:G$47),2,0)</f>
        <v>0</v>
      </c>
      <c r="I156" s="9">
        <f t="array" ref="I156">VLOOKUP($C156&amp;$D156&amp;$L156,IF({1,0},Sheet1!$A$6:$A$47&amp;Sheet1!$C$6:$C$47&amp;Sheet1!$K$6:$K$47,Sheet1!H$6:H$47),2,0)</f>
        <v>0</v>
      </c>
      <c r="J156" s="9">
        <f t="array" ref="J156">VLOOKUP($C156&amp;$D156&amp;$L156,IF({1,0},Sheet1!$A$6:$A$47&amp;Sheet1!$C$6:$C$47&amp;Sheet1!$K$6:$K$47,Sheet1!I$6:I$47),2,0)</f>
        <v>0</v>
      </c>
      <c r="K156" s="9">
        <f t="array" ref="K156">VLOOKUP($C156&amp;$D156&amp;$L156,IF({1,0},Sheet1!$A$6:$A$47&amp;Sheet1!$C$6:$C$47&amp;Sheet1!$K$6:$K$47,Sheet1!J$6:J$47),2,0)</f>
        <v>0</v>
      </c>
      <c r="L156" s="9">
        <v>5</v>
      </c>
      <c r="M156" s="33" t="s">
        <v>413</v>
      </c>
      <c r="N156" s="9" t="s">
        <v>207</v>
      </c>
      <c r="O156" s="9">
        <f t="array" ref="O156">VLOOKUP($C156&amp;$D156&amp;$U156,IF({1,0},Sheet1!$A$6:$A$47&amp;Sheet1!$C$6:$C$47&amp;Sheet1!$T$6:$T$47,Sheet1!N$6:N$47),2,0)</f>
        <v>18</v>
      </c>
      <c r="P156" s="9">
        <f t="array" ref="P156">VLOOKUP($C156&amp;$D156&amp;$U156,IF({1,0},Sheet1!$A$6:$A$47&amp;Sheet1!$C$6:$C$47&amp;Sheet1!$T$6:$T$47,Sheet1!O$6:O$47),2,0)</f>
        <v>2</v>
      </c>
      <c r="Q156" s="9">
        <f t="array" ref="Q156">VLOOKUP($C156&amp;$D156&amp;$U156,IF({1,0},Sheet1!$A$6:$A$47&amp;Sheet1!$C$6:$C$47&amp;Sheet1!$T$6:$T$47,Sheet1!P$6:P$47),2,0)</f>
        <v>0</v>
      </c>
      <c r="R156" s="9">
        <f t="array" ref="R156">VLOOKUP($C156&amp;$D156&amp;$U156,IF({1,0},Sheet1!$A$6:$A$47&amp;Sheet1!$C$6:$C$47&amp;Sheet1!$T$6:$T$47,Sheet1!Q$6:Q$47),2,0)</f>
        <v>0</v>
      </c>
      <c r="S156" s="9">
        <f t="array" ref="S156">VLOOKUP($C156&amp;$D156&amp;$U156,IF({1,0},Sheet1!$A$6:$A$47&amp;Sheet1!$C$6:$C$47&amp;Sheet1!$T$6:$T$47,Sheet1!R$6:R$47),2,0)</f>
        <v>0</v>
      </c>
      <c r="T156" s="9">
        <f t="array" ref="T156">VLOOKUP($C156&amp;$D156&amp;$U156,IF({1,0},Sheet1!$A$6:$A$47&amp;Sheet1!$C$6:$C$47&amp;Sheet1!$T$6:$T$47,Sheet1!S$6:S$47),2,0)</f>
        <v>0</v>
      </c>
      <c r="U156" s="9">
        <v>10</v>
      </c>
      <c r="V156" s="33" t="s">
        <v>414</v>
      </c>
      <c r="W156" s="9" t="s">
        <v>28</v>
      </c>
      <c r="X156" s="9">
        <f t="array" ref="X156">VLOOKUP($C156&amp;$D156&amp;$AD156,IF({1,0},Sheet1!$A$6:$A$47&amp;Sheet1!$C$6:$C$47&amp;Sheet1!$AC$6:$AC$47,Sheet1!W$6:W$47),2,0)</f>
        <v>0</v>
      </c>
      <c r="Y156" s="9">
        <f t="array" ref="Y156">VLOOKUP($C156&amp;$D156&amp;$AD156,IF({1,0},Sheet1!$A$6:$A$47&amp;Sheet1!$C$6:$C$47&amp;Sheet1!$AC$6:$AC$47,Sheet1!X$6:X$47),2,0)</f>
        <v>0</v>
      </c>
      <c r="Z156" s="9">
        <f t="array" ref="Z156">VLOOKUP($C156&amp;$D156&amp;$AD156,IF({1,0},Sheet1!$A$6:$A$47&amp;Sheet1!$C$6:$C$47&amp;Sheet1!$AC$6:$AC$47,Sheet1!Y$6:Y$47),2,0)</f>
        <v>3</v>
      </c>
      <c r="AA156" s="9">
        <f t="array" ref="AA156">VLOOKUP($C156&amp;$D156&amp;$AD156,IF({1,0},Sheet1!$A$6:$A$47&amp;Sheet1!$C$6:$C$47&amp;Sheet1!$AC$6:$AC$47,Sheet1!Z$6:Z$47),2,0)</f>
        <v>300</v>
      </c>
      <c r="AB156" s="9">
        <f t="array" ref="AB156">VLOOKUP($C156&amp;$D156&amp;$AD156,IF({1,0},Sheet1!$A$6:$A$47&amp;Sheet1!$C$6:$C$47&amp;Sheet1!$AC$6:$AC$47,Sheet1!AA$6:AA$47),2,0)</f>
        <v>10</v>
      </c>
      <c r="AC156" s="9">
        <f t="array" ref="AC156">VLOOKUP($C156&amp;$D156&amp;$AD156,IF({1,0},Sheet1!$A$6:$A$47&amp;Sheet1!$C$6:$C$47&amp;Sheet1!$AC$6:$AC$47,Sheet1!AB$6:AB$47),2,0)</f>
        <v>35</v>
      </c>
      <c r="AD156" s="9">
        <v>15</v>
      </c>
      <c r="AE156" s="9" t="str">
        <f t="array" ref="AE156">VLOOKUP($C156&amp;$D156,IF({1,0},Sheet1!$A$6:$A$47&amp;Sheet1!$C$6:$C$47,Sheet1!AD$6:AD$47),2,0)</f>
        <v>防御+300，闪避+3.5% （3星）</v>
      </c>
      <c r="AF156" s="9" t="s">
        <v>209</v>
      </c>
      <c r="AG156" s="9">
        <v>0</v>
      </c>
      <c r="AH156" s="9">
        <v>0</v>
      </c>
      <c r="AI156" s="9">
        <v>8</v>
      </c>
      <c r="AJ156" s="9">
        <v>30</v>
      </c>
      <c r="AK156" s="9">
        <f t="array" ref="AK156">VLOOKUP($C156&amp;$D156&amp;$AM156,IF({1,0},Sheet1!$A$6:$A$47&amp;Sheet1!$C$6:$C$47&amp;Sheet1!$AL$6:$AL$47,Sheet1!AJ$6:AJ$47),2,0)</f>
        <v>0</v>
      </c>
      <c r="AL156" s="9">
        <f t="array" ref="AL156">VLOOKUP($C156&amp;$D156&amp;$AM156,IF({1,0},Sheet1!$A$6:$A$47&amp;Sheet1!$C$6:$C$47&amp;Sheet1!$AL$6:$AL$47,Sheet1!AK$6:AK$47),2,0)</f>
        <v>0</v>
      </c>
      <c r="AM156" s="9">
        <v>20</v>
      </c>
      <c r="AN156" s="9" t="s">
        <v>494</v>
      </c>
      <c r="AO156" s="9" t="s">
        <v>73</v>
      </c>
      <c r="AP156" s="9">
        <f t="array" ref="AP156">VLOOKUP($C156&amp;$D156&amp;$AV156,IF({1,0},Sheet1!$A$6:$A$47&amp;Sheet1!$C$6:$C$47&amp;Sheet1!$AU$6:$AU$47,Sheet1!AO$6:AO$47),2,0)</f>
        <v>1</v>
      </c>
      <c r="AQ156" s="9">
        <f t="array" ref="AQ156">VLOOKUP($C156&amp;$D156&amp;$AV156,IF({1,0},Sheet1!$A$6:$A$47&amp;Sheet1!$C$6:$C$47&amp;Sheet1!$AU$6:$AU$47,Sheet1!AP$6:AP$47),2,0)</f>
        <v>6000</v>
      </c>
      <c r="AR156" s="9">
        <f t="array" ref="AR156">VLOOKUP($C156&amp;$D156&amp;$AV156,IF({1,0},Sheet1!$A$6:$A$47&amp;Sheet1!$C$6:$C$47&amp;Sheet1!$AU$6:$AU$47,Sheet1!AQ$6:AQ$47),2,0)</f>
        <v>3</v>
      </c>
      <c r="AS156" s="9">
        <f t="array" ref="AS156">VLOOKUP($C156&amp;$D156&amp;$AV156,IF({1,0},Sheet1!$A$6:$A$47&amp;Sheet1!$C$6:$C$47&amp;Sheet1!$AU$6:$AU$47,Sheet1!AR$6:AR$47),2,0)</f>
        <v>300</v>
      </c>
      <c r="AT156" s="9">
        <f t="array" ref="AT156">VLOOKUP($C156&amp;$D156&amp;$AV156,IF({1,0},Sheet1!$A$6:$A$47&amp;Sheet1!$C$6:$C$47&amp;Sheet1!$AU$6:$AU$47,Sheet1!AS$6:AS$47),2,0)</f>
        <v>0</v>
      </c>
      <c r="AU156" s="9">
        <f t="array" ref="AU156">VLOOKUP($C156&amp;$D156&amp;$AV156,IF({1,0},Sheet1!$A$6:$A$47&amp;Sheet1!$C$6:$C$47&amp;Sheet1!$AU$6:$AU$47,Sheet1!AT$6:AT$47),2,0)</f>
        <v>0</v>
      </c>
      <c r="AV156" s="9">
        <v>25</v>
      </c>
      <c r="AW156" s="9" t="s">
        <v>492</v>
      </c>
      <c r="AX156" s="9" t="s">
        <v>74</v>
      </c>
      <c r="AY156" s="9">
        <f t="array" ref="AY156">VLOOKUP($C156&amp;$D156&amp;$BE156,IF({1,0},Sheet1!$A$6:$A$47&amp;Sheet1!$C$6:$C$47&amp;Sheet1!$BD$6:$BD$47,Sheet1!AX$6:AX$47),2,0)</f>
        <v>18</v>
      </c>
      <c r="AZ156" s="9">
        <f t="array" ref="AZ156">VLOOKUP($C156&amp;$D156&amp;$BE156,IF({1,0},Sheet1!$A$6:$A$47&amp;Sheet1!$C$6:$C$47&amp;Sheet1!$BD$6:$BD$47,Sheet1!AY$6:AY$47),2,0)</f>
        <v>4</v>
      </c>
      <c r="BA156" s="9">
        <f t="array" ref="BA156">VLOOKUP($C156&amp;$D156&amp;$BE156,IF({1,0},Sheet1!$A$6:$A$47&amp;Sheet1!$C$6:$C$47&amp;Sheet1!$BD$6:$BD$47,Sheet1!AZ$6:AZ$47),2,0)</f>
        <v>0</v>
      </c>
      <c r="BB156" s="9">
        <f t="array" ref="BB156">VLOOKUP($C156&amp;$D156&amp;$BE156,IF({1,0},Sheet1!$A$6:$A$47&amp;Sheet1!$C$6:$C$47&amp;Sheet1!$BD$6:$BD$47,Sheet1!BA$6:BA$47),2,0)</f>
        <v>0</v>
      </c>
      <c r="BC156" s="9">
        <f t="array" ref="BC156">VLOOKUP($C156&amp;$D156&amp;$BE156,IF({1,0},Sheet1!$A$6:$A$47&amp;Sheet1!$C$6:$C$47&amp;Sheet1!$BD$6:$BD$47,Sheet1!BB$6:BB$47),2,0)</f>
        <v>0</v>
      </c>
      <c r="BD156" s="9">
        <f t="array" ref="BD156">VLOOKUP($C156&amp;$D156&amp;$BE156,IF({1,0},Sheet1!$A$6:$A$47&amp;Sheet1!$C$6:$C$47&amp;Sheet1!$BD$6:$BD$47,Sheet1!BC$6:BC$47),2,0)</f>
        <v>0</v>
      </c>
      <c r="BE156" s="9">
        <v>30</v>
      </c>
      <c r="BF156" s="33" t="s">
        <v>418</v>
      </c>
      <c r="BG156" s="33" t="s">
        <v>75</v>
      </c>
      <c r="BH156" s="9">
        <f t="array" ref="BH156">VLOOKUP($C156&amp;$D156&amp;$BN156,IF({1,0},Sheet1!$A$6:$A$47&amp;Sheet1!$C$6:$C$47&amp;Sheet1!$BM$6:$BM$47,Sheet1!BG$6:BG$47),2,0)</f>
        <v>1</v>
      </c>
      <c r="BI156" s="9">
        <f t="array" ref="BI156">VLOOKUP($C156&amp;$D156&amp;$BN156,IF({1,0},Sheet1!$A$6:$A$47&amp;Sheet1!$C$6:$C$47&amp;Sheet1!$BM$6:$BM$47,Sheet1!BH$6:BH$47),2,0)</f>
        <v>12000</v>
      </c>
      <c r="BJ156" s="9">
        <f t="array" ref="BJ156">VLOOKUP($C156&amp;$D156&amp;$BN156,IF({1,0},Sheet1!$A$6:$A$47&amp;Sheet1!$C$6:$C$47&amp;Sheet1!$BM$6:$BM$47,Sheet1!BI$6:BI$47),2,0)</f>
        <v>3</v>
      </c>
      <c r="BK156" s="9">
        <f t="array" ref="BK156">VLOOKUP($C156&amp;$D156&amp;$BN156,IF({1,0},Sheet1!$A$6:$A$47&amp;Sheet1!$C$6:$C$47&amp;Sheet1!$BM$6:$BM$47,Sheet1!BJ$6:BJ$47),2,0)</f>
        <v>600</v>
      </c>
      <c r="BL156" s="9">
        <f t="array" ref="BL156">VLOOKUP($C156&amp;$D156&amp;$BN156,IF({1,0},Sheet1!$A$6:$A$47&amp;Sheet1!$C$6:$C$47&amp;Sheet1!$BM$6:$BM$47,Sheet1!BK$6:BK$47),2,0)</f>
        <v>0</v>
      </c>
      <c r="BM156" s="9">
        <f t="array" ref="BM156">VLOOKUP($C156&amp;$D156&amp;$BN156,IF({1,0},Sheet1!$A$6:$A$47&amp;Sheet1!$C$6:$C$47&amp;Sheet1!$BM$6:$BM$47,Sheet1!BL$6:BL$47),2,0)</f>
        <v>0</v>
      </c>
      <c r="BN156" s="9">
        <v>35</v>
      </c>
      <c r="BO156" s="9" t="s">
        <v>493</v>
      </c>
      <c r="BP156" s="9" t="s">
        <v>212</v>
      </c>
      <c r="BQ156" s="9">
        <f t="array" ref="BQ156">VLOOKUP($C156&amp;$D156&amp;$BW156,IF({1,0},Sheet1!$A$6:$A$47&amp;Sheet1!$C$6:$C$47&amp;Sheet1!$BV$6:$BV$47,Sheet1!BP$6:BP$47),2,0)</f>
        <v>23</v>
      </c>
      <c r="BR156" s="9">
        <f t="array" ref="BR156">VLOOKUP($C156&amp;$D156&amp;$BW156,IF({1,0},Sheet1!$A$6:$A$47&amp;Sheet1!$C$6:$C$47&amp;Sheet1!$BV$6:$BV$47,Sheet1!BQ$6:BQ$47),2,0)</f>
        <v>16</v>
      </c>
      <c r="BS156" s="9">
        <f t="array" ref="BS156">VLOOKUP($C156&amp;$D156&amp;$BW156,IF({1,0},Sheet1!$A$6:$A$47&amp;Sheet1!$C$6:$C$47&amp;Sheet1!$BV$6:$BV$47,Sheet1!BR$6:BR$47),2,0)</f>
        <v>0</v>
      </c>
      <c r="BT156" s="9">
        <f t="array" ref="BT156">VLOOKUP($C156&amp;$D156&amp;$BW156,IF({1,0},Sheet1!$A$6:$A$47&amp;Sheet1!$C$6:$C$47&amp;Sheet1!$BV$6:$BV$47,Sheet1!BS$6:BS$47),2,0)</f>
        <v>0</v>
      </c>
      <c r="BU156" s="9">
        <f t="array" ref="BU156">VLOOKUP($C156&amp;$D156&amp;$BW156,IF({1,0},Sheet1!$A$6:$A$47&amp;Sheet1!$C$6:$C$47&amp;Sheet1!$BV$6:$BV$47,Sheet1!BT$6:BT$47),2,0)</f>
        <v>0</v>
      </c>
      <c r="BV156" s="9">
        <f t="array" ref="BV156">VLOOKUP($C156&amp;$D156&amp;$BW156,IF({1,0},Sheet1!$A$6:$A$47&amp;Sheet1!$C$6:$C$47&amp;Sheet1!$BV$6:$BV$47,Sheet1!BU$6:BU$47),2,0)</f>
        <v>0</v>
      </c>
      <c r="BW156" s="9">
        <v>40</v>
      </c>
      <c r="BX156" s="8" t="str">
        <f>"最终免伤+"&amp;BR156/10&amp;"% （"&amp;BW156/5&amp;"星）"</f>
        <v>最终免伤+1.6% （8星）</v>
      </c>
      <c r="BY156" s="9" t="s">
        <v>77</v>
      </c>
      <c r="BZ156" s="9">
        <f t="array" ref="BZ156">VLOOKUP($C156&amp;$D156&amp;$CF156,IF({1,0},Sheet1!$A$6:$A$47&amp;Sheet1!$C$6:$C$47&amp;Sheet1!$CE$6:$CE$47,Sheet1!BY$6:BY$47),2,0)</f>
        <v>1</v>
      </c>
      <c r="CA156" s="9">
        <f t="array" ref="CA156">VLOOKUP($C156&amp;$D156&amp;$CF156,IF({1,0},Sheet1!$A$6:$A$47&amp;Sheet1!$C$6:$C$47&amp;Sheet1!$CE$6:$CE$47,Sheet1!BZ$6:BZ$47),2,0)</f>
        <v>24000</v>
      </c>
      <c r="CB156" s="9">
        <f t="array" ref="CB156">VLOOKUP($C156&amp;$D156&amp;$CF156,IF({1,0},Sheet1!$A$6:$A$47&amp;Sheet1!$C$6:$C$47&amp;Sheet1!$CE$6:$CE$47,Sheet1!CA$6:CA$47),2,0)</f>
        <v>3</v>
      </c>
      <c r="CC156" s="9">
        <f t="array" ref="CC156">VLOOKUP($C156&amp;$D156&amp;$CF156,IF({1,0},Sheet1!$A$6:$A$47&amp;Sheet1!$C$6:$C$47&amp;Sheet1!$CE$6:$CE$47,Sheet1!CB$6:CB$47),2,0)</f>
        <v>1200</v>
      </c>
      <c r="CD156" s="9">
        <f t="array" ref="CD156">VLOOKUP($C156&amp;$D156&amp;$CF156,IF({1,0},Sheet1!$A$6:$A$47&amp;Sheet1!$C$6:$C$47&amp;Sheet1!$CE$6:$CE$47,Sheet1!CC$6:CC$47),2,0)</f>
        <v>0</v>
      </c>
      <c r="CE156" s="9">
        <f t="array" ref="CE156">VLOOKUP($C156&amp;$D156&amp;$CF156,IF({1,0},Sheet1!$A$6:$A$47&amp;Sheet1!$C$6:$C$47&amp;Sheet1!$CE$6:$CE$47,Sheet1!CD$6:CD$47),2,0)</f>
        <v>0</v>
      </c>
      <c r="CF156" s="9">
        <v>45</v>
      </c>
      <c r="CG156" s="9" t="str">
        <f>"生命+"&amp;CA156&amp;"，防御+"&amp;CC156&amp;" （9星）"</f>
        <v>生命+24000，防御+1200 （9星）</v>
      </c>
      <c r="CH156" s="9" t="s">
        <v>214</v>
      </c>
      <c r="CI156" s="9">
        <f t="array" ref="CI156">VLOOKUP($C156&amp;$D156&amp;$CO156,IF({1,0},Sheet1!$A$6:$A$47&amp;Sheet1!$C$6:$C$47&amp;Sheet1!$CN$6:$CN$47,Sheet1!CH$6:CH$47),2,0)</f>
        <v>23</v>
      </c>
      <c r="CJ156" s="9">
        <f t="array" ref="CJ156">VLOOKUP($C156&amp;$D156&amp;$CO156,IF({1,0},Sheet1!$A$6:$A$47&amp;Sheet1!$C$6:$C$47&amp;Sheet1!$CN$6:$CN$47,Sheet1!CI$6:CI$47),2,0)</f>
        <v>24</v>
      </c>
      <c r="CK156" s="9">
        <f t="array" ref="CK156">VLOOKUP($C156&amp;$D156&amp;$CO156,IF({1,0},Sheet1!$A$6:$A$47&amp;Sheet1!$C$6:$C$47&amp;Sheet1!$CN$6:$CN$47,Sheet1!CJ$6:CJ$47),2,0)</f>
        <v>0</v>
      </c>
      <c r="CL156" s="9">
        <f t="array" ref="CL156">VLOOKUP($C156&amp;$D156&amp;$CO156,IF({1,0},Sheet1!$A$6:$A$47&amp;Sheet1!$C$6:$C$47&amp;Sheet1!$CN$6:$CN$47,Sheet1!CK$6:CK$47),2,0)</f>
        <v>0</v>
      </c>
      <c r="CM156" s="9">
        <f t="array" ref="CM156">VLOOKUP($C156&amp;$D156&amp;$CO156,IF({1,0},Sheet1!$A$6:$A$47&amp;Sheet1!$C$6:$C$47&amp;Sheet1!$CN$6:$CN$47,Sheet1!CL$6:CL$47),2,0)</f>
        <v>0</v>
      </c>
      <c r="CN156" s="9">
        <f t="array" ref="CN156">VLOOKUP($C156&amp;$D156&amp;$CO156,IF({1,0},Sheet1!$A$6:$A$47&amp;Sheet1!$C$6:$C$47&amp;Sheet1!$CN$6:$CN$47,Sheet1!CM$6:CM$47),2,0)</f>
        <v>0</v>
      </c>
      <c r="CO156" s="9">
        <v>50</v>
      </c>
      <c r="CP156" s="8" t="str">
        <f>"最终免伤+"&amp;CJ156/10&amp;"% （"&amp;CO156/5&amp;"星）"</f>
        <v>最终免伤+2.4% （10星）</v>
      </c>
    </row>
    <row r="157" spans="1:94" ht="17.399999999999999" x14ac:dyDescent="0.25">
      <c r="A157" s="53">
        <v>40504</v>
      </c>
      <c r="B157" s="12" t="s">
        <v>246</v>
      </c>
      <c r="C157" s="12">
        <f>VLOOKUP(B157,Sheet4!$A$6:$B$171,2,0)</f>
        <v>3</v>
      </c>
      <c r="D157" s="54">
        <v>5</v>
      </c>
      <c r="E157" s="9" t="s">
        <v>206</v>
      </c>
      <c r="F157" s="9">
        <f t="array" ref="F157">VLOOKUP($C157&amp;$D157&amp;$L157,IF({1,0},Sheet1!$A$6:$A$47&amp;Sheet1!$C$6:$C$47&amp;Sheet1!$K$6:$K$47,Sheet1!E$6:E$47),2,0)</f>
        <v>18</v>
      </c>
      <c r="G157" s="9">
        <f t="array" ref="G157">VLOOKUP($C157&amp;$D157&amp;$L157,IF({1,0},Sheet1!$A$6:$A$47&amp;Sheet1!$C$6:$C$47&amp;Sheet1!$K$6:$K$47,Sheet1!F$6:F$47),2,0)</f>
        <v>1</v>
      </c>
      <c r="H157" s="9">
        <f t="array" ref="H157">VLOOKUP($C157&amp;$D157&amp;$L157,IF({1,0},Sheet1!$A$6:$A$47&amp;Sheet1!$C$6:$C$47&amp;Sheet1!$K$6:$K$47,Sheet1!G$6:G$47),2,0)</f>
        <v>0</v>
      </c>
      <c r="I157" s="9">
        <f t="array" ref="I157">VLOOKUP($C157&amp;$D157&amp;$L157,IF({1,0},Sheet1!$A$6:$A$47&amp;Sheet1!$C$6:$C$47&amp;Sheet1!$K$6:$K$47,Sheet1!H$6:H$47),2,0)</f>
        <v>0</v>
      </c>
      <c r="J157" s="9">
        <f t="array" ref="J157">VLOOKUP($C157&amp;$D157&amp;$L157,IF({1,0},Sheet1!$A$6:$A$47&amp;Sheet1!$C$6:$C$47&amp;Sheet1!$K$6:$K$47,Sheet1!I$6:I$47),2,0)</f>
        <v>0</v>
      </c>
      <c r="K157" s="9">
        <f t="array" ref="K157">VLOOKUP($C157&amp;$D157&amp;$L157,IF({1,0},Sheet1!$A$6:$A$47&amp;Sheet1!$C$6:$C$47&amp;Sheet1!$K$6:$K$47,Sheet1!J$6:J$47),2,0)</f>
        <v>0</v>
      </c>
      <c r="L157" s="9">
        <v>5</v>
      </c>
      <c r="M157" s="33" t="s">
        <v>413</v>
      </c>
      <c r="N157" s="9" t="s">
        <v>207</v>
      </c>
      <c r="O157" s="9">
        <f t="array" ref="O157">VLOOKUP($C157&amp;$D157&amp;$U157,IF({1,0},Sheet1!$A$6:$A$47&amp;Sheet1!$C$6:$C$47&amp;Sheet1!$T$6:$T$47,Sheet1!N$6:N$47),2,0)</f>
        <v>18</v>
      </c>
      <c r="P157" s="9">
        <f t="array" ref="P157">VLOOKUP($C157&amp;$D157&amp;$U157,IF({1,0},Sheet1!$A$6:$A$47&amp;Sheet1!$C$6:$C$47&amp;Sheet1!$T$6:$T$47,Sheet1!O$6:O$47),2,0)</f>
        <v>2</v>
      </c>
      <c r="Q157" s="9">
        <f t="array" ref="Q157">VLOOKUP($C157&amp;$D157&amp;$U157,IF({1,0},Sheet1!$A$6:$A$47&amp;Sheet1!$C$6:$C$47&amp;Sheet1!$T$6:$T$47,Sheet1!P$6:P$47),2,0)</f>
        <v>0</v>
      </c>
      <c r="R157" s="9">
        <f t="array" ref="R157">VLOOKUP($C157&amp;$D157&amp;$U157,IF({1,0},Sheet1!$A$6:$A$47&amp;Sheet1!$C$6:$C$47&amp;Sheet1!$T$6:$T$47,Sheet1!Q$6:Q$47),2,0)</f>
        <v>0</v>
      </c>
      <c r="S157" s="9">
        <f t="array" ref="S157">VLOOKUP($C157&amp;$D157&amp;$U157,IF({1,0},Sheet1!$A$6:$A$47&amp;Sheet1!$C$6:$C$47&amp;Sheet1!$T$6:$T$47,Sheet1!R$6:R$47),2,0)</f>
        <v>0</v>
      </c>
      <c r="T157" s="9">
        <f t="array" ref="T157">VLOOKUP($C157&amp;$D157&amp;$U157,IF({1,0},Sheet1!$A$6:$A$47&amp;Sheet1!$C$6:$C$47&amp;Sheet1!$T$6:$T$47,Sheet1!S$6:S$47),2,0)</f>
        <v>0</v>
      </c>
      <c r="U157" s="9">
        <v>10</v>
      </c>
      <c r="V157" s="33" t="s">
        <v>414</v>
      </c>
      <c r="W157" s="9" t="s">
        <v>28</v>
      </c>
      <c r="X157" s="9">
        <f t="array" ref="X157">VLOOKUP($C157&amp;$D157&amp;$AD157,IF({1,0},Sheet1!$A$6:$A$47&amp;Sheet1!$C$6:$C$47&amp;Sheet1!$AC$6:$AC$47,Sheet1!W$6:W$47),2,0)</f>
        <v>0</v>
      </c>
      <c r="Y157" s="9">
        <f t="array" ref="Y157">VLOOKUP($C157&amp;$D157&amp;$AD157,IF({1,0},Sheet1!$A$6:$A$47&amp;Sheet1!$C$6:$C$47&amp;Sheet1!$AC$6:$AC$47,Sheet1!X$6:X$47),2,0)</f>
        <v>0</v>
      </c>
      <c r="Z157" s="9">
        <f t="array" ref="Z157">VLOOKUP($C157&amp;$D157&amp;$AD157,IF({1,0},Sheet1!$A$6:$A$47&amp;Sheet1!$C$6:$C$47&amp;Sheet1!$AC$6:$AC$47,Sheet1!Y$6:Y$47),2,0)</f>
        <v>2</v>
      </c>
      <c r="AA157" s="9">
        <f t="array" ref="AA157">VLOOKUP($C157&amp;$D157&amp;$AD157,IF({1,0},Sheet1!$A$6:$A$47&amp;Sheet1!$C$6:$C$47&amp;Sheet1!$AC$6:$AC$47,Sheet1!Z$6:Z$47),2,0)</f>
        <v>500</v>
      </c>
      <c r="AB157" s="9">
        <f t="array" ref="AB157">VLOOKUP($C157&amp;$D157&amp;$AD157,IF({1,0},Sheet1!$A$6:$A$47&amp;Sheet1!$C$6:$C$47&amp;Sheet1!$AC$6:$AC$47,Sheet1!AA$6:AA$47),2,0)</f>
        <v>9</v>
      </c>
      <c r="AC157" s="9">
        <f t="array" ref="AC157">VLOOKUP($C157&amp;$D157&amp;$AD157,IF({1,0},Sheet1!$A$6:$A$47&amp;Sheet1!$C$6:$C$47&amp;Sheet1!$AC$6:$AC$47,Sheet1!AB$6:AB$47),2,0)</f>
        <v>25</v>
      </c>
      <c r="AD157" s="9">
        <v>15</v>
      </c>
      <c r="AE157" s="9" t="str">
        <f t="array" ref="AE157">VLOOKUP($C157&amp;$D157,IF({1,0},Sheet1!$A$6:$A$47&amp;Sheet1!$C$6:$C$47,Sheet1!AD$6:AD$47),2,0)</f>
        <v>攻击+500，命中+2.5% （3星）</v>
      </c>
      <c r="AF157" s="9" t="s">
        <v>209</v>
      </c>
      <c r="AG157" s="9">
        <f t="array" ref="AG157">VLOOKUP($C157&amp;$D157&amp;$AM157,IF({1,0},Sheet1!$A$6:$A$47&amp;Sheet1!$C$6:$C$47&amp;Sheet1!$AL$6:$AL$47,Sheet1!AF$6:AF$47),2,0)</f>
        <v>0</v>
      </c>
      <c r="AH157" s="9">
        <f t="array" ref="AH157">VLOOKUP($C157&amp;$D157&amp;$AM157,IF({1,0},Sheet1!$A$6:$A$47&amp;Sheet1!$C$6:$C$47&amp;Sheet1!$AL$6:$AL$47,Sheet1!AG$6:AG$47),2,0)</f>
        <v>0</v>
      </c>
      <c r="AI157" s="9">
        <f t="array" ref="AI157">VLOOKUP($C157&amp;$D157&amp;$AM157,IF({1,0},Sheet1!$A$6:$A$47&amp;Sheet1!$C$6:$C$47&amp;Sheet1!$AL$6:$AL$47,Sheet1!AH$6:AH$47),2,0)</f>
        <v>7</v>
      </c>
      <c r="AJ157" s="9">
        <f t="array" ref="AJ157">VLOOKUP($C157&amp;$D157&amp;$AM157,IF({1,0},Sheet1!$A$6:$A$47&amp;Sheet1!$C$6:$C$47&amp;Sheet1!$AL$6:$AL$47,Sheet1!AI$6:AI$47),2,0)</f>
        <v>45</v>
      </c>
      <c r="AK157" s="9">
        <f t="array" ref="AK157">VLOOKUP($C157&amp;$D157&amp;$AM157,IF({1,0},Sheet1!$A$6:$A$47&amp;Sheet1!$C$6:$C$47&amp;Sheet1!$AL$6:$AL$47,Sheet1!AJ$6:AJ$47),2,0)</f>
        <v>0</v>
      </c>
      <c r="AL157" s="9">
        <f t="array" ref="AL157">VLOOKUP($C157&amp;$D157&amp;$AM157,IF({1,0},Sheet1!$A$6:$A$47&amp;Sheet1!$C$6:$C$47&amp;Sheet1!$AL$6:$AL$47,Sheet1!AK$6:AK$47),2,0)</f>
        <v>0</v>
      </c>
      <c r="AM157" s="9">
        <v>20</v>
      </c>
      <c r="AN157" s="9" t="s">
        <v>488</v>
      </c>
      <c r="AO157" s="9" t="s">
        <v>73</v>
      </c>
      <c r="AP157" s="9">
        <f t="array" ref="AP157">VLOOKUP($C157&amp;$D157&amp;$AV157,IF({1,0},Sheet1!$A$6:$A$47&amp;Sheet1!$C$6:$C$47&amp;Sheet1!$AU$6:$AU$47,Sheet1!AO$6:AO$47),2,0)</f>
        <v>2</v>
      </c>
      <c r="AQ157" s="9">
        <f t="array" ref="AQ157">VLOOKUP($C157&amp;$D157&amp;$AV157,IF({1,0},Sheet1!$A$6:$A$47&amp;Sheet1!$C$6:$C$47&amp;Sheet1!$AU$6:$AU$47,Sheet1!AP$6:AP$47),2,0)</f>
        <v>1500</v>
      </c>
      <c r="AR157" s="9">
        <f t="array" ref="AR157">VLOOKUP($C157&amp;$D157&amp;$AV157,IF({1,0},Sheet1!$A$6:$A$47&amp;Sheet1!$C$6:$C$47&amp;Sheet1!$AU$6:$AU$47,Sheet1!AQ$6:AQ$47),2,0)</f>
        <v>0</v>
      </c>
      <c r="AS157" s="9">
        <f t="array" ref="AS157">VLOOKUP($C157&amp;$D157&amp;$AV157,IF({1,0},Sheet1!$A$6:$A$47&amp;Sheet1!$C$6:$C$47&amp;Sheet1!$AU$6:$AU$47,Sheet1!AR$6:AR$47),2,0)</f>
        <v>0</v>
      </c>
      <c r="AT157" s="9">
        <f t="array" ref="AT157">VLOOKUP($C157&amp;$D157&amp;$AV157,IF({1,0},Sheet1!$A$6:$A$47&amp;Sheet1!$C$6:$C$47&amp;Sheet1!$AU$6:$AU$47,Sheet1!AS$6:AS$47),2,0)</f>
        <v>0</v>
      </c>
      <c r="AU157" s="9">
        <f t="array" ref="AU157">VLOOKUP($C157&amp;$D157&amp;$AV157,IF({1,0},Sheet1!$A$6:$A$47&amp;Sheet1!$C$6:$C$47&amp;Sheet1!$AU$6:$AU$47,Sheet1!AT$6:AT$47),2,0)</f>
        <v>0</v>
      </c>
      <c r="AV157" s="9">
        <v>25</v>
      </c>
      <c r="AW157" s="9" t="s">
        <v>489</v>
      </c>
      <c r="AX157" s="9" t="s">
        <v>74</v>
      </c>
      <c r="AY157" s="9">
        <f t="array" ref="AY157">VLOOKUP($C157&amp;$D157&amp;$BE157,IF({1,0},Sheet1!$A$6:$A$47&amp;Sheet1!$C$6:$C$47&amp;Sheet1!$BD$6:$BD$47,Sheet1!AX$6:AX$47),2,0)</f>
        <v>18</v>
      </c>
      <c r="AZ157" s="9">
        <f t="array" ref="AZ157">VLOOKUP($C157&amp;$D157&amp;$BE157,IF({1,0},Sheet1!$A$6:$A$47&amp;Sheet1!$C$6:$C$47&amp;Sheet1!$BD$6:$BD$47,Sheet1!AY$6:AY$47),2,0)</f>
        <v>4</v>
      </c>
      <c r="BA157" s="9">
        <f t="array" ref="BA157">VLOOKUP($C157&amp;$D157&amp;$BE157,IF({1,0},Sheet1!$A$6:$A$47&amp;Sheet1!$C$6:$C$47&amp;Sheet1!$BD$6:$BD$47,Sheet1!AZ$6:AZ$47),2,0)</f>
        <v>0</v>
      </c>
      <c r="BB157" s="9">
        <f t="array" ref="BB157">VLOOKUP($C157&amp;$D157&amp;$BE157,IF({1,0},Sheet1!$A$6:$A$47&amp;Sheet1!$C$6:$C$47&amp;Sheet1!$BD$6:$BD$47,Sheet1!BA$6:BA$47),2,0)</f>
        <v>0</v>
      </c>
      <c r="BC157" s="9">
        <f t="array" ref="BC157">VLOOKUP($C157&amp;$D157&amp;$BE157,IF({1,0},Sheet1!$A$6:$A$47&amp;Sheet1!$C$6:$C$47&amp;Sheet1!$BD$6:$BD$47,Sheet1!BB$6:BB$47),2,0)</f>
        <v>0</v>
      </c>
      <c r="BD157" s="9">
        <f t="array" ref="BD157">VLOOKUP($C157&amp;$D157&amp;$BE157,IF({1,0},Sheet1!$A$6:$A$47&amp;Sheet1!$C$6:$C$47&amp;Sheet1!$BD$6:$BD$47,Sheet1!BC$6:BC$47),2,0)</f>
        <v>0</v>
      </c>
      <c r="BE157" s="9">
        <v>30</v>
      </c>
      <c r="BF157" s="33" t="s">
        <v>418</v>
      </c>
      <c r="BG157" s="33" t="s">
        <v>75</v>
      </c>
      <c r="BH157" s="9">
        <f t="array" ref="BH157">VLOOKUP($C157&amp;$D157&amp;$BN157,IF({1,0},Sheet1!$A$6:$A$47&amp;Sheet1!$C$6:$C$47&amp;Sheet1!$BM$6:$BM$47,Sheet1!BG$6:BG$47),2,0)</f>
        <v>2</v>
      </c>
      <c r="BI157" s="9">
        <f t="array" ref="BI157">VLOOKUP($C157&amp;$D157&amp;$BN157,IF({1,0},Sheet1!$A$6:$A$47&amp;Sheet1!$C$6:$C$47&amp;Sheet1!$BM$6:$BM$47,Sheet1!BH$6:BH$47),2,0)</f>
        <v>3000</v>
      </c>
      <c r="BJ157" s="9">
        <f t="array" ref="BJ157">VLOOKUP($C157&amp;$D157&amp;$BN157,IF({1,0},Sheet1!$A$6:$A$47&amp;Sheet1!$C$6:$C$47&amp;Sheet1!$BM$6:$BM$47,Sheet1!BI$6:BI$47),2,0)</f>
        <v>0</v>
      </c>
      <c r="BK157" s="9">
        <f t="array" ref="BK157">VLOOKUP($C157&amp;$D157&amp;$BN157,IF({1,0},Sheet1!$A$6:$A$47&amp;Sheet1!$C$6:$C$47&amp;Sheet1!$BM$6:$BM$47,Sheet1!BJ$6:BJ$47),2,0)</f>
        <v>0</v>
      </c>
      <c r="BL157" s="9">
        <f t="array" ref="BL157">VLOOKUP($C157&amp;$D157&amp;$BN157,IF({1,0},Sheet1!$A$6:$A$47&amp;Sheet1!$C$6:$C$47&amp;Sheet1!$BM$6:$BM$47,Sheet1!BK$6:BK$47),2,0)</f>
        <v>0</v>
      </c>
      <c r="BM157" s="9">
        <f t="array" ref="BM157">VLOOKUP($C157&amp;$D157&amp;$BN157,IF({1,0},Sheet1!$A$6:$A$47&amp;Sheet1!$C$6:$C$47&amp;Sheet1!$BM$6:$BM$47,Sheet1!BL$6:BL$47),2,0)</f>
        <v>0</v>
      </c>
      <c r="BN157" s="9">
        <v>35</v>
      </c>
      <c r="BO157" s="9" t="s">
        <v>490</v>
      </c>
      <c r="BP157" s="9" t="s">
        <v>212</v>
      </c>
      <c r="BQ157" s="9">
        <f t="array" ref="BQ157">VLOOKUP($C157&amp;$D157&amp;$BW157,IF({1,0},Sheet1!$A$6:$A$47&amp;Sheet1!$C$6:$C$47&amp;Sheet1!$BV$6:$BV$47,Sheet1!BP$6:BP$47),2,0)</f>
        <v>7</v>
      </c>
      <c r="BR157" s="9">
        <f t="array" ref="BR157">VLOOKUP($C157&amp;$D157&amp;$BW157,IF({1,0},Sheet1!$A$6:$A$47&amp;Sheet1!$C$6:$C$47&amp;Sheet1!$BV$6:$BV$47,Sheet1!BQ$6:BQ$47),2,0)</f>
        <v>40</v>
      </c>
      <c r="BS157" s="9">
        <f t="array" ref="BS157">VLOOKUP($C157&amp;$D157&amp;$BW157,IF({1,0},Sheet1!$A$6:$A$47&amp;Sheet1!$C$6:$C$47&amp;Sheet1!$BV$6:$BV$47,Sheet1!BR$6:BR$47),2,0)</f>
        <v>0</v>
      </c>
      <c r="BT157" s="9">
        <f t="array" ref="BT157">VLOOKUP($C157&amp;$D157&amp;$BW157,IF({1,0},Sheet1!$A$6:$A$47&amp;Sheet1!$C$6:$C$47&amp;Sheet1!$BV$6:$BV$47,Sheet1!BS$6:BS$47),2,0)</f>
        <v>0</v>
      </c>
      <c r="BU157" s="9">
        <f t="array" ref="BU157">VLOOKUP($C157&amp;$D157&amp;$BW157,IF({1,0},Sheet1!$A$6:$A$47&amp;Sheet1!$C$6:$C$47&amp;Sheet1!$BV$6:$BV$47,Sheet1!BT$6:BT$47),2,0)</f>
        <v>0</v>
      </c>
      <c r="BV157" s="9">
        <f t="array" ref="BV157">VLOOKUP($C157&amp;$D157&amp;$BW157,IF({1,0},Sheet1!$A$6:$A$47&amp;Sheet1!$C$6:$C$47&amp;Sheet1!$BV$6:$BV$47,Sheet1!BU$6:BU$47),2,0)</f>
        <v>0</v>
      </c>
      <c r="BW157" s="9">
        <v>40</v>
      </c>
      <c r="BX157" s="9" t="str">
        <f t="shared" ref="BX157:BX161" si="48">"伤害加成+"&amp;BR157/10&amp;"% （"&amp;BW157/5&amp;"星）"</f>
        <v>伤害加成+4% （8星）</v>
      </c>
      <c r="BY157" s="9" t="s">
        <v>77</v>
      </c>
      <c r="BZ157" s="9">
        <f t="array" ref="BZ157">VLOOKUP($C157&amp;$D157&amp;$CF157,IF({1,0},Sheet1!$A$6:$A$47&amp;Sheet1!$C$6:$C$47&amp;Sheet1!$CE$6:$CE$47,Sheet1!BY$6:BY$47),2,0)</f>
        <v>2</v>
      </c>
      <c r="CA157" s="9">
        <f t="array" ref="CA157">VLOOKUP($C157&amp;$D157&amp;$CF157,IF({1,0},Sheet1!$A$6:$A$47&amp;Sheet1!$C$6:$C$47&amp;Sheet1!$CE$6:$CE$47,Sheet1!BZ$6:BZ$47),2,0)</f>
        <v>6000</v>
      </c>
      <c r="CB157" s="9">
        <f t="array" ref="CB157">VLOOKUP($C157&amp;$D157&amp;$CF157,IF({1,0},Sheet1!$A$6:$A$47&amp;Sheet1!$C$6:$C$47&amp;Sheet1!$CE$6:$CE$47,Sheet1!CA$6:CA$47),2,0)</f>
        <v>0</v>
      </c>
      <c r="CC157" s="9">
        <f t="array" ref="CC157">VLOOKUP($C157&amp;$D157&amp;$CF157,IF({1,0},Sheet1!$A$6:$A$47&amp;Sheet1!$C$6:$C$47&amp;Sheet1!$CE$6:$CE$47,Sheet1!CB$6:CB$47),2,0)</f>
        <v>0</v>
      </c>
      <c r="CD157" s="9">
        <f t="array" ref="CD157">VLOOKUP($C157&amp;$D157&amp;$CF157,IF({1,0},Sheet1!$A$6:$A$47&amp;Sheet1!$C$6:$C$47&amp;Sheet1!$CE$6:$CE$47,Sheet1!CC$6:CC$47),2,0)</f>
        <v>0</v>
      </c>
      <c r="CE157" s="9">
        <f t="array" ref="CE157">VLOOKUP($C157&amp;$D157&amp;$CF157,IF({1,0},Sheet1!$A$6:$A$47&amp;Sheet1!$C$6:$C$47&amp;Sheet1!$CE$6:$CE$47,Sheet1!CD$6:CD$47),2,0)</f>
        <v>0</v>
      </c>
      <c r="CF157" s="9">
        <v>45</v>
      </c>
      <c r="CG157" s="9" t="s">
        <v>491</v>
      </c>
      <c r="CH157" s="9" t="s">
        <v>214</v>
      </c>
      <c r="CI157" s="9">
        <f t="array" ref="CI157">VLOOKUP($C157&amp;$D157&amp;$CO157,IF({1,0},Sheet1!$A$6:$A$47&amp;Sheet1!$C$6:$C$47&amp;Sheet1!$CN$6:$CN$47,Sheet1!CH$6:CH$47),2,0)</f>
        <v>22</v>
      </c>
      <c r="CJ157" s="9">
        <f t="array" ref="CJ157">VLOOKUP($C157&amp;$D157&amp;$CO157,IF({1,0},Sheet1!$A$6:$A$47&amp;Sheet1!$C$6:$C$47&amp;Sheet1!$CN$6:$CN$47,Sheet1!CI$6:CI$47),2,0)</f>
        <v>48</v>
      </c>
      <c r="CK157" s="9">
        <f t="array" ref="CK157">VLOOKUP($C157&amp;$D157&amp;$CO157,IF({1,0},Sheet1!$A$6:$A$47&amp;Sheet1!$C$6:$C$47&amp;Sheet1!$CN$6:$CN$47,Sheet1!CJ$6:CJ$47),2,0)</f>
        <v>0</v>
      </c>
      <c r="CL157" s="9">
        <f t="array" ref="CL157">VLOOKUP($C157&amp;$D157&amp;$CO157,IF({1,0},Sheet1!$A$6:$A$47&amp;Sheet1!$C$6:$C$47&amp;Sheet1!$CN$6:$CN$47,Sheet1!CK$6:CK$47),2,0)</f>
        <v>0</v>
      </c>
      <c r="CM157" s="9">
        <f t="array" ref="CM157">VLOOKUP($C157&amp;$D157&amp;$CO157,IF({1,0},Sheet1!$A$6:$A$47&amp;Sheet1!$C$6:$C$47&amp;Sheet1!$CN$6:$CN$47,Sheet1!CL$6:CL$47),2,0)</f>
        <v>0</v>
      </c>
      <c r="CN157" s="9">
        <f t="array" ref="CN157">VLOOKUP($C157&amp;$D157&amp;$CO157,IF({1,0},Sheet1!$A$6:$A$47&amp;Sheet1!$C$6:$C$47&amp;Sheet1!$CN$6:$CN$47,Sheet1!CM$6:CM$47),2,0)</f>
        <v>0</v>
      </c>
      <c r="CO157" s="9">
        <v>50</v>
      </c>
      <c r="CP157" s="9" t="str">
        <f t="shared" ref="CP157:CP161" si="49">"最终增伤+"&amp;CJ157/10&amp;"% （"&amp;CO157/5&amp;"星）"</f>
        <v>最终增伤+4.8% （10星）</v>
      </c>
    </row>
    <row r="158" spans="1:94" ht="17.399999999999999" x14ac:dyDescent="0.25">
      <c r="A158" s="53">
        <v>40505</v>
      </c>
      <c r="B158" s="12" t="s">
        <v>247</v>
      </c>
      <c r="C158" s="12">
        <f>VLOOKUP(B158,Sheet4!$A$6:$B$171,2,0)</f>
        <v>3</v>
      </c>
      <c r="D158" s="54">
        <v>5</v>
      </c>
      <c r="E158" s="9" t="s">
        <v>206</v>
      </c>
      <c r="F158" s="9">
        <f t="array" ref="F158">VLOOKUP($C158&amp;$D158&amp;$L158,IF({1,0},Sheet1!$A$6:$A$47&amp;Sheet1!$C$6:$C$47&amp;Sheet1!$K$6:$K$47,Sheet1!E$6:E$47),2,0)</f>
        <v>18</v>
      </c>
      <c r="G158" s="9">
        <f t="array" ref="G158">VLOOKUP($C158&amp;$D158&amp;$L158,IF({1,0},Sheet1!$A$6:$A$47&amp;Sheet1!$C$6:$C$47&amp;Sheet1!$K$6:$K$47,Sheet1!F$6:F$47),2,0)</f>
        <v>1</v>
      </c>
      <c r="H158" s="9">
        <f t="array" ref="H158">VLOOKUP($C158&amp;$D158&amp;$L158,IF({1,0},Sheet1!$A$6:$A$47&amp;Sheet1!$C$6:$C$47&amp;Sheet1!$K$6:$K$47,Sheet1!G$6:G$47),2,0)</f>
        <v>0</v>
      </c>
      <c r="I158" s="9">
        <f t="array" ref="I158">VLOOKUP($C158&amp;$D158&amp;$L158,IF({1,0},Sheet1!$A$6:$A$47&amp;Sheet1!$C$6:$C$47&amp;Sheet1!$K$6:$K$47,Sheet1!H$6:H$47),2,0)</f>
        <v>0</v>
      </c>
      <c r="J158" s="9">
        <f t="array" ref="J158">VLOOKUP($C158&amp;$D158&amp;$L158,IF({1,0},Sheet1!$A$6:$A$47&amp;Sheet1!$C$6:$C$47&amp;Sheet1!$K$6:$K$47,Sheet1!I$6:I$47),2,0)</f>
        <v>0</v>
      </c>
      <c r="K158" s="9">
        <f t="array" ref="K158">VLOOKUP($C158&amp;$D158&amp;$L158,IF({1,0},Sheet1!$A$6:$A$47&amp;Sheet1!$C$6:$C$47&amp;Sheet1!$K$6:$K$47,Sheet1!J$6:J$47),2,0)</f>
        <v>0</v>
      </c>
      <c r="L158" s="9">
        <v>5</v>
      </c>
      <c r="M158" s="33" t="s">
        <v>413</v>
      </c>
      <c r="N158" s="9" t="s">
        <v>207</v>
      </c>
      <c r="O158" s="9">
        <f t="array" ref="O158">VLOOKUP($C158&amp;$D158&amp;$U158,IF({1,0},Sheet1!$A$6:$A$47&amp;Sheet1!$C$6:$C$47&amp;Sheet1!$T$6:$T$47,Sheet1!N$6:N$47),2,0)</f>
        <v>18</v>
      </c>
      <c r="P158" s="9">
        <f t="array" ref="P158">VLOOKUP($C158&amp;$D158&amp;$U158,IF({1,0},Sheet1!$A$6:$A$47&amp;Sheet1!$C$6:$C$47&amp;Sheet1!$T$6:$T$47,Sheet1!O$6:O$47),2,0)</f>
        <v>2</v>
      </c>
      <c r="Q158" s="9">
        <f t="array" ref="Q158">VLOOKUP($C158&amp;$D158&amp;$U158,IF({1,0},Sheet1!$A$6:$A$47&amp;Sheet1!$C$6:$C$47&amp;Sheet1!$T$6:$T$47,Sheet1!P$6:P$47),2,0)</f>
        <v>0</v>
      </c>
      <c r="R158" s="9">
        <f t="array" ref="R158">VLOOKUP($C158&amp;$D158&amp;$U158,IF({1,0},Sheet1!$A$6:$A$47&amp;Sheet1!$C$6:$C$47&amp;Sheet1!$T$6:$T$47,Sheet1!Q$6:Q$47),2,0)</f>
        <v>0</v>
      </c>
      <c r="S158" s="9">
        <f t="array" ref="S158">VLOOKUP($C158&amp;$D158&amp;$U158,IF({1,0},Sheet1!$A$6:$A$47&amp;Sheet1!$C$6:$C$47&amp;Sheet1!$T$6:$T$47,Sheet1!R$6:R$47),2,0)</f>
        <v>0</v>
      </c>
      <c r="T158" s="9">
        <f t="array" ref="T158">VLOOKUP($C158&amp;$D158&amp;$U158,IF({1,0},Sheet1!$A$6:$A$47&amp;Sheet1!$C$6:$C$47&amp;Sheet1!$T$6:$T$47,Sheet1!S$6:S$47),2,0)</f>
        <v>0</v>
      </c>
      <c r="U158" s="9">
        <v>10</v>
      </c>
      <c r="V158" s="33" t="s">
        <v>414</v>
      </c>
      <c r="W158" s="9" t="s">
        <v>28</v>
      </c>
      <c r="X158" s="9">
        <f t="array" ref="X158">VLOOKUP($C158&amp;$D158&amp;$AD158,IF({1,0},Sheet1!$A$6:$A$47&amp;Sheet1!$C$6:$C$47&amp;Sheet1!$AC$6:$AC$47,Sheet1!W$6:W$47),2,0)</f>
        <v>0</v>
      </c>
      <c r="Y158" s="9">
        <f t="array" ref="Y158">VLOOKUP($C158&amp;$D158&amp;$AD158,IF({1,0},Sheet1!$A$6:$A$47&amp;Sheet1!$C$6:$C$47&amp;Sheet1!$AC$6:$AC$47,Sheet1!X$6:X$47),2,0)</f>
        <v>0</v>
      </c>
      <c r="Z158" s="9">
        <f t="array" ref="Z158">VLOOKUP($C158&amp;$D158&amp;$AD158,IF({1,0},Sheet1!$A$6:$A$47&amp;Sheet1!$C$6:$C$47&amp;Sheet1!$AC$6:$AC$47,Sheet1!Y$6:Y$47),2,0)</f>
        <v>2</v>
      </c>
      <c r="AA158" s="9">
        <f t="array" ref="AA158">VLOOKUP($C158&amp;$D158&amp;$AD158,IF({1,0},Sheet1!$A$6:$A$47&amp;Sheet1!$C$6:$C$47&amp;Sheet1!$AC$6:$AC$47,Sheet1!Z$6:Z$47),2,0)</f>
        <v>500</v>
      </c>
      <c r="AB158" s="9">
        <f t="array" ref="AB158">VLOOKUP($C158&amp;$D158&amp;$AD158,IF({1,0},Sheet1!$A$6:$A$47&amp;Sheet1!$C$6:$C$47&amp;Sheet1!$AC$6:$AC$47,Sheet1!AA$6:AA$47),2,0)</f>
        <v>9</v>
      </c>
      <c r="AC158" s="9">
        <f t="array" ref="AC158">VLOOKUP($C158&amp;$D158&amp;$AD158,IF({1,0},Sheet1!$A$6:$A$47&amp;Sheet1!$C$6:$C$47&amp;Sheet1!$AC$6:$AC$47,Sheet1!AB$6:AB$47),2,0)</f>
        <v>25</v>
      </c>
      <c r="AD158" s="9">
        <v>15</v>
      </c>
      <c r="AE158" s="9" t="str">
        <f t="array" ref="AE158">VLOOKUP($C158&amp;$D158,IF({1,0},Sheet1!$A$6:$A$47&amp;Sheet1!$C$6:$C$47,Sheet1!AD$6:AD$47),2,0)</f>
        <v>攻击+500，命中+2.5% （3星）</v>
      </c>
      <c r="AF158" s="9" t="s">
        <v>209</v>
      </c>
      <c r="AG158" s="9">
        <f t="array" ref="AG158">VLOOKUP($C158&amp;$D158&amp;$AM158,IF({1,0},Sheet1!$A$6:$A$47&amp;Sheet1!$C$6:$C$47&amp;Sheet1!$AL$6:$AL$47,Sheet1!AF$6:AF$47),2,0)</f>
        <v>0</v>
      </c>
      <c r="AH158" s="9">
        <f t="array" ref="AH158">VLOOKUP($C158&amp;$D158&amp;$AM158,IF({1,0},Sheet1!$A$6:$A$47&amp;Sheet1!$C$6:$C$47&amp;Sheet1!$AL$6:$AL$47,Sheet1!AG$6:AG$47),2,0)</f>
        <v>0</v>
      </c>
      <c r="AI158" s="9">
        <f t="array" ref="AI158">VLOOKUP($C158&amp;$D158&amp;$AM158,IF({1,0},Sheet1!$A$6:$A$47&amp;Sheet1!$C$6:$C$47&amp;Sheet1!$AL$6:$AL$47,Sheet1!AH$6:AH$47),2,0)</f>
        <v>7</v>
      </c>
      <c r="AJ158" s="9">
        <f t="array" ref="AJ158">VLOOKUP($C158&amp;$D158&amp;$AM158,IF({1,0},Sheet1!$A$6:$A$47&amp;Sheet1!$C$6:$C$47&amp;Sheet1!$AL$6:$AL$47,Sheet1!AI$6:AI$47),2,0)</f>
        <v>45</v>
      </c>
      <c r="AK158" s="9">
        <f t="array" ref="AK158">VLOOKUP($C158&amp;$D158&amp;$AM158,IF({1,0},Sheet1!$A$6:$A$47&amp;Sheet1!$C$6:$C$47&amp;Sheet1!$AL$6:$AL$47,Sheet1!AJ$6:AJ$47),2,0)</f>
        <v>0</v>
      </c>
      <c r="AL158" s="9">
        <f t="array" ref="AL158">VLOOKUP($C158&amp;$D158&amp;$AM158,IF({1,0},Sheet1!$A$6:$A$47&amp;Sheet1!$C$6:$C$47&amp;Sheet1!$AL$6:$AL$47,Sheet1!AK$6:AK$47),2,0)</f>
        <v>0</v>
      </c>
      <c r="AM158" s="9">
        <v>20</v>
      </c>
      <c r="AN158" s="9" t="s">
        <v>488</v>
      </c>
      <c r="AO158" s="9" t="s">
        <v>73</v>
      </c>
      <c r="AP158" s="9">
        <f t="array" ref="AP158">VLOOKUP($C158&amp;$D158&amp;$AV158,IF({1,0},Sheet1!$A$6:$A$47&amp;Sheet1!$C$6:$C$47&amp;Sheet1!$AU$6:$AU$47,Sheet1!AO$6:AO$47),2,0)</f>
        <v>2</v>
      </c>
      <c r="AQ158" s="9">
        <f t="array" ref="AQ158">VLOOKUP($C158&amp;$D158&amp;$AV158,IF({1,0},Sheet1!$A$6:$A$47&amp;Sheet1!$C$6:$C$47&amp;Sheet1!$AU$6:$AU$47,Sheet1!AP$6:AP$47),2,0)</f>
        <v>1500</v>
      </c>
      <c r="AR158" s="9">
        <f t="array" ref="AR158">VLOOKUP($C158&amp;$D158&amp;$AV158,IF({1,0},Sheet1!$A$6:$A$47&amp;Sheet1!$C$6:$C$47&amp;Sheet1!$AU$6:$AU$47,Sheet1!AQ$6:AQ$47),2,0)</f>
        <v>0</v>
      </c>
      <c r="AS158" s="9">
        <f t="array" ref="AS158">VLOOKUP($C158&amp;$D158&amp;$AV158,IF({1,0},Sheet1!$A$6:$A$47&amp;Sheet1!$C$6:$C$47&amp;Sheet1!$AU$6:$AU$47,Sheet1!AR$6:AR$47),2,0)</f>
        <v>0</v>
      </c>
      <c r="AT158" s="9">
        <f t="array" ref="AT158">VLOOKUP($C158&amp;$D158&amp;$AV158,IF({1,0},Sheet1!$A$6:$A$47&amp;Sheet1!$C$6:$C$47&amp;Sheet1!$AU$6:$AU$47,Sheet1!AS$6:AS$47),2,0)</f>
        <v>0</v>
      </c>
      <c r="AU158" s="9">
        <f t="array" ref="AU158">VLOOKUP($C158&amp;$D158&amp;$AV158,IF({1,0},Sheet1!$A$6:$A$47&amp;Sheet1!$C$6:$C$47&amp;Sheet1!$AU$6:$AU$47,Sheet1!AT$6:AT$47),2,0)</f>
        <v>0</v>
      </c>
      <c r="AV158" s="9">
        <v>25</v>
      </c>
      <c r="AW158" s="9" t="s">
        <v>489</v>
      </c>
      <c r="AX158" s="9" t="s">
        <v>74</v>
      </c>
      <c r="AY158" s="9">
        <f t="array" ref="AY158">VLOOKUP($C158&amp;$D158&amp;$BE158,IF({1,0},Sheet1!$A$6:$A$47&amp;Sheet1!$C$6:$C$47&amp;Sheet1!$BD$6:$BD$47,Sheet1!AX$6:AX$47),2,0)</f>
        <v>18</v>
      </c>
      <c r="AZ158" s="9">
        <f t="array" ref="AZ158">VLOOKUP($C158&amp;$D158&amp;$BE158,IF({1,0},Sheet1!$A$6:$A$47&amp;Sheet1!$C$6:$C$47&amp;Sheet1!$BD$6:$BD$47,Sheet1!AY$6:AY$47),2,0)</f>
        <v>4</v>
      </c>
      <c r="BA158" s="9">
        <f t="array" ref="BA158">VLOOKUP($C158&amp;$D158&amp;$BE158,IF({1,0},Sheet1!$A$6:$A$47&amp;Sheet1!$C$6:$C$47&amp;Sheet1!$BD$6:$BD$47,Sheet1!AZ$6:AZ$47),2,0)</f>
        <v>0</v>
      </c>
      <c r="BB158" s="9">
        <f t="array" ref="BB158">VLOOKUP($C158&amp;$D158&amp;$BE158,IF({1,0},Sheet1!$A$6:$A$47&amp;Sheet1!$C$6:$C$47&amp;Sheet1!$BD$6:$BD$47,Sheet1!BA$6:BA$47),2,0)</f>
        <v>0</v>
      </c>
      <c r="BC158" s="9">
        <f t="array" ref="BC158">VLOOKUP($C158&amp;$D158&amp;$BE158,IF({1,0},Sheet1!$A$6:$A$47&amp;Sheet1!$C$6:$C$47&amp;Sheet1!$BD$6:$BD$47,Sheet1!BB$6:BB$47),2,0)</f>
        <v>0</v>
      </c>
      <c r="BD158" s="9">
        <f t="array" ref="BD158">VLOOKUP($C158&amp;$D158&amp;$BE158,IF({1,0},Sheet1!$A$6:$A$47&amp;Sheet1!$C$6:$C$47&amp;Sheet1!$BD$6:$BD$47,Sheet1!BC$6:BC$47),2,0)</f>
        <v>0</v>
      </c>
      <c r="BE158" s="9">
        <v>30</v>
      </c>
      <c r="BF158" s="33" t="s">
        <v>418</v>
      </c>
      <c r="BG158" s="33" t="s">
        <v>75</v>
      </c>
      <c r="BH158" s="9">
        <f t="array" ref="BH158">VLOOKUP($C158&amp;$D158&amp;$BN158,IF({1,0},Sheet1!$A$6:$A$47&amp;Sheet1!$C$6:$C$47&amp;Sheet1!$BM$6:$BM$47,Sheet1!BG$6:BG$47),2,0)</f>
        <v>2</v>
      </c>
      <c r="BI158" s="9">
        <f t="array" ref="BI158">VLOOKUP($C158&amp;$D158&amp;$BN158,IF({1,0},Sheet1!$A$6:$A$47&amp;Sheet1!$C$6:$C$47&amp;Sheet1!$BM$6:$BM$47,Sheet1!BH$6:BH$47),2,0)</f>
        <v>3000</v>
      </c>
      <c r="BJ158" s="9">
        <f t="array" ref="BJ158">VLOOKUP($C158&amp;$D158&amp;$BN158,IF({1,0},Sheet1!$A$6:$A$47&amp;Sheet1!$C$6:$C$47&amp;Sheet1!$BM$6:$BM$47,Sheet1!BI$6:BI$47),2,0)</f>
        <v>0</v>
      </c>
      <c r="BK158" s="9">
        <f t="array" ref="BK158">VLOOKUP($C158&amp;$D158&amp;$BN158,IF({1,0},Sheet1!$A$6:$A$47&amp;Sheet1!$C$6:$C$47&amp;Sheet1!$BM$6:$BM$47,Sheet1!BJ$6:BJ$47),2,0)</f>
        <v>0</v>
      </c>
      <c r="BL158" s="9">
        <f t="array" ref="BL158">VLOOKUP($C158&amp;$D158&amp;$BN158,IF({1,0},Sheet1!$A$6:$A$47&amp;Sheet1!$C$6:$C$47&amp;Sheet1!$BM$6:$BM$47,Sheet1!BK$6:BK$47),2,0)</f>
        <v>0</v>
      </c>
      <c r="BM158" s="9">
        <f t="array" ref="BM158">VLOOKUP($C158&amp;$D158&amp;$BN158,IF({1,0},Sheet1!$A$6:$A$47&amp;Sheet1!$C$6:$C$47&amp;Sheet1!$BM$6:$BM$47,Sheet1!BL$6:BL$47),2,0)</f>
        <v>0</v>
      </c>
      <c r="BN158" s="9">
        <v>35</v>
      </c>
      <c r="BO158" s="9" t="s">
        <v>490</v>
      </c>
      <c r="BP158" s="9" t="s">
        <v>212</v>
      </c>
      <c r="BQ158" s="9">
        <f t="array" ref="BQ158">VLOOKUP($C158&amp;$D158&amp;$BW158,IF({1,0},Sheet1!$A$6:$A$47&amp;Sheet1!$C$6:$C$47&amp;Sheet1!$BV$6:$BV$47,Sheet1!BP$6:BP$47),2,0)</f>
        <v>7</v>
      </c>
      <c r="BR158" s="9">
        <f t="array" ref="BR158">VLOOKUP($C158&amp;$D158&amp;$BW158,IF({1,0},Sheet1!$A$6:$A$47&amp;Sheet1!$C$6:$C$47&amp;Sheet1!$BV$6:$BV$47,Sheet1!BQ$6:BQ$47),2,0)</f>
        <v>40</v>
      </c>
      <c r="BS158" s="9">
        <f t="array" ref="BS158">VLOOKUP($C158&amp;$D158&amp;$BW158,IF({1,0},Sheet1!$A$6:$A$47&amp;Sheet1!$C$6:$C$47&amp;Sheet1!$BV$6:$BV$47,Sheet1!BR$6:BR$47),2,0)</f>
        <v>0</v>
      </c>
      <c r="BT158" s="9">
        <f t="array" ref="BT158">VLOOKUP($C158&amp;$D158&amp;$BW158,IF({1,0},Sheet1!$A$6:$A$47&amp;Sheet1!$C$6:$C$47&amp;Sheet1!$BV$6:$BV$47,Sheet1!BS$6:BS$47),2,0)</f>
        <v>0</v>
      </c>
      <c r="BU158" s="9">
        <f t="array" ref="BU158">VLOOKUP($C158&amp;$D158&amp;$BW158,IF({1,0},Sheet1!$A$6:$A$47&amp;Sheet1!$C$6:$C$47&amp;Sheet1!$BV$6:$BV$47,Sheet1!BT$6:BT$47),2,0)</f>
        <v>0</v>
      </c>
      <c r="BV158" s="9">
        <f t="array" ref="BV158">VLOOKUP($C158&amp;$D158&amp;$BW158,IF({1,0},Sheet1!$A$6:$A$47&amp;Sheet1!$C$6:$C$47&amp;Sheet1!$BV$6:$BV$47,Sheet1!BU$6:BU$47),2,0)</f>
        <v>0</v>
      </c>
      <c r="BW158" s="9">
        <v>40</v>
      </c>
      <c r="BX158" s="9" t="str">
        <f t="shared" si="48"/>
        <v>伤害加成+4% （8星）</v>
      </c>
      <c r="BY158" s="9" t="s">
        <v>77</v>
      </c>
      <c r="BZ158" s="9">
        <f t="array" ref="BZ158">VLOOKUP($C158&amp;$D158&amp;$CF158,IF({1,0},Sheet1!$A$6:$A$47&amp;Sheet1!$C$6:$C$47&amp;Sheet1!$CE$6:$CE$47,Sheet1!BY$6:BY$47),2,0)</f>
        <v>2</v>
      </c>
      <c r="CA158" s="9">
        <f t="array" ref="CA158">VLOOKUP($C158&amp;$D158&amp;$CF158,IF({1,0},Sheet1!$A$6:$A$47&amp;Sheet1!$C$6:$C$47&amp;Sheet1!$CE$6:$CE$47,Sheet1!BZ$6:BZ$47),2,0)</f>
        <v>6000</v>
      </c>
      <c r="CB158" s="9">
        <f t="array" ref="CB158">VLOOKUP($C158&amp;$D158&amp;$CF158,IF({1,0},Sheet1!$A$6:$A$47&amp;Sheet1!$C$6:$C$47&amp;Sheet1!$CE$6:$CE$47,Sheet1!CA$6:CA$47),2,0)</f>
        <v>0</v>
      </c>
      <c r="CC158" s="9">
        <f t="array" ref="CC158">VLOOKUP($C158&amp;$D158&amp;$CF158,IF({1,0},Sheet1!$A$6:$A$47&amp;Sheet1!$C$6:$C$47&amp;Sheet1!$CE$6:$CE$47,Sheet1!CB$6:CB$47),2,0)</f>
        <v>0</v>
      </c>
      <c r="CD158" s="9">
        <f t="array" ref="CD158">VLOOKUP($C158&amp;$D158&amp;$CF158,IF({1,0},Sheet1!$A$6:$A$47&amp;Sheet1!$C$6:$C$47&amp;Sheet1!$CE$6:$CE$47,Sheet1!CC$6:CC$47),2,0)</f>
        <v>0</v>
      </c>
      <c r="CE158" s="9">
        <f t="array" ref="CE158">VLOOKUP($C158&amp;$D158&amp;$CF158,IF({1,0},Sheet1!$A$6:$A$47&amp;Sheet1!$C$6:$C$47&amp;Sheet1!$CE$6:$CE$47,Sheet1!CD$6:CD$47),2,0)</f>
        <v>0</v>
      </c>
      <c r="CF158" s="9">
        <v>45</v>
      </c>
      <c r="CG158" s="9" t="s">
        <v>491</v>
      </c>
      <c r="CH158" s="9" t="s">
        <v>214</v>
      </c>
      <c r="CI158" s="9">
        <f t="array" ref="CI158">VLOOKUP($C158&amp;$D158&amp;$CO158,IF({1,0},Sheet1!$A$6:$A$47&amp;Sheet1!$C$6:$C$47&amp;Sheet1!$CN$6:$CN$47,Sheet1!CH$6:CH$47),2,0)</f>
        <v>22</v>
      </c>
      <c r="CJ158" s="9">
        <f t="array" ref="CJ158">VLOOKUP($C158&amp;$D158&amp;$CO158,IF({1,0},Sheet1!$A$6:$A$47&amp;Sheet1!$C$6:$C$47&amp;Sheet1!$CN$6:$CN$47,Sheet1!CI$6:CI$47),2,0)</f>
        <v>48</v>
      </c>
      <c r="CK158" s="9">
        <f t="array" ref="CK158">VLOOKUP($C158&amp;$D158&amp;$CO158,IF({1,0},Sheet1!$A$6:$A$47&amp;Sheet1!$C$6:$C$47&amp;Sheet1!$CN$6:$CN$47,Sheet1!CJ$6:CJ$47),2,0)</f>
        <v>0</v>
      </c>
      <c r="CL158" s="9">
        <f t="array" ref="CL158">VLOOKUP($C158&amp;$D158&amp;$CO158,IF({1,0},Sheet1!$A$6:$A$47&amp;Sheet1!$C$6:$C$47&amp;Sheet1!$CN$6:$CN$47,Sheet1!CK$6:CK$47),2,0)</f>
        <v>0</v>
      </c>
      <c r="CM158" s="9">
        <f t="array" ref="CM158">VLOOKUP($C158&amp;$D158&amp;$CO158,IF({1,0},Sheet1!$A$6:$A$47&amp;Sheet1!$C$6:$C$47&amp;Sheet1!$CN$6:$CN$47,Sheet1!CL$6:CL$47),2,0)</f>
        <v>0</v>
      </c>
      <c r="CN158" s="9">
        <f t="array" ref="CN158">VLOOKUP($C158&amp;$D158&amp;$CO158,IF({1,0},Sheet1!$A$6:$A$47&amp;Sheet1!$C$6:$C$47&amp;Sheet1!$CN$6:$CN$47,Sheet1!CM$6:CM$47),2,0)</f>
        <v>0</v>
      </c>
      <c r="CO158" s="9">
        <v>50</v>
      </c>
      <c r="CP158" s="9" t="str">
        <f t="shared" si="49"/>
        <v>最终增伤+4.8% （10星）</v>
      </c>
    </row>
    <row r="159" spans="1:94" ht="17.399999999999999" x14ac:dyDescent="0.25">
      <c r="A159" s="53">
        <v>40506</v>
      </c>
      <c r="B159" s="12" t="s">
        <v>248</v>
      </c>
      <c r="C159" s="12">
        <f>VLOOKUP(B159,Sheet4!$A$6:$B$171,2,0)</f>
        <v>3</v>
      </c>
      <c r="D159" s="54">
        <v>5</v>
      </c>
      <c r="E159" s="9" t="s">
        <v>206</v>
      </c>
      <c r="F159" s="9">
        <f t="array" ref="F159">VLOOKUP($C159&amp;$D159&amp;$L159,IF({1,0},Sheet1!$A$6:$A$47&amp;Sheet1!$C$6:$C$47&amp;Sheet1!$K$6:$K$47,Sheet1!E$6:E$47),2,0)</f>
        <v>18</v>
      </c>
      <c r="G159" s="9">
        <f t="array" ref="G159">VLOOKUP($C159&amp;$D159&amp;$L159,IF({1,0},Sheet1!$A$6:$A$47&amp;Sheet1!$C$6:$C$47&amp;Sheet1!$K$6:$K$47,Sheet1!F$6:F$47),2,0)</f>
        <v>1</v>
      </c>
      <c r="H159" s="9">
        <f t="array" ref="H159">VLOOKUP($C159&amp;$D159&amp;$L159,IF({1,0},Sheet1!$A$6:$A$47&amp;Sheet1!$C$6:$C$47&amp;Sheet1!$K$6:$K$47,Sheet1!G$6:G$47),2,0)</f>
        <v>0</v>
      </c>
      <c r="I159" s="9">
        <f t="array" ref="I159">VLOOKUP($C159&amp;$D159&amp;$L159,IF({1,0},Sheet1!$A$6:$A$47&amp;Sheet1!$C$6:$C$47&amp;Sheet1!$K$6:$K$47,Sheet1!H$6:H$47),2,0)</f>
        <v>0</v>
      </c>
      <c r="J159" s="9">
        <f t="array" ref="J159">VLOOKUP($C159&amp;$D159&amp;$L159,IF({1,0},Sheet1!$A$6:$A$47&amp;Sheet1!$C$6:$C$47&amp;Sheet1!$K$6:$K$47,Sheet1!I$6:I$47),2,0)</f>
        <v>0</v>
      </c>
      <c r="K159" s="9">
        <f t="array" ref="K159">VLOOKUP($C159&amp;$D159&amp;$L159,IF({1,0},Sheet1!$A$6:$A$47&amp;Sheet1!$C$6:$C$47&amp;Sheet1!$K$6:$K$47,Sheet1!J$6:J$47),2,0)</f>
        <v>0</v>
      </c>
      <c r="L159" s="9">
        <v>5</v>
      </c>
      <c r="M159" s="33" t="s">
        <v>413</v>
      </c>
      <c r="N159" s="9" t="s">
        <v>207</v>
      </c>
      <c r="O159" s="9">
        <f t="array" ref="O159">VLOOKUP($C159&amp;$D159&amp;$U159,IF({1,0},Sheet1!$A$6:$A$47&amp;Sheet1!$C$6:$C$47&amp;Sheet1!$T$6:$T$47,Sheet1!N$6:N$47),2,0)</f>
        <v>18</v>
      </c>
      <c r="P159" s="9">
        <f t="array" ref="P159">VLOOKUP($C159&amp;$D159&amp;$U159,IF({1,0},Sheet1!$A$6:$A$47&amp;Sheet1!$C$6:$C$47&amp;Sheet1!$T$6:$T$47,Sheet1!O$6:O$47),2,0)</f>
        <v>2</v>
      </c>
      <c r="Q159" s="9">
        <f t="array" ref="Q159">VLOOKUP($C159&amp;$D159&amp;$U159,IF({1,0},Sheet1!$A$6:$A$47&amp;Sheet1!$C$6:$C$47&amp;Sheet1!$T$6:$T$47,Sheet1!P$6:P$47),2,0)</f>
        <v>0</v>
      </c>
      <c r="R159" s="9">
        <f t="array" ref="R159">VLOOKUP($C159&amp;$D159&amp;$U159,IF({1,0},Sheet1!$A$6:$A$47&amp;Sheet1!$C$6:$C$47&amp;Sheet1!$T$6:$T$47,Sheet1!Q$6:Q$47),2,0)</f>
        <v>0</v>
      </c>
      <c r="S159" s="9">
        <f t="array" ref="S159">VLOOKUP($C159&amp;$D159&amp;$U159,IF({1,0},Sheet1!$A$6:$A$47&amp;Sheet1!$C$6:$C$47&amp;Sheet1!$T$6:$T$47,Sheet1!R$6:R$47),2,0)</f>
        <v>0</v>
      </c>
      <c r="T159" s="9">
        <f t="array" ref="T159">VLOOKUP($C159&amp;$D159&amp;$U159,IF({1,0},Sheet1!$A$6:$A$47&amp;Sheet1!$C$6:$C$47&amp;Sheet1!$T$6:$T$47,Sheet1!S$6:S$47),2,0)</f>
        <v>0</v>
      </c>
      <c r="U159" s="9">
        <v>10</v>
      </c>
      <c r="V159" s="33" t="s">
        <v>414</v>
      </c>
      <c r="W159" s="9" t="s">
        <v>28</v>
      </c>
      <c r="X159" s="9">
        <f t="array" ref="X159">VLOOKUP($C159&amp;$D159&amp;$AD159,IF({1,0},Sheet1!$A$6:$A$47&amp;Sheet1!$C$6:$C$47&amp;Sheet1!$AC$6:$AC$47,Sheet1!W$6:W$47),2,0)</f>
        <v>0</v>
      </c>
      <c r="Y159" s="9">
        <f t="array" ref="Y159">VLOOKUP($C159&amp;$D159&amp;$AD159,IF({1,0},Sheet1!$A$6:$A$47&amp;Sheet1!$C$6:$C$47&amp;Sheet1!$AC$6:$AC$47,Sheet1!X$6:X$47),2,0)</f>
        <v>0</v>
      </c>
      <c r="Z159" s="9">
        <f t="array" ref="Z159">VLOOKUP($C159&amp;$D159&amp;$AD159,IF({1,0},Sheet1!$A$6:$A$47&amp;Sheet1!$C$6:$C$47&amp;Sheet1!$AC$6:$AC$47,Sheet1!Y$6:Y$47),2,0)</f>
        <v>2</v>
      </c>
      <c r="AA159" s="9">
        <f t="array" ref="AA159">VLOOKUP($C159&amp;$D159&amp;$AD159,IF({1,0},Sheet1!$A$6:$A$47&amp;Sheet1!$C$6:$C$47&amp;Sheet1!$AC$6:$AC$47,Sheet1!Z$6:Z$47),2,0)</f>
        <v>500</v>
      </c>
      <c r="AB159" s="9">
        <f t="array" ref="AB159">VLOOKUP($C159&amp;$D159&amp;$AD159,IF({1,0},Sheet1!$A$6:$A$47&amp;Sheet1!$C$6:$C$47&amp;Sheet1!$AC$6:$AC$47,Sheet1!AA$6:AA$47),2,0)</f>
        <v>9</v>
      </c>
      <c r="AC159" s="9">
        <f t="array" ref="AC159">VLOOKUP($C159&amp;$D159&amp;$AD159,IF({1,0},Sheet1!$A$6:$A$47&amp;Sheet1!$C$6:$C$47&amp;Sheet1!$AC$6:$AC$47,Sheet1!AB$6:AB$47),2,0)</f>
        <v>25</v>
      </c>
      <c r="AD159" s="9">
        <v>15</v>
      </c>
      <c r="AE159" s="9" t="str">
        <f t="array" ref="AE159">VLOOKUP($C159&amp;$D159,IF({1,0},Sheet1!$A$6:$A$47&amp;Sheet1!$C$6:$C$47,Sheet1!AD$6:AD$47),2,0)</f>
        <v>攻击+500，命中+2.5% （3星）</v>
      </c>
      <c r="AF159" s="9" t="s">
        <v>209</v>
      </c>
      <c r="AG159" s="9">
        <f t="array" ref="AG159">VLOOKUP($C159&amp;$D159&amp;$AM159,IF({1,0},Sheet1!$A$6:$A$47&amp;Sheet1!$C$6:$C$47&amp;Sheet1!$AL$6:$AL$47,Sheet1!AF$6:AF$47),2,0)</f>
        <v>0</v>
      </c>
      <c r="AH159" s="9">
        <f t="array" ref="AH159">VLOOKUP($C159&amp;$D159&amp;$AM159,IF({1,0},Sheet1!$A$6:$A$47&amp;Sheet1!$C$6:$C$47&amp;Sheet1!$AL$6:$AL$47,Sheet1!AG$6:AG$47),2,0)</f>
        <v>0</v>
      </c>
      <c r="AI159" s="9">
        <f t="array" ref="AI159">VLOOKUP($C159&amp;$D159&amp;$AM159,IF({1,0},Sheet1!$A$6:$A$47&amp;Sheet1!$C$6:$C$47&amp;Sheet1!$AL$6:$AL$47,Sheet1!AH$6:AH$47),2,0)</f>
        <v>7</v>
      </c>
      <c r="AJ159" s="9">
        <f t="array" ref="AJ159">VLOOKUP($C159&amp;$D159&amp;$AM159,IF({1,0},Sheet1!$A$6:$A$47&amp;Sheet1!$C$6:$C$47&amp;Sheet1!$AL$6:$AL$47,Sheet1!AI$6:AI$47),2,0)</f>
        <v>45</v>
      </c>
      <c r="AK159" s="9">
        <f t="array" ref="AK159">VLOOKUP($C159&amp;$D159&amp;$AM159,IF({1,0},Sheet1!$A$6:$A$47&amp;Sheet1!$C$6:$C$47&amp;Sheet1!$AL$6:$AL$47,Sheet1!AJ$6:AJ$47),2,0)</f>
        <v>0</v>
      </c>
      <c r="AL159" s="9">
        <f t="array" ref="AL159">VLOOKUP($C159&amp;$D159&amp;$AM159,IF({1,0},Sheet1!$A$6:$A$47&amp;Sheet1!$C$6:$C$47&amp;Sheet1!$AL$6:$AL$47,Sheet1!AK$6:AK$47),2,0)</f>
        <v>0</v>
      </c>
      <c r="AM159" s="9">
        <v>20</v>
      </c>
      <c r="AN159" s="9" t="s">
        <v>488</v>
      </c>
      <c r="AO159" s="9" t="s">
        <v>73</v>
      </c>
      <c r="AP159" s="9">
        <f t="array" ref="AP159">VLOOKUP($C159&amp;$D159&amp;$AV159,IF({1,0},Sheet1!$A$6:$A$47&amp;Sheet1!$C$6:$C$47&amp;Sheet1!$AU$6:$AU$47,Sheet1!AO$6:AO$47),2,0)</f>
        <v>2</v>
      </c>
      <c r="AQ159" s="9">
        <f t="array" ref="AQ159">VLOOKUP($C159&amp;$D159&amp;$AV159,IF({1,0},Sheet1!$A$6:$A$47&amp;Sheet1!$C$6:$C$47&amp;Sheet1!$AU$6:$AU$47,Sheet1!AP$6:AP$47),2,0)</f>
        <v>1500</v>
      </c>
      <c r="AR159" s="9">
        <f t="array" ref="AR159">VLOOKUP($C159&amp;$D159&amp;$AV159,IF({1,0},Sheet1!$A$6:$A$47&amp;Sheet1!$C$6:$C$47&amp;Sheet1!$AU$6:$AU$47,Sheet1!AQ$6:AQ$47),2,0)</f>
        <v>0</v>
      </c>
      <c r="AS159" s="9">
        <f t="array" ref="AS159">VLOOKUP($C159&amp;$D159&amp;$AV159,IF({1,0},Sheet1!$A$6:$A$47&amp;Sheet1!$C$6:$C$47&amp;Sheet1!$AU$6:$AU$47,Sheet1!AR$6:AR$47),2,0)</f>
        <v>0</v>
      </c>
      <c r="AT159" s="9">
        <f t="array" ref="AT159">VLOOKUP($C159&amp;$D159&amp;$AV159,IF({1,0},Sheet1!$A$6:$A$47&amp;Sheet1!$C$6:$C$47&amp;Sheet1!$AU$6:$AU$47,Sheet1!AS$6:AS$47),2,0)</f>
        <v>0</v>
      </c>
      <c r="AU159" s="9">
        <f t="array" ref="AU159">VLOOKUP($C159&amp;$D159&amp;$AV159,IF({1,0},Sheet1!$A$6:$A$47&amp;Sheet1!$C$6:$C$47&amp;Sheet1!$AU$6:$AU$47,Sheet1!AT$6:AT$47),2,0)</f>
        <v>0</v>
      </c>
      <c r="AV159" s="9">
        <v>25</v>
      </c>
      <c r="AW159" s="9" t="s">
        <v>489</v>
      </c>
      <c r="AX159" s="9" t="s">
        <v>74</v>
      </c>
      <c r="AY159" s="9">
        <f t="array" ref="AY159">VLOOKUP($C159&amp;$D159&amp;$BE159,IF({1,0},Sheet1!$A$6:$A$47&amp;Sheet1!$C$6:$C$47&amp;Sheet1!$BD$6:$BD$47,Sheet1!AX$6:AX$47),2,0)</f>
        <v>18</v>
      </c>
      <c r="AZ159" s="9">
        <f t="array" ref="AZ159">VLOOKUP($C159&amp;$D159&amp;$BE159,IF({1,0},Sheet1!$A$6:$A$47&amp;Sheet1!$C$6:$C$47&amp;Sheet1!$BD$6:$BD$47,Sheet1!AY$6:AY$47),2,0)</f>
        <v>4</v>
      </c>
      <c r="BA159" s="9">
        <f t="array" ref="BA159">VLOOKUP($C159&amp;$D159&amp;$BE159,IF({1,0},Sheet1!$A$6:$A$47&amp;Sheet1!$C$6:$C$47&amp;Sheet1!$BD$6:$BD$47,Sheet1!AZ$6:AZ$47),2,0)</f>
        <v>0</v>
      </c>
      <c r="BB159" s="9">
        <f t="array" ref="BB159">VLOOKUP($C159&amp;$D159&amp;$BE159,IF({1,0},Sheet1!$A$6:$A$47&amp;Sheet1!$C$6:$C$47&amp;Sheet1!$BD$6:$BD$47,Sheet1!BA$6:BA$47),2,0)</f>
        <v>0</v>
      </c>
      <c r="BC159" s="9">
        <f t="array" ref="BC159">VLOOKUP($C159&amp;$D159&amp;$BE159,IF({1,0},Sheet1!$A$6:$A$47&amp;Sheet1!$C$6:$C$47&amp;Sheet1!$BD$6:$BD$47,Sheet1!BB$6:BB$47),2,0)</f>
        <v>0</v>
      </c>
      <c r="BD159" s="9">
        <f t="array" ref="BD159">VLOOKUP($C159&amp;$D159&amp;$BE159,IF({1,0},Sheet1!$A$6:$A$47&amp;Sheet1!$C$6:$C$47&amp;Sheet1!$BD$6:$BD$47,Sheet1!BC$6:BC$47),2,0)</f>
        <v>0</v>
      </c>
      <c r="BE159" s="9">
        <v>30</v>
      </c>
      <c r="BF159" s="33" t="s">
        <v>418</v>
      </c>
      <c r="BG159" s="33" t="s">
        <v>75</v>
      </c>
      <c r="BH159" s="9">
        <f t="array" ref="BH159">VLOOKUP($C159&amp;$D159&amp;$BN159,IF({1,0},Sheet1!$A$6:$A$47&amp;Sheet1!$C$6:$C$47&amp;Sheet1!$BM$6:$BM$47,Sheet1!BG$6:BG$47),2,0)</f>
        <v>2</v>
      </c>
      <c r="BI159" s="9">
        <f t="array" ref="BI159">VLOOKUP($C159&amp;$D159&amp;$BN159,IF({1,0},Sheet1!$A$6:$A$47&amp;Sheet1!$C$6:$C$47&amp;Sheet1!$BM$6:$BM$47,Sheet1!BH$6:BH$47),2,0)</f>
        <v>3000</v>
      </c>
      <c r="BJ159" s="9">
        <f t="array" ref="BJ159">VLOOKUP($C159&amp;$D159&amp;$BN159,IF({1,0},Sheet1!$A$6:$A$47&amp;Sheet1!$C$6:$C$47&amp;Sheet1!$BM$6:$BM$47,Sheet1!BI$6:BI$47),2,0)</f>
        <v>0</v>
      </c>
      <c r="BK159" s="9">
        <f t="array" ref="BK159">VLOOKUP($C159&amp;$D159&amp;$BN159,IF({1,0},Sheet1!$A$6:$A$47&amp;Sheet1!$C$6:$C$47&amp;Sheet1!$BM$6:$BM$47,Sheet1!BJ$6:BJ$47),2,0)</f>
        <v>0</v>
      </c>
      <c r="BL159" s="9">
        <f t="array" ref="BL159">VLOOKUP($C159&amp;$D159&amp;$BN159,IF({1,0},Sheet1!$A$6:$A$47&amp;Sheet1!$C$6:$C$47&amp;Sheet1!$BM$6:$BM$47,Sheet1!BK$6:BK$47),2,0)</f>
        <v>0</v>
      </c>
      <c r="BM159" s="9">
        <f t="array" ref="BM159">VLOOKUP($C159&amp;$D159&amp;$BN159,IF({1,0},Sheet1!$A$6:$A$47&amp;Sheet1!$C$6:$C$47&amp;Sheet1!$BM$6:$BM$47,Sheet1!BL$6:BL$47),2,0)</f>
        <v>0</v>
      </c>
      <c r="BN159" s="9">
        <v>35</v>
      </c>
      <c r="BO159" s="9" t="s">
        <v>490</v>
      </c>
      <c r="BP159" s="9" t="s">
        <v>212</v>
      </c>
      <c r="BQ159" s="9">
        <f t="array" ref="BQ159">VLOOKUP($C159&amp;$D159&amp;$BW159,IF({1,0},Sheet1!$A$6:$A$47&amp;Sheet1!$C$6:$C$47&amp;Sheet1!$BV$6:$BV$47,Sheet1!BP$6:BP$47),2,0)</f>
        <v>7</v>
      </c>
      <c r="BR159" s="9">
        <f t="array" ref="BR159">VLOOKUP($C159&amp;$D159&amp;$BW159,IF({1,0},Sheet1!$A$6:$A$47&amp;Sheet1!$C$6:$C$47&amp;Sheet1!$BV$6:$BV$47,Sheet1!BQ$6:BQ$47),2,0)</f>
        <v>40</v>
      </c>
      <c r="BS159" s="9">
        <f t="array" ref="BS159">VLOOKUP($C159&amp;$D159&amp;$BW159,IF({1,0},Sheet1!$A$6:$A$47&amp;Sheet1!$C$6:$C$47&amp;Sheet1!$BV$6:$BV$47,Sheet1!BR$6:BR$47),2,0)</f>
        <v>0</v>
      </c>
      <c r="BT159" s="9">
        <f t="array" ref="BT159">VLOOKUP($C159&amp;$D159&amp;$BW159,IF({1,0},Sheet1!$A$6:$A$47&amp;Sheet1!$C$6:$C$47&amp;Sheet1!$BV$6:$BV$47,Sheet1!BS$6:BS$47),2,0)</f>
        <v>0</v>
      </c>
      <c r="BU159" s="9">
        <f t="array" ref="BU159">VLOOKUP($C159&amp;$D159&amp;$BW159,IF({1,0},Sheet1!$A$6:$A$47&amp;Sheet1!$C$6:$C$47&amp;Sheet1!$BV$6:$BV$47,Sheet1!BT$6:BT$47),2,0)</f>
        <v>0</v>
      </c>
      <c r="BV159" s="9">
        <f t="array" ref="BV159">VLOOKUP($C159&amp;$D159&amp;$BW159,IF({1,0},Sheet1!$A$6:$A$47&amp;Sheet1!$C$6:$C$47&amp;Sheet1!$BV$6:$BV$47,Sheet1!BU$6:BU$47),2,0)</f>
        <v>0</v>
      </c>
      <c r="BW159" s="9">
        <v>40</v>
      </c>
      <c r="BX159" s="9" t="str">
        <f t="shared" si="48"/>
        <v>伤害加成+4% （8星）</v>
      </c>
      <c r="BY159" s="9" t="s">
        <v>77</v>
      </c>
      <c r="BZ159" s="9">
        <f t="array" ref="BZ159">VLOOKUP($C159&amp;$D159&amp;$CF159,IF({1,0},Sheet1!$A$6:$A$47&amp;Sheet1!$C$6:$C$47&amp;Sheet1!$CE$6:$CE$47,Sheet1!BY$6:BY$47),2,0)</f>
        <v>2</v>
      </c>
      <c r="CA159" s="9">
        <f t="array" ref="CA159">VLOOKUP($C159&amp;$D159&amp;$CF159,IF({1,0},Sheet1!$A$6:$A$47&amp;Sheet1!$C$6:$C$47&amp;Sheet1!$CE$6:$CE$47,Sheet1!BZ$6:BZ$47),2,0)</f>
        <v>6000</v>
      </c>
      <c r="CB159" s="9">
        <f t="array" ref="CB159">VLOOKUP($C159&amp;$D159&amp;$CF159,IF({1,0},Sheet1!$A$6:$A$47&amp;Sheet1!$C$6:$C$47&amp;Sheet1!$CE$6:$CE$47,Sheet1!CA$6:CA$47),2,0)</f>
        <v>0</v>
      </c>
      <c r="CC159" s="9">
        <f t="array" ref="CC159">VLOOKUP($C159&amp;$D159&amp;$CF159,IF({1,0},Sheet1!$A$6:$A$47&amp;Sheet1!$C$6:$C$47&amp;Sheet1!$CE$6:$CE$47,Sheet1!CB$6:CB$47),2,0)</f>
        <v>0</v>
      </c>
      <c r="CD159" s="9">
        <f t="array" ref="CD159">VLOOKUP($C159&amp;$D159&amp;$CF159,IF({1,0},Sheet1!$A$6:$A$47&amp;Sheet1!$C$6:$C$47&amp;Sheet1!$CE$6:$CE$47,Sheet1!CC$6:CC$47),2,0)</f>
        <v>0</v>
      </c>
      <c r="CE159" s="9">
        <f t="array" ref="CE159">VLOOKUP($C159&amp;$D159&amp;$CF159,IF({1,0},Sheet1!$A$6:$A$47&amp;Sheet1!$C$6:$C$47&amp;Sheet1!$CE$6:$CE$47,Sheet1!CD$6:CD$47),2,0)</f>
        <v>0</v>
      </c>
      <c r="CF159" s="9">
        <v>45</v>
      </c>
      <c r="CG159" s="9" t="s">
        <v>491</v>
      </c>
      <c r="CH159" s="9" t="s">
        <v>214</v>
      </c>
      <c r="CI159" s="9">
        <f t="array" ref="CI159">VLOOKUP($C159&amp;$D159&amp;$CO159,IF({1,0},Sheet1!$A$6:$A$47&amp;Sheet1!$C$6:$C$47&amp;Sheet1!$CN$6:$CN$47,Sheet1!CH$6:CH$47),2,0)</f>
        <v>22</v>
      </c>
      <c r="CJ159" s="9">
        <f t="array" ref="CJ159">VLOOKUP($C159&amp;$D159&amp;$CO159,IF({1,0},Sheet1!$A$6:$A$47&amp;Sheet1!$C$6:$C$47&amp;Sheet1!$CN$6:$CN$47,Sheet1!CI$6:CI$47),2,0)</f>
        <v>48</v>
      </c>
      <c r="CK159" s="9">
        <f t="array" ref="CK159">VLOOKUP($C159&amp;$D159&amp;$CO159,IF({1,0},Sheet1!$A$6:$A$47&amp;Sheet1!$C$6:$C$47&amp;Sheet1!$CN$6:$CN$47,Sheet1!CJ$6:CJ$47),2,0)</f>
        <v>0</v>
      </c>
      <c r="CL159" s="9">
        <f t="array" ref="CL159">VLOOKUP($C159&amp;$D159&amp;$CO159,IF({1,0},Sheet1!$A$6:$A$47&amp;Sheet1!$C$6:$C$47&amp;Sheet1!$CN$6:$CN$47,Sheet1!CK$6:CK$47),2,0)</f>
        <v>0</v>
      </c>
      <c r="CM159" s="9">
        <f t="array" ref="CM159">VLOOKUP($C159&amp;$D159&amp;$CO159,IF({1,0},Sheet1!$A$6:$A$47&amp;Sheet1!$C$6:$C$47&amp;Sheet1!$CN$6:$CN$47,Sheet1!CL$6:CL$47),2,0)</f>
        <v>0</v>
      </c>
      <c r="CN159" s="9">
        <f t="array" ref="CN159">VLOOKUP($C159&amp;$D159&amp;$CO159,IF({1,0},Sheet1!$A$6:$A$47&amp;Sheet1!$C$6:$C$47&amp;Sheet1!$CN$6:$CN$47,Sheet1!CM$6:CM$47),2,0)</f>
        <v>0</v>
      </c>
      <c r="CO159" s="9">
        <v>50</v>
      </c>
      <c r="CP159" s="9" t="str">
        <f t="shared" si="49"/>
        <v>最终增伤+4.8% （10星）</v>
      </c>
    </row>
    <row r="160" spans="1:94" ht="17.399999999999999" x14ac:dyDescent="0.25">
      <c r="A160" s="53">
        <v>40507</v>
      </c>
      <c r="B160" s="12" t="s">
        <v>249</v>
      </c>
      <c r="C160" s="12">
        <f>VLOOKUP(B160,Sheet4!$A$6:$B$171,2,0)</f>
        <v>3</v>
      </c>
      <c r="D160" s="54">
        <v>5</v>
      </c>
      <c r="E160" s="9" t="s">
        <v>206</v>
      </c>
      <c r="F160" s="9">
        <f t="array" ref="F160">VLOOKUP($C160&amp;$D160&amp;$L160,IF({1,0},Sheet1!$A$6:$A$47&amp;Sheet1!$C$6:$C$47&amp;Sheet1!$K$6:$K$47,Sheet1!E$6:E$47),2,0)</f>
        <v>18</v>
      </c>
      <c r="G160" s="9">
        <f t="array" ref="G160">VLOOKUP($C160&amp;$D160&amp;$L160,IF({1,0},Sheet1!$A$6:$A$47&amp;Sheet1!$C$6:$C$47&amp;Sheet1!$K$6:$K$47,Sheet1!F$6:F$47),2,0)</f>
        <v>1</v>
      </c>
      <c r="H160" s="9">
        <f t="array" ref="H160">VLOOKUP($C160&amp;$D160&amp;$L160,IF({1,0},Sheet1!$A$6:$A$47&amp;Sheet1!$C$6:$C$47&amp;Sheet1!$K$6:$K$47,Sheet1!G$6:G$47),2,0)</f>
        <v>0</v>
      </c>
      <c r="I160" s="9">
        <f t="array" ref="I160">VLOOKUP($C160&amp;$D160&amp;$L160,IF({1,0},Sheet1!$A$6:$A$47&amp;Sheet1!$C$6:$C$47&amp;Sheet1!$K$6:$K$47,Sheet1!H$6:H$47),2,0)</f>
        <v>0</v>
      </c>
      <c r="J160" s="9">
        <f t="array" ref="J160">VLOOKUP($C160&amp;$D160&amp;$L160,IF({1,0},Sheet1!$A$6:$A$47&amp;Sheet1!$C$6:$C$47&amp;Sheet1!$K$6:$K$47,Sheet1!I$6:I$47),2,0)</f>
        <v>0</v>
      </c>
      <c r="K160" s="9">
        <f t="array" ref="K160">VLOOKUP($C160&amp;$D160&amp;$L160,IF({1,0},Sheet1!$A$6:$A$47&amp;Sheet1!$C$6:$C$47&amp;Sheet1!$K$6:$K$47,Sheet1!J$6:J$47),2,0)</f>
        <v>0</v>
      </c>
      <c r="L160" s="9">
        <v>5</v>
      </c>
      <c r="M160" s="33" t="s">
        <v>413</v>
      </c>
      <c r="N160" s="9" t="s">
        <v>207</v>
      </c>
      <c r="O160" s="9">
        <f t="array" ref="O160">VLOOKUP($C160&amp;$D160&amp;$U160,IF({1,0},Sheet1!$A$6:$A$47&amp;Sheet1!$C$6:$C$47&amp;Sheet1!$T$6:$T$47,Sheet1!N$6:N$47),2,0)</f>
        <v>18</v>
      </c>
      <c r="P160" s="9">
        <f t="array" ref="P160">VLOOKUP($C160&amp;$D160&amp;$U160,IF({1,0},Sheet1!$A$6:$A$47&amp;Sheet1!$C$6:$C$47&amp;Sheet1!$T$6:$T$47,Sheet1!O$6:O$47),2,0)</f>
        <v>2</v>
      </c>
      <c r="Q160" s="9">
        <f t="array" ref="Q160">VLOOKUP($C160&amp;$D160&amp;$U160,IF({1,0},Sheet1!$A$6:$A$47&amp;Sheet1!$C$6:$C$47&amp;Sheet1!$T$6:$T$47,Sheet1!P$6:P$47),2,0)</f>
        <v>0</v>
      </c>
      <c r="R160" s="9">
        <f t="array" ref="R160">VLOOKUP($C160&amp;$D160&amp;$U160,IF({1,0},Sheet1!$A$6:$A$47&amp;Sheet1!$C$6:$C$47&amp;Sheet1!$T$6:$T$47,Sheet1!Q$6:Q$47),2,0)</f>
        <v>0</v>
      </c>
      <c r="S160" s="9">
        <f t="array" ref="S160">VLOOKUP($C160&amp;$D160&amp;$U160,IF({1,0},Sheet1!$A$6:$A$47&amp;Sheet1!$C$6:$C$47&amp;Sheet1!$T$6:$T$47,Sheet1!R$6:R$47),2,0)</f>
        <v>0</v>
      </c>
      <c r="T160" s="9">
        <f t="array" ref="T160">VLOOKUP($C160&amp;$D160&amp;$U160,IF({1,0},Sheet1!$A$6:$A$47&amp;Sheet1!$C$6:$C$47&amp;Sheet1!$T$6:$T$47,Sheet1!S$6:S$47),2,0)</f>
        <v>0</v>
      </c>
      <c r="U160" s="9">
        <v>10</v>
      </c>
      <c r="V160" s="33" t="s">
        <v>414</v>
      </c>
      <c r="W160" s="9" t="s">
        <v>28</v>
      </c>
      <c r="X160" s="9">
        <f t="array" ref="X160">VLOOKUP($C160&amp;$D160&amp;$AD160,IF({1,0},Sheet1!$A$6:$A$47&amp;Sheet1!$C$6:$C$47&amp;Sheet1!$AC$6:$AC$47,Sheet1!W$6:W$47),2,0)</f>
        <v>0</v>
      </c>
      <c r="Y160" s="9">
        <f t="array" ref="Y160">VLOOKUP($C160&amp;$D160&amp;$AD160,IF({1,0},Sheet1!$A$6:$A$47&amp;Sheet1!$C$6:$C$47&amp;Sheet1!$AC$6:$AC$47,Sheet1!X$6:X$47),2,0)</f>
        <v>0</v>
      </c>
      <c r="Z160" s="9">
        <f t="array" ref="Z160">VLOOKUP($C160&amp;$D160&amp;$AD160,IF({1,0},Sheet1!$A$6:$A$47&amp;Sheet1!$C$6:$C$47&amp;Sheet1!$AC$6:$AC$47,Sheet1!Y$6:Y$47),2,0)</f>
        <v>2</v>
      </c>
      <c r="AA160" s="9">
        <f t="array" ref="AA160">VLOOKUP($C160&amp;$D160&amp;$AD160,IF({1,0},Sheet1!$A$6:$A$47&amp;Sheet1!$C$6:$C$47&amp;Sheet1!$AC$6:$AC$47,Sheet1!Z$6:Z$47),2,0)</f>
        <v>500</v>
      </c>
      <c r="AB160" s="9">
        <f t="array" ref="AB160">VLOOKUP($C160&amp;$D160&amp;$AD160,IF({1,0},Sheet1!$A$6:$A$47&amp;Sheet1!$C$6:$C$47&amp;Sheet1!$AC$6:$AC$47,Sheet1!AA$6:AA$47),2,0)</f>
        <v>9</v>
      </c>
      <c r="AC160" s="9">
        <f t="array" ref="AC160">VLOOKUP($C160&amp;$D160&amp;$AD160,IF({1,0},Sheet1!$A$6:$A$47&amp;Sheet1!$C$6:$C$47&amp;Sheet1!$AC$6:$AC$47,Sheet1!AB$6:AB$47),2,0)</f>
        <v>25</v>
      </c>
      <c r="AD160" s="9">
        <v>15</v>
      </c>
      <c r="AE160" s="9" t="str">
        <f t="array" ref="AE160">VLOOKUP($C160&amp;$D160,IF({1,0},Sheet1!$A$6:$A$47&amp;Sheet1!$C$6:$C$47,Sheet1!AD$6:AD$47),2,0)</f>
        <v>攻击+500，命中+2.5% （3星）</v>
      </c>
      <c r="AF160" s="9" t="s">
        <v>209</v>
      </c>
      <c r="AG160" s="9">
        <f t="array" ref="AG160">VLOOKUP($C160&amp;$D160&amp;$AM160,IF({1,0},Sheet1!$A$6:$A$47&amp;Sheet1!$C$6:$C$47&amp;Sheet1!$AL$6:$AL$47,Sheet1!AF$6:AF$47),2,0)</f>
        <v>0</v>
      </c>
      <c r="AH160" s="9">
        <f t="array" ref="AH160">VLOOKUP($C160&amp;$D160&amp;$AM160,IF({1,0},Sheet1!$A$6:$A$47&amp;Sheet1!$C$6:$C$47&amp;Sheet1!$AL$6:$AL$47,Sheet1!AG$6:AG$47),2,0)</f>
        <v>0</v>
      </c>
      <c r="AI160" s="9">
        <f t="array" ref="AI160">VLOOKUP($C160&amp;$D160&amp;$AM160,IF({1,0},Sheet1!$A$6:$A$47&amp;Sheet1!$C$6:$C$47&amp;Sheet1!$AL$6:$AL$47,Sheet1!AH$6:AH$47),2,0)</f>
        <v>7</v>
      </c>
      <c r="AJ160" s="9">
        <f t="array" ref="AJ160">VLOOKUP($C160&amp;$D160&amp;$AM160,IF({1,0},Sheet1!$A$6:$A$47&amp;Sheet1!$C$6:$C$47&amp;Sheet1!$AL$6:$AL$47,Sheet1!AI$6:AI$47),2,0)</f>
        <v>45</v>
      </c>
      <c r="AK160" s="9">
        <f t="array" ref="AK160">VLOOKUP($C160&amp;$D160&amp;$AM160,IF({1,0},Sheet1!$A$6:$A$47&amp;Sheet1!$C$6:$C$47&amp;Sheet1!$AL$6:$AL$47,Sheet1!AJ$6:AJ$47),2,0)</f>
        <v>0</v>
      </c>
      <c r="AL160" s="9">
        <f t="array" ref="AL160">VLOOKUP($C160&amp;$D160&amp;$AM160,IF({1,0},Sheet1!$A$6:$A$47&amp;Sheet1!$C$6:$C$47&amp;Sheet1!$AL$6:$AL$47,Sheet1!AK$6:AK$47),2,0)</f>
        <v>0</v>
      </c>
      <c r="AM160" s="9">
        <v>20</v>
      </c>
      <c r="AN160" s="9" t="s">
        <v>488</v>
      </c>
      <c r="AO160" s="9" t="s">
        <v>73</v>
      </c>
      <c r="AP160" s="9">
        <f t="array" ref="AP160">VLOOKUP($C160&amp;$D160&amp;$AV160,IF({1,0},Sheet1!$A$6:$A$47&amp;Sheet1!$C$6:$C$47&amp;Sheet1!$AU$6:$AU$47,Sheet1!AO$6:AO$47),2,0)</f>
        <v>2</v>
      </c>
      <c r="AQ160" s="9">
        <f t="array" ref="AQ160">VLOOKUP($C160&amp;$D160&amp;$AV160,IF({1,0},Sheet1!$A$6:$A$47&amp;Sheet1!$C$6:$C$47&amp;Sheet1!$AU$6:$AU$47,Sheet1!AP$6:AP$47),2,0)</f>
        <v>1500</v>
      </c>
      <c r="AR160" s="9">
        <f t="array" ref="AR160">VLOOKUP($C160&amp;$D160&amp;$AV160,IF({1,0},Sheet1!$A$6:$A$47&amp;Sheet1!$C$6:$C$47&amp;Sheet1!$AU$6:$AU$47,Sheet1!AQ$6:AQ$47),2,0)</f>
        <v>0</v>
      </c>
      <c r="AS160" s="9">
        <f t="array" ref="AS160">VLOOKUP($C160&amp;$D160&amp;$AV160,IF({1,0},Sheet1!$A$6:$A$47&amp;Sheet1!$C$6:$C$47&amp;Sheet1!$AU$6:$AU$47,Sheet1!AR$6:AR$47),2,0)</f>
        <v>0</v>
      </c>
      <c r="AT160" s="9">
        <f t="array" ref="AT160">VLOOKUP($C160&amp;$D160&amp;$AV160,IF({1,0},Sheet1!$A$6:$A$47&amp;Sheet1!$C$6:$C$47&amp;Sheet1!$AU$6:$AU$47,Sheet1!AS$6:AS$47),2,0)</f>
        <v>0</v>
      </c>
      <c r="AU160" s="9">
        <f t="array" ref="AU160">VLOOKUP($C160&amp;$D160&amp;$AV160,IF({1,0},Sheet1!$A$6:$A$47&amp;Sheet1!$C$6:$C$47&amp;Sheet1!$AU$6:$AU$47,Sheet1!AT$6:AT$47),2,0)</f>
        <v>0</v>
      </c>
      <c r="AV160" s="9">
        <v>25</v>
      </c>
      <c r="AW160" s="9" t="s">
        <v>489</v>
      </c>
      <c r="AX160" s="9" t="s">
        <v>74</v>
      </c>
      <c r="AY160" s="9">
        <f t="array" ref="AY160">VLOOKUP($C160&amp;$D160&amp;$BE160,IF({1,0},Sheet1!$A$6:$A$47&amp;Sheet1!$C$6:$C$47&amp;Sheet1!$BD$6:$BD$47,Sheet1!AX$6:AX$47),2,0)</f>
        <v>18</v>
      </c>
      <c r="AZ160" s="9">
        <f t="array" ref="AZ160">VLOOKUP($C160&amp;$D160&amp;$BE160,IF({1,0},Sheet1!$A$6:$A$47&amp;Sheet1!$C$6:$C$47&amp;Sheet1!$BD$6:$BD$47,Sheet1!AY$6:AY$47),2,0)</f>
        <v>4</v>
      </c>
      <c r="BA160" s="9">
        <f t="array" ref="BA160">VLOOKUP($C160&amp;$D160&amp;$BE160,IF({1,0},Sheet1!$A$6:$A$47&amp;Sheet1!$C$6:$C$47&amp;Sheet1!$BD$6:$BD$47,Sheet1!AZ$6:AZ$47),2,0)</f>
        <v>0</v>
      </c>
      <c r="BB160" s="9">
        <f t="array" ref="BB160">VLOOKUP($C160&amp;$D160&amp;$BE160,IF({1,0},Sheet1!$A$6:$A$47&amp;Sheet1!$C$6:$C$47&amp;Sheet1!$BD$6:$BD$47,Sheet1!BA$6:BA$47),2,0)</f>
        <v>0</v>
      </c>
      <c r="BC160" s="9">
        <f t="array" ref="BC160">VLOOKUP($C160&amp;$D160&amp;$BE160,IF({1,0},Sheet1!$A$6:$A$47&amp;Sheet1!$C$6:$C$47&amp;Sheet1!$BD$6:$BD$47,Sheet1!BB$6:BB$47),2,0)</f>
        <v>0</v>
      </c>
      <c r="BD160" s="9">
        <f t="array" ref="BD160">VLOOKUP($C160&amp;$D160&amp;$BE160,IF({1,0},Sheet1!$A$6:$A$47&amp;Sheet1!$C$6:$C$47&amp;Sheet1!$BD$6:$BD$47,Sheet1!BC$6:BC$47),2,0)</f>
        <v>0</v>
      </c>
      <c r="BE160" s="9">
        <v>30</v>
      </c>
      <c r="BF160" s="33" t="s">
        <v>418</v>
      </c>
      <c r="BG160" s="33" t="s">
        <v>75</v>
      </c>
      <c r="BH160" s="9">
        <f t="array" ref="BH160">VLOOKUP($C160&amp;$D160&amp;$BN160,IF({1,0},Sheet1!$A$6:$A$47&amp;Sheet1!$C$6:$C$47&amp;Sheet1!$BM$6:$BM$47,Sheet1!BG$6:BG$47),2,0)</f>
        <v>2</v>
      </c>
      <c r="BI160" s="9">
        <f t="array" ref="BI160">VLOOKUP($C160&amp;$D160&amp;$BN160,IF({1,0},Sheet1!$A$6:$A$47&amp;Sheet1!$C$6:$C$47&amp;Sheet1!$BM$6:$BM$47,Sheet1!BH$6:BH$47),2,0)</f>
        <v>3000</v>
      </c>
      <c r="BJ160" s="9">
        <f t="array" ref="BJ160">VLOOKUP($C160&amp;$D160&amp;$BN160,IF({1,0},Sheet1!$A$6:$A$47&amp;Sheet1!$C$6:$C$47&amp;Sheet1!$BM$6:$BM$47,Sheet1!BI$6:BI$47),2,0)</f>
        <v>0</v>
      </c>
      <c r="BK160" s="9">
        <f t="array" ref="BK160">VLOOKUP($C160&amp;$D160&amp;$BN160,IF({1,0},Sheet1!$A$6:$A$47&amp;Sheet1!$C$6:$C$47&amp;Sheet1!$BM$6:$BM$47,Sheet1!BJ$6:BJ$47),2,0)</f>
        <v>0</v>
      </c>
      <c r="BL160" s="9">
        <f t="array" ref="BL160">VLOOKUP($C160&amp;$D160&amp;$BN160,IF({1,0},Sheet1!$A$6:$A$47&amp;Sheet1!$C$6:$C$47&amp;Sheet1!$BM$6:$BM$47,Sheet1!BK$6:BK$47),2,0)</f>
        <v>0</v>
      </c>
      <c r="BM160" s="9">
        <f t="array" ref="BM160">VLOOKUP($C160&amp;$D160&amp;$BN160,IF({1,0},Sheet1!$A$6:$A$47&amp;Sheet1!$C$6:$C$47&amp;Sheet1!$BM$6:$BM$47,Sheet1!BL$6:BL$47),2,0)</f>
        <v>0</v>
      </c>
      <c r="BN160" s="9">
        <v>35</v>
      </c>
      <c r="BO160" s="9" t="s">
        <v>490</v>
      </c>
      <c r="BP160" s="9" t="s">
        <v>212</v>
      </c>
      <c r="BQ160" s="9">
        <f t="array" ref="BQ160">VLOOKUP($C160&amp;$D160&amp;$BW160,IF({1,0},Sheet1!$A$6:$A$47&amp;Sheet1!$C$6:$C$47&amp;Sheet1!$BV$6:$BV$47,Sheet1!BP$6:BP$47),2,0)</f>
        <v>7</v>
      </c>
      <c r="BR160" s="9">
        <f t="array" ref="BR160">VLOOKUP($C160&amp;$D160&amp;$BW160,IF({1,0},Sheet1!$A$6:$A$47&amp;Sheet1!$C$6:$C$47&amp;Sheet1!$BV$6:$BV$47,Sheet1!BQ$6:BQ$47),2,0)</f>
        <v>40</v>
      </c>
      <c r="BS160" s="9">
        <f t="array" ref="BS160">VLOOKUP($C160&amp;$D160&amp;$BW160,IF({1,0},Sheet1!$A$6:$A$47&amp;Sheet1!$C$6:$C$47&amp;Sheet1!$BV$6:$BV$47,Sheet1!BR$6:BR$47),2,0)</f>
        <v>0</v>
      </c>
      <c r="BT160" s="9">
        <f t="array" ref="BT160">VLOOKUP($C160&amp;$D160&amp;$BW160,IF({1,0},Sheet1!$A$6:$A$47&amp;Sheet1!$C$6:$C$47&amp;Sheet1!$BV$6:$BV$47,Sheet1!BS$6:BS$47),2,0)</f>
        <v>0</v>
      </c>
      <c r="BU160" s="9">
        <f t="array" ref="BU160">VLOOKUP($C160&amp;$D160&amp;$BW160,IF({1,0},Sheet1!$A$6:$A$47&amp;Sheet1!$C$6:$C$47&amp;Sheet1!$BV$6:$BV$47,Sheet1!BT$6:BT$47),2,0)</f>
        <v>0</v>
      </c>
      <c r="BV160" s="9">
        <f t="array" ref="BV160">VLOOKUP($C160&amp;$D160&amp;$BW160,IF({1,0},Sheet1!$A$6:$A$47&amp;Sheet1!$C$6:$C$47&amp;Sheet1!$BV$6:$BV$47,Sheet1!BU$6:BU$47),2,0)</f>
        <v>0</v>
      </c>
      <c r="BW160" s="9">
        <v>40</v>
      </c>
      <c r="BX160" s="9" t="str">
        <f t="shared" si="48"/>
        <v>伤害加成+4% （8星）</v>
      </c>
      <c r="BY160" s="9" t="s">
        <v>77</v>
      </c>
      <c r="BZ160" s="9">
        <f t="array" ref="BZ160">VLOOKUP($C160&amp;$D160&amp;$CF160,IF({1,0},Sheet1!$A$6:$A$47&amp;Sheet1!$C$6:$C$47&amp;Sheet1!$CE$6:$CE$47,Sheet1!BY$6:BY$47),2,0)</f>
        <v>2</v>
      </c>
      <c r="CA160" s="9">
        <f t="array" ref="CA160">VLOOKUP($C160&amp;$D160&amp;$CF160,IF({1,0},Sheet1!$A$6:$A$47&amp;Sheet1!$C$6:$C$47&amp;Sheet1!$CE$6:$CE$47,Sheet1!BZ$6:BZ$47),2,0)</f>
        <v>6000</v>
      </c>
      <c r="CB160" s="9">
        <f t="array" ref="CB160">VLOOKUP($C160&amp;$D160&amp;$CF160,IF({1,0},Sheet1!$A$6:$A$47&amp;Sheet1!$C$6:$C$47&amp;Sheet1!$CE$6:$CE$47,Sheet1!CA$6:CA$47),2,0)</f>
        <v>0</v>
      </c>
      <c r="CC160" s="9">
        <f t="array" ref="CC160">VLOOKUP($C160&amp;$D160&amp;$CF160,IF({1,0},Sheet1!$A$6:$A$47&amp;Sheet1!$C$6:$C$47&amp;Sheet1!$CE$6:$CE$47,Sheet1!CB$6:CB$47),2,0)</f>
        <v>0</v>
      </c>
      <c r="CD160" s="9">
        <f t="array" ref="CD160">VLOOKUP($C160&amp;$D160&amp;$CF160,IF({1,0},Sheet1!$A$6:$A$47&amp;Sheet1!$C$6:$C$47&amp;Sheet1!$CE$6:$CE$47,Sheet1!CC$6:CC$47),2,0)</f>
        <v>0</v>
      </c>
      <c r="CE160" s="9">
        <f t="array" ref="CE160">VLOOKUP($C160&amp;$D160&amp;$CF160,IF({1,0},Sheet1!$A$6:$A$47&amp;Sheet1!$C$6:$C$47&amp;Sheet1!$CE$6:$CE$47,Sheet1!CD$6:CD$47),2,0)</f>
        <v>0</v>
      </c>
      <c r="CF160" s="9">
        <v>45</v>
      </c>
      <c r="CG160" s="9" t="s">
        <v>491</v>
      </c>
      <c r="CH160" s="9" t="s">
        <v>214</v>
      </c>
      <c r="CI160" s="9">
        <f t="array" ref="CI160">VLOOKUP($C160&amp;$D160&amp;$CO160,IF({1,0},Sheet1!$A$6:$A$47&amp;Sheet1!$C$6:$C$47&amp;Sheet1!$CN$6:$CN$47,Sheet1!CH$6:CH$47),2,0)</f>
        <v>22</v>
      </c>
      <c r="CJ160" s="9">
        <f t="array" ref="CJ160">VLOOKUP($C160&amp;$D160&amp;$CO160,IF({1,0},Sheet1!$A$6:$A$47&amp;Sheet1!$C$6:$C$47&amp;Sheet1!$CN$6:$CN$47,Sheet1!CI$6:CI$47),2,0)</f>
        <v>48</v>
      </c>
      <c r="CK160" s="9">
        <f t="array" ref="CK160">VLOOKUP($C160&amp;$D160&amp;$CO160,IF({1,0},Sheet1!$A$6:$A$47&amp;Sheet1!$C$6:$C$47&amp;Sheet1!$CN$6:$CN$47,Sheet1!CJ$6:CJ$47),2,0)</f>
        <v>0</v>
      </c>
      <c r="CL160" s="9">
        <f t="array" ref="CL160">VLOOKUP($C160&amp;$D160&amp;$CO160,IF({1,0},Sheet1!$A$6:$A$47&amp;Sheet1!$C$6:$C$47&amp;Sheet1!$CN$6:$CN$47,Sheet1!CK$6:CK$47),2,0)</f>
        <v>0</v>
      </c>
      <c r="CM160" s="9">
        <f t="array" ref="CM160">VLOOKUP($C160&amp;$D160&amp;$CO160,IF({1,0},Sheet1!$A$6:$A$47&amp;Sheet1!$C$6:$C$47&amp;Sheet1!$CN$6:$CN$47,Sheet1!CL$6:CL$47),2,0)</f>
        <v>0</v>
      </c>
      <c r="CN160" s="9">
        <f t="array" ref="CN160">VLOOKUP($C160&amp;$D160&amp;$CO160,IF({1,0},Sheet1!$A$6:$A$47&amp;Sheet1!$C$6:$C$47&amp;Sheet1!$CN$6:$CN$47,Sheet1!CM$6:CM$47),2,0)</f>
        <v>0</v>
      </c>
      <c r="CO160" s="9">
        <v>50</v>
      </c>
      <c r="CP160" s="9" t="str">
        <f t="shared" si="49"/>
        <v>最终增伤+4.8% （10星）</v>
      </c>
    </row>
    <row r="161" spans="1:94" ht="17.399999999999999" x14ac:dyDescent="0.25">
      <c r="A161" s="53">
        <v>40508</v>
      </c>
      <c r="B161" s="12" t="s">
        <v>250</v>
      </c>
      <c r="C161" s="12">
        <f>VLOOKUP(B161,Sheet4!$A$6:$B$171,2,0)</f>
        <v>3</v>
      </c>
      <c r="D161" s="54">
        <v>5</v>
      </c>
      <c r="E161" s="9" t="s">
        <v>206</v>
      </c>
      <c r="F161" s="9">
        <f t="array" ref="F161">VLOOKUP($C161&amp;$D161&amp;$L161,IF({1,0},Sheet1!$A$6:$A$47&amp;Sheet1!$C$6:$C$47&amp;Sheet1!$K$6:$K$47,Sheet1!E$6:E$47),2,0)</f>
        <v>18</v>
      </c>
      <c r="G161" s="9">
        <f t="array" ref="G161">VLOOKUP($C161&amp;$D161&amp;$L161,IF({1,0},Sheet1!$A$6:$A$47&amp;Sheet1!$C$6:$C$47&amp;Sheet1!$K$6:$K$47,Sheet1!F$6:F$47),2,0)</f>
        <v>1</v>
      </c>
      <c r="H161" s="9">
        <f t="array" ref="H161">VLOOKUP($C161&amp;$D161&amp;$L161,IF({1,0},Sheet1!$A$6:$A$47&amp;Sheet1!$C$6:$C$47&amp;Sheet1!$K$6:$K$47,Sheet1!G$6:G$47),2,0)</f>
        <v>0</v>
      </c>
      <c r="I161" s="9">
        <f t="array" ref="I161">VLOOKUP($C161&amp;$D161&amp;$L161,IF({1,0},Sheet1!$A$6:$A$47&amp;Sheet1!$C$6:$C$47&amp;Sheet1!$K$6:$K$47,Sheet1!H$6:H$47),2,0)</f>
        <v>0</v>
      </c>
      <c r="J161" s="9">
        <f t="array" ref="J161">VLOOKUP($C161&amp;$D161&amp;$L161,IF({1,0},Sheet1!$A$6:$A$47&amp;Sheet1!$C$6:$C$47&amp;Sheet1!$K$6:$K$47,Sheet1!I$6:I$47),2,0)</f>
        <v>0</v>
      </c>
      <c r="K161" s="9">
        <f t="array" ref="K161">VLOOKUP($C161&amp;$D161&amp;$L161,IF({1,0},Sheet1!$A$6:$A$47&amp;Sheet1!$C$6:$C$47&amp;Sheet1!$K$6:$K$47,Sheet1!J$6:J$47),2,0)</f>
        <v>0</v>
      </c>
      <c r="L161" s="9">
        <v>5</v>
      </c>
      <c r="M161" s="33" t="s">
        <v>413</v>
      </c>
      <c r="N161" s="9" t="s">
        <v>207</v>
      </c>
      <c r="O161" s="9">
        <f t="array" ref="O161">VLOOKUP($C161&amp;$D161&amp;$U161,IF({1,0},Sheet1!$A$6:$A$47&amp;Sheet1!$C$6:$C$47&amp;Sheet1!$T$6:$T$47,Sheet1!N$6:N$47),2,0)</f>
        <v>18</v>
      </c>
      <c r="P161" s="9">
        <f t="array" ref="P161">VLOOKUP($C161&amp;$D161&amp;$U161,IF({1,0},Sheet1!$A$6:$A$47&amp;Sheet1!$C$6:$C$47&amp;Sheet1!$T$6:$T$47,Sheet1!O$6:O$47),2,0)</f>
        <v>2</v>
      </c>
      <c r="Q161" s="9">
        <f t="array" ref="Q161">VLOOKUP($C161&amp;$D161&amp;$U161,IF({1,0},Sheet1!$A$6:$A$47&amp;Sheet1!$C$6:$C$47&amp;Sheet1!$T$6:$T$47,Sheet1!P$6:P$47),2,0)</f>
        <v>0</v>
      </c>
      <c r="R161" s="9">
        <f t="array" ref="R161">VLOOKUP($C161&amp;$D161&amp;$U161,IF({1,0},Sheet1!$A$6:$A$47&amp;Sheet1!$C$6:$C$47&amp;Sheet1!$T$6:$T$47,Sheet1!Q$6:Q$47),2,0)</f>
        <v>0</v>
      </c>
      <c r="S161" s="9">
        <f t="array" ref="S161">VLOOKUP($C161&amp;$D161&amp;$U161,IF({1,0},Sheet1!$A$6:$A$47&amp;Sheet1!$C$6:$C$47&amp;Sheet1!$T$6:$T$47,Sheet1!R$6:R$47),2,0)</f>
        <v>0</v>
      </c>
      <c r="T161" s="9">
        <f t="array" ref="T161">VLOOKUP($C161&amp;$D161&amp;$U161,IF({1,0},Sheet1!$A$6:$A$47&amp;Sheet1!$C$6:$C$47&amp;Sheet1!$T$6:$T$47,Sheet1!S$6:S$47),2,0)</f>
        <v>0</v>
      </c>
      <c r="U161" s="9">
        <v>10</v>
      </c>
      <c r="V161" s="33" t="s">
        <v>414</v>
      </c>
      <c r="W161" s="9" t="s">
        <v>28</v>
      </c>
      <c r="X161" s="9">
        <f t="array" ref="X161">VLOOKUP($C161&amp;$D161&amp;$AD161,IF({1,0},Sheet1!$A$6:$A$47&amp;Sheet1!$C$6:$C$47&amp;Sheet1!$AC$6:$AC$47,Sheet1!W$6:W$47),2,0)</f>
        <v>0</v>
      </c>
      <c r="Y161" s="9">
        <f t="array" ref="Y161">VLOOKUP($C161&amp;$D161&amp;$AD161,IF({1,0},Sheet1!$A$6:$A$47&amp;Sheet1!$C$6:$C$47&amp;Sheet1!$AC$6:$AC$47,Sheet1!X$6:X$47),2,0)</f>
        <v>0</v>
      </c>
      <c r="Z161" s="9">
        <f t="array" ref="Z161">VLOOKUP($C161&amp;$D161&amp;$AD161,IF({1,0},Sheet1!$A$6:$A$47&amp;Sheet1!$C$6:$C$47&amp;Sheet1!$AC$6:$AC$47,Sheet1!Y$6:Y$47),2,0)</f>
        <v>2</v>
      </c>
      <c r="AA161" s="9">
        <f t="array" ref="AA161">VLOOKUP($C161&amp;$D161&amp;$AD161,IF({1,0},Sheet1!$A$6:$A$47&amp;Sheet1!$C$6:$C$47&amp;Sheet1!$AC$6:$AC$47,Sheet1!Z$6:Z$47),2,0)</f>
        <v>500</v>
      </c>
      <c r="AB161" s="9">
        <f t="array" ref="AB161">VLOOKUP($C161&amp;$D161&amp;$AD161,IF({1,0},Sheet1!$A$6:$A$47&amp;Sheet1!$C$6:$C$47&amp;Sheet1!$AC$6:$AC$47,Sheet1!AA$6:AA$47),2,0)</f>
        <v>9</v>
      </c>
      <c r="AC161" s="9">
        <f t="array" ref="AC161">VLOOKUP($C161&amp;$D161&amp;$AD161,IF({1,0},Sheet1!$A$6:$A$47&amp;Sheet1!$C$6:$C$47&amp;Sheet1!$AC$6:$AC$47,Sheet1!AB$6:AB$47),2,0)</f>
        <v>25</v>
      </c>
      <c r="AD161" s="9">
        <v>15</v>
      </c>
      <c r="AE161" s="9" t="str">
        <f t="array" ref="AE161">VLOOKUP($C161&amp;$D161,IF({1,0},Sheet1!$A$6:$A$47&amp;Sheet1!$C$6:$C$47,Sheet1!AD$6:AD$47),2,0)</f>
        <v>攻击+500，命中+2.5% （3星）</v>
      </c>
      <c r="AF161" s="9" t="s">
        <v>209</v>
      </c>
      <c r="AG161" s="9">
        <f t="array" ref="AG161">VLOOKUP($C161&amp;$D161&amp;$AM161,IF({1,0},Sheet1!$A$6:$A$47&amp;Sheet1!$C$6:$C$47&amp;Sheet1!$AL$6:$AL$47,Sheet1!AF$6:AF$47),2,0)</f>
        <v>0</v>
      </c>
      <c r="AH161" s="9">
        <f t="array" ref="AH161">VLOOKUP($C161&amp;$D161&amp;$AM161,IF({1,0},Sheet1!$A$6:$A$47&amp;Sheet1!$C$6:$C$47&amp;Sheet1!$AL$6:$AL$47,Sheet1!AG$6:AG$47),2,0)</f>
        <v>0</v>
      </c>
      <c r="AI161" s="9">
        <f t="array" ref="AI161">VLOOKUP($C161&amp;$D161&amp;$AM161,IF({1,0},Sheet1!$A$6:$A$47&amp;Sheet1!$C$6:$C$47&amp;Sheet1!$AL$6:$AL$47,Sheet1!AH$6:AH$47),2,0)</f>
        <v>7</v>
      </c>
      <c r="AJ161" s="9">
        <f t="array" ref="AJ161">VLOOKUP($C161&amp;$D161&amp;$AM161,IF({1,0},Sheet1!$A$6:$A$47&amp;Sheet1!$C$6:$C$47&amp;Sheet1!$AL$6:$AL$47,Sheet1!AI$6:AI$47),2,0)</f>
        <v>45</v>
      </c>
      <c r="AK161" s="9">
        <f t="array" ref="AK161">VLOOKUP($C161&amp;$D161&amp;$AM161,IF({1,0},Sheet1!$A$6:$A$47&amp;Sheet1!$C$6:$C$47&amp;Sheet1!$AL$6:$AL$47,Sheet1!AJ$6:AJ$47),2,0)</f>
        <v>0</v>
      </c>
      <c r="AL161" s="9">
        <f t="array" ref="AL161">VLOOKUP($C161&amp;$D161&amp;$AM161,IF({1,0},Sheet1!$A$6:$A$47&amp;Sheet1!$C$6:$C$47&amp;Sheet1!$AL$6:$AL$47,Sheet1!AK$6:AK$47),2,0)</f>
        <v>0</v>
      </c>
      <c r="AM161" s="9">
        <v>20</v>
      </c>
      <c r="AN161" s="9" t="s">
        <v>488</v>
      </c>
      <c r="AO161" s="9" t="s">
        <v>73</v>
      </c>
      <c r="AP161" s="9">
        <f t="array" ref="AP161">VLOOKUP($C161&amp;$D161&amp;$AV161,IF({1,0},Sheet1!$A$6:$A$47&amp;Sheet1!$C$6:$C$47&amp;Sheet1!$AU$6:$AU$47,Sheet1!AO$6:AO$47),2,0)</f>
        <v>2</v>
      </c>
      <c r="AQ161" s="9">
        <f t="array" ref="AQ161">VLOOKUP($C161&amp;$D161&amp;$AV161,IF({1,0},Sheet1!$A$6:$A$47&amp;Sheet1!$C$6:$C$47&amp;Sheet1!$AU$6:$AU$47,Sheet1!AP$6:AP$47),2,0)</f>
        <v>1500</v>
      </c>
      <c r="AR161" s="9">
        <f t="array" ref="AR161">VLOOKUP($C161&amp;$D161&amp;$AV161,IF({1,0},Sheet1!$A$6:$A$47&amp;Sheet1!$C$6:$C$47&amp;Sheet1!$AU$6:$AU$47,Sheet1!AQ$6:AQ$47),2,0)</f>
        <v>0</v>
      </c>
      <c r="AS161" s="9">
        <f t="array" ref="AS161">VLOOKUP($C161&amp;$D161&amp;$AV161,IF({1,0},Sheet1!$A$6:$A$47&amp;Sheet1!$C$6:$C$47&amp;Sheet1!$AU$6:$AU$47,Sheet1!AR$6:AR$47),2,0)</f>
        <v>0</v>
      </c>
      <c r="AT161" s="9">
        <f t="array" ref="AT161">VLOOKUP($C161&amp;$D161&amp;$AV161,IF({1,0},Sheet1!$A$6:$A$47&amp;Sheet1!$C$6:$C$47&amp;Sheet1!$AU$6:$AU$47,Sheet1!AS$6:AS$47),2,0)</f>
        <v>0</v>
      </c>
      <c r="AU161" s="9">
        <f t="array" ref="AU161">VLOOKUP($C161&amp;$D161&amp;$AV161,IF({1,0},Sheet1!$A$6:$A$47&amp;Sheet1!$C$6:$C$47&amp;Sheet1!$AU$6:$AU$47,Sheet1!AT$6:AT$47),2,0)</f>
        <v>0</v>
      </c>
      <c r="AV161" s="9">
        <v>25</v>
      </c>
      <c r="AW161" s="9" t="s">
        <v>489</v>
      </c>
      <c r="AX161" s="9" t="s">
        <v>74</v>
      </c>
      <c r="AY161" s="9">
        <f t="array" ref="AY161">VLOOKUP($C161&amp;$D161&amp;$BE161,IF({1,0},Sheet1!$A$6:$A$47&amp;Sheet1!$C$6:$C$47&amp;Sheet1!$BD$6:$BD$47,Sheet1!AX$6:AX$47),2,0)</f>
        <v>18</v>
      </c>
      <c r="AZ161" s="9">
        <f t="array" ref="AZ161">VLOOKUP($C161&amp;$D161&amp;$BE161,IF({1,0},Sheet1!$A$6:$A$47&amp;Sheet1!$C$6:$C$47&amp;Sheet1!$BD$6:$BD$47,Sheet1!AY$6:AY$47),2,0)</f>
        <v>4</v>
      </c>
      <c r="BA161" s="9">
        <f t="array" ref="BA161">VLOOKUP($C161&amp;$D161&amp;$BE161,IF({1,0},Sheet1!$A$6:$A$47&amp;Sheet1!$C$6:$C$47&amp;Sheet1!$BD$6:$BD$47,Sheet1!AZ$6:AZ$47),2,0)</f>
        <v>0</v>
      </c>
      <c r="BB161" s="9">
        <f t="array" ref="BB161">VLOOKUP($C161&amp;$D161&amp;$BE161,IF({1,0},Sheet1!$A$6:$A$47&amp;Sheet1!$C$6:$C$47&amp;Sheet1!$BD$6:$BD$47,Sheet1!BA$6:BA$47),2,0)</f>
        <v>0</v>
      </c>
      <c r="BC161" s="9">
        <f t="array" ref="BC161">VLOOKUP($C161&amp;$D161&amp;$BE161,IF({1,0},Sheet1!$A$6:$A$47&amp;Sheet1!$C$6:$C$47&amp;Sheet1!$BD$6:$BD$47,Sheet1!BB$6:BB$47),2,0)</f>
        <v>0</v>
      </c>
      <c r="BD161" s="9">
        <f t="array" ref="BD161">VLOOKUP($C161&amp;$D161&amp;$BE161,IF({1,0},Sheet1!$A$6:$A$47&amp;Sheet1!$C$6:$C$47&amp;Sheet1!$BD$6:$BD$47,Sheet1!BC$6:BC$47),2,0)</f>
        <v>0</v>
      </c>
      <c r="BE161" s="9">
        <v>30</v>
      </c>
      <c r="BF161" s="33" t="s">
        <v>418</v>
      </c>
      <c r="BG161" s="33" t="s">
        <v>75</v>
      </c>
      <c r="BH161" s="9">
        <f t="array" ref="BH161">VLOOKUP($C161&amp;$D161&amp;$BN161,IF({1,0},Sheet1!$A$6:$A$47&amp;Sheet1!$C$6:$C$47&amp;Sheet1!$BM$6:$BM$47,Sheet1!BG$6:BG$47),2,0)</f>
        <v>2</v>
      </c>
      <c r="BI161" s="9">
        <f t="array" ref="BI161">VLOOKUP($C161&amp;$D161&amp;$BN161,IF({1,0},Sheet1!$A$6:$A$47&amp;Sheet1!$C$6:$C$47&amp;Sheet1!$BM$6:$BM$47,Sheet1!BH$6:BH$47),2,0)</f>
        <v>3000</v>
      </c>
      <c r="BJ161" s="9">
        <f t="array" ref="BJ161">VLOOKUP($C161&amp;$D161&amp;$BN161,IF({1,0},Sheet1!$A$6:$A$47&amp;Sheet1!$C$6:$C$47&amp;Sheet1!$BM$6:$BM$47,Sheet1!BI$6:BI$47),2,0)</f>
        <v>0</v>
      </c>
      <c r="BK161" s="9">
        <f t="array" ref="BK161">VLOOKUP($C161&amp;$D161&amp;$BN161,IF({1,0},Sheet1!$A$6:$A$47&amp;Sheet1!$C$6:$C$47&amp;Sheet1!$BM$6:$BM$47,Sheet1!BJ$6:BJ$47),2,0)</f>
        <v>0</v>
      </c>
      <c r="BL161" s="9">
        <f t="array" ref="BL161">VLOOKUP($C161&amp;$D161&amp;$BN161,IF({1,0},Sheet1!$A$6:$A$47&amp;Sheet1!$C$6:$C$47&amp;Sheet1!$BM$6:$BM$47,Sheet1!BK$6:BK$47),2,0)</f>
        <v>0</v>
      </c>
      <c r="BM161" s="9">
        <f t="array" ref="BM161">VLOOKUP($C161&amp;$D161&amp;$BN161,IF({1,0},Sheet1!$A$6:$A$47&amp;Sheet1!$C$6:$C$47&amp;Sheet1!$BM$6:$BM$47,Sheet1!BL$6:BL$47),2,0)</f>
        <v>0</v>
      </c>
      <c r="BN161" s="9">
        <v>35</v>
      </c>
      <c r="BO161" s="9" t="s">
        <v>490</v>
      </c>
      <c r="BP161" s="9" t="s">
        <v>212</v>
      </c>
      <c r="BQ161" s="9">
        <f t="array" ref="BQ161">VLOOKUP($C161&amp;$D161&amp;$BW161,IF({1,0},Sheet1!$A$6:$A$47&amp;Sheet1!$C$6:$C$47&amp;Sheet1!$BV$6:$BV$47,Sheet1!BP$6:BP$47),2,0)</f>
        <v>7</v>
      </c>
      <c r="BR161" s="9">
        <f t="array" ref="BR161">VLOOKUP($C161&amp;$D161&amp;$BW161,IF({1,0},Sheet1!$A$6:$A$47&amp;Sheet1!$C$6:$C$47&amp;Sheet1!$BV$6:$BV$47,Sheet1!BQ$6:BQ$47),2,0)</f>
        <v>40</v>
      </c>
      <c r="BS161" s="9">
        <f t="array" ref="BS161">VLOOKUP($C161&amp;$D161&amp;$BW161,IF({1,0},Sheet1!$A$6:$A$47&amp;Sheet1!$C$6:$C$47&amp;Sheet1!$BV$6:$BV$47,Sheet1!BR$6:BR$47),2,0)</f>
        <v>0</v>
      </c>
      <c r="BT161" s="9">
        <f t="array" ref="BT161">VLOOKUP($C161&amp;$D161&amp;$BW161,IF({1,0},Sheet1!$A$6:$A$47&amp;Sheet1!$C$6:$C$47&amp;Sheet1!$BV$6:$BV$47,Sheet1!BS$6:BS$47),2,0)</f>
        <v>0</v>
      </c>
      <c r="BU161" s="9">
        <f t="array" ref="BU161">VLOOKUP($C161&amp;$D161&amp;$BW161,IF({1,0},Sheet1!$A$6:$A$47&amp;Sheet1!$C$6:$C$47&amp;Sheet1!$BV$6:$BV$47,Sheet1!BT$6:BT$47),2,0)</f>
        <v>0</v>
      </c>
      <c r="BV161" s="9">
        <f t="array" ref="BV161">VLOOKUP($C161&amp;$D161&amp;$BW161,IF({1,0},Sheet1!$A$6:$A$47&amp;Sheet1!$C$6:$C$47&amp;Sheet1!$BV$6:$BV$47,Sheet1!BU$6:BU$47),2,0)</f>
        <v>0</v>
      </c>
      <c r="BW161" s="9">
        <v>40</v>
      </c>
      <c r="BX161" s="9" t="str">
        <f t="shared" si="48"/>
        <v>伤害加成+4% （8星）</v>
      </c>
      <c r="BY161" s="9" t="s">
        <v>77</v>
      </c>
      <c r="BZ161" s="9">
        <f t="array" ref="BZ161">VLOOKUP($C161&amp;$D161&amp;$CF161,IF({1,0},Sheet1!$A$6:$A$47&amp;Sheet1!$C$6:$C$47&amp;Sheet1!$CE$6:$CE$47,Sheet1!BY$6:BY$47),2,0)</f>
        <v>2</v>
      </c>
      <c r="CA161" s="9">
        <f t="array" ref="CA161">VLOOKUP($C161&amp;$D161&amp;$CF161,IF({1,0},Sheet1!$A$6:$A$47&amp;Sheet1!$C$6:$C$47&amp;Sheet1!$CE$6:$CE$47,Sheet1!BZ$6:BZ$47),2,0)</f>
        <v>6000</v>
      </c>
      <c r="CB161" s="9">
        <f t="array" ref="CB161">VLOOKUP($C161&amp;$D161&amp;$CF161,IF({1,0},Sheet1!$A$6:$A$47&amp;Sheet1!$C$6:$C$47&amp;Sheet1!$CE$6:$CE$47,Sheet1!CA$6:CA$47),2,0)</f>
        <v>0</v>
      </c>
      <c r="CC161" s="9">
        <f t="array" ref="CC161">VLOOKUP($C161&amp;$D161&amp;$CF161,IF({1,0},Sheet1!$A$6:$A$47&amp;Sheet1!$C$6:$C$47&amp;Sheet1!$CE$6:$CE$47,Sheet1!CB$6:CB$47),2,0)</f>
        <v>0</v>
      </c>
      <c r="CD161" s="9">
        <f t="array" ref="CD161">VLOOKUP($C161&amp;$D161&amp;$CF161,IF({1,0},Sheet1!$A$6:$A$47&amp;Sheet1!$C$6:$C$47&amp;Sheet1!$CE$6:$CE$47,Sheet1!CC$6:CC$47),2,0)</f>
        <v>0</v>
      </c>
      <c r="CE161" s="9">
        <f t="array" ref="CE161">VLOOKUP($C161&amp;$D161&amp;$CF161,IF({1,0},Sheet1!$A$6:$A$47&amp;Sheet1!$C$6:$C$47&amp;Sheet1!$CE$6:$CE$47,Sheet1!CD$6:CD$47),2,0)</f>
        <v>0</v>
      </c>
      <c r="CF161" s="9">
        <v>45</v>
      </c>
      <c r="CG161" s="9" t="s">
        <v>491</v>
      </c>
      <c r="CH161" s="9" t="s">
        <v>214</v>
      </c>
      <c r="CI161" s="9">
        <f t="array" ref="CI161">VLOOKUP($C161&amp;$D161&amp;$CO161,IF({1,0},Sheet1!$A$6:$A$47&amp;Sheet1!$C$6:$C$47&amp;Sheet1!$CN$6:$CN$47,Sheet1!CH$6:CH$47),2,0)</f>
        <v>22</v>
      </c>
      <c r="CJ161" s="9">
        <f t="array" ref="CJ161">VLOOKUP($C161&amp;$D161&amp;$CO161,IF({1,0},Sheet1!$A$6:$A$47&amp;Sheet1!$C$6:$C$47&amp;Sheet1!$CN$6:$CN$47,Sheet1!CI$6:CI$47),2,0)</f>
        <v>48</v>
      </c>
      <c r="CK161" s="9">
        <f t="array" ref="CK161">VLOOKUP($C161&amp;$D161&amp;$CO161,IF({1,0},Sheet1!$A$6:$A$47&amp;Sheet1!$C$6:$C$47&amp;Sheet1!$CN$6:$CN$47,Sheet1!CJ$6:CJ$47),2,0)</f>
        <v>0</v>
      </c>
      <c r="CL161" s="9">
        <f t="array" ref="CL161">VLOOKUP($C161&amp;$D161&amp;$CO161,IF({1,0},Sheet1!$A$6:$A$47&amp;Sheet1!$C$6:$C$47&amp;Sheet1!$CN$6:$CN$47,Sheet1!CK$6:CK$47),2,0)</f>
        <v>0</v>
      </c>
      <c r="CM161" s="9">
        <f t="array" ref="CM161">VLOOKUP($C161&amp;$D161&amp;$CO161,IF({1,0},Sheet1!$A$6:$A$47&amp;Sheet1!$C$6:$C$47&amp;Sheet1!$CN$6:$CN$47,Sheet1!CL$6:CL$47),2,0)</f>
        <v>0</v>
      </c>
      <c r="CN161" s="9">
        <f t="array" ref="CN161">VLOOKUP($C161&amp;$D161&amp;$CO161,IF({1,0},Sheet1!$A$6:$A$47&amp;Sheet1!$C$6:$C$47&amp;Sheet1!$CN$6:$CN$47,Sheet1!CM$6:CM$47),2,0)</f>
        <v>0</v>
      </c>
      <c r="CO161" s="9">
        <v>50</v>
      </c>
      <c r="CP161" s="9" t="str">
        <f t="shared" si="49"/>
        <v>最终增伤+4.8% （10星）</v>
      </c>
    </row>
  </sheetData>
  <autoFilter ref="A5:D161" xr:uid="{00000000-0009-0000-0000-000000000000}"/>
  <sortState ref="A3:CP153">
    <sortCondition descending="1" ref="D6"/>
  </sortState>
  <phoneticPr fontId="1" type="noConversion"/>
  <conditionalFormatting sqref="A4:B4 E4:CP4">
    <cfRule type="expression" dxfId="38" priority="17">
      <formula>A4="Excluded"</formula>
    </cfRule>
    <cfRule type="expression" dxfId="37" priority="18">
      <formula>A4="Server"</formula>
    </cfRule>
    <cfRule type="expression" dxfId="36" priority="19">
      <formula>A4="Clinent"</formula>
    </cfRule>
    <cfRule type="expression" dxfId="35" priority="20">
      <formula>A4="Both"</formula>
    </cfRule>
  </conditionalFormatting>
  <conditionalFormatting sqref="A4:B4 E4:CP4">
    <cfRule type="expression" dxfId="34" priority="21">
      <formula>A4="Client"</formula>
    </cfRule>
  </conditionalFormatting>
  <conditionalFormatting sqref="A5:B9">
    <cfRule type="duplicateValues" dxfId="33" priority="15"/>
    <cfRule type="duplicateValues" dxfId="32" priority="16"/>
  </conditionalFormatting>
  <conditionalFormatting sqref="D4">
    <cfRule type="expression" dxfId="31" priority="11">
      <formula>D4="Excluded"</formula>
    </cfRule>
    <cfRule type="expression" dxfId="30" priority="12">
      <formula>D4="Server"</formula>
    </cfRule>
    <cfRule type="expression" dxfId="29" priority="13">
      <formula>D4="Both"</formula>
    </cfRule>
  </conditionalFormatting>
  <conditionalFormatting sqref="D4">
    <cfRule type="expression" dxfId="28" priority="14">
      <formula>D4="Client"</formula>
    </cfRule>
  </conditionalFormatting>
  <conditionalFormatting sqref="D5:D9">
    <cfRule type="duplicateValues" dxfId="27" priority="9"/>
    <cfRule type="duplicateValues" dxfId="26" priority="10"/>
  </conditionalFormatting>
  <conditionalFormatting sqref="A4:B4 E4:CP4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C4">
    <cfRule type="expression" dxfId="25" priority="3">
      <formula>C4="Excluded"</formula>
    </cfRule>
    <cfRule type="expression" dxfId="24" priority="4">
      <formula>C4="Server"</formula>
    </cfRule>
    <cfRule type="expression" dxfId="23" priority="5">
      <formula>C4="Clinent"</formula>
    </cfRule>
    <cfRule type="expression" dxfId="22" priority="6">
      <formula>C4="Both"</formula>
    </cfRule>
  </conditionalFormatting>
  <conditionalFormatting sqref="C4">
    <cfRule type="expression" dxfId="21" priority="7">
      <formula>C4="Client"</formula>
    </cfRule>
  </conditionalFormatting>
  <conditionalFormatting sqref="C5:C9">
    <cfRule type="duplicateValues" dxfId="20" priority="1"/>
    <cfRule type="duplicateValues" dxfId="19" priority="2"/>
  </conditionalFormatting>
  <conditionalFormatting sqref="C4">
    <cfRule type="iconSet" priority="8">
      <iconSet iconSet="3Arrows">
        <cfvo type="percent" val="0"/>
        <cfvo type="percent" val="33"/>
        <cfvo type="percent" val="67"/>
      </iconSet>
    </cfRule>
  </conditionalFormatting>
  <dataValidations disablePrompts="1" count="1">
    <dataValidation type="list" allowBlank="1" showInputMessage="1" showErrorMessage="1" sqref="A4:CP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topLeftCell="A4" zoomScale="90" zoomScaleNormal="90" workbookViewId="0">
      <pane xSplit="3" topLeftCell="U1" activePane="topRight" state="frozen"/>
      <selection pane="topRight" activeCell="BN33" sqref="BN33"/>
    </sheetView>
  </sheetViews>
  <sheetFormatPr defaultColWidth="9" defaultRowHeight="14.4" x14ac:dyDescent="0.25"/>
  <cols>
    <col min="1" max="3" width="12.33203125" style="8" customWidth="1"/>
    <col min="4" max="11" width="9" style="8"/>
    <col min="12" max="12" width="18.88671875" style="8" customWidth="1"/>
    <col min="13" max="20" width="9" style="8"/>
    <col min="21" max="21" width="19.44140625" style="8" customWidth="1"/>
    <col min="22" max="29" width="9" style="8"/>
    <col min="30" max="30" width="33.6640625" style="8" customWidth="1"/>
    <col min="31" max="32" width="9" style="8"/>
    <col min="33" max="33" width="9.44140625" style="8" bestFit="1" customWidth="1"/>
    <col min="34" max="38" width="9" style="8"/>
    <col min="39" max="39" width="39.109375" style="8" customWidth="1"/>
    <col min="40" max="47" width="9" style="8"/>
    <col min="48" max="48" width="34.33203125" style="8" customWidth="1"/>
    <col min="49" max="56" width="9" style="8"/>
    <col min="57" max="57" width="23.77734375" style="8" bestFit="1" customWidth="1"/>
    <col min="58" max="65" width="9" style="8"/>
    <col min="66" max="66" width="37.109375" style="8" customWidth="1"/>
    <col min="67" max="67" width="9" style="8"/>
    <col min="68" max="74" width="9" style="8" customWidth="1"/>
    <col min="75" max="75" width="50.77734375" style="8" customWidth="1"/>
    <col min="76" max="76" width="9" style="8" hidden="1" customWidth="1"/>
    <col min="77" max="83" width="0" style="8" hidden="1" customWidth="1"/>
    <col min="84" max="84" width="39.6640625" style="8" hidden="1" customWidth="1"/>
    <col min="85" max="85" width="0" style="8" hidden="1" customWidth="1"/>
    <col min="86" max="92" width="9" style="8"/>
    <col min="93" max="93" width="53.21875" style="8" bestFit="1" customWidth="1"/>
    <col min="94" max="16384" width="9" style="8"/>
  </cols>
  <sheetData>
    <row r="1" spans="1:93" ht="45.75" customHeight="1" x14ac:dyDescent="0.25">
      <c r="A1" s="7" t="s">
        <v>26</v>
      </c>
      <c r="B1" s="7"/>
      <c r="C1" s="7"/>
    </row>
    <row r="2" spans="1:93" x14ac:dyDescent="0.25">
      <c r="A2" s="7" t="s">
        <v>1</v>
      </c>
      <c r="B2" s="7" t="s">
        <v>1</v>
      </c>
      <c r="C2" s="7" t="s">
        <v>7</v>
      </c>
      <c r="D2" s="7" t="s">
        <v>7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13</v>
      </c>
      <c r="M2" s="7" t="s">
        <v>7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7" t="s">
        <v>13</v>
      </c>
      <c r="V2" s="7" t="s">
        <v>7</v>
      </c>
      <c r="W2" s="7" t="s">
        <v>1</v>
      </c>
      <c r="X2" s="7" t="s">
        <v>1</v>
      </c>
      <c r="Y2" s="7" t="s">
        <v>1</v>
      </c>
      <c r="Z2" s="7" t="s">
        <v>1</v>
      </c>
      <c r="AA2" s="7" t="s">
        <v>1</v>
      </c>
      <c r="AB2" s="7" t="s">
        <v>1</v>
      </c>
      <c r="AC2" s="7" t="s">
        <v>1</v>
      </c>
      <c r="AD2" s="7" t="s">
        <v>13</v>
      </c>
      <c r="AE2" s="7" t="s">
        <v>7</v>
      </c>
      <c r="AF2" s="7" t="s">
        <v>1</v>
      </c>
      <c r="AG2" s="7" t="s">
        <v>1</v>
      </c>
      <c r="AH2" s="7" t="s">
        <v>1</v>
      </c>
      <c r="AI2" s="7" t="s">
        <v>1</v>
      </c>
      <c r="AJ2" s="7" t="s">
        <v>1</v>
      </c>
      <c r="AK2" s="7" t="s">
        <v>1</v>
      </c>
      <c r="AL2" s="7" t="s">
        <v>1</v>
      </c>
      <c r="AM2" s="7" t="s">
        <v>7</v>
      </c>
      <c r="AN2" s="7" t="s">
        <v>7</v>
      </c>
      <c r="AO2" s="7" t="s">
        <v>1</v>
      </c>
      <c r="AP2" s="7" t="s">
        <v>1</v>
      </c>
      <c r="AQ2" s="7" t="s">
        <v>1</v>
      </c>
      <c r="AR2" s="7" t="s">
        <v>1</v>
      </c>
      <c r="AS2" s="7" t="s">
        <v>1</v>
      </c>
      <c r="AT2" s="7" t="s">
        <v>1</v>
      </c>
      <c r="AU2" s="7" t="s">
        <v>1</v>
      </c>
      <c r="AV2" s="7" t="s">
        <v>7</v>
      </c>
      <c r="AW2" s="7" t="s">
        <v>7</v>
      </c>
      <c r="AX2" s="7" t="s">
        <v>1</v>
      </c>
      <c r="AY2" s="7" t="s">
        <v>1</v>
      </c>
      <c r="AZ2" s="7" t="s">
        <v>1</v>
      </c>
      <c r="BA2" s="7" t="s">
        <v>1</v>
      </c>
      <c r="BB2" s="7" t="s">
        <v>1</v>
      </c>
      <c r="BC2" s="7" t="s">
        <v>1</v>
      </c>
      <c r="BD2" s="7" t="s">
        <v>1</v>
      </c>
      <c r="BE2" s="7" t="s">
        <v>7</v>
      </c>
      <c r="BF2" s="7" t="s">
        <v>7</v>
      </c>
      <c r="BG2" s="7" t="s">
        <v>1</v>
      </c>
      <c r="BH2" s="7" t="s">
        <v>1</v>
      </c>
      <c r="BI2" s="7" t="s">
        <v>1</v>
      </c>
      <c r="BJ2" s="7" t="s">
        <v>1</v>
      </c>
      <c r="BK2" s="7" t="s">
        <v>1</v>
      </c>
      <c r="BL2" s="7" t="s">
        <v>1</v>
      </c>
      <c r="BM2" s="7" t="s">
        <v>1</v>
      </c>
      <c r="BN2" s="7" t="s">
        <v>7</v>
      </c>
      <c r="BO2" s="7" t="s">
        <v>7</v>
      </c>
      <c r="BP2" s="7" t="s">
        <v>1</v>
      </c>
      <c r="BQ2" s="7" t="s">
        <v>1</v>
      </c>
      <c r="BR2" s="7" t="s">
        <v>1</v>
      </c>
      <c r="BS2" s="7" t="s">
        <v>1</v>
      </c>
      <c r="BT2" s="7" t="s">
        <v>1</v>
      </c>
      <c r="BU2" s="7" t="s">
        <v>1</v>
      </c>
      <c r="BV2" s="7" t="s">
        <v>1</v>
      </c>
      <c r="BW2" s="7" t="s">
        <v>7</v>
      </c>
      <c r="BX2" s="7" t="s">
        <v>7</v>
      </c>
      <c r="BY2" s="7" t="s">
        <v>1</v>
      </c>
      <c r="BZ2" s="7" t="s">
        <v>1</v>
      </c>
      <c r="CA2" s="7" t="s">
        <v>1</v>
      </c>
      <c r="CB2" s="7" t="s">
        <v>1</v>
      </c>
      <c r="CC2" s="7" t="s">
        <v>1</v>
      </c>
      <c r="CD2" s="7" t="s">
        <v>1</v>
      </c>
      <c r="CE2" s="7" t="s">
        <v>1</v>
      </c>
      <c r="CF2" s="7" t="s">
        <v>7</v>
      </c>
      <c r="CG2" s="7" t="s">
        <v>7</v>
      </c>
      <c r="CH2" s="7" t="s">
        <v>1</v>
      </c>
      <c r="CI2" s="7" t="s">
        <v>1</v>
      </c>
      <c r="CJ2" s="7" t="s">
        <v>1</v>
      </c>
      <c r="CK2" s="7" t="s">
        <v>1</v>
      </c>
      <c r="CL2" s="7" t="s">
        <v>1</v>
      </c>
      <c r="CM2" s="7" t="s">
        <v>1</v>
      </c>
      <c r="CN2" s="7" t="s">
        <v>1</v>
      </c>
      <c r="CO2" s="7" t="s">
        <v>7</v>
      </c>
    </row>
    <row r="3" spans="1:93" x14ac:dyDescent="0.25">
      <c r="A3" s="5" t="s">
        <v>10</v>
      </c>
      <c r="B3" s="5" t="s">
        <v>198</v>
      </c>
      <c r="C3" s="5" t="s">
        <v>11</v>
      </c>
      <c r="D3" s="1" t="s">
        <v>12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8</v>
      </c>
      <c r="L3" s="1" t="s">
        <v>14</v>
      </c>
      <c r="M3" s="1" t="s">
        <v>3</v>
      </c>
      <c r="N3" s="1" t="s">
        <v>95</v>
      </c>
      <c r="O3" s="1" t="s">
        <v>96</v>
      </c>
      <c r="P3" s="1" t="s">
        <v>97</v>
      </c>
      <c r="Q3" s="1" t="s">
        <v>98</v>
      </c>
      <c r="R3" s="1" t="s">
        <v>99</v>
      </c>
      <c r="S3" s="1" t="s">
        <v>100</v>
      </c>
      <c r="T3" s="1" t="s">
        <v>5</v>
      </c>
      <c r="U3" s="1" t="s">
        <v>17</v>
      </c>
      <c r="V3" s="1" t="s">
        <v>4</v>
      </c>
      <c r="W3" s="1" t="s">
        <v>104</v>
      </c>
      <c r="X3" s="1" t="s">
        <v>105</v>
      </c>
      <c r="Y3" s="1" t="s">
        <v>108</v>
      </c>
      <c r="Z3" s="1" t="s">
        <v>109</v>
      </c>
      <c r="AA3" s="1" t="s">
        <v>110</v>
      </c>
      <c r="AB3" s="1" t="s">
        <v>111</v>
      </c>
      <c r="AC3" s="1" t="s">
        <v>6</v>
      </c>
      <c r="AD3" s="1" t="s">
        <v>18</v>
      </c>
      <c r="AE3" s="1" t="s">
        <v>30</v>
      </c>
      <c r="AF3" s="1" t="s">
        <v>116</v>
      </c>
      <c r="AG3" s="1" t="s">
        <v>117</v>
      </c>
      <c r="AH3" s="1" t="s">
        <v>120</v>
      </c>
      <c r="AI3" s="1" t="s">
        <v>121</v>
      </c>
      <c r="AJ3" s="1" t="s">
        <v>122</v>
      </c>
      <c r="AK3" s="1" t="s">
        <v>123</v>
      </c>
      <c r="AL3" s="1" t="s">
        <v>31</v>
      </c>
      <c r="AM3" s="1" t="s">
        <v>32</v>
      </c>
      <c r="AN3" s="1" t="s">
        <v>33</v>
      </c>
      <c r="AO3" s="1" t="s">
        <v>128</v>
      </c>
      <c r="AP3" s="1" t="s">
        <v>129</v>
      </c>
      <c r="AQ3" s="1" t="s">
        <v>132</v>
      </c>
      <c r="AR3" s="1" t="s">
        <v>133</v>
      </c>
      <c r="AS3" s="1" t="s">
        <v>134</v>
      </c>
      <c r="AT3" s="1" t="s">
        <v>135</v>
      </c>
      <c r="AU3" s="1" t="s">
        <v>34</v>
      </c>
      <c r="AV3" s="1" t="s">
        <v>35</v>
      </c>
      <c r="AW3" s="1" t="s">
        <v>42</v>
      </c>
      <c r="AX3" s="1" t="s">
        <v>140</v>
      </c>
      <c r="AY3" s="1" t="s">
        <v>141</v>
      </c>
      <c r="AZ3" s="1" t="s">
        <v>144</v>
      </c>
      <c r="BA3" s="1" t="s">
        <v>145</v>
      </c>
      <c r="BB3" s="1" t="s">
        <v>146</v>
      </c>
      <c r="BC3" s="1" t="s">
        <v>147</v>
      </c>
      <c r="BD3" s="1" t="s">
        <v>43</v>
      </c>
      <c r="BE3" s="1" t="s">
        <v>44</v>
      </c>
      <c r="BF3" s="1" t="s">
        <v>45</v>
      </c>
      <c r="BG3" s="1" t="s">
        <v>152</v>
      </c>
      <c r="BH3" s="1" t="s">
        <v>153</v>
      </c>
      <c r="BI3" s="1" t="s">
        <v>156</v>
      </c>
      <c r="BJ3" s="1" t="s">
        <v>157</v>
      </c>
      <c r="BK3" s="1" t="s">
        <v>158</v>
      </c>
      <c r="BL3" s="1" t="s">
        <v>159</v>
      </c>
      <c r="BM3" s="1" t="s">
        <v>46</v>
      </c>
      <c r="BN3" s="1" t="s">
        <v>47</v>
      </c>
      <c r="BO3" s="1" t="s">
        <v>48</v>
      </c>
      <c r="BP3" s="1" t="s">
        <v>164</v>
      </c>
      <c r="BQ3" s="1" t="s">
        <v>165</v>
      </c>
      <c r="BR3" s="1" t="s">
        <v>168</v>
      </c>
      <c r="BS3" s="1" t="s">
        <v>169</v>
      </c>
      <c r="BT3" s="1" t="s">
        <v>170</v>
      </c>
      <c r="BU3" s="1" t="s">
        <v>171</v>
      </c>
      <c r="BV3" s="1" t="s">
        <v>49</v>
      </c>
      <c r="BW3" s="1" t="s">
        <v>50</v>
      </c>
      <c r="BX3" s="1" t="s">
        <v>51</v>
      </c>
      <c r="BY3" s="1" t="s">
        <v>176</v>
      </c>
      <c r="BZ3" s="1" t="s">
        <v>177</v>
      </c>
      <c r="CA3" s="1" t="s">
        <v>180</v>
      </c>
      <c r="CB3" s="1" t="s">
        <v>181</v>
      </c>
      <c r="CC3" s="1" t="s">
        <v>182</v>
      </c>
      <c r="CD3" s="1" t="s">
        <v>183</v>
      </c>
      <c r="CE3" s="1" t="s">
        <v>52</v>
      </c>
      <c r="CF3" s="1" t="s">
        <v>53</v>
      </c>
      <c r="CG3" s="1" t="s">
        <v>54</v>
      </c>
      <c r="CH3" s="1" t="s">
        <v>188</v>
      </c>
      <c r="CI3" s="1" t="s">
        <v>189</v>
      </c>
      <c r="CJ3" s="1" t="s">
        <v>192</v>
      </c>
      <c r="CK3" s="1" t="s">
        <v>193</v>
      </c>
      <c r="CL3" s="1" t="s">
        <v>194</v>
      </c>
      <c r="CM3" s="1" t="s">
        <v>215</v>
      </c>
      <c r="CN3" s="1" t="s">
        <v>55</v>
      </c>
      <c r="CO3" s="1" t="s">
        <v>56</v>
      </c>
    </row>
    <row r="4" spans="1:93" x14ac:dyDescent="0.25">
      <c r="A4" s="2" t="s">
        <v>0</v>
      </c>
      <c r="B4" s="2" t="s">
        <v>200</v>
      </c>
      <c r="C4" s="6" t="s">
        <v>0</v>
      </c>
      <c r="D4" s="2" t="s">
        <v>2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2</v>
      </c>
      <c r="M4" s="2" t="s">
        <v>2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2</v>
      </c>
      <c r="V4" s="2" t="s">
        <v>2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2</v>
      </c>
      <c r="AE4" s="2" t="s">
        <v>2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2</v>
      </c>
      <c r="AN4" s="2" t="s">
        <v>2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2</v>
      </c>
      <c r="AW4" s="2" t="s">
        <v>2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2</v>
      </c>
      <c r="BF4" s="2" t="s">
        <v>2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2</v>
      </c>
      <c r="BO4" s="2" t="s">
        <v>2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2</v>
      </c>
      <c r="BX4" s="2" t="s">
        <v>2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2</v>
      </c>
      <c r="CG4" s="2" t="s">
        <v>2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2</v>
      </c>
    </row>
    <row r="5" spans="1:93" x14ac:dyDescent="0.25">
      <c r="A5" s="4" t="s">
        <v>9</v>
      </c>
      <c r="B5" s="4" t="s">
        <v>199</v>
      </c>
      <c r="C5" s="4" t="s">
        <v>25</v>
      </c>
      <c r="D5" s="3" t="s">
        <v>79</v>
      </c>
      <c r="E5" s="3" t="s">
        <v>80</v>
      </c>
      <c r="F5" s="3" t="s">
        <v>81</v>
      </c>
      <c r="G5" s="3" t="s">
        <v>88</v>
      </c>
      <c r="H5" s="3" t="s">
        <v>89</v>
      </c>
      <c r="I5" s="3" t="s">
        <v>90</v>
      </c>
      <c r="J5" s="3" t="s">
        <v>91</v>
      </c>
      <c r="K5" s="3" t="s">
        <v>15</v>
      </c>
      <c r="L5" s="3" t="s">
        <v>16</v>
      </c>
      <c r="M5" s="3" t="s">
        <v>19</v>
      </c>
      <c r="N5" s="3" t="s">
        <v>93</v>
      </c>
      <c r="O5" s="3" t="s">
        <v>94</v>
      </c>
      <c r="P5" s="3" t="s">
        <v>92</v>
      </c>
      <c r="Q5" s="3" t="s">
        <v>101</v>
      </c>
      <c r="R5" s="3" t="s">
        <v>102</v>
      </c>
      <c r="S5" s="3" t="s">
        <v>103</v>
      </c>
      <c r="T5" s="3" t="s">
        <v>20</v>
      </c>
      <c r="U5" s="3" t="s">
        <v>21</v>
      </c>
      <c r="V5" s="3" t="s">
        <v>22</v>
      </c>
      <c r="W5" s="3" t="s">
        <v>106</v>
      </c>
      <c r="X5" s="3" t="s">
        <v>107</v>
      </c>
      <c r="Y5" s="3" t="s">
        <v>112</v>
      </c>
      <c r="Z5" s="3" t="s">
        <v>113</v>
      </c>
      <c r="AA5" s="3" t="s">
        <v>114</v>
      </c>
      <c r="AB5" s="3" t="s">
        <v>115</v>
      </c>
      <c r="AC5" s="3" t="s">
        <v>23</v>
      </c>
      <c r="AD5" s="3" t="s">
        <v>24</v>
      </c>
      <c r="AE5" s="3" t="s">
        <v>36</v>
      </c>
      <c r="AF5" s="3" t="s">
        <v>118</v>
      </c>
      <c r="AG5" s="3" t="s">
        <v>119</v>
      </c>
      <c r="AH5" s="3" t="s">
        <v>124</v>
      </c>
      <c r="AI5" s="3" t="s">
        <v>125</v>
      </c>
      <c r="AJ5" s="3" t="s">
        <v>126</v>
      </c>
      <c r="AK5" s="3" t="s">
        <v>127</v>
      </c>
      <c r="AL5" s="3" t="s">
        <v>37</v>
      </c>
      <c r="AM5" s="3" t="s">
        <v>38</v>
      </c>
      <c r="AN5" s="3" t="s">
        <v>39</v>
      </c>
      <c r="AO5" s="3" t="s">
        <v>130</v>
      </c>
      <c r="AP5" s="3" t="s">
        <v>131</v>
      </c>
      <c r="AQ5" s="3" t="s">
        <v>136</v>
      </c>
      <c r="AR5" s="3" t="s">
        <v>137</v>
      </c>
      <c r="AS5" s="3" t="s">
        <v>138</v>
      </c>
      <c r="AT5" s="3" t="s">
        <v>139</v>
      </c>
      <c r="AU5" s="3" t="s">
        <v>40</v>
      </c>
      <c r="AV5" s="3" t="s">
        <v>41</v>
      </c>
      <c r="AW5" s="3" t="s">
        <v>57</v>
      </c>
      <c r="AX5" s="3" t="s">
        <v>142</v>
      </c>
      <c r="AY5" s="3" t="s">
        <v>143</v>
      </c>
      <c r="AZ5" s="3" t="s">
        <v>148</v>
      </c>
      <c r="BA5" s="3" t="s">
        <v>149</v>
      </c>
      <c r="BB5" s="3" t="s">
        <v>150</v>
      </c>
      <c r="BC5" s="3" t="s">
        <v>151</v>
      </c>
      <c r="BD5" s="3" t="s">
        <v>58</v>
      </c>
      <c r="BE5" s="3" t="s">
        <v>59</v>
      </c>
      <c r="BF5" s="3" t="s">
        <v>60</v>
      </c>
      <c r="BG5" s="3" t="s">
        <v>154</v>
      </c>
      <c r="BH5" s="3" t="s">
        <v>155</v>
      </c>
      <c r="BI5" s="3" t="s">
        <v>160</v>
      </c>
      <c r="BJ5" s="3" t="s">
        <v>161</v>
      </c>
      <c r="BK5" s="3" t="s">
        <v>162</v>
      </c>
      <c r="BL5" s="3" t="s">
        <v>163</v>
      </c>
      <c r="BM5" s="3" t="s">
        <v>61</v>
      </c>
      <c r="BN5" s="3" t="s">
        <v>62</v>
      </c>
      <c r="BO5" s="3" t="s">
        <v>63</v>
      </c>
      <c r="BP5" s="3" t="s">
        <v>166</v>
      </c>
      <c r="BQ5" s="3" t="s">
        <v>167</v>
      </c>
      <c r="BR5" s="3" t="s">
        <v>172</v>
      </c>
      <c r="BS5" s="3" t="s">
        <v>173</v>
      </c>
      <c r="BT5" s="3" t="s">
        <v>174</v>
      </c>
      <c r="BU5" s="3" t="s">
        <v>175</v>
      </c>
      <c r="BV5" s="3" t="s">
        <v>64</v>
      </c>
      <c r="BW5" s="3" t="s">
        <v>65</v>
      </c>
      <c r="BX5" s="3" t="s">
        <v>66</v>
      </c>
      <c r="BY5" s="3" t="s">
        <v>178</v>
      </c>
      <c r="BZ5" s="3" t="s">
        <v>179</v>
      </c>
      <c r="CA5" s="3" t="s">
        <v>184</v>
      </c>
      <c r="CB5" s="3" t="s">
        <v>185</v>
      </c>
      <c r="CC5" s="3" t="s">
        <v>186</v>
      </c>
      <c r="CD5" s="3" t="s">
        <v>187</v>
      </c>
      <c r="CE5" s="3" t="s">
        <v>67</v>
      </c>
      <c r="CF5" s="3" t="s">
        <v>68</v>
      </c>
      <c r="CG5" s="3" t="s">
        <v>69</v>
      </c>
      <c r="CH5" s="3" t="s">
        <v>190</v>
      </c>
      <c r="CI5" s="3" t="s">
        <v>191</v>
      </c>
      <c r="CJ5" s="3" t="s">
        <v>195</v>
      </c>
      <c r="CK5" s="3" t="s">
        <v>196</v>
      </c>
      <c r="CL5" s="3" t="s">
        <v>197</v>
      </c>
      <c r="CM5" s="3" t="s">
        <v>216</v>
      </c>
      <c r="CN5" s="3" t="s">
        <v>70</v>
      </c>
      <c r="CO5" s="3" t="s">
        <v>71</v>
      </c>
    </row>
    <row r="6" spans="1:93" s="9" customFormat="1" x14ac:dyDescent="0.25">
      <c r="A6" s="9">
        <v>1</v>
      </c>
      <c r="B6" s="9" t="s">
        <v>201</v>
      </c>
      <c r="C6" s="9">
        <v>5</v>
      </c>
      <c r="D6" s="9" t="s">
        <v>29</v>
      </c>
      <c r="E6" s="9">
        <v>18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5</v>
      </c>
      <c r="L6" s="9" t="str">
        <f t="shared" ref="L6:L47" si="0">"初始怒气+"&amp;F6&amp;"  （1星）"</f>
        <v>初始怒气+1  （1星）</v>
      </c>
      <c r="M6" s="9" t="s">
        <v>27</v>
      </c>
      <c r="N6" s="9">
        <v>18</v>
      </c>
      <c r="O6" s="9">
        <v>2</v>
      </c>
      <c r="P6" s="9">
        <v>0</v>
      </c>
      <c r="Q6" s="9">
        <v>0</v>
      </c>
      <c r="R6" s="9">
        <v>0</v>
      </c>
      <c r="S6" s="9">
        <v>0</v>
      </c>
      <c r="T6" s="9">
        <v>10</v>
      </c>
      <c r="U6" s="9" t="str">
        <f t="shared" ref="U6:U47" si="1">"初始怒气+"&amp;O6&amp;" （2星）"</f>
        <v>初始怒气+2 （2星）</v>
      </c>
      <c r="V6" s="9" t="s">
        <v>28</v>
      </c>
      <c r="W6" s="9">
        <v>0</v>
      </c>
      <c r="X6" s="9">
        <v>0</v>
      </c>
      <c r="Y6" s="9">
        <v>2</v>
      </c>
      <c r="Z6" s="9">
        <v>750</v>
      </c>
      <c r="AA6" s="9">
        <v>3</v>
      </c>
      <c r="AB6" s="9">
        <v>550</v>
      </c>
      <c r="AC6" s="9">
        <v>15</v>
      </c>
      <c r="AD6" s="9" t="str">
        <f t="shared" ref="AD6:AD11" si="2">"攻击+"&amp;Z6&amp;"，防御+"&amp;AB6&amp;" （3星）"</f>
        <v>攻击+750，防御+550 （3星）</v>
      </c>
      <c r="AE6" s="9" t="s">
        <v>72</v>
      </c>
      <c r="AF6" s="9">
        <v>0</v>
      </c>
      <c r="AG6" s="9">
        <v>0</v>
      </c>
      <c r="AH6" s="9">
        <v>7</v>
      </c>
      <c r="AI6" s="9">
        <v>35</v>
      </c>
      <c r="AJ6" s="9">
        <v>8</v>
      </c>
      <c r="AK6" s="9">
        <v>30</v>
      </c>
      <c r="AL6" s="9">
        <v>20</v>
      </c>
      <c r="AM6" s="9" t="str">
        <f t="shared" ref="AM6:AM11" si="3">"伤害加成+"&amp;AI6/10&amp;"%，伤害减免+"&amp;AK6/10&amp;"% （4星）"</f>
        <v>伤害加成+3.5%，伤害减免+3% （4星）</v>
      </c>
      <c r="AN6" s="9" t="s">
        <v>73</v>
      </c>
      <c r="AO6" s="9">
        <v>2</v>
      </c>
      <c r="AP6" s="9">
        <v>2500</v>
      </c>
      <c r="AQ6" s="9">
        <v>3</v>
      </c>
      <c r="AR6" s="9">
        <v>1250</v>
      </c>
      <c r="AS6" s="8">
        <v>0</v>
      </c>
      <c r="AT6" s="8">
        <v>0</v>
      </c>
      <c r="AU6" s="8">
        <v>25</v>
      </c>
      <c r="AV6" s="8" t="str">
        <f t="shared" ref="AV6:AV11" si="4">"攻击+"&amp;AP6&amp;"，防御+"&amp;AR6&amp;" （5星）"</f>
        <v>攻击+2500，防御+1250 （5星）</v>
      </c>
      <c r="AW6" s="9" t="s">
        <v>74</v>
      </c>
      <c r="AX6" s="9">
        <v>18</v>
      </c>
      <c r="AY6" s="9">
        <v>4</v>
      </c>
      <c r="AZ6" s="9">
        <v>0</v>
      </c>
      <c r="BA6" s="9">
        <v>0</v>
      </c>
      <c r="BB6" s="9">
        <v>0</v>
      </c>
      <c r="BC6" s="9">
        <v>0</v>
      </c>
      <c r="BD6" s="9">
        <v>30</v>
      </c>
      <c r="BE6" s="9" t="str">
        <f t="shared" ref="BE6:BE12" si="5">"初始怒气+"&amp;AY6&amp;" （6星）"</f>
        <v>初始怒气+4 （6星）</v>
      </c>
      <c r="BF6" s="9" t="s">
        <v>75</v>
      </c>
      <c r="BG6" s="9">
        <v>2</v>
      </c>
      <c r="BH6" s="9">
        <v>5000</v>
      </c>
      <c r="BI6" s="9">
        <v>3</v>
      </c>
      <c r="BJ6" s="9">
        <v>2500</v>
      </c>
      <c r="BK6" s="9">
        <v>0</v>
      </c>
      <c r="BL6" s="9">
        <v>0</v>
      </c>
      <c r="BM6" s="9">
        <v>35</v>
      </c>
      <c r="BN6" s="9" t="str">
        <f t="shared" ref="BN6:BN11" si="6">"攻击+"&amp;BH6&amp;"，防御+"&amp;BJ6&amp;" （7星）"</f>
        <v>攻击+5000，防御+2500 （7星）</v>
      </c>
      <c r="BO6" s="9" t="s">
        <v>76</v>
      </c>
      <c r="BP6" s="9">
        <v>7</v>
      </c>
      <c r="BQ6" s="9">
        <v>45</v>
      </c>
      <c r="BR6" s="9">
        <v>23</v>
      </c>
      <c r="BS6" s="9">
        <v>18</v>
      </c>
      <c r="BV6" s="8">
        <v>40</v>
      </c>
      <c r="BW6" s="9" t="str">
        <f t="shared" ref="BW6:BW11" si="7">"伤害加成+"&amp;BQ6/10&amp;"%，最终免伤+"&amp;BS6/10&amp;"% （"&amp;BV6/5&amp;"星）"</f>
        <v>伤害加成+4.5%，最终免伤+1.8% （8星）</v>
      </c>
      <c r="BX6" s="9" t="s">
        <v>77</v>
      </c>
      <c r="BY6" s="9">
        <v>2</v>
      </c>
      <c r="BZ6" s="9">
        <v>10000</v>
      </c>
      <c r="CA6" s="9">
        <v>3</v>
      </c>
      <c r="CB6" s="9">
        <v>5000</v>
      </c>
      <c r="CC6" s="9">
        <v>0</v>
      </c>
      <c r="CD6" s="9">
        <v>0</v>
      </c>
      <c r="CE6" s="9">
        <v>45</v>
      </c>
      <c r="CF6" s="9" t="str">
        <f t="shared" ref="CF6:CF11" si="8">"攻击+"&amp;BZ6&amp;"，防御+"&amp;CB6&amp;" （9星）"</f>
        <v>攻击+10000，防御+5000 （9星）</v>
      </c>
      <c r="CG6" s="9" t="s">
        <v>78</v>
      </c>
      <c r="CH6" s="8">
        <v>22</v>
      </c>
      <c r="CI6" s="8">
        <f>BQ6*1.2</f>
        <v>54</v>
      </c>
      <c r="CJ6" s="8">
        <v>23</v>
      </c>
      <c r="CK6" s="8">
        <f>BS6*1.5</f>
        <v>27</v>
      </c>
      <c r="CL6" s="8"/>
      <c r="CM6" s="8"/>
      <c r="CN6" s="8">
        <v>50</v>
      </c>
      <c r="CO6" s="9" t="str">
        <f t="shared" ref="CO6:CO11" si="9">"最终增伤+"&amp;CI6/10&amp;"%，最终免伤+"&amp;CK6/10&amp;"% （"&amp;CN6/5&amp;"星）"</f>
        <v>最终增伤+5.4%，最终免伤+2.7% （10星）</v>
      </c>
    </row>
    <row r="7" spans="1:93" s="9" customFormat="1" x14ac:dyDescent="0.25">
      <c r="A7" s="9">
        <v>1</v>
      </c>
      <c r="B7" s="9" t="s">
        <v>201</v>
      </c>
      <c r="C7" s="9">
        <v>8</v>
      </c>
      <c r="D7" s="9" t="s">
        <v>29</v>
      </c>
      <c r="E7" s="9">
        <v>18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5</v>
      </c>
      <c r="L7" s="9" t="str">
        <f t="shared" si="0"/>
        <v>初始怒气+1  （1星）</v>
      </c>
      <c r="M7" s="9" t="s">
        <v>27</v>
      </c>
      <c r="N7" s="9">
        <v>18</v>
      </c>
      <c r="O7" s="9">
        <v>2</v>
      </c>
      <c r="P7" s="9">
        <v>0</v>
      </c>
      <c r="Q7" s="9">
        <v>0</v>
      </c>
      <c r="R7" s="9">
        <v>0</v>
      </c>
      <c r="S7" s="9">
        <v>0</v>
      </c>
      <c r="T7" s="9">
        <v>10</v>
      </c>
      <c r="U7" s="9" t="str">
        <f t="shared" si="1"/>
        <v>初始怒气+2 （2星）</v>
      </c>
      <c r="V7" s="9" t="s">
        <v>28</v>
      </c>
      <c r="W7" s="9">
        <v>0</v>
      </c>
      <c r="X7" s="9">
        <v>0</v>
      </c>
      <c r="Y7" s="9">
        <v>2</v>
      </c>
      <c r="Z7" s="9">
        <v>750</v>
      </c>
      <c r="AA7" s="9">
        <v>3</v>
      </c>
      <c r="AB7" s="9">
        <v>550</v>
      </c>
      <c r="AC7" s="9">
        <v>15</v>
      </c>
      <c r="AD7" s="9" t="str">
        <f t="shared" si="2"/>
        <v>攻击+750，防御+550 （3星）</v>
      </c>
      <c r="AE7" s="9" t="s">
        <v>72</v>
      </c>
      <c r="AF7" s="9">
        <v>0</v>
      </c>
      <c r="AG7" s="9">
        <v>0</v>
      </c>
      <c r="AH7" s="9">
        <v>7</v>
      </c>
      <c r="AI7" s="9">
        <v>35</v>
      </c>
      <c r="AJ7" s="9">
        <v>8</v>
      </c>
      <c r="AK7" s="9">
        <v>30</v>
      </c>
      <c r="AL7" s="9">
        <v>20</v>
      </c>
      <c r="AM7" s="9" t="str">
        <f t="shared" si="3"/>
        <v>伤害加成+3.5%，伤害减免+3% （4星）</v>
      </c>
      <c r="AN7" s="9" t="s">
        <v>73</v>
      </c>
      <c r="AO7" s="9">
        <v>2</v>
      </c>
      <c r="AP7" s="9">
        <v>2500</v>
      </c>
      <c r="AQ7" s="9">
        <v>3</v>
      </c>
      <c r="AR7" s="9">
        <v>1250</v>
      </c>
      <c r="AS7" s="9">
        <v>0</v>
      </c>
      <c r="AT7" s="9">
        <v>0</v>
      </c>
      <c r="AU7" s="9">
        <v>25</v>
      </c>
      <c r="AV7" s="8" t="str">
        <f t="shared" si="4"/>
        <v>攻击+2500，防御+1250 （5星）</v>
      </c>
      <c r="AW7" s="9" t="s">
        <v>74</v>
      </c>
      <c r="AX7" s="9">
        <v>18</v>
      </c>
      <c r="AY7" s="9">
        <v>4</v>
      </c>
      <c r="AZ7" s="9">
        <v>0</v>
      </c>
      <c r="BA7" s="9">
        <v>0</v>
      </c>
      <c r="BB7" s="9">
        <v>0</v>
      </c>
      <c r="BC7" s="9">
        <v>0</v>
      </c>
      <c r="BD7" s="9">
        <v>30</v>
      </c>
      <c r="BE7" s="9" t="str">
        <f t="shared" si="5"/>
        <v>初始怒气+4 （6星）</v>
      </c>
      <c r="BF7" s="9" t="s">
        <v>29</v>
      </c>
      <c r="BG7" s="9">
        <v>2</v>
      </c>
      <c r="BH7" s="9">
        <v>5000</v>
      </c>
      <c r="BI7" s="9">
        <v>3</v>
      </c>
      <c r="BJ7" s="9">
        <v>2500</v>
      </c>
      <c r="BK7" s="9">
        <v>0</v>
      </c>
      <c r="BL7" s="9">
        <v>0</v>
      </c>
      <c r="BM7" s="9">
        <v>35</v>
      </c>
      <c r="BN7" s="9" t="str">
        <f t="shared" si="6"/>
        <v>攻击+5000，防御+2500 （7星）</v>
      </c>
      <c r="BO7" s="9" t="s">
        <v>76</v>
      </c>
      <c r="BP7" s="9">
        <v>7</v>
      </c>
      <c r="BQ7" s="9">
        <v>45</v>
      </c>
      <c r="BR7" s="9">
        <v>23</v>
      </c>
      <c r="BS7" s="9">
        <v>18</v>
      </c>
      <c r="BV7" s="8">
        <v>40</v>
      </c>
      <c r="BW7" s="9" t="str">
        <f t="shared" si="7"/>
        <v>伤害加成+4.5%，最终免伤+1.8% （8星）</v>
      </c>
      <c r="BX7" s="9" t="s">
        <v>77</v>
      </c>
      <c r="BY7" s="9">
        <v>2</v>
      </c>
      <c r="BZ7" s="9">
        <v>10000</v>
      </c>
      <c r="CA7" s="9">
        <v>3</v>
      </c>
      <c r="CB7" s="9">
        <v>5000</v>
      </c>
      <c r="CC7" s="9">
        <v>0</v>
      </c>
      <c r="CD7" s="9">
        <v>0</v>
      </c>
      <c r="CE7" s="9">
        <v>45</v>
      </c>
      <c r="CF7" s="9" t="str">
        <f t="shared" si="8"/>
        <v>攻击+10000，防御+5000 （9星）</v>
      </c>
      <c r="CG7" s="9" t="s">
        <v>78</v>
      </c>
      <c r="CH7" s="8">
        <v>22</v>
      </c>
      <c r="CI7" s="8">
        <f t="shared" ref="CI7:CI11" si="10">BQ7*1.2</f>
        <v>54</v>
      </c>
      <c r="CJ7" s="8">
        <v>23</v>
      </c>
      <c r="CK7" s="8">
        <f t="shared" ref="CK7:CK11" si="11">BS7*1.5</f>
        <v>27</v>
      </c>
      <c r="CL7" s="8"/>
      <c r="CM7" s="8"/>
      <c r="CN7" s="8">
        <v>50</v>
      </c>
      <c r="CO7" s="9" t="str">
        <f t="shared" si="9"/>
        <v>最终增伤+5.4%，最终免伤+2.7% （10星）</v>
      </c>
    </row>
    <row r="8" spans="1:93" s="9" customFormat="1" x14ac:dyDescent="0.25">
      <c r="A8" s="9">
        <v>1</v>
      </c>
      <c r="B8" s="9" t="s">
        <v>201</v>
      </c>
      <c r="C8" s="9">
        <v>10</v>
      </c>
      <c r="D8" s="9" t="s">
        <v>29</v>
      </c>
      <c r="E8" s="9">
        <v>18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5</v>
      </c>
      <c r="L8" s="9" t="str">
        <f t="shared" si="0"/>
        <v>初始怒气+1  （1星）</v>
      </c>
      <c r="M8" s="9" t="s">
        <v>27</v>
      </c>
      <c r="N8" s="9">
        <v>18</v>
      </c>
      <c r="O8" s="9">
        <v>2</v>
      </c>
      <c r="P8" s="9">
        <v>0</v>
      </c>
      <c r="Q8" s="9">
        <v>0</v>
      </c>
      <c r="R8" s="9">
        <v>0</v>
      </c>
      <c r="S8" s="9">
        <v>0</v>
      </c>
      <c r="T8" s="9">
        <v>10</v>
      </c>
      <c r="U8" s="9" t="str">
        <f t="shared" si="1"/>
        <v>初始怒气+2 （2星）</v>
      </c>
      <c r="V8" s="9" t="s">
        <v>28</v>
      </c>
      <c r="W8" s="9">
        <v>0</v>
      </c>
      <c r="X8" s="9">
        <v>0</v>
      </c>
      <c r="Y8" s="9">
        <v>2</v>
      </c>
      <c r="Z8" s="9">
        <v>750</v>
      </c>
      <c r="AA8" s="9">
        <v>3</v>
      </c>
      <c r="AB8" s="9">
        <v>550</v>
      </c>
      <c r="AC8" s="9">
        <v>15</v>
      </c>
      <c r="AD8" s="9" t="str">
        <f t="shared" si="2"/>
        <v>攻击+750，防御+550 （3星）</v>
      </c>
      <c r="AE8" s="9" t="s">
        <v>72</v>
      </c>
      <c r="AF8" s="9">
        <v>0</v>
      </c>
      <c r="AG8" s="9">
        <v>0</v>
      </c>
      <c r="AH8" s="9">
        <v>7</v>
      </c>
      <c r="AI8" s="9">
        <v>35</v>
      </c>
      <c r="AJ8" s="9">
        <v>8</v>
      </c>
      <c r="AK8" s="9">
        <v>30</v>
      </c>
      <c r="AL8" s="9">
        <v>20</v>
      </c>
      <c r="AM8" s="9" t="str">
        <f t="shared" si="3"/>
        <v>伤害加成+3.5%，伤害减免+3% （4星）</v>
      </c>
      <c r="AN8" s="9" t="s">
        <v>73</v>
      </c>
      <c r="AO8" s="9">
        <v>2</v>
      </c>
      <c r="AP8" s="9">
        <v>2500</v>
      </c>
      <c r="AQ8" s="9">
        <v>3</v>
      </c>
      <c r="AR8" s="9">
        <v>1250</v>
      </c>
      <c r="AS8" s="9">
        <v>0</v>
      </c>
      <c r="AT8" s="9">
        <v>0</v>
      </c>
      <c r="AU8" s="9">
        <v>25</v>
      </c>
      <c r="AV8" s="8" t="str">
        <f t="shared" si="4"/>
        <v>攻击+2500，防御+1250 （5星）</v>
      </c>
      <c r="AW8" s="9" t="s">
        <v>74</v>
      </c>
      <c r="AX8" s="9">
        <v>18</v>
      </c>
      <c r="AY8" s="9">
        <v>4</v>
      </c>
      <c r="AZ8" s="9">
        <v>0</v>
      </c>
      <c r="BA8" s="9">
        <v>0</v>
      </c>
      <c r="BB8" s="9">
        <v>0</v>
      </c>
      <c r="BC8" s="9">
        <v>0</v>
      </c>
      <c r="BD8" s="9">
        <v>30</v>
      </c>
      <c r="BE8" s="9" t="str">
        <f t="shared" si="5"/>
        <v>初始怒气+4 （6星）</v>
      </c>
      <c r="BF8" s="9" t="s">
        <v>29</v>
      </c>
      <c r="BG8" s="9">
        <v>2</v>
      </c>
      <c r="BH8" s="9">
        <v>5000</v>
      </c>
      <c r="BI8" s="9">
        <v>3</v>
      </c>
      <c r="BJ8" s="9">
        <v>2500</v>
      </c>
      <c r="BK8" s="9">
        <v>0</v>
      </c>
      <c r="BL8" s="9">
        <v>0</v>
      </c>
      <c r="BM8" s="9">
        <v>35</v>
      </c>
      <c r="BN8" s="9" t="str">
        <f t="shared" si="6"/>
        <v>攻击+5000，防御+2500 （7星）</v>
      </c>
      <c r="BO8" s="9" t="s">
        <v>76</v>
      </c>
      <c r="BP8" s="9">
        <v>7</v>
      </c>
      <c r="BQ8" s="9">
        <v>45</v>
      </c>
      <c r="BR8" s="9">
        <v>23</v>
      </c>
      <c r="BS8" s="9">
        <v>18</v>
      </c>
      <c r="BV8" s="8">
        <v>40</v>
      </c>
      <c r="BW8" s="9" t="str">
        <f t="shared" si="7"/>
        <v>伤害加成+4.5%，最终免伤+1.8% （8星）</v>
      </c>
      <c r="BX8" s="9" t="s">
        <v>77</v>
      </c>
      <c r="BY8" s="9">
        <v>2</v>
      </c>
      <c r="BZ8" s="9">
        <v>10000</v>
      </c>
      <c r="CA8" s="9">
        <v>3</v>
      </c>
      <c r="CB8" s="9">
        <v>5000</v>
      </c>
      <c r="CC8" s="9">
        <v>0</v>
      </c>
      <c r="CD8" s="9">
        <v>0</v>
      </c>
      <c r="CE8" s="9">
        <v>45</v>
      </c>
      <c r="CF8" s="9" t="str">
        <f t="shared" si="8"/>
        <v>攻击+10000，防御+5000 （9星）</v>
      </c>
      <c r="CG8" s="9" t="s">
        <v>78</v>
      </c>
      <c r="CH8" s="8">
        <v>22</v>
      </c>
      <c r="CI8" s="8">
        <f t="shared" si="10"/>
        <v>54</v>
      </c>
      <c r="CJ8" s="8">
        <v>23</v>
      </c>
      <c r="CK8" s="8">
        <f t="shared" si="11"/>
        <v>27</v>
      </c>
      <c r="CL8" s="8"/>
      <c r="CM8" s="8"/>
      <c r="CN8" s="8">
        <v>50</v>
      </c>
      <c r="CO8" s="9" t="str">
        <f t="shared" si="9"/>
        <v>最终增伤+5.4%，最终免伤+2.7% （10星）</v>
      </c>
    </row>
    <row r="9" spans="1:93" s="9" customFormat="1" x14ac:dyDescent="0.25">
      <c r="A9" s="9">
        <v>1</v>
      </c>
      <c r="B9" s="9" t="s">
        <v>201</v>
      </c>
      <c r="C9" s="9">
        <v>13</v>
      </c>
      <c r="D9" s="9" t="s">
        <v>29</v>
      </c>
      <c r="E9" s="9">
        <v>18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5</v>
      </c>
      <c r="L9" s="9" t="str">
        <f t="shared" si="0"/>
        <v>初始怒气+1  （1星）</v>
      </c>
      <c r="M9" s="9" t="s">
        <v>27</v>
      </c>
      <c r="N9" s="9">
        <v>18</v>
      </c>
      <c r="O9" s="9">
        <v>2</v>
      </c>
      <c r="P9" s="9">
        <v>0</v>
      </c>
      <c r="Q9" s="9">
        <v>0</v>
      </c>
      <c r="R9" s="9">
        <v>0</v>
      </c>
      <c r="S9" s="9">
        <v>0</v>
      </c>
      <c r="T9" s="9">
        <v>10</v>
      </c>
      <c r="U9" s="9" t="str">
        <f t="shared" si="1"/>
        <v>初始怒气+2 （2星）</v>
      </c>
      <c r="V9" s="9" t="s">
        <v>28</v>
      </c>
      <c r="W9" s="9">
        <v>0</v>
      </c>
      <c r="X9" s="9">
        <v>0</v>
      </c>
      <c r="Y9" s="9">
        <v>2</v>
      </c>
      <c r="Z9" s="9">
        <v>750</v>
      </c>
      <c r="AA9" s="9">
        <v>3</v>
      </c>
      <c r="AB9" s="9">
        <v>550</v>
      </c>
      <c r="AC9" s="9">
        <v>15</v>
      </c>
      <c r="AD9" s="9" t="str">
        <f t="shared" si="2"/>
        <v>攻击+750，防御+550 （3星）</v>
      </c>
      <c r="AE9" s="9" t="s">
        <v>72</v>
      </c>
      <c r="AF9" s="9">
        <v>0</v>
      </c>
      <c r="AG9" s="9">
        <v>0</v>
      </c>
      <c r="AH9" s="9">
        <v>7</v>
      </c>
      <c r="AI9" s="9">
        <v>35</v>
      </c>
      <c r="AJ9" s="9">
        <v>8</v>
      </c>
      <c r="AK9" s="9">
        <v>30</v>
      </c>
      <c r="AL9" s="9">
        <v>20</v>
      </c>
      <c r="AM9" s="9" t="str">
        <f t="shared" si="3"/>
        <v>伤害加成+3.5%，伤害减免+3% （4星）</v>
      </c>
      <c r="AN9" s="9" t="s">
        <v>73</v>
      </c>
      <c r="AO9" s="9">
        <v>2</v>
      </c>
      <c r="AP9" s="9">
        <v>2500</v>
      </c>
      <c r="AQ9" s="9">
        <v>3</v>
      </c>
      <c r="AR9" s="9">
        <v>1250</v>
      </c>
      <c r="AS9" s="9">
        <v>0</v>
      </c>
      <c r="AT9" s="9">
        <v>0</v>
      </c>
      <c r="AU9" s="9">
        <v>25</v>
      </c>
      <c r="AV9" s="8" t="str">
        <f t="shared" si="4"/>
        <v>攻击+2500，防御+1250 （5星）</v>
      </c>
      <c r="AW9" s="9" t="s">
        <v>74</v>
      </c>
      <c r="AX9" s="9">
        <v>18</v>
      </c>
      <c r="AY9" s="9">
        <v>4</v>
      </c>
      <c r="AZ9" s="9">
        <v>0</v>
      </c>
      <c r="BA9" s="9">
        <v>0</v>
      </c>
      <c r="BB9" s="9">
        <v>0</v>
      </c>
      <c r="BC9" s="9">
        <v>0</v>
      </c>
      <c r="BD9" s="9">
        <v>30</v>
      </c>
      <c r="BE9" s="9" t="str">
        <f t="shared" si="5"/>
        <v>初始怒气+4 （6星）</v>
      </c>
      <c r="BF9" s="9" t="s">
        <v>29</v>
      </c>
      <c r="BG9" s="9">
        <v>2</v>
      </c>
      <c r="BH9" s="9">
        <v>5000</v>
      </c>
      <c r="BI9" s="9">
        <v>3</v>
      </c>
      <c r="BJ9" s="9">
        <v>2500</v>
      </c>
      <c r="BK9" s="9">
        <v>0</v>
      </c>
      <c r="BL9" s="9">
        <v>0</v>
      </c>
      <c r="BM9" s="9">
        <v>35</v>
      </c>
      <c r="BN9" s="9" t="str">
        <f t="shared" si="6"/>
        <v>攻击+5000，防御+2500 （7星）</v>
      </c>
      <c r="BO9" s="9" t="s">
        <v>76</v>
      </c>
      <c r="BP9" s="9">
        <v>7</v>
      </c>
      <c r="BQ9" s="9">
        <v>45</v>
      </c>
      <c r="BR9" s="9">
        <v>23</v>
      </c>
      <c r="BS9" s="9">
        <v>18</v>
      </c>
      <c r="BV9" s="8">
        <v>40</v>
      </c>
      <c r="BW9" s="9" t="str">
        <f t="shared" si="7"/>
        <v>伤害加成+4.5%，最终免伤+1.8% （8星）</v>
      </c>
      <c r="BX9" s="9" t="s">
        <v>77</v>
      </c>
      <c r="BY9" s="9">
        <v>2</v>
      </c>
      <c r="BZ9" s="9">
        <v>10000</v>
      </c>
      <c r="CA9" s="9">
        <v>3</v>
      </c>
      <c r="CB9" s="9">
        <v>5000</v>
      </c>
      <c r="CC9" s="9">
        <v>0</v>
      </c>
      <c r="CD9" s="9">
        <v>0</v>
      </c>
      <c r="CE9" s="9">
        <v>45</v>
      </c>
      <c r="CF9" s="9" t="str">
        <f t="shared" si="8"/>
        <v>攻击+10000，防御+5000 （9星）</v>
      </c>
      <c r="CG9" s="9" t="s">
        <v>78</v>
      </c>
      <c r="CH9" s="8">
        <v>22</v>
      </c>
      <c r="CI9" s="8">
        <f t="shared" si="10"/>
        <v>54</v>
      </c>
      <c r="CJ9" s="8">
        <v>23</v>
      </c>
      <c r="CK9" s="8">
        <f t="shared" si="11"/>
        <v>27</v>
      </c>
      <c r="CL9" s="8"/>
      <c r="CM9" s="8"/>
      <c r="CN9" s="8">
        <v>50</v>
      </c>
      <c r="CO9" s="9" t="str">
        <f t="shared" si="9"/>
        <v>最终增伤+5.4%，最终免伤+2.7% （10星）</v>
      </c>
    </row>
    <row r="10" spans="1:93" s="9" customFormat="1" x14ac:dyDescent="0.25">
      <c r="A10" s="9">
        <v>1</v>
      </c>
      <c r="B10" s="9" t="s">
        <v>201</v>
      </c>
      <c r="C10" s="9">
        <v>15</v>
      </c>
      <c r="D10" s="9" t="s">
        <v>29</v>
      </c>
      <c r="E10" s="9">
        <v>18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5</v>
      </c>
      <c r="L10" s="9" t="str">
        <f t="shared" si="0"/>
        <v>初始怒气+1  （1星）</v>
      </c>
      <c r="M10" s="9" t="s">
        <v>27</v>
      </c>
      <c r="N10" s="9">
        <v>18</v>
      </c>
      <c r="O10" s="9">
        <v>2</v>
      </c>
      <c r="P10" s="9">
        <v>0</v>
      </c>
      <c r="Q10" s="9">
        <v>0</v>
      </c>
      <c r="R10" s="9">
        <v>0</v>
      </c>
      <c r="S10" s="9">
        <v>0</v>
      </c>
      <c r="T10" s="9">
        <v>10</v>
      </c>
      <c r="U10" s="9" t="str">
        <f t="shared" si="1"/>
        <v>初始怒气+2 （2星）</v>
      </c>
      <c r="V10" s="9" t="s">
        <v>28</v>
      </c>
      <c r="W10" s="9">
        <v>0</v>
      </c>
      <c r="X10" s="9">
        <v>0</v>
      </c>
      <c r="Y10" s="9">
        <v>2</v>
      </c>
      <c r="Z10" s="9">
        <v>750</v>
      </c>
      <c r="AA10" s="9">
        <v>3</v>
      </c>
      <c r="AB10" s="9">
        <v>550</v>
      </c>
      <c r="AC10" s="9">
        <v>15</v>
      </c>
      <c r="AD10" s="9" t="str">
        <f t="shared" si="2"/>
        <v>攻击+750，防御+550 （3星）</v>
      </c>
      <c r="AE10" s="9" t="s">
        <v>72</v>
      </c>
      <c r="AF10" s="9">
        <v>0</v>
      </c>
      <c r="AG10" s="9">
        <v>0</v>
      </c>
      <c r="AH10" s="9">
        <v>7</v>
      </c>
      <c r="AI10" s="9">
        <v>35</v>
      </c>
      <c r="AJ10" s="9">
        <v>8</v>
      </c>
      <c r="AK10" s="9">
        <v>30</v>
      </c>
      <c r="AL10" s="9">
        <v>20</v>
      </c>
      <c r="AM10" s="9" t="str">
        <f t="shared" si="3"/>
        <v>伤害加成+3.5%，伤害减免+3% （4星）</v>
      </c>
      <c r="AN10" s="9" t="s">
        <v>73</v>
      </c>
      <c r="AO10" s="9">
        <v>2</v>
      </c>
      <c r="AP10" s="9">
        <v>2500</v>
      </c>
      <c r="AQ10" s="9">
        <v>3</v>
      </c>
      <c r="AR10" s="9">
        <v>1250</v>
      </c>
      <c r="AS10" s="9">
        <v>0</v>
      </c>
      <c r="AT10" s="9">
        <v>0</v>
      </c>
      <c r="AU10" s="9">
        <v>25</v>
      </c>
      <c r="AV10" s="8" t="str">
        <f t="shared" si="4"/>
        <v>攻击+2500，防御+1250 （5星）</v>
      </c>
      <c r="AW10" s="9" t="s">
        <v>74</v>
      </c>
      <c r="AX10" s="9">
        <v>18</v>
      </c>
      <c r="AY10" s="9">
        <v>4</v>
      </c>
      <c r="AZ10" s="9">
        <v>0</v>
      </c>
      <c r="BA10" s="9">
        <v>0</v>
      </c>
      <c r="BB10" s="9">
        <v>0</v>
      </c>
      <c r="BC10" s="9">
        <v>0</v>
      </c>
      <c r="BD10" s="9">
        <v>30</v>
      </c>
      <c r="BE10" s="9" t="str">
        <f t="shared" si="5"/>
        <v>初始怒气+4 （6星）</v>
      </c>
      <c r="BF10" s="9" t="s">
        <v>29</v>
      </c>
      <c r="BG10" s="9">
        <v>2</v>
      </c>
      <c r="BH10" s="9">
        <v>5000</v>
      </c>
      <c r="BI10" s="9">
        <v>3</v>
      </c>
      <c r="BJ10" s="9">
        <v>2500</v>
      </c>
      <c r="BK10" s="9">
        <v>0</v>
      </c>
      <c r="BL10" s="9">
        <v>0</v>
      </c>
      <c r="BM10" s="9">
        <v>35</v>
      </c>
      <c r="BN10" s="9" t="str">
        <f t="shared" si="6"/>
        <v>攻击+5000，防御+2500 （7星）</v>
      </c>
      <c r="BO10" s="9" t="s">
        <v>76</v>
      </c>
      <c r="BP10" s="9">
        <v>7</v>
      </c>
      <c r="BQ10" s="9">
        <v>45</v>
      </c>
      <c r="BR10" s="9">
        <v>23</v>
      </c>
      <c r="BS10" s="9">
        <v>18</v>
      </c>
      <c r="BV10" s="8">
        <v>40</v>
      </c>
      <c r="BW10" s="9" t="str">
        <f t="shared" si="7"/>
        <v>伤害加成+4.5%，最终免伤+1.8% （8星）</v>
      </c>
      <c r="BX10" s="9" t="s">
        <v>77</v>
      </c>
      <c r="BY10" s="9">
        <v>2</v>
      </c>
      <c r="BZ10" s="9">
        <v>10000</v>
      </c>
      <c r="CA10" s="9">
        <v>3</v>
      </c>
      <c r="CB10" s="9">
        <v>5000</v>
      </c>
      <c r="CC10" s="9">
        <v>0</v>
      </c>
      <c r="CD10" s="9">
        <v>0</v>
      </c>
      <c r="CE10" s="9">
        <v>45</v>
      </c>
      <c r="CF10" s="9" t="str">
        <f t="shared" si="8"/>
        <v>攻击+10000，防御+5000 （9星）</v>
      </c>
      <c r="CG10" s="9" t="s">
        <v>78</v>
      </c>
      <c r="CH10" s="8">
        <v>22</v>
      </c>
      <c r="CI10" s="8">
        <f t="shared" si="10"/>
        <v>54</v>
      </c>
      <c r="CJ10" s="8">
        <v>23</v>
      </c>
      <c r="CK10" s="8">
        <f t="shared" si="11"/>
        <v>27</v>
      </c>
      <c r="CL10" s="8"/>
      <c r="CM10" s="8"/>
      <c r="CN10" s="8">
        <v>50</v>
      </c>
      <c r="CO10" s="9" t="str">
        <f t="shared" si="9"/>
        <v>最终增伤+5.4%，最终免伤+2.7% （10星）</v>
      </c>
    </row>
    <row r="11" spans="1:93" s="9" customFormat="1" ht="22.5" customHeight="1" x14ac:dyDescent="0.25">
      <c r="A11" s="9">
        <v>1</v>
      </c>
      <c r="B11" s="9" t="s">
        <v>201</v>
      </c>
      <c r="C11" s="9">
        <v>18</v>
      </c>
      <c r="D11" s="9" t="s">
        <v>29</v>
      </c>
      <c r="E11" s="9">
        <v>18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5</v>
      </c>
      <c r="L11" s="9" t="str">
        <f t="shared" si="0"/>
        <v>初始怒气+1  （1星）</v>
      </c>
      <c r="M11" s="9" t="s">
        <v>27</v>
      </c>
      <c r="N11" s="9">
        <v>18</v>
      </c>
      <c r="O11" s="9">
        <v>2</v>
      </c>
      <c r="P11" s="9">
        <v>0</v>
      </c>
      <c r="Q11" s="9">
        <v>0</v>
      </c>
      <c r="R11" s="9">
        <v>0</v>
      </c>
      <c r="S11" s="9">
        <v>0</v>
      </c>
      <c r="T11" s="9">
        <v>10</v>
      </c>
      <c r="U11" s="9" t="str">
        <f t="shared" si="1"/>
        <v>初始怒气+2 （2星）</v>
      </c>
      <c r="V11" s="9" t="s">
        <v>28</v>
      </c>
      <c r="W11" s="9">
        <v>0</v>
      </c>
      <c r="X11" s="9">
        <v>0</v>
      </c>
      <c r="Y11" s="9">
        <v>2</v>
      </c>
      <c r="Z11" s="9">
        <v>750</v>
      </c>
      <c r="AA11" s="9">
        <v>3</v>
      </c>
      <c r="AB11" s="9">
        <v>550</v>
      </c>
      <c r="AC11" s="9">
        <v>15</v>
      </c>
      <c r="AD11" s="9" t="str">
        <f t="shared" si="2"/>
        <v>攻击+750，防御+550 （3星）</v>
      </c>
      <c r="AE11" s="9" t="s">
        <v>72</v>
      </c>
      <c r="AF11" s="9">
        <v>0</v>
      </c>
      <c r="AG11" s="9">
        <v>0</v>
      </c>
      <c r="AH11" s="9">
        <v>7</v>
      </c>
      <c r="AI11" s="9">
        <v>35</v>
      </c>
      <c r="AJ11" s="9">
        <v>8</v>
      </c>
      <c r="AK11" s="9">
        <v>30</v>
      </c>
      <c r="AL11" s="9">
        <v>20</v>
      </c>
      <c r="AM11" s="9" t="str">
        <f t="shared" si="3"/>
        <v>伤害加成+3.5%，伤害减免+3% （4星）</v>
      </c>
      <c r="AN11" s="9" t="s">
        <v>73</v>
      </c>
      <c r="AO11" s="9">
        <v>2</v>
      </c>
      <c r="AP11" s="9">
        <v>2500</v>
      </c>
      <c r="AQ11" s="9">
        <v>3</v>
      </c>
      <c r="AR11" s="9">
        <v>1250</v>
      </c>
      <c r="AS11" s="9">
        <v>0</v>
      </c>
      <c r="AT11" s="9">
        <v>0</v>
      </c>
      <c r="AU11" s="9">
        <v>25</v>
      </c>
      <c r="AV11" s="8" t="str">
        <f t="shared" si="4"/>
        <v>攻击+2500，防御+1250 （5星）</v>
      </c>
      <c r="AW11" s="9" t="s">
        <v>74</v>
      </c>
      <c r="AX11" s="9">
        <v>18</v>
      </c>
      <c r="AY11" s="9">
        <v>4</v>
      </c>
      <c r="AZ11" s="9">
        <v>0</v>
      </c>
      <c r="BA11" s="9">
        <v>0</v>
      </c>
      <c r="BB11" s="9">
        <v>0</v>
      </c>
      <c r="BC11" s="9">
        <v>0</v>
      </c>
      <c r="BD11" s="9">
        <v>30</v>
      </c>
      <c r="BE11" s="9" t="str">
        <f t="shared" si="5"/>
        <v>初始怒气+4 （6星）</v>
      </c>
      <c r="BF11" s="9" t="s">
        <v>29</v>
      </c>
      <c r="BG11" s="9">
        <v>2</v>
      </c>
      <c r="BH11" s="9">
        <v>5000</v>
      </c>
      <c r="BI11" s="9">
        <v>3</v>
      </c>
      <c r="BJ11" s="9">
        <v>2500</v>
      </c>
      <c r="BK11" s="9">
        <v>0</v>
      </c>
      <c r="BL11" s="9">
        <v>0</v>
      </c>
      <c r="BM11" s="9">
        <v>35</v>
      </c>
      <c r="BN11" s="9" t="str">
        <f t="shared" si="6"/>
        <v>攻击+5000，防御+2500 （7星）</v>
      </c>
      <c r="BO11" s="9" t="s">
        <v>76</v>
      </c>
      <c r="BP11" s="9">
        <v>7</v>
      </c>
      <c r="BQ11" s="9">
        <v>45</v>
      </c>
      <c r="BR11" s="9">
        <v>23</v>
      </c>
      <c r="BS11" s="9">
        <v>18</v>
      </c>
      <c r="BV11" s="8">
        <v>40</v>
      </c>
      <c r="BW11" s="9" t="str">
        <f t="shared" si="7"/>
        <v>伤害加成+4.5%，最终免伤+1.8% （8星）</v>
      </c>
      <c r="BX11" s="9" t="s">
        <v>77</v>
      </c>
      <c r="BY11" s="9">
        <v>2</v>
      </c>
      <c r="BZ11" s="9">
        <v>10000</v>
      </c>
      <c r="CA11" s="9">
        <v>3</v>
      </c>
      <c r="CB11" s="9">
        <v>5000</v>
      </c>
      <c r="CC11" s="9">
        <v>0</v>
      </c>
      <c r="CD11" s="9">
        <v>0</v>
      </c>
      <c r="CE11" s="9">
        <v>45</v>
      </c>
      <c r="CF11" s="9" t="str">
        <f t="shared" si="8"/>
        <v>攻击+10000，防御+5000 （9星）</v>
      </c>
      <c r="CG11" s="9" t="s">
        <v>78</v>
      </c>
      <c r="CH11" s="8">
        <v>22</v>
      </c>
      <c r="CI11" s="8">
        <f t="shared" si="10"/>
        <v>54</v>
      </c>
      <c r="CJ11" s="8">
        <v>23</v>
      </c>
      <c r="CK11" s="8">
        <f t="shared" si="11"/>
        <v>27</v>
      </c>
      <c r="CL11" s="8"/>
      <c r="CM11" s="8"/>
      <c r="CN11" s="8">
        <v>50</v>
      </c>
      <c r="CO11" s="9" t="str">
        <f t="shared" si="9"/>
        <v>最终增伤+5.4%，最终免伤+2.7% （10星）</v>
      </c>
    </row>
    <row r="12" spans="1:93" x14ac:dyDescent="0.25">
      <c r="A12" s="8">
        <v>2</v>
      </c>
      <c r="B12" s="8" t="s">
        <v>202</v>
      </c>
      <c r="C12" s="8">
        <v>5</v>
      </c>
      <c r="D12" s="8" t="s">
        <v>29</v>
      </c>
      <c r="E12" s="8">
        <v>18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5</v>
      </c>
      <c r="L12" s="8" t="str">
        <f t="shared" si="0"/>
        <v>初始怒气+1  （1星）</v>
      </c>
      <c r="M12" s="8" t="s">
        <v>27</v>
      </c>
      <c r="N12" s="8">
        <v>18</v>
      </c>
      <c r="O12" s="8">
        <v>2</v>
      </c>
      <c r="P12" s="8">
        <v>0</v>
      </c>
      <c r="Q12" s="8">
        <v>0</v>
      </c>
      <c r="R12" s="8">
        <v>0</v>
      </c>
      <c r="S12" s="8">
        <v>0</v>
      </c>
      <c r="T12" s="8">
        <v>10</v>
      </c>
      <c r="U12" s="8" t="str">
        <f t="shared" si="1"/>
        <v>初始怒气+2 （2星）</v>
      </c>
      <c r="V12" s="8" t="s">
        <v>28</v>
      </c>
      <c r="W12" s="9">
        <v>0</v>
      </c>
      <c r="X12" s="9">
        <v>0</v>
      </c>
      <c r="Y12" s="8">
        <v>3</v>
      </c>
      <c r="Z12" s="8">
        <v>300</v>
      </c>
      <c r="AA12" s="8">
        <v>10</v>
      </c>
      <c r="AB12" s="8">
        <v>35</v>
      </c>
      <c r="AC12" s="8">
        <v>15</v>
      </c>
      <c r="AD12" s="8" t="str">
        <f t="shared" ref="AD12:AD17" si="12">"防御+"&amp;Z12&amp;"，闪避+"&amp;AB12/10&amp;"% （3星）"</f>
        <v>防御+300，闪避+3.5% （3星）</v>
      </c>
      <c r="AE12" s="8" t="s">
        <v>72</v>
      </c>
      <c r="AF12" s="9">
        <v>901</v>
      </c>
      <c r="AG12" s="9">
        <v>31801200</v>
      </c>
      <c r="AH12" s="8">
        <v>0</v>
      </c>
      <c r="AI12" s="8">
        <v>0</v>
      </c>
      <c r="AJ12" s="8">
        <v>0</v>
      </c>
      <c r="AK12" s="8">
        <v>0</v>
      </c>
      <c r="AL12" s="8">
        <v>20</v>
      </c>
      <c r="AM12" s="8" t="s">
        <v>422</v>
      </c>
      <c r="AN12" s="8" t="s">
        <v>73</v>
      </c>
      <c r="AO12" s="8">
        <v>1</v>
      </c>
      <c r="AP12" s="8">
        <v>6000</v>
      </c>
      <c r="AQ12" s="8">
        <v>3</v>
      </c>
      <c r="AR12" s="8">
        <v>300</v>
      </c>
      <c r="AS12" s="8">
        <v>0</v>
      </c>
      <c r="AT12" s="8">
        <v>0</v>
      </c>
      <c r="AU12" s="8">
        <v>25</v>
      </c>
      <c r="AV12" s="8" t="str">
        <f t="shared" ref="AV12:AV17" si="13">"生命+"&amp;AP12&amp;"，防御+"&amp;AR12&amp;" （5星）"</f>
        <v>生命+6000，防御+300 （5星）</v>
      </c>
      <c r="AW12" s="8" t="s">
        <v>74</v>
      </c>
      <c r="AX12" s="8">
        <v>18</v>
      </c>
      <c r="AY12" s="9">
        <v>4</v>
      </c>
      <c r="AZ12" s="8">
        <v>0</v>
      </c>
      <c r="BA12" s="8">
        <v>0</v>
      </c>
      <c r="BB12" s="8">
        <v>0</v>
      </c>
      <c r="BC12" s="8">
        <v>0</v>
      </c>
      <c r="BD12" s="8">
        <v>30</v>
      </c>
      <c r="BE12" s="8" t="str">
        <f t="shared" si="5"/>
        <v>初始怒气+4 （6星）</v>
      </c>
      <c r="BF12" s="8" t="s">
        <v>29</v>
      </c>
      <c r="BG12" s="8">
        <v>1</v>
      </c>
      <c r="BH12" s="8">
        <v>12000</v>
      </c>
      <c r="BI12" s="8">
        <v>3</v>
      </c>
      <c r="BJ12" s="8">
        <v>600</v>
      </c>
      <c r="BK12" s="8">
        <v>0</v>
      </c>
      <c r="BL12" s="8">
        <v>0</v>
      </c>
      <c r="BM12" s="8">
        <v>35</v>
      </c>
      <c r="BN12" s="8" t="str">
        <f t="shared" ref="BN12:BN17" si="14">"生命+"&amp;BH12&amp;"，防御+"&amp;BJ12&amp;" （7星）"</f>
        <v>生命+12000，防御+600 （7星）</v>
      </c>
      <c r="BO12" s="8" t="s">
        <v>76</v>
      </c>
      <c r="BP12" s="9">
        <v>23</v>
      </c>
      <c r="BQ12" s="9">
        <v>16</v>
      </c>
      <c r="BR12" s="9">
        <v>0</v>
      </c>
      <c r="BS12" s="9">
        <v>0</v>
      </c>
      <c r="BT12" s="9">
        <v>0</v>
      </c>
      <c r="BU12" s="9">
        <v>0</v>
      </c>
      <c r="BV12" s="8">
        <v>40</v>
      </c>
      <c r="BW12" s="8" t="str">
        <f t="shared" ref="BW12:BW17" si="15">"最终免伤+"&amp;BQ12/10&amp;"% （"&amp;BV12/5&amp;"星）"</f>
        <v>最终免伤+1.6% （8星）</v>
      </c>
      <c r="BX12" s="8" t="s">
        <v>77</v>
      </c>
      <c r="BY12" s="8">
        <v>1</v>
      </c>
      <c r="BZ12" s="8">
        <v>24000</v>
      </c>
      <c r="CA12" s="8">
        <v>3</v>
      </c>
      <c r="CB12" s="8">
        <v>1200</v>
      </c>
      <c r="CC12" s="8">
        <v>0</v>
      </c>
      <c r="CD12" s="8">
        <v>0</v>
      </c>
      <c r="CE12" s="8">
        <v>45</v>
      </c>
      <c r="CF12" s="8" t="str">
        <f t="shared" ref="CF12:CF17" si="16">"生命+"&amp;BZ12&amp;"，防御+"&amp;CB12&amp;" （9星）"</f>
        <v>生命+24000，防御+1200 （9星）</v>
      </c>
      <c r="CG12" s="8" t="s">
        <v>78</v>
      </c>
      <c r="CH12" s="8">
        <v>23</v>
      </c>
      <c r="CI12" s="8">
        <f t="shared" ref="CI12:CI16" si="17">BQ12*1.5</f>
        <v>24</v>
      </c>
      <c r="CJ12" s="8">
        <v>0</v>
      </c>
      <c r="CK12" s="8">
        <v>0</v>
      </c>
      <c r="CN12" s="8">
        <v>50</v>
      </c>
      <c r="CO12" s="8" t="str">
        <f t="shared" ref="CO12:CO17" si="18">"最终免伤+"&amp;CI12/10&amp;"% （"&amp;CN12/5&amp;"星）"</f>
        <v>最终免伤+2.4% （10星）</v>
      </c>
    </row>
    <row r="13" spans="1:93" x14ac:dyDescent="0.25">
      <c r="A13" s="8">
        <v>2</v>
      </c>
      <c r="B13" s="8" t="s">
        <v>202</v>
      </c>
      <c r="C13" s="8">
        <v>8</v>
      </c>
      <c r="D13" s="8" t="s">
        <v>29</v>
      </c>
      <c r="E13" s="8">
        <v>18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5</v>
      </c>
      <c r="L13" s="8" t="str">
        <f t="shared" si="0"/>
        <v>初始怒气+1  （1星）</v>
      </c>
      <c r="M13" s="8" t="s">
        <v>27</v>
      </c>
      <c r="N13" s="8">
        <v>18</v>
      </c>
      <c r="O13" s="8">
        <v>2</v>
      </c>
      <c r="P13" s="8">
        <v>0</v>
      </c>
      <c r="Q13" s="8">
        <v>0</v>
      </c>
      <c r="R13" s="8">
        <v>0</v>
      </c>
      <c r="S13" s="8">
        <v>0</v>
      </c>
      <c r="T13" s="8">
        <v>10</v>
      </c>
      <c r="U13" s="8" t="str">
        <f t="shared" si="1"/>
        <v>初始怒气+2 （2星）</v>
      </c>
      <c r="V13" s="8" t="s">
        <v>28</v>
      </c>
      <c r="W13" s="9">
        <v>0</v>
      </c>
      <c r="X13" s="9">
        <v>0</v>
      </c>
      <c r="Y13" s="8">
        <v>3</v>
      </c>
      <c r="Z13" s="8">
        <v>400</v>
      </c>
      <c r="AA13" s="8">
        <v>10</v>
      </c>
      <c r="AB13" s="8">
        <v>40</v>
      </c>
      <c r="AC13" s="8">
        <v>15</v>
      </c>
      <c r="AD13" s="8" t="str">
        <f t="shared" si="12"/>
        <v>防御+400，闪避+4% （3星）</v>
      </c>
      <c r="AE13" s="8" t="s">
        <v>72</v>
      </c>
      <c r="AF13" s="9">
        <v>901</v>
      </c>
      <c r="AG13" s="9">
        <v>0</v>
      </c>
      <c r="AH13" s="8">
        <v>0</v>
      </c>
      <c r="AI13" s="8">
        <v>0</v>
      </c>
      <c r="AJ13" s="8">
        <v>0</v>
      </c>
      <c r="AK13" s="8">
        <v>0</v>
      </c>
      <c r="AL13" s="8">
        <v>20</v>
      </c>
      <c r="AM13" s="8" t="s">
        <v>422</v>
      </c>
      <c r="AN13" s="8" t="s">
        <v>73</v>
      </c>
      <c r="AO13" s="8">
        <v>1</v>
      </c>
      <c r="AP13" s="8">
        <v>8000</v>
      </c>
      <c r="AQ13" s="8">
        <v>3</v>
      </c>
      <c r="AR13" s="8">
        <v>400</v>
      </c>
      <c r="AS13" s="8">
        <v>0</v>
      </c>
      <c r="AT13" s="8">
        <v>0</v>
      </c>
      <c r="AU13" s="8">
        <v>25</v>
      </c>
      <c r="AV13" s="8" t="str">
        <f t="shared" si="13"/>
        <v>生命+8000，防御+400 （5星）</v>
      </c>
      <c r="AW13" s="8" t="s">
        <v>74</v>
      </c>
      <c r="AX13" s="8">
        <v>18</v>
      </c>
      <c r="AY13" s="9">
        <v>4</v>
      </c>
      <c r="AZ13" s="8">
        <v>0</v>
      </c>
      <c r="BA13" s="8">
        <v>0</v>
      </c>
      <c r="BB13" s="8">
        <v>0</v>
      </c>
      <c r="BC13" s="8">
        <v>0</v>
      </c>
      <c r="BD13" s="8">
        <v>30</v>
      </c>
      <c r="BE13" s="8" t="str">
        <f>"初始怒气+"&amp;AY16&amp;" （6星）"</f>
        <v>初始怒气+4 （6星）</v>
      </c>
      <c r="BF13" s="8" t="s">
        <v>29</v>
      </c>
      <c r="BG13" s="8">
        <v>1</v>
      </c>
      <c r="BH13" s="8">
        <v>16000</v>
      </c>
      <c r="BI13" s="8">
        <v>3</v>
      </c>
      <c r="BJ13" s="8">
        <v>800</v>
      </c>
      <c r="BK13" s="8">
        <v>0</v>
      </c>
      <c r="BL13" s="8">
        <v>0</v>
      </c>
      <c r="BM13" s="8">
        <v>35</v>
      </c>
      <c r="BN13" s="8" t="str">
        <f t="shared" si="14"/>
        <v>生命+16000，防御+800 （7星）</v>
      </c>
      <c r="BO13" s="8" t="s">
        <v>76</v>
      </c>
      <c r="BP13" s="9">
        <v>23</v>
      </c>
      <c r="BQ13" s="9">
        <v>20</v>
      </c>
      <c r="BR13" s="9">
        <v>0</v>
      </c>
      <c r="BS13" s="9">
        <v>0</v>
      </c>
      <c r="BT13" s="9">
        <v>0</v>
      </c>
      <c r="BU13" s="9">
        <v>0</v>
      </c>
      <c r="BV13" s="8">
        <v>40</v>
      </c>
      <c r="BW13" s="8" t="str">
        <f t="shared" si="15"/>
        <v>最终免伤+2% （8星）</v>
      </c>
      <c r="BX13" s="8" t="s">
        <v>77</v>
      </c>
      <c r="BY13" s="8">
        <v>1</v>
      </c>
      <c r="BZ13" s="8">
        <v>32000</v>
      </c>
      <c r="CA13" s="8">
        <v>3</v>
      </c>
      <c r="CB13" s="8">
        <v>1600</v>
      </c>
      <c r="CC13" s="8">
        <v>0</v>
      </c>
      <c r="CD13" s="8">
        <v>0</v>
      </c>
      <c r="CE13" s="8">
        <v>45</v>
      </c>
      <c r="CF13" s="8" t="str">
        <f t="shared" si="16"/>
        <v>生命+32000，防御+1600 （9星）</v>
      </c>
      <c r="CG13" s="8" t="s">
        <v>78</v>
      </c>
      <c r="CH13" s="8">
        <v>23</v>
      </c>
      <c r="CI13" s="8">
        <f t="shared" si="17"/>
        <v>30</v>
      </c>
      <c r="CJ13" s="8">
        <v>0</v>
      </c>
      <c r="CK13" s="8">
        <v>0</v>
      </c>
      <c r="CN13" s="8">
        <v>50</v>
      </c>
      <c r="CO13" s="8" t="str">
        <f t="shared" si="18"/>
        <v>最终免伤+3% （10星）</v>
      </c>
    </row>
    <row r="14" spans="1:93" x14ac:dyDescent="0.25">
      <c r="A14" s="8">
        <v>2</v>
      </c>
      <c r="B14" s="8" t="s">
        <v>202</v>
      </c>
      <c r="C14" s="8">
        <v>10</v>
      </c>
      <c r="D14" s="8" t="s">
        <v>29</v>
      </c>
      <c r="E14" s="8">
        <v>18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5</v>
      </c>
      <c r="L14" s="8" t="str">
        <f t="shared" si="0"/>
        <v>初始怒气+1  （1星）</v>
      </c>
      <c r="M14" s="8" t="s">
        <v>27</v>
      </c>
      <c r="N14" s="8">
        <v>18</v>
      </c>
      <c r="O14" s="8">
        <v>2</v>
      </c>
      <c r="P14" s="8">
        <v>0</v>
      </c>
      <c r="Q14" s="8">
        <v>0</v>
      </c>
      <c r="R14" s="8">
        <v>0</v>
      </c>
      <c r="S14" s="8">
        <v>0</v>
      </c>
      <c r="T14" s="8">
        <v>10</v>
      </c>
      <c r="U14" s="8" t="str">
        <f t="shared" si="1"/>
        <v>初始怒气+2 （2星）</v>
      </c>
      <c r="V14" s="8" t="s">
        <v>28</v>
      </c>
      <c r="W14" s="9">
        <v>0</v>
      </c>
      <c r="X14" s="9">
        <v>0</v>
      </c>
      <c r="Y14" s="8">
        <v>3</v>
      </c>
      <c r="Z14" s="8">
        <v>500</v>
      </c>
      <c r="AA14" s="8">
        <v>10</v>
      </c>
      <c r="AB14" s="8">
        <v>45</v>
      </c>
      <c r="AC14" s="8">
        <v>15</v>
      </c>
      <c r="AD14" s="8" t="str">
        <f t="shared" si="12"/>
        <v>防御+500，闪避+4.5% （3星）</v>
      </c>
      <c r="AE14" s="8" t="s">
        <v>72</v>
      </c>
      <c r="AF14" s="9">
        <v>901</v>
      </c>
      <c r="AG14" s="9">
        <v>0</v>
      </c>
      <c r="AH14" s="8">
        <v>0</v>
      </c>
      <c r="AI14" s="8">
        <v>0</v>
      </c>
      <c r="AJ14" s="8">
        <v>0</v>
      </c>
      <c r="AK14" s="8">
        <v>0</v>
      </c>
      <c r="AL14" s="8">
        <v>20</v>
      </c>
      <c r="AM14" s="8" t="s">
        <v>422</v>
      </c>
      <c r="AN14" s="8" t="s">
        <v>73</v>
      </c>
      <c r="AO14" s="8">
        <v>1</v>
      </c>
      <c r="AP14" s="8">
        <v>12000</v>
      </c>
      <c r="AQ14" s="8">
        <v>3</v>
      </c>
      <c r="AR14" s="8">
        <v>600</v>
      </c>
      <c r="AS14" s="8">
        <v>0</v>
      </c>
      <c r="AT14" s="8">
        <v>0</v>
      </c>
      <c r="AU14" s="8">
        <v>25</v>
      </c>
      <c r="AV14" s="8" t="str">
        <f t="shared" si="13"/>
        <v>生命+12000，防御+600 （5星）</v>
      </c>
      <c r="AW14" s="8" t="s">
        <v>74</v>
      </c>
      <c r="AX14" s="8">
        <v>18</v>
      </c>
      <c r="AY14" s="9">
        <v>4</v>
      </c>
      <c r="AZ14" s="8">
        <v>0</v>
      </c>
      <c r="BA14" s="8">
        <v>0</v>
      </c>
      <c r="BB14" s="8">
        <v>0</v>
      </c>
      <c r="BC14" s="8">
        <v>0</v>
      </c>
      <c r="BD14" s="8">
        <v>30</v>
      </c>
      <c r="BE14" s="8" t="str">
        <f t="shared" ref="BE14:BE22" si="19">"初始怒气+"&amp;AY14&amp;" （6星）"</f>
        <v>初始怒气+4 （6星）</v>
      </c>
      <c r="BF14" s="8" t="s">
        <v>29</v>
      </c>
      <c r="BG14" s="8">
        <v>1</v>
      </c>
      <c r="BH14" s="8">
        <v>24000</v>
      </c>
      <c r="BI14" s="8">
        <v>3</v>
      </c>
      <c r="BJ14" s="8">
        <v>1200</v>
      </c>
      <c r="BK14" s="8">
        <v>0</v>
      </c>
      <c r="BL14" s="8">
        <v>0</v>
      </c>
      <c r="BM14" s="8">
        <v>35</v>
      </c>
      <c r="BN14" s="8" t="str">
        <f t="shared" si="14"/>
        <v>生命+24000，防御+1200 （7星）</v>
      </c>
      <c r="BO14" s="8" t="s">
        <v>76</v>
      </c>
      <c r="BP14" s="9">
        <v>23</v>
      </c>
      <c r="BQ14" s="9">
        <v>24</v>
      </c>
      <c r="BR14" s="9">
        <v>0</v>
      </c>
      <c r="BS14" s="9">
        <v>0</v>
      </c>
      <c r="BT14" s="9">
        <v>0</v>
      </c>
      <c r="BU14" s="9">
        <v>0</v>
      </c>
      <c r="BV14" s="8">
        <v>40</v>
      </c>
      <c r="BW14" s="8" t="str">
        <f t="shared" si="15"/>
        <v>最终免伤+2.4% （8星）</v>
      </c>
      <c r="BX14" s="8" t="s">
        <v>77</v>
      </c>
      <c r="BY14" s="8">
        <v>1</v>
      </c>
      <c r="BZ14" s="8">
        <v>48000</v>
      </c>
      <c r="CA14" s="8">
        <v>3</v>
      </c>
      <c r="CB14" s="8">
        <v>2400</v>
      </c>
      <c r="CC14" s="8">
        <v>0</v>
      </c>
      <c r="CD14" s="8">
        <v>0</v>
      </c>
      <c r="CE14" s="8">
        <v>45</v>
      </c>
      <c r="CF14" s="8" t="str">
        <f t="shared" si="16"/>
        <v>生命+48000，防御+2400 （9星）</v>
      </c>
      <c r="CG14" s="8" t="s">
        <v>78</v>
      </c>
      <c r="CH14" s="8">
        <v>23</v>
      </c>
      <c r="CI14" s="8">
        <f t="shared" si="17"/>
        <v>36</v>
      </c>
      <c r="CJ14" s="8">
        <v>0</v>
      </c>
      <c r="CK14" s="8">
        <v>0</v>
      </c>
      <c r="CN14" s="8">
        <v>50</v>
      </c>
      <c r="CO14" s="8" t="str">
        <f t="shared" si="18"/>
        <v>最终免伤+3.6% （10星）</v>
      </c>
    </row>
    <row r="15" spans="1:93" x14ac:dyDescent="0.25">
      <c r="A15" s="8">
        <v>2</v>
      </c>
      <c r="B15" s="8" t="s">
        <v>202</v>
      </c>
      <c r="C15" s="8">
        <v>13</v>
      </c>
      <c r="D15" s="8" t="s">
        <v>29</v>
      </c>
      <c r="E15" s="8">
        <v>18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5</v>
      </c>
      <c r="L15" s="8" t="str">
        <f t="shared" si="0"/>
        <v>初始怒气+1  （1星）</v>
      </c>
      <c r="M15" s="8" t="s">
        <v>27</v>
      </c>
      <c r="N15" s="8">
        <v>18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10</v>
      </c>
      <c r="U15" s="8" t="str">
        <f t="shared" si="1"/>
        <v>初始怒气+2 （2星）</v>
      </c>
      <c r="V15" s="8" t="s">
        <v>28</v>
      </c>
      <c r="W15" s="9">
        <v>0</v>
      </c>
      <c r="X15" s="9">
        <v>0</v>
      </c>
      <c r="Y15" s="8">
        <v>3</v>
      </c>
      <c r="Z15" s="8">
        <v>600</v>
      </c>
      <c r="AA15" s="8">
        <v>10</v>
      </c>
      <c r="AB15" s="8">
        <v>50</v>
      </c>
      <c r="AC15" s="8">
        <v>15</v>
      </c>
      <c r="AD15" s="8" t="str">
        <f t="shared" si="12"/>
        <v>防御+600，闪避+5% （3星）</v>
      </c>
      <c r="AE15" s="8" t="s">
        <v>72</v>
      </c>
      <c r="AF15" s="9">
        <v>901</v>
      </c>
      <c r="AG15" s="9">
        <v>0</v>
      </c>
      <c r="AH15" s="8">
        <v>0</v>
      </c>
      <c r="AI15" s="8">
        <v>0</v>
      </c>
      <c r="AJ15" s="8">
        <v>0</v>
      </c>
      <c r="AK15" s="8">
        <v>0</v>
      </c>
      <c r="AL15" s="8">
        <v>20</v>
      </c>
      <c r="AM15" s="8" t="s">
        <v>422</v>
      </c>
      <c r="AN15" s="8" t="s">
        <v>73</v>
      </c>
      <c r="AO15" s="8">
        <v>1</v>
      </c>
      <c r="AP15" s="8">
        <v>16000</v>
      </c>
      <c r="AQ15" s="8">
        <v>3</v>
      </c>
      <c r="AR15" s="8">
        <v>800</v>
      </c>
      <c r="AS15" s="8">
        <v>0</v>
      </c>
      <c r="AT15" s="8">
        <v>0</v>
      </c>
      <c r="AU15" s="8">
        <v>25</v>
      </c>
      <c r="AV15" s="8" t="str">
        <f t="shared" si="13"/>
        <v>生命+16000，防御+800 （5星）</v>
      </c>
      <c r="AW15" s="8" t="s">
        <v>74</v>
      </c>
      <c r="AX15" s="8">
        <v>18</v>
      </c>
      <c r="AY15" s="9">
        <v>4</v>
      </c>
      <c r="AZ15" s="8">
        <v>0</v>
      </c>
      <c r="BA15" s="8">
        <v>0</v>
      </c>
      <c r="BB15" s="8">
        <v>0</v>
      </c>
      <c r="BC15" s="8">
        <v>0</v>
      </c>
      <c r="BD15" s="8">
        <v>30</v>
      </c>
      <c r="BE15" s="8" t="str">
        <f t="shared" si="19"/>
        <v>初始怒气+4 （6星）</v>
      </c>
      <c r="BF15" s="8" t="s">
        <v>29</v>
      </c>
      <c r="BG15" s="8">
        <v>1</v>
      </c>
      <c r="BH15" s="8">
        <v>32000</v>
      </c>
      <c r="BI15" s="8">
        <v>3</v>
      </c>
      <c r="BJ15" s="8">
        <v>1600</v>
      </c>
      <c r="BK15" s="8">
        <v>0</v>
      </c>
      <c r="BL15" s="8">
        <v>0</v>
      </c>
      <c r="BM15" s="8">
        <v>35</v>
      </c>
      <c r="BN15" s="8" t="str">
        <f t="shared" si="14"/>
        <v>生命+32000，防御+1600 （7星）</v>
      </c>
      <c r="BO15" s="8" t="s">
        <v>76</v>
      </c>
      <c r="BP15" s="9">
        <v>23</v>
      </c>
      <c r="BQ15" s="9">
        <v>32</v>
      </c>
      <c r="BR15" s="9">
        <v>0</v>
      </c>
      <c r="BS15" s="9">
        <v>0</v>
      </c>
      <c r="BT15" s="9">
        <v>0</v>
      </c>
      <c r="BU15" s="9">
        <v>0</v>
      </c>
      <c r="BV15" s="8">
        <v>40</v>
      </c>
      <c r="BW15" s="8" t="str">
        <f t="shared" si="15"/>
        <v>最终免伤+3.2% （8星）</v>
      </c>
      <c r="BX15" s="8" t="s">
        <v>77</v>
      </c>
      <c r="BY15" s="8">
        <v>1</v>
      </c>
      <c r="BZ15" s="8">
        <v>64000</v>
      </c>
      <c r="CA15" s="8">
        <v>3</v>
      </c>
      <c r="CB15" s="8">
        <v>3200</v>
      </c>
      <c r="CC15" s="8">
        <v>0</v>
      </c>
      <c r="CD15" s="8">
        <v>0</v>
      </c>
      <c r="CE15" s="8">
        <v>45</v>
      </c>
      <c r="CF15" s="8" t="str">
        <f t="shared" si="16"/>
        <v>生命+64000，防御+3200 （9星）</v>
      </c>
      <c r="CG15" s="8" t="s">
        <v>78</v>
      </c>
      <c r="CH15" s="8">
        <v>23</v>
      </c>
      <c r="CI15" s="8">
        <f t="shared" si="17"/>
        <v>48</v>
      </c>
      <c r="CJ15" s="8">
        <v>0</v>
      </c>
      <c r="CK15" s="8">
        <v>0</v>
      </c>
      <c r="CN15" s="8">
        <v>50</v>
      </c>
      <c r="CO15" s="8" t="str">
        <f t="shared" si="18"/>
        <v>最终免伤+4.8% （10星）</v>
      </c>
    </row>
    <row r="16" spans="1:93" x14ac:dyDescent="0.25">
      <c r="A16" s="8">
        <v>2</v>
      </c>
      <c r="B16" s="8" t="s">
        <v>202</v>
      </c>
      <c r="C16" s="8">
        <v>15</v>
      </c>
      <c r="D16" s="8" t="s">
        <v>29</v>
      </c>
      <c r="E16" s="8">
        <v>18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5</v>
      </c>
      <c r="L16" s="8" t="str">
        <f t="shared" si="0"/>
        <v>初始怒气+1  （1星）</v>
      </c>
      <c r="M16" s="8" t="s">
        <v>27</v>
      </c>
      <c r="N16" s="8">
        <v>18</v>
      </c>
      <c r="O16" s="8">
        <v>2</v>
      </c>
      <c r="P16" s="8">
        <v>0</v>
      </c>
      <c r="Q16" s="8">
        <v>0</v>
      </c>
      <c r="R16" s="8">
        <v>0</v>
      </c>
      <c r="S16" s="8">
        <v>0</v>
      </c>
      <c r="T16" s="8">
        <v>10</v>
      </c>
      <c r="U16" s="8" t="str">
        <f t="shared" si="1"/>
        <v>初始怒气+2 （2星）</v>
      </c>
      <c r="V16" s="8" t="s">
        <v>28</v>
      </c>
      <c r="W16" s="9">
        <v>0</v>
      </c>
      <c r="X16" s="9">
        <v>0</v>
      </c>
      <c r="Y16" s="8">
        <v>3</v>
      </c>
      <c r="Z16" s="8">
        <v>700</v>
      </c>
      <c r="AA16" s="8">
        <v>10</v>
      </c>
      <c r="AB16" s="8">
        <v>55</v>
      </c>
      <c r="AC16" s="8">
        <v>15</v>
      </c>
      <c r="AD16" s="8" t="str">
        <f t="shared" si="12"/>
        <v>防御+700，闪避+5.5% （3星）</v>
      </c>
      <c r="AE16" s="8" t="s">
        <v>72</v>
      </c>
      <c r="AF16" s="9">
        <v>901</v>
      </c>
      <c r="AG16" s="9">
        <v>0</v>
      </c>
      <c r="AH16" s="8">
        <v>0</v>
      </c>
      <c r="AI16" s="8">
        <v>0</v>
      </c>
      <c r="AJ16" s="8">
        <v>0</v>
      </c>
      <c r="AK16" s="8">
        <v>0</v>
      </c>
      <c r="AL16" s="8">
        <v>20</v>
      </c>
      <c r="AM16" s="8" t="s">
        <v>422</v>
      </c>
      <c r="AN16" s="8" t="s">
        <v>73</v>
      </c>
      <c r="AO16" s="8">
        <v>1</v>
      </c>
      <c r="AP16" s="8">
        <v>24000</v>
      </c>
      <c r="AQ16" s="8">
        <v>3</v>
      </c>
      <c r="AR16" s="8">
        <v>1200</v>
      </c>
      <c r="AS16" s="8">
        <v>0</v>
      </c>
      <c r="AT16" s="8">
        <v>0</v>
      </c>
      <c r="AU16" s="8">
        <v>25</v>
      </c>
      <c r="AV16" s="8" t="str">
        <f t="shared" si="13"/>
        <v>生命+24000，防御+1200 （5星）</v>
      </c>
      <c r="AW16" s="8" t="s">
        <v>74</v>
      </c>
      <c r="AX16" s="8">
        <v>18</v>
      </c>
      <c r="AY16" s="9">
        <v>4</v>
      </c>
      <c r="AZ16" s="8">
        <v>0</v>
      </c>
      <c r="BA16" s="8">
        <v>0</v>
      </c>
      <c r="BB16" s="8">
        <v>0</v>
      </c>
      <c r="BC16" s="8">
        <v>0</v>
      </c>
      <c r="BD16" s="8">
        <v>30</v>
      </c>
      <c r="BE16" s="8" t="str">
        <f t="shared" si="19"/>
        <v>初始怒气+4 （6星）</v>
      </c>
      <c r="BF16" s="8" t="s">
        <v>29</v>
      </c>
      <c r="BG16" s="8">
        <v>1</v>
      </c>
      <c r="BH16" s="8">
        <v>48000</v>
      </c>
      <c r="BI16" s="8">
        <v>3</v>
      </c>
      <c r="BJ16" s="8">
        <v>2400</v>
      </c>
      <c r="BK16" s="8">
        <v>0</v>
      </c>
      <c r="BL16" s="8">
        <v>0</v>
      </c>
      <c r="BM16" s="8">
        <v>35</v>
      </c>
      <c r="BN16" s="8" t="str">
        <f t="shared" si="14"/>
        <v>生命+48000，防御+2400 （7星）</v>
      </c>
      <c r="BO16" s="8" t="s">
        <v>76</v>
      </c>
      <c r="BP16" s="9">
        <v>23</v>
      </c>
      <c r="BQ16" s="9">
        <v>40</v>
      </c>
      <c r="BR16" s="9">
        <v>0</v>
      </c>
      <c r="BS16" s="9">
        <v>0</v>
      </c>
      <c r="BT16" s="9">
        <v>0</v>
      </c>
      <c r="BU16" s="9">
        <v>0</v>
      </c>
      <c r="BV16" s="8">
        <v>40</v>
      </c>
      <c r="BW16" s="8" t="str">
        <f t="shared" si="15"/>
        <v>最终免伤+4% （8星）</v>
      </c>
      <c r="BX16" s="8" t="s">
        <v>77</v>
      </c>
      <c r="BY16" s="8">
        <v>1</v>
      </c>
      <c r="BZ16" s="8">
        <v>96000</v>
      </c>
      <c r="CA16" s="8">
        <v>3</v>
      </c>
      <c r="CB16" s="8">
        <v>4800</v>
      </c>
      <c r="CC16" s="8">
        <v>0</v>
      </c>
      <c r="CD16" s="8">
        <v>0</v>
      </c>
      <c r="CE16" s="8">
        <v>45</v>
      </c>
      <c r="CF16" s="8" t="str">
        <f t="shared" si="16"/>
        <v>生命+96000，防御+4800 （9星）</v>
      </c>
      <c r="CG16" s="8" t="s">
        <v>78</v>
      </c>
      <c r="CH16" s="8">
        <v>23</v>
      </c>
      <c r="CI16" s="8">
        <f t="shared" si="17"/>
        <v>60</v>
      </c>
      <c r="CJ16" s="8">
        <v>0</v>
      </c>
      <c r="CK16" s="8">
        <v>0</v>
      </c>
      <c r="CN16" s="8">
        <v>50</v>
      </c>
      <c r="CO16" s="8" t="str">
        <f t="shared" si="18"/>
        <v>最终免伤+6% （10星）</v>
      </c>
    </row>
    <row r="17" spans="1:93" x14ac:dyDescent="0.25">
      <c r="A17" s="8">
        <v>2</v>
      </c>
      <c r="B17" s="8" t="s">
        <v>202</v>
      </c>
      <c r="C17" s="8">
        <v>18</v>
      </c>
      <c r="D17" s="8" t="s">
        <v>29</v>
      </c>
      <c r="E17" s="8">
        <v>18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5</v>
      </c>
      <c r="L17" s="8" t="str">
        <f t="shared" si="0"/>
        <v>初始怒气+1  （1星）</v>
      </c>
      <c r="M17" s="8" t="s">
        <v>27</v>
      </c>
      <c r="N17" s="8">
        <v>18</v>
      </c>
      <c r="O17" s="8">
        <v>2</v>
      </c>
      <c r="P17" s="8">
        <v>0</v>
      </c>
      <c r="Q17" s="8">
        <v>0</v>
      </c>
      <c r="R17" s="8">
        <v>0</v>
      </c>
      <c r="S17" s="8">
        <v>0</v>
      </c>
      <c r="T17" s="8">
        <v>10</v>
      </c>
      <c r="U17" s="8" t="str">
        <f t="shared" si="1"/>
        <v>初始怒气+2 （2星）</v>
      </c>
      <c r="V17" s="8" t="s">
        <v>28</v>
      </c>
      <c r="W17" s="9">
        <v>0</v>
      </c>
      <c r="X17" s="9">
        <v>0</v>
      </c>
      <c r="Y17" s="8">
        <v>3</v>
      </c>
      <c r="Z17" s="8">
        <v>800</v>
      </c>
      <c r="AA17" s="8">
        <v>10</v>
      </c>
      <c r="AB17" s="8">
        <v>60</v>
      </c>
      <c r="AC17" s="8">
        <v>15</v>
      </c>
      <c r="AD17" s="8" t="str">
        <f t="shared" si="12"/>
        <v>防御+800，闪避+6% （3星）</v>
      </c>
      <c r="AE17" s="8" t="s">
        <v>72</v>
      </c>
      <c r="AF17" s="9">
        <v>0</v>
      </c>
      <c r="AG17" s="9">
        <v>0</v>
      </c>
      <c r="AH17" s="8">
        <v>8</v>
      </c>
      <c r="AI17" s="8">
        <v>60</v>
      </c>
      <c r="AJ17" s="8">
        <v>0</v>
      </c>
      <c r="AK17" s="8">
        <v>0</v>
      </c>
      <c r="AL17" s="8">
        <v>20</v>
      </c>
      <c r="AM17" s="8" t="str">
        <f>"伤害减免+"&amp;AI17/10&amp;"% （4星）"</f>
        <v>伤害减免+6% （4星）</v>
      </c>
      <c r="AN17" s="8" t="s">
        <v>73</v>
      </c>
      <c r="AO17" s="8">
        <v>1</v>
      </c>
      <c r="AP17" s="8">
        <v>30000</v>
      </c>
      <c r="AQ17" s="8">
        <v>3</v>
      </c>
      <c r="AR17" s="8">
        <v>1500</v>
      </c>
      <c r="AS17" s="8">
        <v>0</v>
      </c>
      <c r="AT17" s="8">
        <v>0</v>
      </c>
      <c r="AU17" s="8">
        <v>25</v>
      </c>
      <c r="AV17" s="8" t="str">
        <f t="shared" si="13"/>
        <v>生命+30000，防御+1500 （5星）</v>
      </c>
      <c r="AW17" s="8" t="s">
        <v>74</v>
      </c>
      <c r="AX17" s="8">
        <v>18</v>
      </c>
      <c r="AY17" s="9">
        <v>4</v>
      </c>
      <c r="AZ17" s="8">
        <v>0</v>
      </c>
      <c r="BA17" s="8">
        <v>0</v>
      </c>
      <c r="BB17" s="8">
        <v>0</v>
      </c>
      <c r="BC17" s="8">
        <v>0</v>
      </c>
      <c r="BD17" s="8">
        <v>30</v>
      </c>
      <c r="BE17" s="8" t="str">
        <f t="shared" si="19"/>
        <v>初始怒气+4 （6星）</v>
      </c>
      <c r="BF17" s="8" t="s">
        <v>29</v>
      </c>
      <c r="BG17" s="8">
        <v>1</v>
      </c>
      <c r="BH17" s="8">
        <v>60000</v>
      </c>
      <c r="BI17" s="8">
        <v>3</v>
      </c>
      <c r="BJ17" s="8">
        <v>3000</v>
      </c>
      <c r="BK17" s="8">
        <v>0</v>
      </c>
      <c r="BL17" s="8">
        <v>0</v>
      </c>
      <c r="BM17" s="8">
        <v>35</v>
      </c>
      <c r="BN17" s="8" t="str">
        <f t="shared" si="14"/>
        <v>生命+60000，防御+3000 （7星）</v>
      </c>
      <c r="BO17" s="8" t="s">
        <v>76</v>
      </c>
      <c r="BP17" s="9">
        <v>23</v>
      </c>
      <c r="BQ17" s="9">
        <v>48</v>
      </c>
      <c r="BR17" s="9">
        <v>0</v>
      </c>
      <c r="BS17" s="9">
        <v>0</v>
      </c>
      <c r="BT17" s="9">
        <v>0</v>
      </c>
      <c r="BU17" s="9">
        <v>0</v>
      </c>
      <c r="BV17" s="8">
        <v>40</v>
      </c>
      <c r="BW17" s="8" t="str">
        <f t="shared" si="15"/>
        <v>最终免伤+4.8% （8星）</v>
      </c>
      <c r="BX17" s="8" t="s">
        <v>77</v>
      </c>
      <c r="BY17" s="8">
        <v>1</v>
      </c>
      <c r="BZ17" s="8">
        <v>120000</v>
      </c>
      <c r="CA17" s="8">
        <v>3</v>
      </c>
      <c r="CB17" s="8">
        <v>6000</v>
      </c>
      <c r="CC17" s="8">
        <v>0</v>
      </c>
      <c r="CD17" s="8">
        <v>0</v>
      </c>
      <c r="CE17" s="8">
        <v>45</v>
      </c>
      <c r="CF17" s="8" t="str">
        <f t="shared" si="16"/>
        <v>生命+120000，防御+6000 （9星）</v>
      </c>
      <c r="CG17" s="8" t="s">
        <v>78</v>
      </c>
      <c r="CH17" s="8">
        <v>23</v>
      </c>
      <c r="CI17" s="8">
        <f t="shared" ref="CI17:CI34" si="20">BQ17*1.5</f>
        <v>72</v>
      </c>
      <c r="CJ17" s="8">
        <v>0</v>
      </c>
      <c r="CK17" s="8">
        <v>0</v>
      </c>
      <c r="CN17" s="8">
        <v>50</v>
      </c>
      <c r="CO17" s="8" t="str">
        <f t="shared" si="18"/>
        <v>最终免伤+7.2% （10星）</v>
      </c>
    </row>
    <row r="18" spans="1:93" x14ac:dyDescent="0.25">
      <c r="A18" s="8">
        <v>3</v>
      </c>
      <c r="B18" s="8" t="s">
        <v>203</v>
      </c>
      <c r="C18" s="8">
        <v>5</v>
      </c>
      <c r="D18" s="8" t="s">
        <v>29</v>
      </c>
      <c r="E18" s="8">
        <v>18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5</v>
      </c>
      <c r="L18" s="8" t="str">
        <f t="shared" si="0"/>
        <v>初始怒气+1  （1星）</v>
      </c>
      <c r="M18" s="8" t="s">
        <v>27</v>
      </c>
      <c r="N18" s="8">
        <v>18</v>
      </c>
      <c r="O18" s="8">
        <v>2</v>
      </c>
      <c r="P18" s="8">
        <v>0</v>
      </c>
      <c r="Q18" s="8">
        <v>0</v>
      </c>
      <c r="R18" s="8">
        <v>0</v>
      </c>
      <c r="S18" s="8">
        <v>0</v>
      </c>
      <c r="T18" s="8">
        <v>10</v>
      </c>
      <c r="U18" s="8" t="str">
        <f t="shared" si="1"/>
        <v>初始怒气+2 （2星）</v>
      </c>
      <c r="V18" s="8" t="s">
        <v>28</v>
      </c>
      <c r="W18" s="9">
        <v>0</v>
      </c>
      <c r="X18" s="9">
        <v>0</v>
      </c>
      <c r="Y18" s="8">
        <v>2</v>
      </c>
      <c r="Z18" s="8">
        <v>500</v>
      </c>
      <c r="AA18" s="8">
        <v>9</v>
      </c>
      <c r="AB18" s="8">
        <v>25</v>
      </c>
      <c r="AC18" s="8">
        <v>15</v>
      </c>
      <c r="AD18" s="8" t="str">
        <f t="shared" ref="AD18:AD23" si="21">"攻击+"&amp;Z18&amp;"，命中+"&amp;AB18/10&amp;"% （3星）"</f>
        <v>攻击+500，命中+2.5% （3星）</v>
      </c>
      <c r="AE18" s="8" t="s">
        <v>72</v>
      </c>
      <c r="AF18" s="9">
        <v>0</v>
      </c>
      <c r="AG18" s="9">
        <v>0</v>
      </c>
      <c r="AH18" s="8">
        <v>7</v>
      </c>
      <c r="AI18" s="8">
        <v>45</v>
      </c>
      <c r="AJ18" s="8">
        <v>0</v>
      </c>
      <c r="AK18" s="8">
        <v>0</v>
      </c>
      <c r="AL18" s="8">
        <v>20</v>
      </c>
      <c r="AM18" s="8" t="str">
        <f t="shared" ref="AM18:AM23" si="22">"伤害加成+"&amp;AI18/10&amp;"% （4星）"</f>
        <v>伤害加成+4.5% （4星）</v>
      </c>
      <c r="AN18" s="8" t="s">
        <v>73</v>
      </c>
      <c r="AO18" s="8">
        <v>2</v>
      </c>
      <c r="AP18" s="8">
        <v>1500</v>
      </c>
      <c r="AQ18" s="8">
        <v>0</v>
      </c>
      <c r="AR18" s="8">
        <v>0</v>
      </c>
      <c r="AS18" s="8">
        <v>0</v>
      </c>
      <c r="AT18" s="8">
        <v>0</v>
      </c>
      <c r="AU18" s="8">
        <v>25</v>
      </c>
      <c r="AV18" s="8" t="str">
        <f t="shared" ref="AV18:AV23" si="23">"攻击+"&amp;AP18&amp;" （5星）"</f>
        <v>攻击+1500 （5星）</v>
      </c>
      <c r="AW18" s="8" t="s">
        <v>74</v>
      </c>
      <c r="AX18" s="8">
        <v>18</v>
      </c>
      <c r="AY18" s="9">
        <v>4</v>
      </c>
      <c r="AZ18" s="8">
        <v>0</v>
      </c>
      <c r="BA18" s="8">
        <v>0</v>
      </c>
      <c r="BB18" s="8">
        <v>0</v>
      </c>
      <c r="BC18" s="8">
        <v>0</v>
      </c>
      <c r="BD18" s="8">
        <v>30</v>
      </c>
      <c r="BE18" s="8" t="str">
        <f t="shared" si="19"/>
        <v>初始怒气+4 （6星）</v>
      </c>
      <c r="BF18" s="8" t="s">
        <v>29</v>
      </c>
      <c r="BG18" s="8">
        <v>2</v>
      </c>
      <c r="BH18" s="8">
        <v>3000</v>
      </c>
      <c r="BI18" s="8">
        <v>0</v>
      </c>
      <c r="BJ18" s="8">
        <v>0</v>
      </c>
      <c r="BK18" s="8">
        <v>0</v>
      </c>
      <c r="BL18" s="8">
        <v>0</v>
      </c>
      <c r="BM18" s="8">
        <v>35</v>
      </c>
      <c r="BN18" s="8" t="str">
        <f t="shared" ref="BN18:BN23" si="24">"攻击+"&amp;BH18&amp;"（7星）"</f>
        <v>攻击+3000（7星）</v>
      </c>
      <c r="BO18" s="8" t="s">
        <v>76</v>
      </c>
      <c r="BP18" s="9">
        <v>7</v>
      </c>
      <c r="BQ18" s="9">
        <v>40</v>
      </c>
      <c r="BR18" s="9">
        <v>0</v>
      </c>
      <c r="BS18" s="9">
        <v>0</v>
      </c>
      <c r="BT18" s="9">
        <v>0</v>
      </c>
      <c r="BU18" s="9">
        <v>0</v>
      </c>
      <c r="BV18" s="8">
        <v>40</v>
      </c>
      <c r="BW18" s="9" t="str">
        <f t="shared" ref="BW18:BW23" si="25">"伤害加成+"&amp;BQ18/10&amp;"% （"&amp;BV18/5&amp;"星）"</f>
        <v>伤害加成+4% （8星）</v>
      </c>
      <c r="BX18" s="8" t="s">
        <v>77</v>
      </c>
      <c r="BY18" s="8">
        <v>2</v>
      </c>
      <c r="BZ18" s="8">
        <v>6000</v>
      </c>
      <c r="CA18" s="8">
        <v>0</v>
      </c>
      <c r="CB18" s="8">
        <v>0</v>
      </c>
      <c r="CC18" s="8">
        <v>0</v>
      </c>
      <c r="CD18" s="8">
        <v>0</v>
      </c>
      <c r="CE18" s="8">
        <v>45</v>
      </c>
      <c r="CF18" s="8" t="str">
        <f t="shared" ref="CF18:CF23" si="26">"攻击+"&amp;BZ18&amp;"（9星）"</f>
        <v>攻击+6000（9星）</v>
      </c>
      <c r="CG18" s="8" t="s">
        <v>78</v>
      </c>
      <c r="CH18" s="8">
        <v>22</v>
      </c>
      <c r="CI18" s="8">
        <f>BQ18*1.2</f>
        <v>48</v>
      </c>
      <c r="CL18" s="8">
        <v>0</v>
      </c>
      <c r="CM18" s="8">
        <v>0</v>
      </c>
      <c r="CN18" s="8">
        <v>50</v>
      </c>
      <c r="CO18" s="9" t="str">
        <f t="shared" ref="CO18:CO23" si="27">"最终增伤+"&amp;CI18/10&amp;"% （"&amp;CN18/5&amp;"星）"</f>
        <v>最终增伤+4.8% （10星）</v>
      </c>
    </row>
    <row r="19" spans="1:93" x14ac:dyDescent="0.25">
      <c r="A19" s="8">
        <v>3</v>
      </c>
      <c r="B19" s="8" t="s">
        <v>203</v>
      </c>
      <c r="C19" s="8">
        <v>8</v>
      </c>
      <c r="D19" s="8" t="s">
        <v>29</v>
      </c>
      <c r="E19" s="8">
        <v>18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5</v>
      </c>
      <c r="L19" s="8" t="str">
        <f t="shared" si="0"/>
        <v>初始怒气+1  （1星）</v>
      </c>
      <c r="M19" s="8" t="s">
        <v>27</v>
      </c>
      <c r="N19" s="8">
        <v>18</v>
      </c>
      <c r="O19" s="8">
        <v>2</v>
      </c>
      <c r="P19" s="8">
        <v>0</v>
      </c>
      <c r="Q19" s="8">
        <v>0</v>
      </c>
      <c r="R19" s="8">
        <v>0</v>
      </c>
      <c r="S19" s="8">
        <v>0</v>
      </c>
      <c r="T19" s="8">
        <v>10</v>
      </c>
      <c r="U19" s="8" t="str">
        <f t="shared" si="1"/>
        <v>初始怒气+2 （2星）</v>
      </c>
      <c r="V19" s="8" t="s">
        <v>28</v>
      </c>
      <c r="W19" s="9">
        <v>0</v>
      </c>
      <c r="X19" s="9">
        <v>0</v>
      </c>
      <c r="Y19" s="8">
        <v>2</v>
      </c>
      <c r="Z19" s="8">
        <v>600</v>
      </c>
      <c r="AA19" s="8">
        <v>9</v>
      </c>
      <c r="AB19" s="8">
        <v>30</v>
      </c>
      <c r="AC19" s="8">
        <v>15</v>
      </c>
      <c r="AD19" s="8" t="str">
        <f t="shared" si="21"/>
        <v>攻击+600，命中+3% （3星）</v>
      </c>
      <c r="AE19" s="8" t="s">
        <v>72</v>
      </c>
      <c r="AF19" s="9">
        <v>0</v>
      </c>
      <c r="AG19" s="9">
        <v>0</v>
      </c>
      <c r="AH19" s="8">
        <v>7</v>
      </c>
      <c r="AI19" s="8">
        <v>50</v>
      </c>
      <c r="AJ19" s="8">
        <v>0</v>
      </c>
      <c r="AK19" s="8">
        <v>0</v>
      </c>
      <c r="AL19" s="8">
        <v>20</v>
      </c>
      <c r="AM19" s="8" t="str">
        <f t="shared" si="22"/>
        <v>伤害加成+5% （4星）</v>
      </c>
      <c r="AN19" s="8" t="s">
        <v>73</v>
      </c>
      <c r="AO19" s="8">
        <v>2</v>
      </c>
      <c r="AP19" s="8">
        <v>2000</v>
      </c>
      <c r="AQ19" s="8">
        <v>0</v>
      </c>
      <c r="AR19" s="8">
        <v>0</v>
      </c>
      <c r="AS19" s="8">
        <v>0</v>
      </c>
      <c r="AT19" s="8">
        <v>0</v>
      </c>
      <c r="AU19" s="8">
        <v>25</v>
      </c>
      <c r="AV19" s="8" t="str">
        <f t="shared" si="23"/>
        <v>攻击+2000 （5星）</v>
      </c>
      <c r="AW19" s="8" t="s">
        <v>74</v>
      </c>
      <c r="AX19" s="8">
        <v>18</v>
      </c>
      <c r="AY19" s="9">
        <v>4</v>
      </c>
      <c r="AZ19" s="8">
        <v>0</v>
      </c>
      <c r="BA19" s="8">
        <v>0</v>
      </c>
      <c r="BB19" s="8">
        <v>0</v>
      </c>
      <c r="BC19" s="8">
        <v>0</v>
      </c>
      <c r="BD19" s="8">
        <v>30</v>
      </c>
      <c r="BE19" s="8" t="str">
        <f t="shared" si="19"/>
        <v>初始怒气+4 （6星）</v>
      </c>
      <c r="BF19" s="8" t="s">
        <v>29</v>
      </c>
      <c r="BG19" s="8">
        <v>2</v>
      </c>
      <c r="BH19" s="8">
        <v>4000</v>
      </c>
      <c r="BI19" s="8">
        <v>0</v>
      </c>
      <c r="BJ19" s="8">
        <v>0</v>
      </c>
      <c r="BK19" s="8">
        <v>0</v>
      </c>
      <c r="BL19" s="8">
        <v>0</v>
      </c>
      <c r="BM19" s="8">
        <v>35</v>
      </c>
      <c r="BN19" s="8" t="str">
        <f t="shared" si="24"/>
        <v>攻击+4000（7星）</v>
      </c>
      <c r="BO19" s="8" t="s">
        <v>76</v>
      </c>
      <c r="BP19" s="9">
        <v>7</v>
      </c>
      <c r="BQ19" s="9">
        <v>50</v>
      </c>
      <c r="BR19" s="9">
        <v>0</v>
      </c>
      <c r="BS19" s="9">
        <v>0</v>
      </c>
      <c r="BT19" s="9">
        <v>0</v>
      </c>
      <c r="BU19" s="9">
        <v>0</v>
      </c>
      <c r="BV19" s="8">
        <v>40</v>
      </c>
      <c r="BW19" s="9" t="str">
        <f t="shared" si="25"/>
        <v>伤害加成+5% （8星）</v>
      </c>
      <c r="BX19" s="8" t="s">
        <v>77</v>
      </c>
      <c r="BY19" s="8">
        <v>2</v>
      </c>
      <c r="BZ19" s="8">
        <v>8000</v>
      </c>
      <c r="CA19" s="8">
        <v>0</v>
      </c>
      <c r="CB19" s="8">
        <v>0</v>
      </c>
      <c r="CC19" s="8">
        <v>0</v>
      </c>
      <c r="CD19" s="8">
        <v>0</v>
      </c>
      <c r="CE19" s="8">
        <v>45</v>
      </c>
      <c r="CF19" s="8" t="str">
        <f t="shared" si="26"/>
        <v>攻击+8000（9星）</v>
      </c>
      <c r="CG19" s="8" t="s">
        <v>78</v>
      </c>
      <c r="CH19" s="8">
        <v>22</v>
      </c>
      <c r="CI19" s="8">
        <f t="shared" ref="CI19:CI28" si="28">BQ19*1.2</f>
        <v>60</v>
      </c>
      <c r="CL19" s="8">
        <v>0</v>
      </c>
      <c r="CM19" s="8">
        <v>0</v>
      </c>
      <c r="CN19" s="8">
        <v>50</v>
      </c>
      <c r="CO19" s="9" t="str">
        <f t="shared" si="27"/>
        <v>最终增伤+6% （10星）</v>
      </c>
    </row>
    <row r="20" spans="1:93" x14ac:dyDescent="0.25">
      <c r="A20" s="8">
        <v>3</v>
      </c>
      <c r="B20" s="8" t="s">
        <v>203</v>
      </c>
      <c r="C20" s="8">
        <v>10</v>
      </c>
      <c r="D20" s="8" t="s">
        <v>29</v>
      </c>
      <c r="E20" s="8">
        <v>18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5</v>
      </c>
      <c r="L20" s="8" t="str">
        <f t="shared" si="0"/>
        <v>初始怒气+1  （1星）</v>
      </c>
      <c r="M20" s="8" t="s">
        <v>27</v>
      </c>
      <c r="N20" s="8">
        <v>18</v>
      </c>
      <c r="O20" s="8">
        <v>2</v>
      </c>
      <c r="P20" s="8">
        <v>0</v>
      </c>
      <c r="Q20" s="8">
        <v>0</v>
      </c>
      <c r="R20" s="8">
        <v>0</v>
      </c>
      <c r="S20" s="8">
        <v>0</v>
      </c>
      <c r="T20" s="8">
        <v>10</v>
      </c>
      <c r="U20" s="8" t="str">
        <f t="shared" si="1"/>
        <v>初始怒气+2 （2星）</v>
      </c>
      <c r="V20" s="8" t="s">
        <v>28</v>
      </c>
      <c r="W20" s="9">
        <v>0</v>
      </c>
      <c r="X20" s="9">
        <v>0</v>
      </c>
      <c r="Y20" s="8">
        <v>2</v>
      </c>
      <c r="Z20" s="8">
        <v>700</v>
      </c>
      <c r="AA20" s="8">
        <v>9</v>
      </c>
      <c r="AB20" s="8">
        <v>35</v>
      </c>
      <c r="AC20" s="8">
        <v>15</v>
      </c>
      <c r="AD20" s="8" t="str">
        <f t="shared" si="21"/>
        <v>攻击+700，命中+3.5% （3星）</v>
      </c>
      <c r="AE20" s="8" t="s">
        <v>72</v>
      </c>
      <c r="AF20" s="9">
        <v>0</v>
      </c>
      <c r="AG20" s="9">
        <v>0</v>
      </c>
      <c r="AH20" s="8">
        <v>7</v>
      </c>
      <c r="AI20" s="8">
        <v>55</v>
      </c>
      <c r="AJ20" s="8">
        <v>0</v>
      </c>
      <c r="AK20" s="8">
        <v>0</v>
      </c>
      <c r="AL20" s="8">
        <v>20</v>
      </c>
      <c r="AM20" s="8" t="str">
        <f t="shared" si="22"/>
        <v>伤害加成+5.5% （4星）</v>
      </c>
      <c r="AN20" s="8" t="s">
        <v>73</v>
      </c>
      <c r="AO20" s="8">
        <v>2</v>
      </c>
      <c r="AP20" s="8">
        <v>2500</v>
      </c>
      <c r="AQ20" s="8">
        <v>0</v>
      </c>
      <c r="AR20" s="8">
        <v>0</v>
      </c>
      <c r="AS20" s="8">
        <v>0</v>
      </c>
      <c r="AT20" s="8">
        <v>0</v>
      </c>
      <c r="AU20" s="8">
        <v>25</v>
      </c>
      <c r="AV20" s="8" t="str">
        <f t="shared" si="23"/>
        <v>攻击+2500 （5星）</v>
      </c>
      <c r="AW20" s="8" t="s">
        <v>74</v>
      </c>
      <c r="AX20" s="8">
        <v>18</v>
      </c>
      <c r="AY20" s="9">
        <v>4</v>
      </c>
      <c r="AZ20" s="8">
        <v>0</v>
      </c>
      <c r="BA20" s="8">
        <v>0</v>
      </c>
      <c r="BB20" s="8">
        <v>0</v>
      </c>
      <c r="BC20" s="8">
        <v>0</v>
      </c>
      <c r="BD20" s="8">
        <v>30</v>
      </c>
      <c r="BE20" s="8" t="str">
        <f t="shared" si="19"/>
        <v>初始怒气+4 （6星）</v>
      </c>
      <c r="BF20" s="8" t="s">
        <v>29</v>
      </c>
      <c r="BG20" s="8">
        <v>2</v>
      </c>
      <c r="BH20" s="8">
        <v>5000</v>
      </c>
      <c r="BI20" s="8">
        <v>0</v>
      </c>
      <c r="BJ20" s="8">
        <v>0</v>
      </c>
      <c r="BK20" s="8">
        <v>0</v>
      </c>
      <c r="BL20" s="8">
        <v>0</v>
      </c>
      <c r="BM20" s="8">
        <v>35</v>
      </c>
      <c r="BN20" s="8" t="str">
        <f t="shared" si="24"/>
        <v>攻击+5000（7星）</v>
      </c>
      <c r="BO20" s="8" t="s">
        <v>76</v>
      </c>
      <c r="BP20" s="9">
        <v>7</v>
      </c>
      <c r="BQ20" s="9">
        <v>60</v>
      </c>
      <c r="BR20" s="9">
        <v>0</v>
      </c>
      <c r="BS20" s="9">
        <v>0</v>
      </c>
      <c r="BT20" s="9">
        <v>0</v>
      </c>
      <c r="BU20" s="9">
        <v>0</v>
      </c>
      <c r="BV20" s="8">
        <v>40</v>
      </c>
      <c r="BW20" s="9" t="str">
        <f t="shared" si="25"/>
        <v>伤害加成+6% （8星）</v>
      </c>
      <c r="BX20" s="8" t="s">
        <v>77</v>
      </c>
      <c r="BY20" s="8">
        <v>2</v>
      </c>
      <c r="BZ20" s="8">
        <v>10000</v>
      </c>
      <c r="CA20" s="8">
        <v>0</v>
      </c>
      <c r="CB20" s="8">
        <v>0</v>
      </c>
      <c r="CC20" s="8">
        <v>0</v>
      </c>
      <c r="CD20" s="8">
        <v>0</v>
      </c>
      <c r="CE20" s="8">
        <v>45</v>
      </c>
      <c r="CF20" s="8" t="str">
        <f t="shared" si="26"/>
        <v>攻击+10000（9星）</v>
      </c>
      <c r="CG20" s="8" t="s">
        <v>78</v>
      </c>
      <c r="CH20" s="8">
        <v>22</v>
      </c>
      <c r="CI20" s="8">
        <f t="shared" si="28"/>
        <v>72</v>
      </c>
      <c r="CL20" s="8">
        <v>0</v>
      </c>
      <c r="CM20" s="8">
        <v>0</v>
      </c>
      <c r="CN20" s="8">
        <v>50</v>
      </c>
      <c r="CO20" s="9" t="str">
        <f t="shared" si="27"/>
        <v>最终增伤+7.2% （10星）</v>
      </c>
    </row>
    <row r="21" spans="1:93" x14ac:dyDescent="0.25">
      <c r="A21" s="8">
        <v>3</v>
      </c>
      <c r="B21" s="8" t="s">
        <v>203</v>
      </c>
      <c r="C21" s="8">
        <v>13</v>
      </c>
      <c r="D21" s="8" t="s">
        <v>29</v>
      </c>
      <c r="E21" s="8">
        <v>18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5</v>
      </c>
      <c r="L21" s="8" t="str">
        <f t="shared" si="0"/>
        <v>初始怒气+1  （1星）</v>
      </c>
      <c r="M21" s="8" t="s">
        <v>27</v>
      </c>
      <c r="N21" s="8">
        <v>18</v>
      </c>
      <c r="O21" s="8">
        <v>2</v>
      </c>
      <c r="P21" s="8">
        <v>0</v>
      </c>
      <c r="Q21" s="8">
        <v>0</v>
      </c>
      <c r="R21" s="8">
        <v>0</v>
      </c>
      <c r="S21" s="8">
        <v>0</v>
      </c>
      <c r="T21" s="8">
        <v>10</v>
      </c>
      <c r="U21" s="8" t="str">
        <f t="shared" si="1"/>
        <v>初始怒气+2 （2星）</v>
      </c>
      <c r="V21" s="8" t="s">
        <v>28</v>
      </c>
      <c r="W21" s="9">
        <v>0</v>
      </c>
      <c r="X21" s="9">
        <v>0</v>
      </c>
      <c r="Y21" s="8">
        <v>2</v>
      </c>
      <c r="Z21" s="8">
        <v>800</v>
      </c>
      <c r="AA21" s="8">
        <v>9</v>
      </c>
      <c r="AB21" s="8">
        <v>40</v>
      </c>
      <c r="AC21" s="8">
        <v>15</v>
      </c>
      <c r="AD21" s="8" t="str">
        <f t="shared" si="21"/>
        <v>攻击+800，命中+4% （3星）</v>
      </c>
      <c r="AE21" s="8" t="s">
        <v>72</v>
      </c>
      <c r="AF21" s="9">
        <v>0</v>
      </c>
      <c r="AG21" s="9">
        <v>0</v>
      </c>
      <c r="AH21" s="8">
        <v>7</v>
      </c>
      <c r="AI21" s="8">
        <v>60</v>
      </c>
      <c r="AJ21" s="8">
        <v>0</v>
      </c>
      <c r="AK21" s="8">
        <v>0</v>
      </c>
      <c r="AL21" s="8">
        <v>20</v>
      </c>
      <c r="AM21" s="8" t="str">
        <f t="shared" si="22"/>
        <v>伤害加成+6% （4星）</v>
      </c>
      <c r="AN21" s="8" t="s">
        <v>73</v>
      </c>
      <c r="AO21" s="8">
        <v>2</v>
      </c>
      <c r="AP21" s="8">
        <v>4000</v>
      </c>
      <c r="AQ21" s="8">
        <v>0</v>
      </c>
      <c r="AR21" s="8">
        <v>0</v>
      </c>
      <c r="AS21" s="8">
        <v>0</v>
      </c>
      <c r="AT21" s="8">
        <v>0</v>
      </c>
      <c r="AU21" s="8">
        <v>25</v>
      </c>
      <c r="AV21" s="8" t="str">
        <f t="shared" si="23"/>
        <v>攻击+4000 （5星）</v>
      </c>
      <c r="AW21" s="8" t="s">
        <v>74</v>
      </c>
      <c r="AX21" s="8">
        <v>18</v>
      </c>
      <c r="AY21" s="9">
        <v>4</v>
      </c>
      <c r="AZ21" s="8">
        <v>0</v>
      </c>
      <c r="BA21" s="8">
        <v>0</v>
      </c>
      <c r="BB21" s="8">
        <v>0</v>
      </c>
      <c r="BC21" s="8">
        <v>0</v>
      </c>
      <c r="BD21" s="8">
        <v>30</v>
      </c>
      <c r="BE21" s="8" t="str">
        <f t="shared" si="19"/>
        <v>初始怒气+4 （6星）</v>
      </c>
      <c r="BF21" s="8" t="s">
        <v>29</v>
      </c>
      <c r="BG21" s="8">
        <v>2</v>
      </c>
      <c r="BH21" s="8">
        <v>8000</v>
      </c>
      <c r="BI21" s="8">
        <v>0</v>
      </c>
      <c r="BJ21" s="8">
        <v>0</v>
      </c>
      <c r="BK21" s="8">
        <v>0</v>
      </c>
      <c r="BL21" s="8">
        <v>0</v>
      </c>
      <c r="BM21" s="8">
        <v>35</v>
      </c>
      <c r="BN21" s="8" t="str">
        <f t="shared" si="24"/>
        <v>攻击+8000（7星）</v>
      </c>
      <c r="BO21" s="8" t="s">
        <v>76</v>
      </c>
      <c r="BP21" s="9">
        <v>7</v>
      </c>
      <c r="BQ21" s="9">
        <v>80</v>
      </c>
      <c r="BR21" s="9">
        <v>0</v>
      </c>
      <c r="BS21" s="9">
        <v>0</v>
      </c>
      <c r="BT21" s="9">
        <v>0</v>
      </c>
      <c r="BU21" s="9">
        <v>0</v>
      </c>
      <c r="BV21" s="8">
        <v>40</v>
      </c>
      <c r="BW21" s="9" t="str">
        <f t="shared" si="25"/>
        <v>伤害加成+8% （8星）</v>
      </c>
      <c r="BX21" s="8" t="s">
        <v>77</v>
      </c>
      <c r="BY21" s="8">
        <v>2</v>
      </c>
      <c r="BZ21" s="8">
        <v>16000</v>
      </c>
      <c r="CA21" s="8">
        <v>0</v>
      </c>
      <c r="CB21" s="8">
        <v>0</v>
      </c>
      <c r="CC21" s="8">
        <v>0</v>
      </c>
      <c r="CD21" s="8">
        <v>0</v>
      </c>
      <c r="CE21" s="8">
        <v>45</v>
      </c>
      <c r="CF21" s="8" t="str">
        <f t="shared" si="26"/>
        <v>攻击+16000（9星）</v>
      </c>
      <c r="CG21" s="8" t="s">
        <v>78</v>
      </c>
      <c r="CH21" s="8">
        <v>22</v>
      </c>
      <c r="CI21" s="8">
        <f t="shared" si="28"/>
        <v>96</v>
      </c>
      <c r="CL21" s="8">
        <v>0</v>
      </c>
      <c r="CM21" s="8">
        <v>0</v>
      </c>
      <c r="CN21" s="8">
        <v>50</v>
      </c>
      <c r="CO21" s="9" t="str">
        <f t="shared" si="27"/>
        <v>最终增伤+9.6% （10星）</v>
      </c>
    </row>
    <row r="22" spans="1:93" x14ac:dyDescent="0.25">
      <c r="A22" s="8">
        <v>3</v>
      </c>
      <c r="B22" s="8" t="s">
        <v>203</v>
      </c>
      <c r="C22" s="8">
        <v>15</v>
      </c>
      <c r="D22" s="8" t="s">
        <v>29</v>
      </c>
      <c r="E22" s="8">
        <v>18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5</v>
      </c>
      <c r="L22" s="8" t="str">
        <f t="shared" si="0"/>
        <v>初始怒气+1  （1星）</v>
      </c>
      <c r="M22" s="8" t="s">
        <v>27</v>
      </c>
      <c r="N22" s="8">
        <v>18</v>
      </c>
      <c r="O22" s="8">
        <v>2</v>
      </c>
      <c r="P22" s="8">
        <v>0</v>
      </c>
      <c r="Q22" s="8">
        <v>0</v>
      </c>
      <c r="R22" s="8">
        <v>0</v>
      </c>
      <c r="S22" s="8">
        <v>0</v>
      </c>
      <c r="T22" s="8">
        <v>10</v>
      </c>
      <c r="U22" s="8" t="str">
        <f t="shared" si="1"/>
        <v>初始怒气+2 （2星）</v>
      </c>
      <c r="V22" s="8" t="s">
        <v>28</v>
      </c>
      <c r="W22" s="9">
        <v>0</v>
      </c>
      <c r="X22" s="9">
        <v>0</v>
      </c>
      <c r="Y22" s="8">
        <v>2</v>
      </c>
      <c r="Z22" s="8">
        <v>900</v>
      </c>
      <c r="AA22" s="8">
        <v>9</v>
      </c>
      <c r="AB22" s="8">
        <v>45</v>
      </c>
      <c r="AC22" s="8">
        <v>15</v>
      </c>
      <c r="AD22" s="8" t="str">
        <f t="shared" si="21"/>
        <v>攻击+900，命中+4.5% （3星）</v>
      </c>
      <c r="AE22" s="8" t="s">
        <v>72</v>
      </c>
      <c r="AF22" s="9">
        <v>0</v>
      </c>
      <c r="AG22" s="9">
        <v>0</v>
      </c>
      <c r="AH22" s="8">
        <v>7</v>
      </c>
      <c r="AI22" s="8">
        <v>70</v>
      </c>
      <c r="AJ22" s="8">
        <v>0</v>
      </c>
      <c r="AK22" s="8">
        <v>0</v>
      </c>
      <c r="AL22" s="8">
        <v>20</v>
      </c>
      <c r="AM22" s="8" t="str">
        <f t="shared" si="22"/>
        <v>伤害加成+7% （4星）</v>
      </c>
      <c r="AN22" s="8" t="s">
        <v>73</v>
      </c>
      <c r="AO22" s="8">
        <v>2</v>
      </c>
      <c r="AP22" s="8">
        <v>5000</v>
      </c>
      <c r="AQ22" s="8">
        <v>0</v>
      </c>
      <c r="AR22" s="8">
        <v>0</v>
      </c>
      <c r="AS22" s="8">
        <v>0</v>
      </c>
      <c r="AT22" s="8">
        <v>0</v>
      </c>
      <c r="AU22" s="8">
        <v>25</v>
      </c>
      <c r="AV22" s="8" t="str">
        <f t="shared" si="23"/>
        <v>攻击+5000 （5星）</v>
      </c>
      <c r="AW22" s="8" t="s">
        <v>74</v>
      </c>
      <c r="AX22" s="8">
        <v>18</v>
      </c>
      <c r="AY22" s="9">
        <v>4</v>
      </c>
      <c r="AZ22" s="8">
        <v>0</v>
      </c>
      <c r="BA22" s="8">
        <v>0</v>
      </c>
      <c r="BB22" s="8">
        <v>0</v>
      </c>
      <c r="BC22" s="8">
        <v>0</v>
      </c>
      <c r="BD22" s="8">
        <v>30</v>
      </c>
      <c r="BE22" s="8" t="str">
        <f t="shared" si="19"/>
        <v>初始怒气+4 （6星）</v>
      </c>
      <c r="BF22" s="8" t="s">
        <v>29</v>
      </c>
      <c r="BG22" s="8">
        <v>2</v>
      </c>
      <c r="BH22" s="8">
        <v>10000</v>
      </c>
      <c r="BI22" s="8">
        <v>0</v>
      </c>
      <c r="BJ22" s="8">
        <v>0</v>
      </c>
      <c r="BK22" s="8">
        <v>0</v>
      </c>
      <c r="BL22" s="8">
        <v>0</v>
      </c>
      <c r="BM22" s="8">
        <v>35</v>
      </c>
      <c r="BN22" s="8" t="str">
        <f t="shared" si="24"/>
        <v>攻击+10000（7星）</v>
      </c>
      <c r="BO22" s="8" t="s">
        <v>76</v>
      </c>
      <c r="BP22" s="9">
        <v>7</v>
      </c>
      <c r="BQ22" s="9">
        <v>100</v>
      </c>
      <c r="BR22" s="9">
        <v>0</v>
      </c>
      <c r="BS22" s="9">
        <v>0</v>
      </c>
      <c r="BT22" s="9">
        <v>0</v>
      </c>
      <c r="BU22" s="9">
        <v>0</v>
      </c>
      <c r="BV22" s="8">
        <v>40</v>
      </c>
      <c r="BW22" s="9" t="str">
        <f t="shared" si="25"/>
        <v>伤害加成+10% （8星）</v>
      </c>
      <c r="BX22" s="8" t="s">
        <v>77</v>
      </c>
      <c r="BY22" s="8">
        <v>2</v>
      </c>
      <c r="BZ22" s="8">
        <v>20000</v>
      </c>
      <c r="CA22" s="8">
        <v>0</v>
      </c>
      <c r="CB22" s="8">
        <v>0</v>
      </c>
      <c r="CC22" s="8">
        <v>0</v>
      </c>
      <c r="CD22" s="8">
        <v>0</v>
      </c>
      <c r="CE22" s="8">
        <v>45</v>
      </c>
      <c r="CF22" s="8" t="str">
        <f t="shared" si="26"/>
        <v>攻击+20000（9星）</v>
      </c>
      <c r="CG22" s="8" t="s">
        <v>78</v>
      </c>
      <c r="CH22" s="8">
        <v>22</v>
      </c>
      <c r="CI22" s="8">
        <f t="shared" si="28"/>
        <v>120</v>
      </c>
      <c r="CL22" s="8">
        <v>0</v>
      </c>
      <c r="CM22" s="8">
        <v>0</v>
      </c>
      <c r="CN22" s="8">
        <v>50</v>
      </c>
      <c r="CO22" s="9" t="str">
        <f t="shared" si="27"/>
        <v>最终增伤+12% （10星）</v>
      </c>
    </row>
    <row r="23" spans="1:93" x14ac:dyDescent="0.25">
      <c r="A23" s="8">
        <v>3</v>
      </c>
      <c r="B23" s="8" t="s">
        <v>203</v>
      </c>
      <c r="C23" s="8">
        <v>18</v>
      </c>
      <c r="D23" s="8" t="s">
        <v>29</v>
      </c>
      <c r="E23" s="8">
        <v>18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5</v>
      </c>
      <c r="L23" s="8" t="str">
        <f t="shared" si="0"/>
        <v>初始怒气+1  （1星）</v>
      </c>
      <c r="M23" s="8" t="s">
        <v>27</v>
      </c>
      <c r="N23" s="8">
        <v>18</v>
      </c>
      <c r="O23" s="8">
        <v>2</v>
      </c>
      <c r="P23" s="8">
        <v>0</v>
      </c>
      <c r="Q23" s="8">
        <v>0</v>
      </c>
      <c r="R23" s="8">
        <v>0</v>
      </c>
      <c r="S23" s="8">
        <v>0</v>
      </c>
      <c r="T23" s="8">
        <v>10</v>
      </c>
      <c r="U23" s="8" t="str">
        <f t="shared" si="1"/>
        <v>初始怒气+2 （2星）</v>
      </c>
      <c r="V23" s="8" t="s">
        <v>28</v>
      </c>
      <c r="W23" s="9">
        <v>0</v>
      </c>
      <c r="X23" s="9">
        <v>0</v>
      </c>
      <c r="Y23" s="8">
        <v>2</v>
      </c>
      <c r="Z23" s="8">
        <v>1000</v>
      </c>
      <c r="AA23" s="8">
        <v>9</v>
      </c>
      <c r="AB23" s="8">
        <v>50</v>
      </c>
      <c r="AC23" s="8">
        <v>15</v>
      </c>
      <c r="AD23" s="8" t="str">
        <f t="shared" si="21"/>
        <v>攻击+1000，命中+5% （3星）</v>
      </c>
      <c r="AE23" s="8" t="s">
        <v>72</v>
      </c>
      <c r="AF23" s="9">
        <v>0</v>
      </c>
      <c r="AG23" s="9">
        <v>0</v>
      </c>
      <c r="AH23" s="8">
        <v>7</v>
      </c>
      <c r="AI23" s="8">
        <v>80</v>
      </c>
      <c r="AJ23" s="8">
        <v>0</v>
      </c>
      <c r="AK23" s="8">
        <v>0</v>
      </c>
      <c r="AL23" s="8">
        <v>20</v>
      </c>
      <c r="AM23" s="8" t="str">
        <f t="shared" si="22"/>
        <v>伤害加成+8% （4星）</v>
      </c>
      <c r="AN23" s="8" t="s">
        <v>73</v>
      </c>
      <c r="AO23" s="8">
        <v>2</v>
      </c>
      <c r="AP23" s="8">
        <v>6000</v>
      </c>
      <c r="AQ23" s="8">
        <v>0</v>
      </c>
      <c r="AR23" s="8">
        <v>0</v>
      </c>
      <c r="AS23" s="8">
        <v>0</v>
      </c>
      <c r="AT23" s="8">
        <v>0</v>
      </c>
      <c r="AU23" s="8">
        <v>25</v>
      </c>
      <c r="AV23" s="8" t="str">
        <f t="shared" si="23"/>
        <v>攻击+6000 （5星）</v>
      </c>
      <c r="AW23" s="8" t="s">
        <v>74</v>
      </c>
      <c r="AX23" s="8">
        <v>18</v>
      </c>
      <c r="AY23" s="9">
        <v>4</v>
      </c>
      <c r="AZ23" s="8">
        <v>0</v>
      </c>
      <c r="BA23" s="8">
        <v>0</v>
      </c>
      <c r="BB23" s="8">
        <v>0</v>
      </c>
      <c r="BC23" s="8">
        <v>0</v>
      </c>
      <c r="BD23" s="8">
        <v>30</v>
      </c>
      <c r="BE23" s="8" t="str">
        <f>"初始怒气+"&amp;AY26&amp;" （6星）"</f>
        <v>初始怒气+4 （6星）</v>
      </c>
      <c r="BF23" s="8" t="s">
        <v>29</v>
      </c>
      <c r="BG23" s="8">
        <v>2</v>
      </c>
      <c r="BH23" s="8">
        <v>12000</v>
      </c>
      <c r="BI23" s="8">
        <v>0</v>
      </c>
      <c r="BJ23" s="8">
        <v>0</v>
      </c>
      <c r="BK23" s="8">
        <v>0</v>
      </c>
      <c r="BL23" s="8">
        <v>0</v>
      </c>
      <c r="BM23" s="8">
        <v>35</v>
      </c>
      <c r="BN23" s="8" t="str">
        <f t="shared" si="24"/>
        <v>攻击+12000（7星）</v>
      </c>
      <c r="BO23" s="8" t="s">
        <v>76</v>
      </c>
      <c r="BP23" s="9">
        <v>7</v>
      </c>
      <c r="BQ23" s="9">
        <v>120</v>
      </c>
      <c r="BR23" s="9"/>
      <c r="BS23" s="9"/>
      <c r="BT23" s="9">
        <v>0</v>
      </c>
      <c r="BU23" s="9">
        <v>0</v>
      </c>
      <c r="BV23" s="8">
        <v>40</v>
      </c>
      <c r="BW23" s="9" t="str">
        <f t="shared" si="25"/>
        <v>伤害加成+12% （8星）</v>
      </c>
      <c r="BX23" s="8" t="s">
        <v>77</v>
      </c>
      <c r="BY23" s="8">
        <v>2</v>
      </c>
      <c r="BZ23" s="8">
        <v>24000</v>
      </c>
      <c r="CA23" s="8">
        <v>0</v>
      </c>
      <c r="CB23" s="8">
        <v>0</v>
      </c>
      <c r="CC23" s="8">
        <v>0</v>
      </c>
      <c r="CD23" s="8">
        <v>0</v>
      </c>
      <c r="CE23" s="8">
        <v>45</v>
      </c>
      <c r="CF23" s="8" t="str">
        <f t="shared" si="26"/>
        <v>攻击+24000（9星）</v>
      </c>
      <c r="CG23" s="8" t="s">
        <v>78</v>
      </c>
      <c r="CH23" s="8">
        <v>22</v>
      </c>
      <c r="CI23" s="8">
        <f t="shared" si="28"/>
        <v>144</v>
      </c>
      <c r="CL23" s="8">
        <v>0</v>
      </c>
      <c r="CM23" s="8">
        <v>0</v>
      </c>
      <c r="CN23" s="8">
        <v>50</v>
      </c>
      <c r="CO23" s="9" t="str">
        <f t="shared" si="27"/>
        <v>最终增伤+14.4% （10星）</v>
      </c>
    </row>
    <row r="24" spans="1:93" ht="14.25" customHeight="1" x14ac:dyDescent="0.25">
      <c r="A24" s="8">
        <v>4</v>
      </c>
      <c r="B24" s="8" t="s">
        <v>204</v>
      </c>
      <c r="C24" s="8">
        <v>5</v>
      </c>
      <c r="D24" s="8" t="s">
        <v>29</v>
      </c>
      <c r="E24" s="8">
        <v>18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5</v>
      </c>
      <c r="L24" s="8" t="str">
        <f t="shared" si="0"/>
        <v>初始怒气+1  （1星）</v>
      </c>
      <c r="M24" s="8" t="s">
        <v>27</v>
      </c>
      <c r="N24" s="8">
        <v>18</v>
      </c>
      <c r="O24" s="8">
        <v>2</v>
      </c>
      <c r="P24" s="8">
        <v>0</v>
      </c>
      <c r="Q24" s="8">
        <v>0</v>
      </c>
      <c r="R24" s="8">
        <v>0</v>
      </c>
      <c r="S24" s="8">
        <v>0</v>
      </c>
      <c r="T24" s="8">
        <v>10</v>
      </c>
      <c r="U24" s="8" t="str">
        <f t="shared" si="1"/>
        <v>初始怒气+2 （2星）</v>
      </c>
      <c r="V24" s="8" t="s">
        <v>28</v>
      </c>
      <c r="W24" s="9">
        <v>0</v>
      </c>
      <c r="X24" s="9">
        <v>0</v>
      </c>
      <c r="Y24" s="8">
        <v>2</v>
      </c>
      <c r="Z24" s="8">
        <v>300</v>
      </c>
      <c r="AA24" s="8">
        <v>3</v>
      </c>
      <c r="AB24" s="8">
        <v>100</v>
      </c>
      <c r="AC24" s="8">
        <v>15</v>
      </c>
      <c r="AD24" s="10" t="str">
        <f t="shared" ref="AD24:AD47" si="29">"攻击+"&amp;Z24&amp;"，防御+"&amp;AB24&amp;" （3星）"</f>
        <v>攻击+300，防御+100 （3星）</v>
      </c>
      <c r="AE24" s="8" t="s">
        <v>72</v>
      </c>
      <c r="AF24" s="9">
        <v>0</v>
      </c>
      <c r="AG24" s="9">
        <v>0</v>
      </c>
      <c r="AH24" s="8">
        <v>7</v>
      </c>
      <c r="AI24" s="8">
        <v>15</v>
      </c>
      <c r="AJ24" s="8">
        <v>8</v>
      </c>
      <c r="AK24" s="8">
        <v>5</v>
      </c>
      <c r="AL24" s="8">
        <v>20</v>
      </c>
      <c r="AM24" s="10" t="str">
        <f t="shared" ref="AM24:AM47" si="30">"伤害加成+"&amp;AI24/10&amp;"%，伤害减免+"&amp;AK24/10&amp;"% （4星）"</f>
        <v>伤害加成+1.5%，伤害减免+0.5% （4星）</v>
      </c>
      <c r="AN24" s="8" t="s">
        <v>73</v>
      </c>
      <c r="AO24" s="8">
        <v>2</v>
      </c>
      <c r="AP24" s="8">
        <v>800</v>
      </c>
      <c r="AQ24" s="8">
        <v>3</v>
      </c>
      <c r="AR24" s="8">
        <v>400</v>
      </c>
      <c r="AS24" s="8">
        <v>0</v>
      </c>
      <c r="AT24" s="8">
        <v>0</v>
      </c>
      <c r="AU24" s="8">
        <v>25</v>
      </c>
      <c r="AV24" s="8" t="str">
        <f t="shared" ref="AV24:AV29" si="31">"攻击+"&amp;AP24&amp;"，防御+"&amp;AR24&amp;" （5星）"</f>
        <v>攻击+800，防御+400 （5星）</v>
      </c>
      <c r="AW24" s="8" t="s">
        <v>74</v>
      </c>
      <c r="AX24" s="8">
        <v>18</v>
      </c>
      <c r="AY24" s="9">
        <v>4</v>
      </c>
      <c r="AZ24" s="8">
        <v>0</v>
      </c>
      <c r="BA24" s="8">
        <v>0</v>
      </c>
      <c r="BB24" s="8">
        <v>0</v>
      </c>
      <c r="BC24" s="8">
        <v>0</v>
      </c>
      <c r="BD24" s="8">
        <v>30</v>
      </c>
      <c r="BE24" s="8" t="str">
        <f t="shared" ref="BE24:BE47" si="32">"初始怒气+"&amp;AY24&amp;" （6星）"</f>
        <v>初始怒气+4 （6星）</v>
      </c>
      <c r="BF24" s="8" t="s">
        <v>29</v>
      </c>
      <c r="BG24" s="8">
        <v>2</v>
      </c>
      <c r="BH24" s="8">
        <v>1600</v>
      </c>
      <c r="BI24" s="8">
        <v>3</v>
      </c>
      <c r="BJ24" s="8">
        <v>800</v>
      </c>
      <c r="BK24" s="8">
        <v>0</v>
      </c>
      <c r="BL24" s="8">
        <v>0</v>
      </c>
      <c r="BM24" s="8">
        <v>35</v>
      </c>
      <c r="BN24" s="9" t="str">
        <f t="shared" ref="BN24:BN29" si="33">"攻击+"&amp;BH24&amp;"，防御+"&amp;BJ24&amp;" （7星）"</f>
        <v>攻击+1600，防御+800 （7星）</v>
      </c>
      <c r="BO24" s="8" t="s">
        <v>76</v>
      </c>
      <c r="BP24" s="9">
        <v>7</v>
      </c>
      <c r="BQ24" s="9">
        <v>20</v>
      </c>
      <c r="BR24" s="9">
        <v>23</v>
      </c>
      <c r="BS24" s="9">
        <v>8</v>
      </c>
      <c r="BT24" s="9"/>
      <c r="BU24" s="9"/>
      <c r="BV24" s="8">
        <v>40</v>
      </c>
      <c r="BW24" s="8" t="str">
        <f t="shared" ref="BW24:BW29" si="34">"伤害加成+"&amp;BQ24/10&amp;"%，最终免伤+"&amp;BS24/10&amp;"% （"&amp;BV24/5&amp;"星）"</f>
        <v>伤害加成+2%，最终免伤+0.8% （8星）</v>
      </c>
      <c r="BX24" s="8" t="s">
        <v>77</v>
      </c>
      <c r="BY24" s="8">
        <v>2</v>
      </c>
      <c r="BZ24" s="8">
        <v>3200</v>
      </c>
      <c r="CA24" s="8">
        <v>3</v>
      </c>
      <c r="CB24" s="8">
        <v>1600</v>
      </c>
      <c r="CC24" s="8">
        <v>0</v>
      </c>
      <c r="CD24" s="8">
        <v>0</v>
      </c>
      <c r="CE24" s="8">
        <v>45</v>
      </c>
      <c r="CF24" s="9" t="str">
        <f t="shared" ref="CF24:CF47" si="35">"攻击+"&amp;BZ24&amp;"，防御+"&amp;CB24&amp;" （9星）"</f>
        <v>攻击+3200，防御+1600 （9星）</v>
      </c>
      <c r="CG24" s="8" t="s">
        <v>78</v>
      </c>
      <c r="CH24" s="8">
        <v>22</v>
      </c>
      <c r="CI24" s="8">
        <f t="shared" si="28"/>
        <v>24</v>
      </c>
      <c r="CJ24" s="8">
        <v>23</v>
      </c>
      <c r="CK24" s="8">
        <f t="shared" ref="CK24:CK28" si="36">BS24*1.5</f>
        <v>12</v>
      </c>
      <c r="CN24" s="8">
        <v>50</v>
      </c>
      <c r="CO24" s="8" t="str">
        <f t="shared" ref="CO24:CO29" si="37">"最终增伤+"&amp;CI24/10&amp;"%，最终免伤+"&amp;CK24/10&amp;"% （"&amp;CN24/5&amp;"星）"</f>
        <v>最终增伤+2.4%，最终免伤+1.2% （10星）</v>
      </c>
    </row>
    <row r="25" spans="1:93" x14ac:dyDescent="0.25">
      <c r="A25" s="8">
        <v>4</v>
      </c>
      <c r="B25" s="8" t="s">
        <v>204</v>
      </c>
      <c r="C25" s="8">
        <v>8</v>
      </c>
      <c r="D25" s="8" t="s">
        <v>29</v>
      </c>
      <c r="E25" s="8">
        <v>18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5</v>
      </c>
      <c r="L25" s="8" t="str">
        <f t="shared" si="0"/>
        <v>初始怒气+1  （1星）</v>
      </c>
      <c r="M25" s="8" t="s">
        <v>27</v>
      </c>
      <c r="N25" s="8">
        <v>18</v>
      </c>
      <c r="O25" s="8">
        <v>2</v>
      </c>
      <c r="P25" s="8">
        <v>0</v>
      </c>
      <c r="Q25" s="8">
        <v>0</v>
      </c>
      <c r="R25" s="8">
        <v>0</v>
      </c>
      <c r="S25" s="8">
        <v>0</v>
      </c>
      <c r="T25" s="8">
        <v>10</v>
      </c>
      <c r="U25" s="8" t="str">
        <f t="shared" si="1"/>
        <v>初始怒气+2 （2星）</v>
      </c>
      <c r="V25" s="8" t="s">
        <v>28</v>
      </c>
      <c r="W25" s="9">
        <v>0</v>
      </c>
      <c r="X25" s="9">
        <v>0</v>
      </c>
      <c r="Y25" s="8">
        <v>2</v>
      </c>
      <c r="Z25" s="8">
        <v>400</v>
      </c>
      <c r="AA25" s="8">
        <v>3</v>
      </c>
      <c r="AB25" s="8">
        <v>200</v>
      </c>
      <c r="AC25" s="8">
        <v>15</v>
      </c>
      <c r="AD25" s="10" t="str">
        <f t="shared" si="29"/>
        <v>攻击+400，防御+200 （3星）</v>
      </c>
      <c r="AE25" s="8" t="s">
        <v>72</v>
      </c>
      <c r="AF25" s="9">
        <v>0</v>
      </c>
      <c r="AG25" s="9">
        <v>0</v>
      </c>
      <c r="AH25" s="8">
        <v>7</v>
      </c>
      <c r="AI25" s="8">
        <v>20</v>
      </c>
      <c r="AJ25" s="8">
        <v>8</v>
      </c>
      <c r="AK25" s="8">
        <v>10</v>
      </c>
      <c r="AL25" s="8">
        <v>20</v>
      </c>
      <c r="AM25" s="10" t="str">
        <f t="shared" si="30"/>
        <v>伤害加成+2%，伤害减免+1% （4星）</v>
      </c>
      <c r="AN25" s="8" t="s">
        <v>73</v>
      </c>
      <c r="AO25" s="8">
        <v>2</v>
      </c>
      <c r="AP25" s="8">
        <v>1200</v>
      </c>
      <c r="AQ25" s="8">
        <v>3</v>
      </c>
      <c r="AR25" s="8">
        <v>600</v>
      </c>
      <c r="AS25" s="8">
        <v>0</v>
      </c>
      <c r="AT25" s="8">
        <v>0</v>
      </c>
      <c r="AU25" s="8">
        <v>25</v>
      </c>
      <c r="AV25" s="8" t="str">
        <f t="shared" si="31"/>
        <v>攻击+1200，防御+600 （5星）</v>
      </c>
      <c r="AW25" s="8" t="s">
        <v>74</v>
      </c>
      <c r="AX25" s="8">
        <v>18</v>
      </c>
      <c r="AY25" s="9">
        <v>4</v>
      </c>
      <c r="AZ25" s="8">
        <v>0</v>
      </c>
      <c r="BA25" s="8">
        <v>0</v>
      </c>
      <c r="BB25" s="8">
        <v>0</v>
      </c>
      <c r="BC25" s="8">
        <v>0</v>
      </c>
      <c r="BD25" s="8">
        <v>30</v>
      </c>
      <c r="BE25" s="8" t="str">
        <f t="shared" si="32"/>
        <v>初始怒气+4 （6星）</v>
      </c>
      <c r="BF25" s="8" t="s">
        <v>29</v>
      </c>
      <c r="BG25" s="8">
        <v>2</v>
      </c>
      <c r="BH25" s="8">
        <v>2400</v>
      </c>
      <c r="BI25" s="8">
        <v>3</v>
      </c>
      <c r="BJ25" s="8">
        <v>1200</v>
      </c>
      <c r="BK25" s="8">
        <v>0</v>
      </c>
      <c r="BL25" s="8">
        <v>0</v>
      </c>
      <c r="BM25" s="8">
        <v>35</v>
      </c>
      <c r="BN25" s="9" t="str">
        <f t="shared" si="33"/>
        <v>攻击+2400，防御+1200 （7星）</v>
      </c>
      <c r="BO25" s="8" t="s">
        <v>76</v>
      </c>
      <c r="BP25" s="9">
        <v>7</v>
      </c>
      <c r="BQ25" s="9">
        <v>25</v>
      </c>
      <c r="BR25" s="9">
        <v>23</v>
      </c>
      <c r="BS25" s="9">
        <v>10</v>
      </c>
      <c r="BT25" s="9"/>
      <c r="BU25" s="9"/>
      <c r="BV25" s="8">
        <v>40</v>
      </c>
      <c r="BW25" s="8" t="str">
        <f t="shared" si="34"/>
        <v>伤害加成+2.5%，最终免伤+1% （8星）</v>
      </c>
      <c r="BX25" s="8" t="s">
        <v>77</v>
      </c>
      <c r="BY25" s="8">
        <v>2</v>
      </c>
      <c r="BZ25" s="8">
        <v>4800</v>
      </c>
      <c r="CA25" s="8">
        <v>3</v>
      </c>
      <c r="CB25" s="8">
        <v>2400</v>
      </c>
      <c r="CC25" s="8">
        <v>0</v>
      </c>
      <c r="CD25" s="8">
        <v>0</v>
      </c>
      <c r="CE25" s="8">
        <v>45</v>
      </c>
      <c r="CF25" s="9" t="str">
        <f t="shared" si="35"/>
        <v>攻击+4800，防御+2400 （9星）</v>
      </c>
      <c r="CG25" s="8" t="s">
        <v>78</v>
      </c>
      <c r="CH25" s="8">
        <v>22</v>
      </c>
      <c r="CI25" s="8">
        <f t="shared" si="28"/>
        <v>30</v>
      </c>
      <c r="CJ25" s="8">
        <v>23</v>
      </c>
      <c r="CK25" s="8">
        <f t="shared" si="36"/>
        <v>15</v>
      </c>
      <c r="CN25" s="8">
        <v>50</v>
      </c>
      <c r="CO25" s="8" t="str">
        <f t="shared" si="37"/>
        <v>最终增伤+3%，最终免伤+1.5% （10星）</v>
      </c>
    </row>
    <row r="26" spans="1:93" x14ac:dyDescent="0.25">
      <c r="A26" s="8">
        <v>4</v>
      </c>
      <c r="B26" s="8" t="s">
        <v>204</v>
      </c>
      <c r="C26" s="8">
        <v>10</v>
      </c>
      <c r="D26" s="8" t="s">
        <v>29</v>
      </c>
      <c r="E26" s="8">
        <v>18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5</v>
      </c>
      <c r="L26" s="8" t="str">
        <f t="shared" si="0"/>
        <v>初始怒气+1  （1星）</v>
      </c>
      <c r="M26" s="8" t="s">
        <v>27</v>
      </c>
      <c r="N26" s="8">
        <v>18</v>
      </c>
      <c r="O26" s="8">
        <v>2</v>
      </c>
      <c r="P26" s="8">
        <v>0</v>
      </c>
      <c r="Q26" s="8">
        <v>0</v>
      </c>
      <c r="R26" s="8">
        <v>0</v>
      </c>
      <c r="S26" s="8">
        <v>0</v>
      </c>
      <c r="T26" s="8">
        <v>10</v>
      </c>
      <c r="U26" s="8" t="str">
        <f t="shared" si="1"/>
        <v>初始怒气+2 （2星）</v>
      </c>
      <c r="V26" s="8" t="s">
        <v>28</v>
      </c>
      <c r="W26" s="9">
        <v>0</v>
      </c>
      <c r="X26" s="9">
        <v>0</v>
      </c>
      <c r="Y26" s="8">
        <v>2</v>
      </c>
      <c r="Z26" s="8">
        <v>500</v>
      </c>
      <c r="AA26" s="8">
        <v>3</v>
      </c>
      <c r="AB26" s="8">
        <v>300</v>
      </c>
      <c r="AC26" s="8">
        <v>15</v>
      </c>
      <c r="AD26" s="10" t="str">
        <f t="shared" si="29"/>
        <v>攻击+500，防御+300 （3星）</v>
      </c>
      <c r="AE26" s="8" t="s">
        <v>72</v>
      </c>
      <c r="AF26" s="9">
        <v>0</v>
      </c>
      <c r="AG26" s="9">
        <v>0</v>
      </c>
      <c r="AH26" s="8">
        <v>7</v>
      </c>
      <c r="AI26" s="8">
        <v>25</v>
      </c>
      <c r="AJ26" s="8">
        <v>8</v>
      </c>
      <c r="AK26" s="8">
        <v>15</v>
      </c>
      <c r="AL26" s="8">
        <v>20</v>
      </c>
      <c r="AM26" s="10" t="str">
        <f t="shared" si="30"/>
        <v>伤害加成+2.5%，伤害减免+1.5% （4星）</v>
      </c>
      <c r="AN26" s="8" t="s">
        <v>73</v>
      </c>
      <c r="AO26" s="8">
        <v>2</v>
      </c>
      <c r="AP26" s="8">
        <v>1400</v>
      </c>
      <c r="AQ26" s="8">
        <v>3</v>
      </c>
      <c r="AR26" s="8">
        <v>700</v>
      </c>
      <c r="AS26" s="8">
        <v>0</v>
      </c>
      <c r="AT26" s="8">
        <v>0</v>
      </c>
      <c r="AU26" s="8">
        <v>25</v>
      </c>
      <c r="AV26" s="8" t="str">
        <f t="shared" si="31"/>
        <v>攻击+1400，防御+700 （5星）</v>
      </c>
      <c r="AW26" s="8" t="s">
        <v>74</v>
      </c>
      <c r="AX26" s="8">
        <v>18</v>
      </c>
      <c r="AY26" s="9">
        <v>4</v>
      </c>
      <c r="AZ26" s="8">
        <v>0</v>
      </c>
      <c r="BA26" s="8">
        <v>0</v>
      </c>
      <c r="BB26" s="8">
        <v>0</v>
      </c>
      <c r="BC26" s="8">
        <v>0</v>
      </c>
      <c r="BD26" s="8">
        <v>30</v>
      </c>
      <c r="BE26" s="8" t="str">
        <f t="shared" si="32"/>
        <v>初始怒气+4 （6星）</v>
      </c>
      <c r="BF26" s="8" t="s">
        <v>29</v>
      </c>
      <c r="BG26" s="8">
        <v>2</v>
      </c>
      <c r="BH26" s="8">
        <v>2800</v>
      </c>
      <c r="BI26" s="8">
        <v>3</v>
      </c>
      <c r="BJ26" s="8">
        <v>1400</v>
      </c>
      <c r="BK26" s="8">
        <v>0</v>
      </c>
      <c r="BL26" s="8">
        <v>0</v>
      </c>
      <c r="BM26" s="8">
        <v>35</v>
      </c>
      <c r="BN26" s="9" t="str">
        <f t="shared" si="33"/>
        <v>攻击+2800，防御+1400 （7星）</v>
      </c>
      <c r="BO26" s="8" t="s">
        <v>76</v>
      </c>
      <c r="BP26" s="9">
        <v>7</v>
      </c>
      <c r="BQ26" s="9">
        <v>30</v>
      </c>
      <c r="BR26" s="9">
        <v>23</v>
      </c>
      <c r="BS26" s="9">
        <v>12</v>
      </c>
      <c r="BT26" s="9"/>
      <c r="BU26" s="9"/>
      <c r="BV26" s="8">
        <v>40</v>
      </c>
      <c r="BW26" s="8" t="str">
        <f t="shared" si="34"/>
        <v>伤害加成+3%，最终免伤+1.2% （8星）</v>
      </c>
      <c r="BX26" s="8" t="s">
        <v>77</v>
      </c>
      <c r="BY26" s="8">
        <v>2</v>
      </c>
      <c r="BZ26" s="8">
        <v>5600</v>
      </c>
      <c r="CA26" s="8">
        <v>3</v>
      </c>
      <c r="CB26" s="8">
        <v>2800</v>
      </c>
      <c r="CC26" s="8">
        <v>0</v>
      </c>
      <c r="CD26" s="8">
        <v>0</v>
      </c>
      <c r="CE26" s="8">
        <v>45</v>
      </c>
      <c r="CF26" s="9" t="str">
        <f t="shared" si="35"/>
        <v>攻击+5600，防御+2800 （9星）</v>
      </c>
      <c r="CG26" s="8" t="s">
        <v>78</v>
      </c>
      <c r="CH26" s="8">
        <v>22</v>
      </c>
      <c r="CI26" s="8">
        <f t="shared" si="28"/>
        <v>36</v>
      </c>
      <c r="CJ26" s="8">
        <v>23</v>
      </c>
      <c r="CK26" s="8">
        <f t="shared" si="36"/>
        <v>18</v>
      </c>
      <c r="CN26" s="8">
        <v>50</v>
      </c>
      <c r="CO26" s="8" t="str">
        <f t="shared" si="37"/>
        <v>最终增伤+3.6%，最终免伤+1.8% （10星）</v>
      </c>
    </row>
    <row r="27" spans="1:93" x14ac:dyDescent="0.25">
      <c r="A27" s="8">
        <v>4</v>
      </c>
      <c r="B27" s="8" t="s">
        <v>204</v>
      </c>
      <c r="C27" s="8">
        <v>13</v>
      </c>
      <c r="D27" s="8" t="s">
        <v>29</v>
      </c>
      <c r="E27" s="8">
        <v>18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5</v>
      </c>
      <c r="L27" s="8" t="str">
        <f t="shared" si="0"/>
        <v>初始怒气+1  （1星）</v>
      </c>
      <c r="M27" s="8" t="s">
        <v>27</v>
      </c>
      <c r="N27" s="8">
        <v>18</v>
      </c>
      <c r="O27" s="8">
        <v>2</v>
      </c>
      <c r="P27" s="8">
        <v>0</v>
      </c>
      <c r="Q27" s="8">
        <v>0</v>
      </c>
      <c r="R27" s="8">
        <v>0</v>
      </c>
      <c r="S27" s="8">
        <v>0</v>
      </c>
      <c r="T27" s="8">
        <v>10</v>
      </c>
      <c r="U27" s="8" t="str">
        <f t="shared" si="1"/>
        <v>初始怒气+2 （2星）</v>
      </c>
      <c r="V27" s="8" t="s">
        <v>28</v>
      </c>
      <c r="W27" s="9">
        <v>0</v>
      </c>
      <c r="X27" s="9">
        <v>0</v>
      </c>
      <c r="Y27" s="8">
        <v>2</v>
      </c>
      <c r="Z27" s="8">
        <v>600</v>
      </c>
      <c r="AA27" s="8">
        <v>3</v>
      </c>
      <c r="AB27" s="8">
        <v>400</v>
      </c>
      <c r="AC27" s="8">
        <v>15</v>
      </c>
      <c r="AD27" s="10" t="str">
        <f t="shared" si="29"/>
        <v>攻击+600，防御+400 （3星）</v>
      </c>
      <c r="AE27" s="8" t="s">
        <v>72</v>
      </c>
      <c r="AF27" s="9">
        <v>0</v>
      </c>
      <c r="AG27" s="9">
        <v>0</v>
      </c>
      <c r="AH27" s="8">
        <v>7</v>
      </c>
      <c r="AI27" s="8">
        <v>30</v>
      </c>
      <c r="AJ27" s="8">
        <v>8</v>
      </c>
      <c r="AK27" s="8">
        <v>20</v>
      </c>
      <c r="AL27" s="8">
        <v>20</v>
      </c>
      <c r="AM27" s="10" t="str">
        <f t="shared" si="30"/>
        <v>伤害加成+3%，伤害减免+2% （4星）</v>
      </c>
      <c r="AN27" s="8" t="s">
        <v>73</v>
      </c>
      <c r="AO27" s="8">
        <v>2</v>
      </c>
      <c r="AP27" s="8">
        <v>1800</v>
      </c>
      <c r="AQ27" s="8">
        <v>3</v>
      </c>
      <c r="AR27" s="8">
        <v>900</v>
      </c>
      <c r="AS27" s="8">
        <v>0</v>
      </c>
      <c r="AT27" s="8">
        <v>0</v>
      </c>
      <c r="AU27" s="8">
        <v>25</v>
      </c>
      <c r="AV27" s="8" t="str">
        <f t="shared" si="31"/>
        <v>攻击+1800，防御+900 （5星）</v>
      </c>
      <c r="AW27" s="8" t="s">
        <v>74</v>
      </c>
      <c r="AX27" s="8">
        <v>18</v>
      </c>
      <c r="AY27" s="9">
        <v>4</v>
      </c>
      <c r="AZ27" s="8">
        <v>0</v>
      </c>
      <c r="BA27" s="8">
        <v>0</v>
      </c>
      <c r="BB27" s="8">
        <v>0</v>
      </c>
      <c r="BC27" s="8">
        <v>0</v>
      </c>
      <c r="BD27" s="8">
        <v>30</v>
      </c>
      <c r="BE27" s="8" t="str">
        <f t="shared" si="32"/>
        <v>初始怒气+4 （6星）</v>
      </c>
      <c r="BF27" s="8" t="s">
        <v>29</v>
      </c>
      <c r="BG27" s="8">
        <v>2</v>
      </c>
      <c r="BH27" s="8">
        <v>3600</v>
      </c>
      <c r="BI27" s="8">
        <v>3</v>
      </c>
      <c r="BJ27" s="8">
        <v>1800</v>
      </c>
      <c r="BK27" s="8">
        <v>0</v>
      </c>
      <c r="BL27" s="8">
        <v>0</v>
      </c>
      <c r="BM27" s="8">
        <v>35</v>
      </c>
      <c r="BN27" s="9" t="str">
        <f t="shared" si="33"/>
        <v>攻击+3600，防御+1800 （7星）</v>
      </c>
      <c r="BO27" s="8" t="s">
        <v>76</v>
      </c>
      <c r="BP27" s="9">
        <v>7</v>
      </c>
      <c r="BQ27" s="9">
        <v>40</v>
      </c>
      <c r="BR27" s="9">
        <v>23</v>
      </c>
      <c r="BS27" s="9">
        <v>16</v>
      </c>
      <c r="BT27" s="9"/>
      <c r="BU27" s="9"/>
      <c r="BV27" s="8">
        <v>40</v>
      </c>
      <c r="BW27" s="8" t="str">
        <f t="shared" si="34"/>
        <v>伤害加成+4%，最终免伤+1.6% （8星）</v>
      </c>
      <c r="BX27" s="8" t="s">
        <v>77</v>
      </c>
      <c r="BY27" s="8">
        <v>2</v>
      </c>
      <c r="BZ27" s="8">
        <v>7200</v>
      </c>
      <c r="CA27" s="8">
        <v>3</v>
      </c>
      <c r="CB27" s="8">
        <v>3600</v>
      </c>
      <c r="CC27" s="8">
        <v>0</v>
      </c>
      <c r="CD27" s="8">
        <v>0</v>
      </c>
      <c r="CE27" s="8">
        <v>45</v>
      </c>
      <c r="CF27" s="9" t="str">
        <f t="shared" si="35"/>
        <v>攻击+7200，防御+3600 （9星）</v>
      </c>
      <c r="CG27" s="8" t="s">
        <v>78</v>
      </c>
      <c r="CH27" s="8">
        <v>22</v>
      </c>
      <c r="CI27" s="8">
        <f t="shared" si="28"/>
        <v>48</v>
      </c>
      <c r="CJ27" s="8">
        <v>23</v>
      </c>
      <c r="CK27" s="8">
        <f t="shared" si="36"/>
        <v>24</v>
      </c>
      <c r="CN27" s="8">
        <v>50</v>
      </c>
      <c r="CO27" s="8" t="str">
        <f t="shared" si="37"/>
        <v>最终增伤+4.8%，最终免伤+2.4% （10星）</v>
      </c>
    </row>
    <row r="28" spans="1:93" x14ac:dyDescent="0.25">
      <c r="A28" s="8">
        <v>4</v>
      </c>
      <c r="B28" s="8" t="s">
        <v>204</v>
      </c>
      <c r="C28" s="8">
        <v>15</v>
      </c>
      <c r="D28" s="8" t="s">
        <v>29</v>
      </c>
      <c r="E28" s="8">
        <v>18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5</v>
      </c>
      <c r="L28" s="8" t="str">
        <f t="shared" si="0"/>
        <v>初始怒气+1  （1星）</v>
      </c>
      <c r="M28" s="8" t="s">
        <v>27</v>
      </c>
      <c r="N28" s="8">
        <v>18</v>
      </c>
      <c r="O28" s="8">
        <v>2</v>
      </c>
      <c r="P28" s="8">
        <v>0</v>
      </c>
      <c r="Q28" s="8">
        <v>0</v>
      </c>
      <c r="R28" s="8">
        <v>0</v>
      </c>
      <c r="S28" s="8">
        <v>0</v>
      </c>
      <c r="T28" s="8">
        <v>10</v>
      </c>
      <c r="U28" s="8" t="str">
        <f t="shared" si="1"/>
        <v>初始怒气+2 （2星）</v>
      </c>
      <c r="V28" s="8" t="s">
        <v>28</v>
      </c>
      <c r="W28" s="9">
        <v>0</v>
      </c>
      <c r="X28" s="9">
        <v>0</v>
      </c>
      <c r="Y28" s="8">
        <v>2</v>
      </c>
      <c r="Z28" s="8">
        <v>700</v>
      </c>
      <c r="AA28" s="8">
        <v>3</v>
      </c>
      <c r="AB28" s="8">
        <v>500</v>
      </c>
      <c r="AC28" s="8">
        <v>15</v>
      </c>
      <c r="AD28" s="10" t="str">
        <f t="shared" si="29"/>
        <v>攻击+700，防御+500 （3星）</v>
      </c>
      <c r="AE28" s="8" t="s">
        <v>72</v>
      </c>
      <c r="AF28" s="9">
        <v>0</v>
      </c>
      <c r="AG28" s="9">
        <v>0</v>
      </c>
      <c r="AH28" s="8">
        <v>7</v>
      </c>
      <c r="AI28" s="8">
        <v>35</v>
      </c>
      <c r="AJ28" s="8">
        <v>8</v>
      </c>
      <c r="AK28" s="8">
        <v>25</v>
      </c>
      <c r="AL28" s="8">
        <v>20</v>
      </c>
      <c r="AM28" s="10" t="str">
        <f t="shared" si="30"/>
        <v>伤害加成+3.5%，伤害减免+2.5% （4星）</v>
      </c>
      <c r="AN28" s="8" t="s">
        <v>73</v>
      </c>
      <c r="AO28" s="8">
        <v>2</v>
      </c>
      <c r="AP28" s="8">
        <v>2400</v>
      </c>
      <c r="AQ28" s="8">
        <v>3</v>
      </c>
      <c r="AR28" s="8">
        <v>1200</v>
      </c>
      <c r="AS28" s="8">
        <v>0</v>
      </c>
      <c r="AT28" s="8">
        <v>0</v>
      </c>
      <c r="AU28" s="8">
        <v>25</v>
      </c>
      <c r="AV28" s="8" t="str">
        <f t="shared" si="31"/>
        <v>攻击+2400，防御+1200 （5星）</v>
      </c>
      <c r="AW28" s="8" t="s">
        <v>74</v>
      </c>
      <c r="AX28" s="8">
        <v>18</v>
      </c>
      <c r="AY28" s="9">
        <v>4</v>
      </c>
      <c r="AZ28" s="8">
        <v>0</v>
      </c>
      <c r="BA28" s="8">
        <v>0</v>
      </c>
      <c r="BB28" s="8">
        <v>0</v>
      </c>
      <c r="BC28" s="8">
        <v>0</v>
      </c>
      <c r="BD28" s="8">
        <v>30</v>
      </c>
      <c r="BE28" s="8" t="str">
        <f t="shared" si="32"/>
        <v>初始怒气+4 （6星）</v>
      </c>
      <c r="BF28" s="8" t="s">
        <v>29</v>
      </c>
      <c r="BG28" s="8">
        <v>2</v>
      </c>
      <c r="BH28" s="8">
        <v>4800</v>
      </c>
      <c r="BI28" s="8">
        <v>3</v>
      </c>
      <c r="BJ28" s="8">
        <v>2400</v>
      </c>
      <c r="BK28" s="8">
        <v>0</v>
      </c>
      <c r="BL28" s="8">
        <v>0</v>
      </c>
      <c r="BM28" s="8">
        <v>35</v>
      </c>
      <c r="BN28" s="9" t="str">
        <f t="shared" si="33"/>
        <v>攻击+4800，防御+2400 （7星）</v>
      </c>
      <c r="BO28" s="8" t="s">
        <v>76</v>
      </c>
      <c r="BP28" s="9">
        <v>7</v>
      </c>
      <c r="BQ28" s="9">
        <v>50</v>
      </c>
      <c r="BR28" s="9">
        <v>23</v>
      </c>
      <c r="BS28" s="9">
        <v>20</v>
      </c>
      <c r="BT28" s="9"/>
      <c r="BU28" s="9"/>
      <c r="BV28" s="8">
        <v>40</v>
      </c>
      <c r="BW28" s="8" t="str">
        <f t="shared" si="34"/>
        <v>伤害加成+5%，最终免伤+2% （8星）</v>
      </c>
      <c r="BX28" s="8" t="s">
        <v>77</v>
      </c>
      <c r="BY28" s="8">
        <v>2</v>
      </c>
      <c r="BZ28" s="8">
        <v>9600</v>
      </c>
      <c r="CA28" s="8">
        <v>3</v>
      </c>
      <c r="CB28" s="8">
        <v>4800</v>
      </c>
      <c r="CC28" s="8">
        <v>0</v>
      </c>
      <c r="CD28" s="8">
        <v>0</v>
      </c>
      <c r="CE28" s="8">
        <v>45</v>
      </c>
      <c r="CF28" s="9" t="str">
        <f t="shared" si="35"/>
        <v>攻击+9600，防御+4800 （9星）</v>
      </c>
      <c r="CG28" s="8" t="s">
        <v>78</v>
      </c>
      <c r="CH28" s="8">
        <v>22</v>
      </c>
      <c r="CI28" s="8">
        <f t="shared" si="28"/>
        <v>60</v>
      </c>
      <c r="CJ28" s="8">
        <v>23</v>
      </c>
      <c r="CK28" s="8">
        <f t="shared" si="36"/>
        <v>30</v>
      </c>
      <c r="CN28" s="8">
        <v>50</v>
      </c>
      <c r="CO28" s="8" t="str">
        <f t="shared" si="37"/>
        <v>最终增伤+6%，最终免伤+3% （10星）</v>
      </c>
    </row>
    <row r="29" spans="1:93" x14ac:dyDescent="0.25">
      <c r="A29" s="8">
        <v>4</v>
      </c>
      <c r="B29" s="8" t="s">
        <v>204</v>
      </c>
      <c r="C29" s="8">
        <v>18</v>
      </c>
      <c r="D29" s="8" t="s">
        <v>29</v>
      </c>
      <c r="E29" s="8">
        <v>18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5</v>
      </c>
      <c r="L29" s="8" t="str">
        <f t="shared" si="0"/>
        <v>初始怒气+1  （1星）</v>
      </c>
      <c r="M29" s="8" t="s">
        <v>27</v>
      </c>
      <c r="N29" s="8">
        <v>18</v>
      </c>
      <c r="O29" s="8">
        <v>2</v>
      </c>
      <c r="P29" s="8">
        <v>0</v>
      </c>
      <c r="Q29" s="8">
        <v>0</v>
      </c>
      <c r="R29" s="8">
        <v>0</v>
      </c>
      <c r="S29" s="8">
        <v>0</v>
      </c>
      <c r="T29" s="8">
        <v>10</v>
      </c>
      <c r="U29" s="8" t="str">
        <f t="shared" si="1"/>
        <v>初始怒气+2 （2星）</v>
      </c>
      <c r="V29" s="8" t="s">
        <v>28</v>
      </c>
      <c r="W29" s="9">
        <v>0</v>
      </c>
      <c r="X29" s="9">
        <v>0</v>
      </c>
      <c r="Y29" s="8">
        <v>2</v>
      </c>
      <c r="Z29" s="8">
        <v>800</v>
      </c>
      <c r="AA29" s="8">
        <v>3</v>
      </c>
      <c r="AB29" s="8">
        <v>600</v>
      </c>
      <c r="AC29" s="8">
        <v>15</v>
      </c>
      <c r="AD29" s="10" t="str">
        <f t="shared" si="29"/>
        <v>攻击+800，防御+600 （3星）</v>
      </c>
      <c r="AE29" s="8" t="s">
        <v>72</v>
      </c>
      <c r="AF29" s="9">
        <v>0</v>
      </c>
      <c r="AG29" s="9">
        <v>0</v>
      </c>
      <c r="AH29" s="8">
        <v>7</v>
      </c>
      <c r="AI29" s="8">
        <v>40</v>
      </c>
      <c r="AJ29" s="8">
        <v>8</v>
      </c>
      <c r="AK29" s="8">
        <v>30</v>
      </c>
      <c r="AL29" s="8">
        <v>20</v>
      </c>
      <c r="AM29" s="10" t="str">
        <f t="shared" si="30"/>
        <v>伤害加成+4%，伤害减免+3% （4星）</v>
      </c>
      <c r="AN29" s="8" t="s">
        <v>73</v>
      </c>
      <c r="AO29" s="8">
        <v>2</v>
      </c>
      <c r="AP29" s="8">
        <v>3000</v>
      </c>
      <c r="AQ29" s="8">
        <v>3</v>
      </c>
      <c r="AR29" s="8">
        <v>1500</v>
      </c>
      <c r="AS29" s="8">
        <v>0</v>
      </c>
      <c r="AT29" s="8">
        <v>0</v>
      </c>
      <c r="AU29" s="8">
        <v>25</v>
      </c>
      <c r="AV29" s="8" t="str">
        <f t="shared" si="31"/>
        <v>攻击+3000，防御+1500 （5星）</v>
      </c>
      <c r="AW29" s="8" t="s">
        <v>74</v>
      </c>
      <c r="AX29" s="8">
        <v>18</v>
      </c>
      <c r="AY29" s="9">
        <v>4</v>
      </c>
      <c r="AZ29" s="8">
        <v>0</v>
      </c>
      <c r="BA29" s="8">
        <v>0</v>
      </c>
      <c r="BB29" s="8">
        <v>0</v>
      </c>
      <c r="BC29" s="8">
        <v>0</v>
      </c>
      <c r="BD29" s="8">
        <v>30</v>
      </c>
      <c r="BE29" s="8" t="str">
        <f t="shared" si="32"/>
        <v>初始怒气+4 （6星）</v>
      </c>
      <c r="BF29" s="8" t="s">
        <v>29</v>
      </c>
      <c r="BG29" s="8">
        <v>2</v>
      </c>
      <c r="BH29" s="8">
        <v>6000</v>
      </c>
      <c r="BI29" s="8">
        <v>3</v>
      </c>
      <c r="BJ29" s="8">
        <v>3000</v>
      </c>
      <c r="BK29" s="8">
        <v>0</v>
      </c>
      <c r="BL29" s="8">
        <v>0</v>
      </c>
      <c r="BM29" s="8">
        <v>35</v>
      </c>
      <c r="BN29" s="9" t="str">
        <f t="shared" si="33"/>
        <v>攻击+6000，防御+3000 （7星）</v>
      </c>
      <c r="BO29" s="8" t="s">
        <v>76</v>
      </c>
      <c r="BP29" s="9">
        <v>7</v>
      </c>
      <c r="BQ29" s="9">
        <v>60</v>
      </c>
      <c r="BR29" s="9">
        <v>23</v>
      </c>
      <c r="BS29" s="9">
        <v>24</v>
      </c>
      <c r="BT29" s="9"/>
      <c r="BU29" s="9"/>
      <c r="BV29" s="8">
        <v>40</v>
      </c>
      <c r="BW29" s="8" t="str">
        <f t="shared" si="34"/>
        <v>伤害加成+6%，最终免伤+2.4% （8星）</v>
      </c>
      <c r="BX29" s="8" t="s">
        <v>77</v>
      </c>
      <c r="BY29" s="8">
        <v>2</v>
      </c>
      <c r="BZ29" s="8">
        <v>12000</v>
      </c>
      <c r="CA29" s="8">
        <v>3</v>
      </c>
      <c r="CB29" s="8">
        <v>6000</v>
      </c>
      <c r="CC29" s="8">
        <v>0</v>
      </c>
      <c r="CD29" s="8">
        <v>0</v>
      </c>
      <c r="CE29" s="8">
        <v>45</v>
      </c>
      <c r="CF29" s="9" t="str">
        <f t="shared" si="35"/>
        <v>攻击+12000，防御+6000 （9星）</v>
      </c>
      <c r="CG29" s="8" t="s">
        <v>78</v>
      </c>
      <c r="CH29" s="8">
        <v>22</v>
      </c>
      <c r="CI29" s="8">
        <f>BQ29*1.2</f>
        <v>72</v>
      </c>
      <c r="CJ29" s="8">
        <v>23</v>
      </c>
      <c r="CK29" s="8">
        <f>BS29*1.5</f>
        <v>36</v>
      </c>
      <c r="CN29" s="8">
        <v>50</v>
      </c>
      <c r="CO29" s="8" t="str">
        <f t="shared" si="37"/>
        <v>最终增伤+7.2%，最终免伤+3.6% （10星）</v>
      </c>
    </row>
    <row r="30" spans="1:93" s="9" customFormat="1" x14ac:dyDescent="0.25">
      <c r="A30" s="9">
        <v>5</v>
      </c>
      <c r="B30" s="9" t="s">
        <v>205</v>
      </c>
      <c r="C30" s="9">
        <v>5</v>
      </c>
      <c r="D30" s="9" t="s">
        <v>206</v>
      </c>
      <c r="E30" s="9">
        <v>18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5</v>
      </c>
      <c r="L30" s="9" t="str">
        <f t="shared" si="0"/>
        <v>初始怒气+1  （1星）</v>
      </c>
      <c r="M30" s="9" t="s">
        <v>207</v>
      </c>
      <c r="N30" s="9">
        <v>18</v>
      </c>
      <c r="O30" s="9">
        <v>2</v>
      </c>
      <c r="P30" s="9">
        <v>0</v>
      </c>
      <c r="Q30" s="9">
        <v>0</v>
      </c>
      <c r="R30" s="9">
        <v>0</v>
      </c>
      <c r="S30" s="9">
        <v>0</v>
      </c>
      <c r="T30" s="9">
        <v>10</v>
      </c>
      <c r="U30" s="9" t="str">
        <f t="shared" si="1"/>
        <v>初始怒气+2 （2星）</v>
      </c>
      <c r="V30" s="9" t="s">
        <v>208</v>
      </c>
      <c r="W30" s="9">
        <v>0</v>
      </c>
      <c r="X30" s="9">
        <v>0</v>
      </c>
      <c r="Y30" s="9">
        <v>2</v>
      </c>
      <c r="Z30" s="9">
        <v>750</v>
      </c>
      <c r="AA30" s="9">
        <v>3</v>
      </c>
      <c r="AB30" s="9">
        <v>550</v>
      </c>
      <c r="AC30" s="9">
        <v>15</v>
      </c>
      <c r="AD30" s="10" t="str">
        <f t="shared" si="29"/>
        <v>攻击+750，防御+550 （3星）</v>
      </c>
      <c r="AE30" s="9" t="s">
        <v>209</v>
      </c>
      <c r="AF30" s="9">
        <v>0</v>
      </c>
      <c r="AG30" s="9">
        <v>0</v>
      </c>
      <c r="AH30" s="9">
        <v>7</v>
      </c>
      <c r="AI30" s="9">
        <v>35</v>
      </c>
      <c r="AJ30" s="9">
        <v>8</v>
      </c>
      <c r="AK30" s="9">
        <v>30</v>
      </c>
      <c r="AL30" s="9">
        <v>20</v>
      </c>
      <c r="AM30" s="10" t="str">
        <f t="shared" si="30"/>
        <v>伤害加成+3.5%，伤害减免+3% （4星）</v>
      </c>
      <c r="AN30" s="9" t="s">
        <v>210</v>
      </c>
      <c r="AO30" s="9">
        <v>1</v>
      </c>
      <c r="AP30" s="9">
        <v>26000</v>
      </c>
      <c r="AQ30" s="9">
        <v>3</v>
      </c>
      <c r="AR30" s="9">
        <v>1300</v>
      </c>
      <c r="AS30" s="9">
        <v>0</v>
      </c>
      <c r="AT30" s="9">
        <v>0</v>
      </c>
      <c r="AU30" s="9">
        <v>25</v>
      </c>
      <c r="AV30" s="8" t="str">
        <f t="shared" ref="AV30:AV35" si="38">"生命+"&amp;AP30&amp;"，防御+"&amp;AR30&amp;" （5星）"</f>
        <v>生命+26000，防御+1300 （5星）</v>
      </c>
      <c r="AW30" s="9" t="s">
        <v>211</v>
      </c>
      <c r="AX30" s="9">
        <v>18</v>
      </c>
      <c r="AY30" s="9">
        <v>4</v>
      </c>
      <c r="AZ30" s="9">
        <v>0</v>
      </c>
      <c r="BA30" s="9">
        <v>0</v>
      </c>
      <c r="BB30" s="9">
        <v>0</v>
      </c>
      <c r="BC30" s="9">
        <v>0</v>
      </c>
      <c r="BD30" s="9">
        <v>30</v>
      </c>
      <c r="BE30" s="8" t="str">
        <f t="shared" si="32"/>
        <v>初始怒气+4 （6星）</v>
      </c>
      <c r="BF30" s="9" t="s">
        <v>206</v>
      </c>
      <c r="BG30" s="9">
        <v>1</v>
      </c>
      <c r="BH30" s="9">
        <v>52000</v>
      </c>
      <c r="BI30" s="8">
        <v>3</v>
      </c>
      <c r="BJ30" s="9">
        <v>2600</v>
      </c>
      <c r="BK30" s="9">
        <v>0</v>
      </c>
      <c r="BL30" s="9">
        <v>0</v>
      </c>
      <c r="BM30" s="9">
        <v>35</v>
      </c>
      <c r="BN30" s="8" t="str">
        <f t="shared" ref="BN30:BN35" si="39">"生命+"&amp;BH30&amp;"，防御+"&amp;BJ30&amp;" （7星）"</f>
        <v>生命+52000，防御+2600 （7星）</v>
      </c>
      <c r="BO30" s="9" t="s">
        <v>212</v>
      </c>
      <c r="BP30" s="9">
        <v>23</v>
      </c>
      <c r="BQ30" s="9">
        <v>40</v>
      </c>
      <c r="BR30" s="9">
        <v>0</v>
      </c>
      <c r="BS30" s="9">
        <v>0</v>
      </c>
      <c r="BT30" s="9">
        <v>0</v>
      </c>
      <c r="BU30" s="9">
        <v>0</v>
      </c>
      <c r="BV30" s="8">
        <v>40</v>
      </c>
      <c r="BW30" s="8" t="str">
        <f t="shared" ref="BW30:BW35" si="40">"最终免伤+"&amp;BQ30/10&amp;"% （"&amp;BV30/5&amp;"星）"</f>
        <v>最终免伤+4% （8星）</v>
      </c>
      <c r="BX30" s="9" t="s">
        <v>213</v>
      </c>
      <c r="BY30" s="8">
        <v>2</v>
      </c>
      <c r="BZ30" s="9">
        <v>2600</v>
      </c>
      <c r="CA30" s="8">
        <v>3</v>
      </c>
      <c r="CB30" s="9">
        <v>6000</v>
      </c>
      <c r="CC30" s="9">
        <v>0</v>
      </c>
      <c r="CD30" s="9">
        <v>0</v>
      </c>
      <c r="CE30" s="9">
        <v>45</v>
      </c>
      <c r="CF30" s="9" t="str">
        <f t="shared" si="35"/>
        <v>攻击+2600，防御+6000 （9星）</v>
      </c>
      <c r="CG30" s="9" t="s">
        <v>214</v>
      </c>
      <c r="CH30" s="8">
        <v>23</v>
      </c>
      <c r="CI30" s="8">
        <f t="shared" si="20"/>
        <v>60</v>
      </c>
      <c r="CJ30" s="8">
        <v>0</v>
      </c>
      <c r="CK30" s="8">
        <v>0</v>
      </c>
      <c r="CL30" s="8"/>
      <c r="CM30" s="8"/>
      <c r="CN30" s="8">
        <v>50</v>
      </c>
      <c r="CO30" s="8" t="str">
        <f t="shared" ref="CO30:CO35" si="41">"最终免伤+"&amp;CI30/10&amp;"% （"&amp;CN30/5&amp;"星）"</f>
        <v>最终免伤+6% （10星）</v>
      </c>
    </row>
    <row r="31" spans="1:93" s="9" customFormat="1" x14ac:dyDescent="0.25">
      <c r="A31" s="9">
        <v>5</v>
      </c>
      <c r="B31" s="9" t="s">
        <v>205</v>
      </c>
      <c r="C31" s="9">
        <v>8</v>
      </c>
      <c r="D31" s="9" t="s">
        <v>206</v>
      </c>
      <c r="E31" s="9">
        <v>18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5</v>
      </c>
      <c r="L31" s="9" t="str">
        <f t="shared" si="0"/>
        <v>初始怒气+1  （1星）</v>
      </c>
      <c r="M31" s="9" t="s">
        <v>207</v>
      </c>
      <c r="N31" s="9">
        <v>18</v>
      </c>
      <c r="O31" s="9">
        <v>2</v>
      </c>
      <c r="P31" s="9">
        <v>0</v>
      </c>
      <c r="Q31" s="9">
        <v>0</v>
      </c>
      <c r="R31" s="9">
        <v>0</v>
      </c>
      <c r="S31" s="9">
        <v>0</v>
      </c>
      <c r="T31" s="9">
        <v>10</v>
      </c>
      <c r="U31" s="9" t="str">
        <f t="shared" si="1"/>
        <v>初始怒气+2 （2星）</v>
      </c>
      <c r="V31" s="9" t="s">
        <v>208</v>
      </c>
      <c r="W31" s="9">
        <v>0</v>
      </c>
      <c r="X31" s="9">
        <v>0</v>
      </c>
      <c r="Y31" s="9">
        <v>2</v>
      </c>
      <c r="Z31" s="9">
        <v>750</v>
      </c>
      <c r="AA31" s="9">
        <v>3</v>
      </c>
      <c r="AB31" s="9">
        <v>550</v>
      </c>
      <c r="AC31" s="9">
        <v>15</v>
      </c>
      <c r="AD31" s="10" t="str">
        <f t="shared" si="29"/>
        <v>攻击+750，防御+550 （3星）</v>
      </c>
      <c r="AE31" s="9" t="s">
        <v>209</v>
      </c>
      <c r="AF31" s="9">
        <v>0</v>
      </c>
      <c r="AG31" s="9">
        <v>0</v>
      </c>
      <c r="AH31" s="9">
        <v>7</v>
      </c>
      <c r="AI31" s="9">
        <v>35</v>
      </c>
      <c r="AJ31" s="9">
        <v>8</v>
      </c>
      <c r="AK31" s="9">
        <v>30</v>
      </c>
      <c r="AL31" s="9">
        <v>20</v>
      </c>
      <c r="AM31" s="10" t="str">
        <f t="shared" si="30"/>
        <v>伤害加成+3.5%，伤害减免+3% （4星）</v>
      </c>
      <c r="AN31" s="9" t="s">
        <v>210</v>
      </c>
      <c r="AO31" s="9">
        <v>1</v>
      </c>
      <c r="AP31" s="9">
        <v>26000</v>
      </c>
      <c r="AQ31" s="9">
        <v>3</v>
      </c>
      <c r="AR31" s="9">
        <v>1300</v>
      </c>
      <c r="AS31" s="9">
        <v>0</v>
      </c>
      <c r="AT31" s="9">
        <v>0</v>
      </c>
      <c r="AU31" s="9">
        <v>25</v>
      </c>
      <c r="AV31" s="8" t="str">
        <f t="shared" si="38"/>
        <v>生命+26000，防御+1300 （5星）</v>
      </c>
      <c r="AW31" s="9" t="s">
        <v>211</v>
      </c>
      <c r="AX31" s="9">
        <v>18</v>
      </c>
      <c r="AY31" s="9">
        <v>4</v>
      </c>
      <c r="AZ31" s="9">
        <v>0</v>
      </c>
      <c r="BA31" s="9">
        <v>0</v>
      </c>
      <c r="BB31" s="9">
        <v>0</v>
      </c>
      <c r="BC31" s="9">
        <v>0</v>
      </c>
      <c r="BD31" s="9">
        <v>30</v>
      </c>
      <c r="BE31" s="8" t="str">
        <f t="shared" si="32"/>
        <v>初始怒气+4 （6星）</v>
      </c>
      <c r="BF31" s="9" t="s">
        <v>206</v>
      </c>
      <c r="BG31" s="9">
        <v>1</v>
      </c>
      <c r="BH31" s="9">
        <v>52000</v>
      </c>
      <c r="BI31" s="8">
        <v>3</v>
      </c>
      <c r="BJ31" s="9">
        <v>2600</v>
      </c>
      <c r="BK31" s="9">
        <v>0</v>
      </c>
      <c r="BL31" s="9">
        <v>0</v>
      </c>
      <c r="BM31" s="9">
        <v>35</v>
      </c>
      <c r="BN31" s="8" t="str">
        <f t="shared" si="39"/>
        <v>生命+52000，防御+2600 （7星）</v>
      </c>
      <c r="BO31" s="9" t="s">
        <v>212</v>
      </c>
      <c r="BP31" s="9">
        <v>23</v>
      </c>
      <c r="BQ31" s="9">
        <v>40</v>
      </c>
      <c r="BR31" s="9">
        <v>0</v>
      </c>
      <c r="BS31" s="9">
        <v>0</v>
      </c>
      <c r="BT31" s="9">
        <v>0</v>
      </c>
      <c r="BU31" s="9">
        <v>0</v>
      </c>
      <c r="BV31" s="8">
        <v>40</v>
      </c>
      <c r="BW31" s="8" t="str">
        <f t="shared" si="40"/>
        <v>最终免伤+4% （8星）</v>
      </c>
      <c r="BX31" s="9" t="s">
        <v>213</v>
      </c>
      <c r="BY31" s="8">
        <v>2</v>
      </c>
      <c r="BZ31" s="9">
        <v>2600</v>
      </c>
      <c r="CA31" s="8">
        <v>3</v>
      </c>
      <c r="CB31" s="9">
        <v>6000</v>
      </c>
      <c r="CC31" s="9">
        <v>0</v>
      </c>
      <c r="CD31" s="9">
        <v>0</v>
      </c>
      <c r="CE31" s="9">
        <v>45</v>
      </c>
      <c r="CF31" s="9" t="str">
        <f t="shared" si="35"/>
        <v>攻击+2600，防御+6000 （9星）</v>
      </c>
      <c r="CG31" s="9" t="s">
        <v>214</v>
      </c>
      <c r="CH31" s="8">
        <v>23</v>
      </c>
      <c r="CI31" s="8">
        <f t="shared" si="20"/>
        <v>60</v>
      </c>
      <c r="CJ31" s="8">
        <v>0</v>
      </c>
      <c r="CK31" s="8">
        <v>0</v>
      </c>
      <c r="CL31" s="8"/>
      <c r="CM31" s="8"/>
      <c r="CN31" s="8">
        <v>50</v>
      </c>
      <c r="CO31" s="8" t="str">
        <f t="shared" si="41"/>
        <v>最终免伤+6% （10星）</v>
      </c>
    </row>
    <row r="32" spans="1:93" s="9" customFormat="1" x14ac:dyDescent="0.25">
      <c r="A32" s="9">
        <v>5</v>
      </c>
      <c r="B32" s="9" t="s">
        <v>205</v>
      </c>
      <c r="C32" s="9">
        <v>10</v>
      </c>
      <c r="D32" s="9" t="s">
        <v>206</v>
      </c>
      <c r="E32" s="9">
        <v>18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5</v>
      </c>
      <c r="L32" s="9" t="str">
        <f t="shared" si="0"/>
        <v>初始怒气+1  （1星）</v>
      </c>
      <c r="M32" s="9" t="s">
        <v>207</v>
      </c>
      <c r="N32" s="9">
        <v>18</v>
      </c>
      <c r="O32" s="9">
        <v>2</v>
      </c>
      <c r="P32" s="9">
        <v>0</v>
      </c>
      <c r="Q32" s="9">
        <v>0</v>
      </c>
      <c r="R32" s="9">
        <v>0</v>
      </c>
      <c r="S32" s="9">
        <v>0</v>
      </c>
      <c r="T32" s="9">
        <v>10</v>
      </c>
      <c r="U32" s="9" t="str">
        <f t="shared" si="1"/>
        <v>初始怒气+2 （2星）</v>
      </c>
      <c r="V32" s="9" t="s">
        <v>208</v>
      </c>
      <c r="W32" s="9">
        <v>0</v>
      </c>
      <c r="X32" s="9">
        <v>0</v>
      </c>
      <c r="Y32" s="9">
        <v>2</v>
      </c>
      <c r="Z32" s="9">
        <v>750</v>
      </c>
      <c r="AA32" s="9">
        <v>3</v>
      </c>
      <c r="AB32" s="9">
        <v>550</v>
      </c>
      <c r="AC32" s="9">
        <v>15</v>
      </c>
      <c r="AD32" s="10" t="str">
        <f t="shared" si="29"/>
        <v>攻击+750，防御+550 （3星）</v>
      </c>
      <c r="AE32" s="9" t="s">
        <v>209</v>
      </c>
      <c r="AF32" s="9">
        <v>0</v>
      </c>
      <c r="AG32" s="9">
        <v>0</v>
      </c>
      <c r="AH32" s="9">
        <v>7</v>
      </c>
      <c r="AI32" s="9">
        <v>35</v>
      </c>
      <c r="AJ32" s="9">
        <v>8</v>
      </c>
      <c r="AK32" s="9">
        <v>30</v>
      </c>
      <c r="AL32" s="9">
        <v>20</v>
      </c>
      <c r="AM32" s="10" t="str">
        <f t="shared" si="30"/>
        <v>伤害加成+3.5%，伤害减免+3% （4星）</v>
      </c>
      <c r="AN32" s="9" t="s">
        <v>210</v>
      </c>
      <c r="AO32" s="9">
        <v>1</v>
      </c>
      <c r="AP32" s="9">
        <v>26000</v>
      </c>
      <c r="AQ32" s="9">
        <v>3</v>
      </c>
      <c r="AR32" s="9">
        <v>1300</v>
      </c>
      <c r="AS32" s="9">
        <v>0</v>
      </c>
      <c r="AT32" s="9">
        <v>0</v>
      </c>
      <c r="AU32" s="9">
        <v>25</v>
      </c>
      <c r="AV32" s="8" t="str">
        <f t="shared" si="38"/>
        <v>生命+26000，防御+1300 （5星）</v>
      </c>
      <c r="AW32" s="9" t="s">
        <v>211</v>
      </c>
      <c r="AX32" s="9">
        <v>18</v>
      </c>
      <c r="AY32" s="9">
        <v>4</v>
      </c>
      <c r="AZ32" s="9">
        <v>0</v>
      </c>
      <c r="BA32" s="9">
        <v>0</v>
      </c>
      <c r="BB32" s="9">
        <v>0</v>
      </c>
      <c r="BC32" s="9">
        <v>0</v>
      </c>
      <c r="BD32" s="9">
        <v>30</v>
      </c>
      <c r="BE32" s="8" t="str">
        <f t="shared" si="32"/>
        <v>初始怒气+4 （6星）</v>
      </c>
      <c r="BF32" s="9" t="s">
        <v>206</v>
      </c>
      <c r="BG32" s="9">
        <v>1</v>
      </c>
      <c r="BH32" s="9">
        <v>52000</v>
      </c>
      <c r="BI32" s="8">
        <v>3</v>
      </c>
      <c r="BJ32" s="9">
        <v>2600</v>
      </c>
      <c r="BK32" s="9">
        <v>0</v>
      </c>
      <c r="BL32" s="9">
        <v>0</v>
      </c>
      <c r="BM32" s="9">
        <v>35</v>
      </c>
      <c r="BN32" s="8" t="str">
        <f t="shared" si="39"/>
        <v>生命+52000，防御+2600 （7星）</v>
      </c>
      <c r="BO32" s="9" t="s">
        <v>212</v>
      </c>
      <c r="BP32" s="9">
        <v>23</v>
      </c>
      <c r="BQ32" s="9">
        <v>40</v>
      </c>
      <c r="BR32" s="9">
        <v>0</v>
      </c>
      <c r="BS32" s="9">
        <v>0</v>
      </c>
      <c r="BT32" s="9">
        <v>0</v>
      </c>
      <c r="BU32" s="9">
        <v>0</v>
      </c>
      <c r="BV32" s="8">
        <v>40</v>
      </c>
      <c r="BW32" s="8" t="str">
        <f t="shared" si="40"/>
        <v>最终免伤+4% （8星）</v>
      </c>
      <c r="BX32" s="9" t="s">
        <v>213</v>
      </c>
      <c r="BY32" s="8">
        <v>2</v>
      </c>
      <c r="BZ32" s="9">
        <v>2600</v>
      </c>
      <c r="CA32" s="8">
        <v>3</v>
      </c>
      <c r="CB32" s="9">
        <v>6000</v>
      </c>
      <c r="CC32" s="9">
        <v>0</v>
      </c>
      <c r="CD32" s="9">
        <v>0</v>
      </c>
      <c r="CE32" s="9">
        <v>45</v>
      </c>
      <c r="CF32" s="9" t="str">
        <f t="shared" si="35"/>
        <v>攻击+2600，防御+6000 （9星）</v>
      </c>
      <c r="CG32" s="9" t="s">
        <v>214</v>
      </c>
      <c r="CH32" s="8">
        <v>23</v>
      </c>
      <c r="CI32" s="8">
        <f t="shared" si="20"/>
        <v>60</v>
      </c>
      <c r="CJ32" s="8">
        <v>0</v>
      </c>
      <c r="CK32" s="8">
        <v>0</v>
      </c>
      <c r="CL32" s="8"/>
      <c r="CM32" s="8"/>
      <c r="CN32" s="8">
        <v>50</v>
      </c>
      <c r="CO32" s="8" t="str">
        <f t="shared" si="41"/>
        <v>最终免伤+6% （10星）</v>
      </c>
    </row>
    <row r="33" spans="1:93" s="9" customFormat="1" x14ac:dyDescent="0.25">
      <c r="A33" s="9">
        <v>5</v>
      </c>
      <c r="B33" s="9" t="s">
        <v>205</v>
      </c>
      <c r="C33" s="9">
        <v>13</v>
      </c>
      <c r="D33" s="9" t="s">
        <v>206</v>
      </c>
      <c r="E33" s="9">
        <v>18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5</v>
      </c>
      <c r="L33" s="9" t="str">
        <f t="shared" si="0"/>
        <v>初始怒气+1  （1星）</v>
      </c>
      <c r="M33" s="9" t="s">
        <v>207</v>
      </c>
      <c r="N33" s="9">
        <v>18</v>
      </c>
      <c r="O33" s="9">
        <v>2</v>
      </c>
      <c r="P33" s="9">
        <v>0</v>
      </c>
      <c r="Q33" s="9">
        <v>0</v>
      </c>
      <c r="R33" s="9">
        <v>0</v>
      </c>
      <c r="S33" s="9">
        <v>0</v>
      </c>
      <c r="T33" s="9">
        <v>10</v>
      </c>
      <c r="U33" s="9" t="str">
        <f t="shared" si="1"/>
        <v>初始怒气+2 （2星）</v>
      </c>
      <c r="V33" s="9" t="s">
        <v>208</v>
      </c>
      <c r="W33" s="9">
        <v>0</v>
      </c>
      <c r="X33" s="9">
        <v>0</v>
      </c>
      <c r="Y33" s="9">
        <v>2</v>
      </c>
      <c r="Z33" s="9">
        <v>750</v>
      </c>
      <c r="AA33" s="9">
        <v>3</v>
      </c>
      <c r="AB33" s="9">
        <v>550</v>
      </c>
      <c r="AC33" s="9">
        <v>15</v>
      </c>
      <c r="AD33" s="10" t="str">
        <f t="shared" si="29"/>
        <v>攻击+750，防御+550 （3星）</v>
      </c>
      <c r="AE33" s="9" t="s">
        <v>209</v>
      </c>
      <c r="AF33" s="9">
        <v>0</v>
      </c>
      <c r="AG33" s="9">
        <v>0</v>
      </c>
      <c r="AH33" s="9">
        <v>7</v>
      </c>
      <c r="AI33" s="9">
        <v>35</v>
      </c>
      <c r="AJ33" s="9">
        <v>8</v>
      </c>
      <c r="AK33" s="9">
        <v>30</v>
      </c>
      <c r="AL33" s="9">
        <v>20</v>
      </c>
      <c r="AM33" s="10" t="str">
        <f t="shared" si="30"/>
        <v>伤害加成+3.5%，伤害减免+3% （4星）</v>
      </c>
      <c r="AN33" s="9" t="s">
        <v>210</v>
      </c>
      <c r="AO33" s="9">
        <v>1</v>
      </c>
      <c r="AP33" s="9">
        <v>26000</v>
      </c>
      <c r="AQ33" s="9">
        <v>3</v>
      </c>
      <c r="AR33" s="9">
        <v>1300</v>
      </c>
      <c r="AS33" s="9">
        <v>0</v>
      </c>
      <c r="AT33" s="9">
        <v>0</v>
      </c>
      <c r="AU33" s="9">
        <v>25</v>
      </c>
      <c r="AV33" s="8" t="str">
        <f t="shared" si="38"/>
        <v>生命+26000，防御+1300 （5星）</v>
      </c>
      <c r="AW33" s="9" t="s">
        <v>211</v>
      </c>
      <c r="AX33" s="9">
        <v>18</v>
      </c>
      <c r="AY33" s="9">
        <v>4</v>
      </c>
      <c r="AZ33" s="9">
        <v>0</v>
      </c>
      <c r="BA33" s="9">
        <v>0</v>
      </c>
      <c r="BB33" s="9">
        <v>0</v>
      </c>
      <c r="BC33" s="9">
        <v>0</v>
      </c>
      <c r="BD33" s="9">
        <v>30</v>
      </c>
      <c r="BE33" s="8" t="str">
        <f t="shared" si="32"/>
        <v>初始怒气+4 （6星）</v>
      </c>
      <c r="BF33" s="9" t="s">
        <v>206</v>
      </c>
      <c r="BG33" s="9">
        <v>1</v>
      </c>
      <c r="BH33" s="9">
        <v>52000</v>
      </c>
      <c r="BI33" s="8">
        <v>3</v>
      </c>
      <c r="BJ33" s="9">
        <v>2600</v>
      </c>
      <c r="BK33" s="9">
        <v>0</v>
      </c>
      <c r="BL33" s="9">
        <v>0</v>
      </c>
      <c r="BM33" s="9">
        <v>35</v>
      </c>
      <c r="BN33" s="8" t="str">
        <f t="shared" si="39"/>
        <v>生命+52000，防御+2600 （7星）</v>
      </c>
      <c r="BO33" s="9" t="s">
        <v>212</v>
      </c>
      <c r="BP33" s="9">
        <v>23</v>
      </c>
      <c r="BQ33" s="9">
        <v>40</v>
      </c>
      <c r="BR33" s="9">
        <v>0</v>
      </c>
      <c r="BS33" s="9">
        <v>0</v>
      </c>
      <c r="BT33" s="9">
        <v>0</v>
      </c>
      <c r="BU33" s="9">
        <v>0</v>
      </c>
      <c r="BV33" s="8">
        <v>40</v>
      </c>
      <c r="BW33" s="8" t="str">
        <f t="shared" si="40"/>
        <v>最终免伤+4% （8星）</v>
      </c>
      <c r="BX33" s="9" t="s">
        <v>213</v>
      </c>
      <c r="BY33" s="8">
        <v>2</v>
      </c>
      <c r="BZ33" s="9">
        <v>2600</v>
      </c>
      <c r="CA33" s="8">
        <v>3</v>
      </c>
      <c r="CB33" s="9">
        <v>6000</v>
      </c>
      <c r="CC33" s="9">
        <v>0</v>
      </c>
      <c r="CD33" s="9">
        <v>0</v>
      </c>
      <c r="CE33" s="9">
        <v>45</v>
      </c>
      <c r="CF33" s="9" t="str">
        <f t="shared" si="35"/>
        <v>攻击+2600，防御+6000 （9星）</v>
      </c>
      <c r="CG33" s="9" t="s">
        <v>214</v>
      </c>
      <c r="CH33" s="8">
        <v>23</v>
      </c>
      <c r="CI33" s="8">
        <f t="shared" si="20"/>
        <v>60</v>
      </c>
      <c r="CJ33" s="8">
        <v>0</v>
      </c>
      <c r="CK33" s="8">
        <v>0</v>
      </c>
      <c r="CL33" s="8"/>
      <c r="CM33" s="8"/>
      <c r="CN33" s="8">
        <v>50</v>
      </c>
      <c r="CO33" s="8" t="str">
        <f t="shared" si="41"/>
        <v>最终免伤+6% （10星）</v>
      </c>
    </row>
    <row r="34" spans="1:93" s="9" customFormat="1" x14ac:dyDescent="0.25">
      <c r="A34" s="9">
        <v>5</v>
      </c>
      <c r="B34" s="9" t="s">
        <v>205</v>
      </c>
      <c r="C34" s="9">
        <v>15</v>
      </c>
      <c r="D34" s="9" t="s">
        <v>206</v>
      </c>
      <c r="E34" s="9">
        <v>18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5</v>
      </c>
      <c r="L34" s="9" t="str">
        <f t="shared" si="0"/>
        <v>初始怒气+1  （1星）</v>
      </c>
      <c r="M34" s="9" t="s">
        <v>207</v>
      </c>
      <c r="N34" s="9">
        <v>18</v>
      </c>
      <c r="O34" s="9">
        <v>2</v>
      </c>
      <c r="P34" s="9">
        <v>0</v>
      </c>
      <c r="Q34" s="9">
        <v>0</v>
      </c>
      <c r="R34" s="9">
        <v>0</v>
      </c>
      <c r="S34" s="9">
        <v>0</v>
      </c>
      <c r="T34" s="9">
        <v>10</v>
      </c>
      <c r="U34" s="9" t="str">
        <f t="shared" si="1"/>
        <v>初始怒气+2 （2星）</v>
      </c>
      <c r="V34" s="9" t="s">
        <v>208</v>
      </c>
      <c r="W34" s="9">
        <v>0</v>
      </c>
      <c r="X34" s="9">
        <v>0</v>
      </c>
      <c r="Y34" s="9">
        <v>2</v>
      </c>
      <c r="Z34" s="9">
        <v>750</v>
      </c>
      <c r="AA34" s="9">
        <v>3</v>
      </c>
      <c r="AB34" s="9">
        <v>550</v>
      </c>
      <c r="AC34" s="9">
        <v>15</v>
      </c>
      <c r="AD34" s="10" t="str">
        <f t="shared" si="29"/>
        <v>攻击+750，防御+550 （3星）</v>
      </c>
      <c r="AE34" s="9" t="s">
        <v>209</v>
      </c>
      <c r="AF34" s="9">
        <v>0</v>
      </c>
      <c r="AG34" s="9">
        <v>0</v>
      </c>
      <c r="AH34" s="9">
        <v>7</v>
      </c>
      <c r="AI34" s="9">
        <v>35</v>
      </c>
      <c r="AJ34" s="9">
        <v>8</v>
      </c>
      <c r="AK34" s="9">
        <v>30</v>
      </c>
      <c r="AL34" s="9">
        <v>20</v>
      </c>
      <c r="AM34" s="10" t="str">
        <f t="shared" si="30"/>
        <v>伤害加成+3.5%，伤害减免+3% （4星）</v>
      </c>
      <c r="AN34" s="9" t="s">
        <v>210</v>
      </c>
      <c r="AO34" s="9">
        <v>1</v>
      </c>
      <c r="AP34" s="9">
        <v>26000</v>
      </c>
      <c r="AQ34" s="9">
        <v>3</v>
      </c>
      <c r="AR34" s="9">
        <v>1300</v>
      </c>
      <c r="AS34" s="9">
        <v>0</v>
      </c>
      <c r="AT34" s="9">
        <v>0</v>
      </c>
      <c r="AU34" s="9">
        <v>25</v>
      </c>
      <c r="AV34" s="8" t="str">
        <f t="shared" si="38"/>
        <v>生命+26000，防御+1300 （5星）</v>
      </c>
      <c r="AW34" s="9" t="s">
        <v>211</v>
      </c>
      <c r="AX34" s="9">
        <v>18</v>
      </c>
      <c r="AY34" s="9">
        <v>4</v>
      </c>
      <c r="AZ34" s="9">
        <v>0</v>
      </c>
      <c r="BA34" s="9">
        <v>0</v>
      </c>
      <c r="BB34" s="9">
        <v>0</v>
      </c>
      <c r="BC34" s="9">
        <v>0</v>
      </c>
      <c r="BD34" s="9">
        <v>30</v>
      </c>
      <c r="BE34" s="8" t="str">
        <f t="shared" si="32"/>
        <v>初始怒气+4 （6星）</v>
      </c>
      <c r="BF34" s="9" t="s">
        <v>206</v>
      </c>
      <c r="BG34" s="9">
        <v>1</v>
      </c>
      <c r="BH34" s="9">
        <v>52000</v>
      </c>
      <c r="BI34" s="8">
        <v>3</v>
      </c>
      <c r="BJ34" s="9">
        <v>2600</v>
      </c>
      <c r="BK34" s="9">
        <v>0</v>
      </c>
      <c r="BL34" s="9">
        <v>0</v>
      </c>
      <c r="BM34" s="9">
        <v>35</v>
      </c>
      <c r="BN34" s="8" t="str">
        <f t="shared" si="39"/>
        <v>生命+52000，防御+2600 （7星）</v>
      </c>
      <c r="BO34" s="9" t="s">
        <v>212</v>
      </c>
      <c r="BP34" s="9">
        <v>23</v>
      </c>
      <c r="BQ34" s="9">
        <v>40</v>
      </c>
      <c r="BR34" s="9">
        <v>0</v>
      </c>
      <c r="BS34" s="9">
        <v>0</v>
      </c>
      <c r="BT34" s="9">
        <v>0</v>
      </c>
      <c r="BU34" s="9">
        <v>0</v>
      </c>
      <c r="BV34" s="8">
        <v>40</v>
      </c>
      <c r="BW34" s="8" t="str">
        <f t="shared" si="40"/>
        <v>最终免伤+4% （8星）</v>
      </c>
      <c r="BX34" s="9" t="s">
        <v>213</v>
      </c>
      <c r="BY34" s="8">
        <v>2</v>
      </c>
      <c r="BZ34" s="9">
        <v>2600</v>
      </c>
      <c r="CA34" s="8">
        <v>3</v>
      </c>
      <c r="CB34" s="9">
        <v>6000</v>
      </c>
      <c r="CC34" s="9">
        <v>0</v>
      </c>
      <c r="CD34" s="9">
        <v>0</v>
      </c>
      <c r="CE34" s="9">
        <v>45</v>
      </c>
      <c r="CF34" s="9" t="str">
        <f t="shared" si="35"/>
        <v>攻击+2600，防御+6000 （9星）</v>
      </c>
      <c r="CG34" s="9" t="s">
        <v>214</v>
      </c>
      <c r="CH34" s="8">
        <v>23</v>
      </c>
      <c r="CI34" s="8">
        <f t="shared" si="20"/>
        <v>60</v>
      </c>
      <c r="CJ34" s="8">
        <v>0</v>
      </c>
      <c r="CK34" s="8">
        <v>0</v>
      </c>
      <c r="CL34" s="8"/>
      <c r="CM34" s="8"/>
      <c r="CN34" s="8">
        <v>50</v>
      </c>
      <c r="CO34" s="8" t="str">
        <f t="shared" si="41"/>
        <v>最终免伤+6% （10星）</v>
      </c>
    </row>
    <row r="35" spans="1:93" s="9" customFormat="1" x14ac:dyDescent="0.25">
      <c r="A35" s="9">
        <v>5</v>
      </c>
      <c r="B35" s="9" t="s">
        <v>410</v>
      </c>
      <c r="C35" s="9">
        <v>18</v>
      </c>
      <c r="D35" s="9" t="s">
        <v>206</v>
      </c>
      <c r="E35" s="9">
        <v>18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5</v>
      </c>
      <c r="L35" s="9" t="str">
        <f t="shared" si="0"/>
        <v>初始怒气+1  （1星）</v>
      </c>
      <c r="M35" s="9" t="s">
        <v>207</v>
      </c>
      <c r="N35" s="9">
        <v>18</v>
      </c>
      <c r="O35" s="9">
        <v>2</v>
      </c>
      <c r="P35" s="9">
        <v>0</v>
      </c>
      <c r="Q35" s="9">
        <v>0</v>
      </c>
      <c r="R35" s="9">
        <v>0</v>
      </c>
      <c r="S35" s="9">
        <v>0</v>
      </c>
      <c r="T35" s="9">
        <v>10</v>
      </c>
      <c r="U35" s="9" t="str">
        <f t="shared" si="1"/>
        <v>初始怒气+2 （2星）</v>
      </c>
      <c r="V35" s="9" t="s">
        <v>208</v>
      </c>
      <c r="W35" s="9">
        <v>0</v>
      </c>
      <c r="X35" s="9">
        <v>0</v>
      </c>
      <c r="Y35" s="9">
        <v>2</v>
      </c>
      <c r="Z35" s="9">
        <v>750</v>
      </c>
      <c r="AA35" s="9">
        <v>3</v>
      </c>
      <c r="AB35" s="9">
        <v>550</v>
      </c>
      <c r="AC35" s="9">
        <v>15</v>
      </c>
      <c r="AD35" s="10" t="str">
        <f t="shared" si="29"/>
        <v>攻击+750，防御+550 （3星）</v>
      </c>
      <c r="AE35" s="9" t="s">
        <v>209</v>
      </c>
      <c r="AF35" s="9">
        <v>0</v>
      </c>
      <c r="AG35" s="9">
        <v>0</v>
      </c>
      <c r="AH35" s="9">
        <v>7</v>
      </c>
      <c r="AI35" s="9">
        <v>35</v>
      </c>
      <c r="AJ35" s="9">
        <v>8</v>
      </c>
      <c r="AK35" s="9">
        <v>30</v>
      </c>
      <c r="AL35" s="9">
        <v>20</v>
      </c>
      <c r="AM35" s="10" t="str">
        <f t="shared" si="30"/>
        <v>伤害加成+3.5%，伤害减免+3% （4星）</v>
      </c>
      <c r="AN35" s="9" t="s">
        <v>210</v>
      </c>
      <c r="AO35" s="9">
        <v>1</v>
      </c>
      <c r="AP35" s="9">
        <v>26000</v>
      </c>
      <c r="AQ35" s="9">
        <v>3</v>
      </c>
      <c r="AR35" s="9">
        <v>1300</v>
      </c>
      <c r="AS35" s="9">
        <v>0</v>
      </c>
      <c r="AT35" s="9">
        <v>0</v>
      </c>
      <c r="AU35" s="9">
        <v>25</v>
      </c>
      <c r="AV35" s="8" t="str">
        <f t="shared" si="38"/>
        <v>生命+26000，防御+1300 （5星）</v>
      </c>
      <c r="AW35" s="9" t="s">
        <v>211</v>
      </c>
      <c r="AX35" s="9">
        <v>18</v>
      </c>
      <c r="AY35" s="9">
        <v>4</v>
      </c>
      <c r="AZ35" s="9">
        <v>0</v>
      </c>
      <c r="BA35" s="9">
        <v>0</v>
      </c>
      <c r="BB35" s="9">
        <v>0</v>
      </c>
      <c r="BC35" s="9">
        <v>0</v>
      </c>
      <c r="BD35" s="9">
        <v>30</v>
      </c>
      <c r="BE35" s="8" t="str">
        <f t="shared" si="32"/>
        <v>初始怒气+4 （6星）</v>
      </c>
      <c r="BF35" s="9" t="s">
        <v>206</v>
      </c>
      <c r="BG35" s="9">
        <v>1</v>
      </c>
      <c r="BH35" s="9">
        <v>52000</v>
      </c>
      <c r="BI35" s="8">
        <v>3</v>
      </c>
      <c r="BJ35" s="9">
        <v>2600</v>
      </c>
      <c r="BK35" s="9">
        <v>0</v>
      </c>
      <c r="BL35" s="9">
        <v>0</v>
      </c>
      <c r="BM35" s="9">
        <v>35</v>
      </c>
      <c r="BN35" s="8" t="str">
        <f t="shared" si="39"/>
        <v>生命+52000，防御+2600 （7星）</v>
      </c>
      <c r="BO35" s="9" t="s">
        <v>212</v>
      </c>
      <c r="BP35" s="9">
        <v>23</v>
      </c>
      <c r="BQ35" s="9">
        <v>40</v>
      </c>
      <c r="BR35" s="9">
        <v>0</v>
      </c>
      <c r="BS35" s="9">
        <v>0</v>
      </c>
      <c r="BT35" s="9">
        <v>0</v>
      </c>
      <c r="BU35" s="9">
        <v>0</v>
      </c>
      <c r="BV35" s="8">
        <v>40</v>
      </c>
      <c r="BW35" s="8" t="str">
        <f t="shared" si="40"/>
        <v>最终免伤+4% （8星）</v>
      </c>
      <c r="BX35" s="9" t="s">
        <v>213</v>
      </c>
      <c r="BY35" s="8">
        <v>2</v>
      </c>
      <c r="BZ35" s="9">
        <v>2600</v>
      </c>
      <c r="CA35" s="8">
        <v>3</v>
      </c>
      <c r="CB35" s="9">
        <v>6000</v>
      </c>
      <c r="CC35" s="9">
        <v>0</v>
      </c>
      <c r="CD35" s="9">
        <v>0</v>
      </c>
      <c r="CE35" s="9">
        <v>45</v>
      </c>
      <c r="CF35" s="9" t="str">
        <f t="shared" si="35"/>
        <v>攻击+2600，防御+6000 （9星）</v>
      </c>
      <c r="CG35" s="9" t="s">
        <v>214</v>
      </c>
      <c r="CH35" s="8">
        <v>23</v>
      </c>
      <c r="CI35" s="8">
        <f>BQ35*1.5</f>
        <v>60</v>
      </c>
      <c r="CJ35" s="8">
        <v>0</v>
      </c>
      <c r="CK35" s="8">
        <v>0</v>
      </c>
      <c r="CL35" s="8"/>
      <c r="CM35" s="8"/>
      <c r="CN35" s="8">
        <v>50</v>
      </c>
      <c r="CO35" s="8" t="str">
        <f t="shared" si="41"/>
        <v>最终免伤+6% （10星）</v>
      </c>
    </row>
    <row r="36" spans="1:93" s="9" customFormat="1" x14ac:dyDescent="0.25">
      <c r="A36" s="9">
        <v>6</v>
      </c>
      <c r="B36" s="9" t="s">
        <v>205</v>
      </c>
      <c r="C36" s="9">
        <v>5</v>
      </c>
      <c r="D36" s="9" t="s">
        <v>206</v>
      </c>
      <c r="E36" s="9">
        <v>18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5</v>
      </c>
      <c r="L36" s="9" t="str">
        <f t="shared" si="0"/>
        <v>初始怒气+1  （1星）</v>
      </c>
      <c r="M36" s="9" t="s">
        <v>207</v>
      </c>
      <c r="N36" s="9">
        <v>18</v>
      </c>
      <c r="O36" s="9">
        <v>2</v>
      </c>
      <c r="P36" s="9">
        <v>0</v>
      </c>
      <c r="Q36" s="9">
        <v>0</v>
      </c>
      <c r="R36" s="9">
        <v>0</v>
      </c>
      <c r="S36" s="9">
        <v>0</v>
      </c>
      <c r="T36" s="9">
        <v>10</v>
      </c>
      <c r="U36" s="9" t="str">
        <f t="shared" si="1"/>
        <v>初始怒气+2 （2星）</v>
      </c>
      <c r="V36" s="9" t="s">
        <v>208</v>
      </c>
      <c r="W36" s="9">
        <v>0</v>
      </c>
      <c r="X36" s="9">
        <v>0</v>
      </c>
      <c r="Y36" s="9">
        <v>2</v>
      </c>
      <c r="Z36" s="9">
        <v>750</v>
      </c>
      <c r="AA36" s="9">
        <v>3</v>
      </c>
      <c r="AB36" s="9">
        <v>550</v>
      </c>
      <c r="AC36" s="9">
        <v>15</v>
      </c>
      <c r="AD36" s="10" t="str">
        <f t="shared" si="29"/>
        <v>攻击+750，防御+550 （3星）</v>
      </c>
      <c r="AE36" s="9" t="s">
        <v>209</v>
      </c>
      <c r="AF36" s="9">
        <v>0</v>
      </c>
      <c r="AG36" s="9">
        <v>0</v>
      </c>
      <c r="AH36" s="9">
        <v>7</v>
      </c>
      <c r="AI36" s="9">
        <v>35</v>
      </c>
      <c r="AJ36" s="9">
        <v>8</v>
      </c>
      <c r="AK36" s="9">
        <v>30</v>
      </c>
      <c r="AL36" s="9">
        <v>20</v>
      </c>
      <c r="AM36" s="10" t="str">
        <f t="shared" si="30"/>
        <v>伤害加成+3.5%，伤害减免+3% （4星）</v>
      </c>
      <c r="AN36" s="9" t="s">
        <v>210</v>
      </c>
      <c r="AO36" s="9">
        <v>2</v>
      </c>
      <c r="AP36" s="9">
        <v>4200</v>
      </c>
      <c r="AQ36" s="9">
        <v>0</v>
      </c>
      <c r="AR36" s="9">
        <v>0</v>
      </c>
      <c r="AS36" s="9">
        <v>0</v>
      </c>
      <c r="AT36" s="9">
        <v>0</v>
      </c>
      <c r="AU36" s="9">
        <v>25</v>
      </c>
      <c r="AV36" s="8" t="str">
        <f t="shared" ref="AV36:AV41" si="42">"攻击+"&amp;AP36&amp;" （5星）"</f>
        <v>攻击+4200 （5星）</v>
      </c>
      <c r="AW36" s="9" t="s">
        <v>211</v>
      </c>
      <c r="AX36" s="9">
        <v>18</v>
      </c>
      <c r="AY36" s="9">
        <v>4</v>
      </c>
      <c r="AZ36" s="9">
        <v>0</v>
      </c>
      <c r="BA36" s="9">
        <v>0</v>
      </c>
      <c r="BB36" s="9">
        <v>0</v>
      </c>
      <c r="BC36" s="9">
        <v>0</v>
      </c>
      <c r="BD36" s="9">
        <v>30</v>
      </c>
      <c r="BE36" s="8" t="str">
        <f t="shared" si="32"/>
        <v>初始怒气+4 （6星）</v>
      </c>
      <c r="BF36" s="9" t="s">
        <v>206</v>
      </c>
      <c r="BG36" s="9">
        <v>2</v>
      </c>
      <c r="BH36" s="9">
        <v>8400</v>
      </c>
      <c r="BI36" s="8">
        <v>0</v>
      </c>
      <c r="BJ36" s="9">
        <v>0</v>
      </c>
      <c r="BK36" s="9">
        <v>0</v>
      </c>
      <c r="BL36" s="9">
        <v>0</v>
      </c>
      <c r="BM36" s="9">
        <v>35</v>
      </c>
      <c r="BN36" s="8" t="str">
        <f t="shared" ref="BN36:BN41" si="43">"攻击+"&amp;BH36&amp;"（7星）"</f>
        <v>攻击+8400（7星）</v>
      </c>
      <c r="BO36" s="9" t="s">
        <v>212</v>
      </c>
      <c r="BP36" s="9">
        <v>7</v>
      </c>
      <c r="BQ36" s="9">
        <v>100</v>
      </c>
      <c r="BT36" s="9">
        <v>0</v>
      </c>
      <c r="BU36" s="9">
        <v>0</v>
      </c>
      <c r="BV36" s="8">
        <v>40</v>
      </c>
      <c r="BW36" s="9" t="str">
        <f t="shared" ref="BW36:BW41" si="44">"伤害加成+"&amp;BQ36/10&amp;"% （"&amp;BV36/5&amp;"星）"</f>
        <v>伤害加成+10% （8星）</v>
      </c>
      <c r="BX36" s="9" t="s">
        <v>213</v>
      </c>
      <c r="BY36" s="8">
        <v>2</v>
      </c>
      <c r="BZ36" s="9">
        <v>2600</v>
      </c>
      <c r="CA36" s="8">
        <v>3</v>
      </c>
      <c r="CB36" s="9">
        <v>6000</v>
      </c>
      <c r="CC36" s="9">
        <v>0</v>
      </c>
      <c r="CD36" s="9">
        <v>0</v>
      </c>
      <c r="CE36" s="9">
        <v>45</v>
      </c>
      <c r="CF36" s="9" t="str">
        <f t="shared" si="35"/>
        <v>攻击+2600，防御+6000 （9星）</v>
      </c>
      <c r="CG36" s="9" t="s">
        <v>214</v>
      </c>
      <c r="CH36" s="8">
        <v>22</v>
      </c>
      <c r="CI36" s="8">
        <v>120</v>
      </c>
      <c r="CJ36" s="8"/>
      <c r="CK36" s="8"/>
      <c r="CL36" s="8">
        <v>0</v>
      </c>
      <c r="CM36" s="8">
        <v>0</v>
      </c>
      <c r="CN36" s="8">
        <v>50</v>
      </c>
      <c r="CO36" s="9" t="str">
        <f t="shared" ref="CO36:CO41" si="45">"最终增伤+"&amp;CI36/10&amp;"% （"&amp;CN36/5&amp;"星）"</f>
        <v>最终增伤+12% （10星）</v>
      </c>
    </row>
    <row r="37" spans="1:93" s="9" customFormat="1" x14ac:dyDescent="0.25">
      <c r="A37" s="9">
        <v>6</v>
      </c>
      <c r="B37" s="9" t="s">
        <v>205</v>
      </c>
      <c r="C37" s="9">
        <v>8</v>
      </c>
      <c r="D37" s="9" t="s">
        <v>206</v>
      </c>
      <c r="E37" s="9">
        <v>18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5</v>
      </c>
      <c r="L37" s="9" t="str">
        <f t="shared" si="0"/>
        <v>初始怒气+1  （1星）</v>
      </c>
      <c r="M37" s="9" t="s">
        <v>207</v>
      </c>
      <c r="N37" s="9">
        <v>18</v>
      </c>
      <c r="O37" s="9">
        <v>2</v>
      </c>
      <c r="P37" s="9">
        <v>0</v>
      </c>
      <c r="Q37" s="9">
        <v>0</v>
      </c>
      <c r="R37" s="9">
        <v>0</v>
      </c>
      <c r="S37" s="9">
        <v>0</v>
      </c>
      <c r="T37" s="9">
        <v>10</v>
      </c>
      <c r="U37" s="9" t="str">
        <f t="shared" si="1"/>
        <v>初始怒气+2 （2星）</v>
      </c>
      <c r="V37" s="9" t="s">
        <v>208</v>
      </c>
      <c r="W37" s="9">
        <v>0</v>
      </c>
      <c r="X37" s="9">
        <v>0</v>
      </c>
      <c r="Y37" s="9">
        <v>2</v>
      </c>
      <c r="Z37" s="9">
        <v>750</v>
      </c>
      <c r="AA37" s="9">
        <v>3</v>
      </c>
      <c r="AB37" s="9">
        <v>550</v>
      </c>
      <c r="AC37" s="9">
        <v>15</v>
      </c>
      <c r="AD37" s="10" t="str">
        <f t="shared" si="29"/>
        <v>攻击+750，防御+550 （3星）</v>
      </c>
      <c r="AE37" s="9" t="s">
        <v>209</v>
      </c>
      <c r="AF37" s="9">
        <v>0</v>
      </c>
      <c r="AG37" s="9">
        <v>0</v>
      </c>
      <c r="AH37" s="9">
        <v>7</v>
      </c>
      <c r="AI37" s="9">
        <v>35</v>
      </c>
      <c r="AJ37" s="9">
        <v>8</v>
      </c>
      <c r="AK37" s="9">
        <v>30</v>
      </c>
      <c r="AL37" s="9">
        <v>20</v>
      </c>
      <c r="AM37" s="10" t="str">
        <f t="shared" si="30"/>
        <v>伤害加成+3.5%，伤害减免+3% （4星）</v>
      </c>
      <c r="AN37" s="9" t="s">
        <v>210</v>
      </c>
      <c r="AO37" s="9">
        <v>2</v>
      </c>
      <c r="AP37" s="9">
        <v>4200</v>
      </c>
      <c r="AQ37" s="9">
        <v>0</v>
      </c>
      <c r="AR37" s="9">
        <v>0</v>
      </c>
      <c r="AS37" s="9">
        <v>0</v>
      </c>
      <c r="AT37" s="9">
        <v>0</v>
      </c>
      <c r="AU37" s="9">
        <v>25</v>
      </c>
      <c r="AV37" s="8" t="str">
        <f t="shared" si="42"/>
        <v>攻击+4200 （5星）</v>
      </c>
      <c r="AW37" s="9" t="s">
        <v>211</v>
      </c>
      <c r="AX37" s="9">
        <v>18</v>
      </c>
      <c r="AY37" s="9">
        <v>4</v>
      </c>
      <c r="AZ37" s="9">
        <v>0</v>
      </c>
      <c r="BA37" s="9">
        <v>0</v>
      </c>
      <c r="BB37" s="9">
        <v>0</v>
      </c>
      <c r="BC37" s="9">
        <v>0</v>
      </c>
      <c r="BD37" s="9">
        <v>30</v>
      </c>
      <c r="BE37" s="8" t="str">
        <f t="shared" si="32"/>
        <v>初始怒气+4 （6星）</v>
      </c>
      <c r="BF37" s="9" t="s">
        <v>206</v>
      </c>
      <c r="BG37" s="9">
        <v>2</v>
      </c>
      <c r="BH37" s="9">
        <v>8400</v>
      </c>
      <c r="BI37" s="8">
        <v>0</v>
      </c>
      <c r="BJ37" s="9">
        <v>0</v>
      </c>
      <c r="BK37" s="9">
        <v>0</v>
      </c>
      <c r="BL37" s="9">
        <v>0</v>
      </c>
      <c r="BM37" s="9">
        <v>35</v>
      </c>
      <c r="BN37" s="8" t="str">
        <f t="shared" si="43"/>
        <v>攻击+8400（7星）</v>
      </c>
      <c r="BO37" s="9" t="s">
        <v>212</v>
      </c>
      <c r="BP37" s="9">
        <v>7</v>
      </c>
      <c r="BQ37" s="9">
        <v>100</v>
      </c>
      <c r="BT37" s="9">
        <v>0</v>
      </c>
      <c r="BU37" s="9">
        <v>0</v>
      </c>
      <c r="BV37" s="8">
        <v>40</v>
      </c>
      <c r="BW37" s="9" t="str">
        <f t="shared" si="44"/>
        <v>伤害加成+10% （8星）</v>
      </c>
      <c r="BX37" s="9" t="s">
        <v>213</v>
      </c>
      <c r="BY37" s="8">
        <v>2</v>
      </c>
      <c r="BZ37" s="9">
        <v>2600</v>
      </c>
      <c r="CA37" s="8">
        <v>3</v>
      </c>
      <c r="CB37" s="9">
        <v>6000</v>
      </c>
      <c r="CC37" s="9">
        <v>0</v>
      </c>
      <c r="CD37" s="9">
        <v>0</v>
      </c>
      <c r="CE37" s="9">
        <v>45</v>
      </c>
      <c r="CF37" s="9" t="str">
        <f t="shared" si="35"/>
        <v>攻击+2600，防御+6000 （9星）</v>
      </c>
      <c r="CG37" s="9" t="s">
        <v>214</v>
      </c>
      <c r="CH37" s="8">
        <v>22</v>
      </c>
      <c r="CI37" s="8">
        <v>120</v>
      </c>
      <c r="CJ37" s="8"/>
      <c r="CK37" s="8"/>
      <c r="CL37" s="8">
        <v>0</v>
      </c>
      <c r="CM37" s="8">
        <v>0</v>
      </c>
      <c r="CN37" s="8">
        <v>50</v>
      </c>
      <c r="CO37" s="9" t="str">
        <f t="shared" si="45"/>
        <v>最终增伤+12% （10星）</v>
      </c>
    </row>
    <row r="38" spans="1:93" s="9" customFormat="1" x14ac:dyDescent="0.25">
      <c r="A38" s="9">
        <v>6</v>
      </c>
      <c r="B38" s="9" t="s">
        <v>205</v>
      </c>
      <c r="C38" s="9">
        <v>10</v>
      </c>
      <c r="D38" s="9" t="s">
        <v>206</v>
      </c>
      <c r="E38" s="9">
        <v>18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5</v>
      </c>
      <c r="L38" s="9" t="str">
        <f t="shared" si="0"/>
        <v>初始怒气+1  （1星）</v>
      </c>
      <c r="M38" s="9" t="s">
        <v>207</v>
      </c>
      <c r="N38" s="9">
        <v>18</v>
      </c>
      <c r="O38" s="9">
        <v>2</v>
      </c>
      <c r="P38" s="9">
        <v>0</v>
      </c>
      <c r="Q38" s="9">
        <v>0</v>
      </c>
      <c r="R38" s="9">
        <v>0</v>
      </c>
      <c r="S38" s="9">
        <v>0</v>
      </c>
      <c r="T38" s="9">
        <v>10</v>
      </c>
      <c r="U38" s="9" t="str">
        <f t="shared" si="1"/>
        <v>初始怒气+2 （2星）</v>
      </c>
      <c r="V38" s="9" t="s">
        <v>208</v>
      </c>
      <c r="W38" s="9">
        <v>0</v>
      </c>
      <c r="X38" s="9">
        <v>0</v>
      </c>
      <c r="Y38" s="9">
        <v>2</v>
      </c>
      <c r="Z38" s="9">
        <v>750</v>
      </c>
      <c r="AA38" s="9">
        <v>3</v>
      </c>
      <c r="AB38" s="9">
        <v>550</v>
      </c>
      <c r="AC38" s="9">
        <v>15</v>
      </c>
      <c r="AD38" s="10" t="str">
        <f t="shared" si="29"/>
        <v>攻击+750，防御+550 （3星）</v>
      </c>
      <c r="AE38" s="9" t="s">
        <v>209</v>
      </c>
      <c r="AF38" s="9">
        <v>0</v>
      </c>
      <c r="AG38" s="9">
        <v>0</v>
      </c>
      <c r="AH38" s="9">
        <v>7</v>
      </c>
      <c r="AI38" s="9">
        <v>35</v>
      </c>
      <c r="AJ38" s="9">
        <v>8</v>
      </c>
      <c r="AK38" s="9">
        <v>30</v>
      </c>
      <c r="AL38" s="9">
        <v>20</v>
      </c>
      <c r="AM38" s="10" t="str">
        <f t="shared" si="30"/>
        <v>伤害加成+3.5%，伤害减免+3% （4星）</v>
      </c>
      <c r="AN38" s="9" t="s">
        <v>210</v>
      </c>
      <c r="AO38" s="9">
        <v>2</v>
      </c>
      <c r="AP38" s="9">
        <v>4200</v>
      </c>
      <c r="AQ38" s="9">
        <v>0</v>
      </c>
      <c r="AR38" s="9">
        <v>0</v>
      </c>
      <c r="AS38" s="9">
        <v>0</v>
      </c>
      <c r="AT38" s="9">
        <v>0</v>
      </c>
      <c r="AU38" s="9">
        <v>25</v>
      </c>
      <c r="AV38" s="8" t="str">
        <f t="shared" si="42"/>
        <v>攻击+4200 （5星）</v>
      </c>
      <c r="AW38" s="9" t="s">
        <v>211</v>
      </c>
      <c r="AX38" s="9">
        <v>18</v>
      </c>
      <c r="AY38" s="9">
        <v>4</v>
      </c>
      <c r="AZ38" s="9">
        <v>0</v>
      </c>
      <c r="BA38" s="9">
        <v>0</v>
      </c>
      <c r="BB38" s="9">
        <v>0</v>
      </c>
      <c r="BC38" s="9">
        <v>0</v>
      </c>
      <c r="BD38" s="9">
        <v>30</v>
      </c>
      <c r="BE38" s="8" t="str">
        <f t="shared" si="32"/>
        <v>初始怒气+4 （6星）</v>
      </c>
      <c r="BF38" s="9" t="s">
        <v>206</v>
      </c>
      <c r="BG38" s="9">
        <v>2</v>
      </c>
      <c r="BH38" s="9">
        <v>8400</v>
      </c>
      <c r="BI38" s="8">
        <v>0</v>
      </c>
      <c r="BJ38" s="9">
        <v>0</v>
      </c>
      <c r="BK38" s="9">
        <v>0</v>
      </c>
      <c r="BL38" s="9">
        <v>0</v>
      </c>
      <c r="BM38" s="9">
        <v>35</v>
      </c>
      <c r="BN38" s="8" t="str">
        <f t="shared" si="43"/>
        <v>攻击+8400（7星）</v>
      </c>
      <c r="BO38" s="9" t="s">
        <v>212</v>
      </c>
      <c r="BP38" s="9">
        <v>7</v>
      </c>
      <c r="BQ38" s="9">
        <v>100</v>
      </c>
      <c r="BT38" s="9">
        <v>0</v>
      </c>
      <c r="BU38" s="9">
        <v>0</v>
      </c>
      <c r="BV38" s="8">
        <v>40</v>
      </c>
      <c r="BW38" s="9" t="str">
        <f t="shared" si="44"/>
        <v>伤害加成+10% （8星）</v>
      </c>
      <c r="BX38" s="9" t="s">
        <v>213</v>
      </c>
      <c r="BY38" s="8">
        <v>2</v>
      </c>
      <c r="BZ38" s="9">
        <v>2600</v>
      </c>
      <c r="CA38" s="8">
        <v>3</v>
      </c>
      <c r="CB38" s="9">
        <v>6000</v>
      </c>
      <c r="CC38" s="9">
        <v>0</v>
      </c>
      <c r="CD38" s="9">
        <v>0</v>
      </c>
      <c r="CE38" s="9">
        <v>45</v>
      </c>
      <c r="CF38" s="9" t="str">
        <f t="shared" si="35"/>
        <v>攻击+2600，防御+6000 （9星）</v>
      </c>
      <c r="CG38" s="9" t="s">
        <v>214</v>
      </c>
      <c r="CH38" s="8">
        <v>22</v>
      </c>
      <c r="CI38" s="8">
        <v>120</v>
      </c>
      <c r="CJ38" s="8"/>
      <c r="CK38" s="8"/>
      <c r="CL38" s="8">
        <v>0</v>
      </c>
      <c r="CM38" s="8">
        <v>0</v>
      </c>
      <c r="CN38" s="8">
        <v>50</v>
      </c>
      <c r="CO38" s="9" t="str">
        <f t="shared" si="45"/>
        <v>最终增伤+12% （10星）</v>
      </c>
    </row>
    <row r="39" spans="1:93" s="9" customFormat="1" x14ac:dyDescent="0.25">
      <c r="A39" s="9">
        <v>6</v>
      </c>
      <c r="B39" s="9" t="s">
        <v>205</v>
      </c>
      <c r="C39" s="9">
        <v>13</v>
      </c>
      <c r="D39" s="9" t="s">
        <v>206</v>
      </c>
      <c r="E39" s="9">
        <v>18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5</v>
      </c>
      <c r="L39" s="9" t="str">
        <f t="shared" si="0"/>
        <v>初始怒气+1  （1星）</v>
      </c>
      <c r="M39" s="9" t="s">
        <v>207</v>
      </c>
      <c r="N39" s="9">
        <v>18</v>
      </c>
      <c r="O39" s="9">
        <v>2</v>
      </c>
      <c r="P39" s="9">
        <v>0</v>
      </c>
      <c r="Q39" s="9">
        <v>0</v>
      </c>
      <c r="R39" s="9">
        <v>0</v>
      </c>
      <c r="S39" s="9">
        <v>0</v>
      </c>
      <c r="T39" s="9">
        <v>10</v>
      </c>
      <c r="U39" s="9" t="str">
        <f t="shared" si="1"/>
        <v>初始怒气+2 （2星）</v>
      </c>
      <c r="V39" s="9" t="s">
        <v>208</v>
      </c>
      <c r="W39" s="9">
        <v>0</v>
      </c>
      <c r="X39" s="9">
        <v>0</v>
      </c>
      <c r="Y39" s="9">
        <v>2</v>
      </c>
      <c r="Z39" s="9">
        <v>750</v>
      </c>
      <c r="AA39" s="9">
        <v>3</v>
      </c>
      <c r="AB39" s="9">
        <v>550</v>
      </c>
      <c r="AC39" s="9">
        <v>15</v>
      </c>
      <c r="AD39" s="10" t="str">
        <f t="shared" si="29"/>
        <v>攻击+750，防御+550 （3星）</v>
      </c>
      <c r="AE39" s="9" t="s">
        <v>209</v>
      </c>
      <c r="AF39" s="9">
        <v>0</v>
      </c>
      <c r="AG39" s="9">
        <v>0</v>
      </c>
      <c r="AH39" s="9">
        <v>7</v>
      </c>
      <c r="AI39" s="9">
        <v>35</v>
      </c>
      <c r="AJ39" s="9">
        <v>8</v>
      </c>
      <c r="AK39" s="9">
        <v>30</v>
      </c>
      <c r="AL39" s="9">
        <v>20</v>
      </c>
      <c r="AM39" s="10" t="str">
        <f t="shared" si="30"/>
        <v>伤害加成+3.5%，伤害减免+3% （4星）</v>
      </c>
      <c r="AN39" s="9" t="s">
        <v>210</v>
      </c>
      <c r="AO39" s="9">
        <v>2</v>
      </c>
      <c r="AP39" s="9">
        <v>4200</v>
      </c>
      <c r="AQ39" s="9">
        <v>0</v>
      </c>
      <c r="AR39" s="9">
        <v>0</v>
      </c>
      <c r="AS39" s="9">
        <v>0</v>
      </c>
      <c r="AT39" s="9">
        <v>0</v>
      </c>
      <c r="AU39" s="9">
        <v>25</v>
      </c>
      <c r="AV39" s="8" t="str">
        <f t="shared" si="42"/>
        <v>攻击+4200 （5星）</v>
      </c>
      <c r="AW39" s="9" t="s">
        <v>211</v>
      </c>
      <c r="AX39" s="9">
        <v>18</v>
      </c>
      <c r="AY39" s="9">
        <v>4</v>
      </c>
      <c r="AZ39" s="9">
        <v>0</v>
      </c>
      <c r="BA39" s="9">
        <v>0</v>
      </c>
      <c r="BB39" s="9">
        <v>0</v>
      </c>
      <c r="BC39" s="9">
        <v>0</v>
      </c>
      <c r="BD39" s="9">
        <v>30</v>
      </c>
      <c r="BE39" s="8" t="str">
        <f t="shared" si="32"/>
        <v>初始怒气+4 （6星）</v>
      </c>
      <c r="BF39" s="9" t="s">
        <v>206</v>
      </c>
      <c r="BG39" s="9">
        <v>2</v>
      </c>
      <c r="BH39" s="9">
        <v>8400</v>
      </c>
      <c r="BI39" s="8">
        <v>0</v>
      </c>
      <c r="BJ39" s="9">
        <v>0</v>
      </c>
      <c r="BK39" s="9">
        <v>0</v>
      </c>
      <c r="BL39" s="9">
        <v>0</v>
      </c>
      <c r="BM39" s="9">
        <v>35</v>
      </c>
      <c r="BN39" s="8" t="str">
        <f t="shared" si="43"/>
        <v>攻击+8400（7星）</v>
      </c>
      <c r="BO39" s="9" t="s">
        <v>212</v>
      </c>
      <c r="BP39" s="9">
        <v>7</v>
      </c>
      <c r="BQ39" s="9">
        <v>100</v>
      </c>
      <c r="BT39" s="9">
        <v>0</v>
      </c>
      <c r="BU39" s="9">
        <v>0</v>
      </c>
      <c r="BV39" s="8">
        <v>40</v>
      </c>
      <c r="BW39" s="9" t="str">
        <f t="shared" si="44"/>
        <v>伤害加成+10% （8星）</v>
      </c>
      <c r="BX39" s="9" t="s">
        <v>213</v>
      </c>
      <c r="BY39" s="8">
        <v>2</v>
      </c>
      <c r="BZ39" s="9">
        <v>2600</v>
      </c>
      <c r="CA39" s="8">
        <v>3</v>
      </c>
      <c r="CB39" s="9">
        <v>6000</v>
      </c>
      <c r="CC39" s="9">
        <v>0</v>
      </c>
      <c r="CD39" s="9">
        <v>0</v>
      </c>
      <c r="CE39" s="9">
        <v>45</v>
      </c>
      <c r="CF39" s="9" t="str">
        <f t="shared" si="35"/>
        <v>攻击+2600，防御+6000 （9星）</v>
      </c>
      <c r="CG39" s="9" t="s">
        <v>214</v>
      </c>
      <c r="CH39" s="8">
        <v>22</v>
      </c>
      <c r="CI39" s="8">
        <v>120</v>
      </c>
      <c r="CJ39" s="8"/>
      <c r="CK39" s="8"/>
      <c r="CL39" s="8">
        <v>0</v>
      </c>
      <c r="CM39" s="8">
        <v>0</v>
      </c>
      <c r="CN39" s="8">
        <v>50</v>
      </c>
      <c r="CO39" s="9" t="str">
        <f t="shared" si="45"/>
        <v>最终增伤+12% （10星）</v>
      </c>
    </row>
    <row r="40" spans="1:93" s="9" customFormat="1" x14ac:dyDescent="0.25">
      <c r="A40" s="9">
        <v>6</v>
      </c>
      <c r="B40" s="9" t="s">
        <v>205</v>
      </c>
      <c r="C40" s="9">
        <v>15</v>
      </c>
      <c r="D40" s="9" t="s">
        <v>206</v>
      </c>
      <c r="E40" s="9">
        <v>18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5</v>
      </c>
      <c r="L40" s="9" t="str">
        <f t="shared" si="0"/>
        <v>初始怒气+1  （1星）</v>
      </c>
      <c r="M40" s="9" t="s">
        <v>207</v>
      </c>
      <c r="N40" s="9">
        <v>18</v>
      </c>
      <c r="O40" s="9">
        <v>2</v>
      </c>
      <c r="P40" s="9">
        <v>0</v>
      </c>
      <c r="Q40" s="9">
        <v>0</v>
      </c>
      <c r="R40" s="9">
        <v>0</v>
      </c>
      <c r="S40" s="9">
        <v>0</v>
      </c>
      <c r="T40" s="9">
        <v>10</v>
      </c>
      <c r="U40" s="9" t="str">
        <f t="shared" si="1"/>
        <v>初始怒气+2 （2星）</v>
      </c>
      <c r="V40" s="9" t="s">
        <v>208</v>
      </c>
      <c r="W40" s="9">
        <v>0</v>
      </c>
      <c r="X40" s="9">
        <v>0</v>
      </c>
      <c r="Y40" s="9">
        <v>2</v>
      </c>
      <c r="Z40" s="9">
        <v>750</v>
      </c>
      <c r="AA40" s="9">
        <v>3</v>
      </c>
      <c r="AB40" s="9">
        <v>550</v>
      </c>
      <c r="AC40" s="9">
        <v>15</v>
      </c>
      <c r="AD40" s="10" t="str">
        <f t="shared" si="29"/>
        <v>攻击+750，防御+550 （3星）</v>
      </c>
      <c r="AE40" s="9" t="s">
        <v>209</v>
      </c>
      <c r="AF40" s="9">
        <v>0</v>
      </c>
      <c r="AG40" s="9">
        <v>0</v>
      </c>
      <c r="AH40" s="9">
        <v>7</v>
      </c>
      <c r="AI40" s="9">
        <v>35</v>
      </c>
      <c r="AJ40" s="9">
        <v>8</v>
      </c>
      <c r="AK40" s="9">
        <v>30</v>
      </c>
      <c r="AL40" s="9">
        <v>20</v>
      </c>
      <c r="AM40" s="10" t="str">
        <f t="shared" si="30"/>
        <v>伤害加成+3.5%，伤害减免+3% （4星）</v>
      </c>
      <c r="AN40" s="9" t="s">
        <v>210</v>
      </c>
      <c r="AO40" s="9">
        <v>2</v>
      </c>
      <c r="AP40" s="9">
        <v>4200</v>
      </c>
      <c r="AQ40" s="9">
        <v>0</v>
      </c>
      <c r="AR40" s="9">
        <v>0</v>
      </c>
      <c r="AS40" s="9">
        <v>0</v>
      </c>
      <c r="AT40" s="9">
        <v>0</v>
      </c>
      <c r="AU40" s="9">
        <v>25</v>
      </c>
      <c r="AV40" s="8" t="str">
        <f t="shared" si="42"/>
        <v>攻击+4200 （5星）</v>
      </c>
      <c r="AW40" s="9" t="s">
        <v>211</v>
      </c>
      <c r="AX40" s="9">
        <v>18</v>
      </c>
      <c r="AY40" s="9">
        <v>4</v>
      </c>
      <c r="AZ40" s="9">
        <v>0</v>
      </c>
      <c r="BA40" s="9">
        <v>0</v>
      </c>
      <c r="BB40" s="9">
        <v>0</v>
      </c>
      <c r="BC40" s="9">
        <v>0</v>
      </c>
      <c r="BD40" s="9">
        <v>30</v>
      </c>
      <c r="BE40" s="8" t="str">
        <f t="shared" si="32"/>
        <v>初始怒气+4 （6星）</v>
      </c>
      <c r="BF40" s="9" t="s">
        <v>206</v>
      </c>
      <c r="BG40" s="9">
        <v>2</v>
      </c>
      <c r="BH40" s="9">
        <v>8400</v>
      </c>
      <c r="BI40" s="8">
        <v>0</v>
      </c>
      <c r="BJ40" s="9">
        <v>0</v>
      </c>
      <c r="BK40" s="9">
        <v>0</v>
      </c>
      <c r="BL40" s="9">
        <v>0</v>
      </c>
      <c r="BM40" s="9">
        <v>35</v>
      </c>
      <c r="BN40" s="8" t="str">
        <f t="shared" si="43"/>
        <v>攻击+8400（7星）</v>
      </c>
      <c r="BO40" s="9" t="s">
        <v>212</v>
      </c>
      <c r="BP40" s="9">
        <v>7</v>
      </c>
      <c r="BQ40" s="9">
        <v>100</v>
      </c>
      <c r="BT40" s="9">
        <v>0</v>
      </c>
      <c r="BU40" s="9">
        <v>0</v>
      </c>
      <c r="BV40" s="8">
        <v>40</v>
      </c>
      <c r="BW40" s="9" t="str">
        <f t="shared" si="44"/>
        <v>伤害加成+10% （8星）</v>
      </c>
      <c r="BX40" s="9" t="s">
        <v>213</v>
      </c>
      <c r="BY40" s="8">
        <v>2</v>
      </c>
      <c r="BZ40" s="9">
        <v>2600</v>
      </c>
      <c r="CA40" s="8">
        <v>3</v>
      </c>
      <c r="CB40" s="9">
        <v>6000</v>
      </c>
      <c r="CC40" s="9">
        <v>0</v>
      </c>
      <c r="CD40" s="9">
        <v>0</v>
      </c>
      <c r="CE40" s="9">
        <v>45</v>
      </c>
      <c r="CF40" s="9" t="str">
        <f t="shared" si="35"/>
        <v>攻击+2600，防御+6000 （9星）</v>
      </c>
      <c r="CG40" s="9" t="s">
        <v>214</v>
      </c>
      <c r="CH40" s="8">
        <v>22</v>
      </c>
      <c r="CI40" s="8">
        <v>120</v>
      </c>
      <c r="CJ40" s="8"/>
      <c r="CK40" s="8"/>
      <c r="CL40" s="8">
        <v>0</v>
      </c>
      <c r="CM40" s="8">
        <v>0</v>
      </c>
      <c r="CN40" s="8">
        <v>50</v>
      </c>
      <c r="CO40" s="9" t="str">
        <f t="shared" si="45"/>
        <v>最终增伤+12% （10星）</v>
      </c>
    </row>
    <row r="41" spans="1:93" s="9" customFormat="1" x14ac:dyDescent="0.25">
      <c r="A41" s="9">
        <v>6</v>
      </c>
      <c r="B41" s="9" t="s">
        <v>411</v>
      </c>
      <c r="C41" s="9">
        <v>18</v>
      </c>
      <c r="D41" s="9" t="s">
        <v>206</v>
      </c>
      <c r="E41" s="9">
        <v>18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5</v>
      </c>
      <c r="L41" s="9" t="str">
        <f t="shared" si="0"/>
        <v>初始怒气+1  （1星）</v>
      </c>
      <c r="M41" s="9" t="s">
        <v>207</v>
      </c>
      <c r="N41" s="9">
        <v>18</v>
      </c>
      <c r="O41" s="9">
        <v>2</v>
      </c>
      <c r="P41" s="9">
        <v>0</v>
      </c>
      <c r="Q41" s="9">
        <v>0</v>
      </c>
      <c r="R41" s="9">
        <v>0</v>
      </c>
      <c r="S41" s="9">
        <v>0</v>
      </c>
      <c r="T41" s="9">
        <v>10</v>
      </c>
      <c r="U41" s="9" t="str">
        <f t="shared" si="1"/>
        <v>初始怒气+2 （2星）</v>
      </c>
      <c r="V41" s="9" t="s">
        <v>208</v>
      </c>
      <c r="W41" s="9">
        <v>0</v>
      </c>
      <c r="X41" s="9">
        <v>0</v>
      </c>
      <c r="Y41" s="9">
        <v>2</v>
      </c>
      <c r="Z41" s="9">
        <v>750</v>
      </c>
      <c r="AA41" s="9">
        <v>3</v>
      </c>
      <c r="AB41" s="9">
        <v>550</v>
      </c>
      <c r="AC41" s="9">
        <v>15</v>
      </c>
      <c r="AD41" s="10" t="str">
        <f t="shared" si="29"/>
        <v>攻击+750，防御+550 （3星）</v>
      </c>
      <c r="AE41" s="9" t="s">
        <v>209</v>
      </c>
      <c r="AF41" s="9">
        <v>0</v>
      </c>
      <c r="AG41" s="9">
        <v>0</v>
      </c>
      <c r="AH41" s="9">
        <v>7</v>
      </c>
      <c r="AI41" s="9">
        <v>35</v>
      </c>
      <c r="AJ41" s="9">
        <v>8</v>
      </c>
      <c r="AK41" s="9">
        <v>30</v>
      </c>
      <c r="AL41" s="9">
        <v>20</v>
      </c>
      <c r="AM41" s="10" t="str">
        <f t="shared" si="30"/>
        <v>伤害加成+3.5%，伤害减免+3% （4星）</v>
      </c>
      <c r="AN41" s="9" t="s">
        <v>210</v>
      </c>
      <c r="AO41" s="9">
        <v>2</v>
      </c>
      <c r="AP41" s="9">
        <v>4200</v>
      </c>
      <c r="AQ41" s="9">
        <v>0</v>
      </c>
      <c r="AR41" s="9">
        <v>0</v>
      </c>
      <c r="AS41" s="9">
        <v>0</v>
      </c>
      <c r="AT41" s="9">
        <v>0</v>
      </c>
      <c r="AU41" s="9">
        <v>25</v>
      </c>
      <c r="AV41" s="8" t="str">
        <f t="shared" si="42"/>
        <v>攻击+4200 （5星）</v>
      </c>
      <c r="AW41" s="9" t="s">
        <v>211</v>
      </c>
      <c r="AX41" s="9">
        <v>18</v>
      </c>
      <c r="AY41" s="9">
        <v>4</v>
      </c>
      <c r="AZ41" s="9">
        <v>0</v>
      </c>
      <c r="BA41" s="9">
        <v>0</v>
      </c>
      <c r="BB41" s="9">
        <v>0</v>
      </c>
      <c r="BC41" s="9">
        <v>0</v>
      </c>
      <c r="BD41" s="9">
        <v>30</v>
      </c>
      <c r="BE41" s="8" t="str">
        <f t="shared" si="32"/>
        <v>初始怒气+4 （6星）</v>
      </c>
      <c r="BF41" s="9" t="s">
        <v>206</v>
      </c>
      <c r="BG41" s="9">
        <v>2</v>
      </c>
      <c r="BH41" s="9">
        <v>8400</v>
      </c>
      <c r="BI41" s="8">
        <v>0</v>
      </c>
      <c r="BJ41" s="9">
        <v>0</v>
      </c>
      <c r="BK41" s="9">
        <v>0</v>
      </c>
      <c r="BL41" s="9">
        <v>0</v>
      </c>
      <c r="BM41" s="9">
        <v>35</v>
      </c>
      <c r="BN41" s="8" t="str">
        <f t="shared" si="43"/>
        <v>攻击+8400（7星）</v>
      </c>
      <c r="BO41" s="9" t="s">
        <v>212</v>
      </c>
      <c r="BP41" s="9">
        <v>7</v>
      </c>
      <c r="BQ41" s="9">
        <v>100</v>
      </c>
      <c r="BT41" s="9">
        <v>0</v>
      </c>
      <c r="BU41" s="9">
        <v>0</v>
      </c>
      <c r="BV41" s="8">
        <v>40</v>
      </c>
      <c r="BW41" s="9" t="str">
        <f t="shared" si="44"/>
        <v>伤害加成+10% （8星）</v>
      </c>
      <c r="BX41" s="9" t="s">
        <v>213</v>
      </c>
      <c r="BY41" s="8">
        <v>2</v>
      </c>
      <c r="BZ41" s="9">
        <v>2600</v>
      </c>
      <c r="CA41" s="8">
        <v>3</v>
      </c>
      <c r="CB41" s="9">
        <v>6000</v>
      </c>
      <c r="CC41" s="9">
        <v>0</v>
      </c>
      <c r="CD41" s="9">
        <v>0</v>
      </c>
      <c r="CE41" s="9">
        <v>45</v>
      </c>
      <c r="CF41" s="9" t="str">
        <f t="shared" si="35"/>
        <v>攻击+2600，防御+6000 （9星）</v>
      </c>
      <c r="CG41" s="9" t="s">
        <v>214</v>
      </c>
      <c r="CH41" s="8">
        <v>22</v>
      </c>
      <c r="CI41" s="8">
        <v>120</v>
      </c>
      <c r="CJ41" s="8"/>
      <c r="CK41" s="8"/>
      <c r="CL41" s="8">
        <v>0</v>
      </c>
      <c r="CM41" s="8">
        <v>0</v>
      </c>
      <c r="CN41" s="8">
        <v>50</v>
      </c>
      <c r="CO41" s="9" t="str">
        <f t="shared" si="45"/>
        <v>最终增伤+12% （10星）</v>
      </c>
    </row>
    <row r="42" spans="1:93" s="9" customFormat="1" x14ac:dyDescent="0.25">
      <c r="A42" s="9">
        <v>7</v>
      </c>
      <c r="B42" s="9" t="s">
        <v>205</v>
      </c>
      <c r="C42" s="9">
        <v>5</v>
      </c>
      <c r="D42" s="9" t="s">
        <v>206</v>
      </c>
      <c r="E42" s="9">
        <v>18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5</v>
      </c>
      <c r="L42" s="9" t="str">
        <f t="shared" si="0"/>
        <v>初始怒气+1  （1星）</v>
      </c>
      <c r="M42" s="9" t="s">
        <v>207</v>
      </c>
      <c r="N42" s="9">
        <v>18</v>
      </c>
      <c r="O42" s="9">
        <v>2</v>
      </c>
      <c r="P42" s="9">
        <v>0</v>
      </c>
      <c r="Q42" s="9">
        <v>0</v>
      </c>
      <c r="R42" s="9">
        <v>0</v>
      </c>
      <c r="S42" s="9">
        <v>0</v>
      </c>
      <c r="T42" s="9">
        <v>10</v>
      </c>
      <c r="U42" s="9" t="str">
        <f t="shared" si="1"/>
        <v>初始怒气+2 （2星）</v>
      </c>
      <c r="V42" s="9" t="s">
        <v>208</v>
      </c>
      <c r="W42" s="9">
        <v>0</v>
      </c>
      <c r="X42" s="9">
        <v>0</v>
      </c>
      <c r="Y42" s="9">
        <v>2</v>
      </c>
      <c r="Z42" s="9">
        <v>750</v>
      </c>
      <c r="AA42" s="9">
        <v>3</v>
      </c>
      <c r="AB42" s="9">
        <v>550</v>
      </c>
      <c r="AC42" s="9">
        <v>15</v>
      </c>
      <c r="AD42" s="10" t="str">
        <f t="shared" si="29"/>
        <v>攻击+750，防御+550 （3星）</v>
      </c>
      <c r="AE42" s="9" t="s">
        <v>209</v>
      </c>
      <c r="AF42" s="9">
        <v>0</v>
      </c>
      <c r="AG42" s="9">
        <v>0</v>
      </c>
      <c r="AH42" s="9">
        <v>7</v>
      </c>
      <c r="AI42" s="9">
        <v>35</v>
      </c>
      <c r="AJ42" s="9">
        <v>8</v>
      </c>
      <c r="AK42" s="9">
        <v>30</v>
      </c>
      <c r="AL42" s="9">
        <v>20</v>
      </c>
      <c r="AM42" s="10" t="str">
        <f t="shared" si="30"/>
        <v>伤害加成+3.5%，伤害减免+3% （4星）</v>
      </c>
      <c r="AN42" s="9" t="s">
        <v>210</v>
      </c>
      <c r="AO42" s="9">
        <v>2</v>
      </c>
      <c r="AP42" s="9">
        <v>2600</v>
      </c>
      <c r="AQ42" s="9">
        <v>3</v>
      </c>
      <c r="AR42" s="9">
        <v>1300</v>
      </c>
      <c r="AS42" s="9">
        <v>0</v>
      </c>
      <c r="AT42" s="9">
        <v>0</v>
      </c>
      <c r="AU42" s="9">
        <v>25</v>
      </c>
      <c r="AV42" s="8" t="str">
        <f t="shared" ref="AV42:AV47" si="46">"攻击+"&amp;AP42&amp;"，防御+"&amp;AR42&amp;" （5星）"</f>
        <v>攻击+2600，防御+1300 （5星）</v>
      </c>
      <c r="AW42" s="9" t="s">
        <v>211</v>
      </c>
      <c r="AX42" s="9">
        <v>18</v>
      </c>
      <c r="AY42" s="9">
        <v>4</v>
      </c>
      <c r="AZ42" s="9">
        <v>0</v>
      </c>
      <c r="BA42" s="9">
        <v>0</v>
      </c>
      <c r="BB42" s="9">
        <v>0</v>
      </c>
      <c r="BC42" s="9">
        <v>0</v>
      </c>
      <c r="BD42" s="9">
        <v>30</v>
      </c>
      <c r="BE42" s="8" t="str">
        <f t="shared" si="32"/>
        <v>初始怒气+4 （6星）</v>
      </c>
      <c r="BF42" s="9" t="s">
        <v>206</v>
      </c>
      <c r="BG42" s="9">
        <v>2</v>
      </c>
      <c r="BH42" s="9">
        <v>5200</v>
      </c>
      <c r="BI42" s="8">
        <v>3</v>
      </c>
      <c r="BJ42" s="9">
        <v>2600</v>
      </c>
      <c r="BK42" s="9">
        <v>0</v>
      </c>
      <c r="BL42" s="9">
        <v>0</v>
      </c>
      <c r="BM42" s="9">
        <v>35</v>
      </c>
      <c r="BN42" s="9" t="str">
        <f t="shared" ref="BN42:BN47" si="47">"攻击+"&amp;BH42&amp;"，防御+"&amp;BJ42&amp;" （7星）"</f>
        <v>攻击+5200，防御+2600 （7星）</v>
      </c>
      <c r="BO42" s="9" t="s">
        <v>212</v>
      </c>
      <c r="BP42" s="9">
        <v>7</v>
      </c>
      <c r="BQ42" s="9">
        <v>50</v>
      </c>
      <c r="BR42" s="9">
        <v>23</v>
      </c>
      <c r="BS42" s="9">
        <v>20</v>
      </c>
      <c r="BT42" s="9">
        <v>0</v>
      </c>
      <c r="BU42" s="9">
        <v>0</v>
      </c>
      <c r="BV42" s="8">
        <v>40</v>
      </c>
      <c r="BW42" s="8" t="str">
        <f t="shared" ref="BW42:BW47" si="48">"伤害加成+"&amp;BQ42/10&amp;"%，最终免伤+"&amp;BS42/10&amp;"% （"&amp;BV42/5&amp;"星）"</f>
        <v>伤害加成+5%，最终免伤+2% （8星）</v>
      </c>
      <c r="BX42" s="9" t="s">
        <v>213</v>
      </c>
      <c r="BY42" s="8">
        <v>2</v>
      </c>
      <c r="BZ42" s="9">
        <v>2600</v>
      </c>
      <c r="CA42" s="8">
        <v>3</v>
      </c>
      <c r="CB42" s="9">
        <v>6000</v>
      </c>
      <c r="CC42" s="9">
        <v>0</v>
      </c>
      <c r="CD42" s="9">
        <v>0</v>
      </c>
      <c r="CE42" s="9">
        <v>45</v>
      </c>
      <c r="CF42" s="9" t="str">
        <f t="shared" si="35"/>
        <v>攻击+2600，防御+6000 （9星）</v>
      </c>
      <c r="CG42" s="9" t="s">
        <v>214</v>
      </c>
      <c r="CH42" s="8">
        <v>22</v>
      </c>
      <c r="CI42" s="8">
        <v>60</v>
      </c>
      <c r="CJ42" s="8">
        <v>23</v>
      </c>
      <c r="CK42" s="8">
        <v>30</v>
      </c>
      <c r="CL42" s="8"/>
      <c r="CM42" s="8"/>
      <c r="CN42" s="8">
        <v>50</v>
      </c>
      <c r="CO42" s="8" t="str">
        <f t="shared" ref="CO42:CO47" si="49">"最终增伤+"&amp;CI42/10&amp;"%，最终免伤+"&amp;CK42/10&amp;"% （"&amp;CN42/5&amp;"星）"</f>
        <v>最终增伤+6%，最终免伤+3% （10星）</v>
      </c>
    </row>
    <row r="43" spans="1:93" s="9" customFormat="1" x14ac:dyDescent="0.25">
      <c r="A43" s="9">
        <v>7</v>
      </c>
      <c r="B43" s="9" t="s">
        <v>205</v>
      </c>
      <c r="C43" s="9">
        <v>8</v>
      </c>
      <c r="D43" s="9" t="s">
        <v>206</v>
      </c>
      <c r="E43" s="9">
        <v>18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K43" s="9">
        <v>5</v>
      </c>
      <c r="L43" s="9" t="str">
        <f t="shared" si="0"/>
        <v>初始怒气+1  （1星）</v>
      </c>
      <c r="M43" s="9" t="s">
        <v>207</v>
      </c>
      <c r="N43" s="9">
        <v>18</v>
      </c>
      <c r="O43" s="9">
        <v>2</v>
      </c>
      <c r="P43" s="9">
        <v>0</v>
      </c>
      <c r="Q43" s="9">
        <v>0</v>
      </c>
      <c r="R43" s="9">
        <v>0</v>
      </c>
      <c r="S43" s="9">
        <v>0</v>
      </c>
      <c r="T43" s="9">
        <v>10</v>
      </c>
      <c r="U43" s="9" t="str">
        <f t="shared" si="1"/>
        <v>初始怒气+2 （2星）</v>
      </c>
      <c r="V43" s="9" t="s">
        <v>208</v>
      </c>
      <c r="W43" s="9">
        <v>0</v>
      </c>
      <c r="X43" s="9">
        <v>0</v>
      </c>
      <c r="Y43" s="9">
        <v>2</v>
      </c>
      <c r="Z43" s="9">
        <v>750</v>
      </c>
      <c r="AA43" s="9">
        <v>3</v>
      </c>
      <c r="AB43" s="9">
        <v>550</v>
      </c>
      <c r="AC43" s="9">
        <v>15</v>
      </c>
      <c r="AD43" s="10" t="str">
        <f t="shared" si="29"/>
        <v>攻击+750，防御+550 （3星）</v>
      </c>
      <c r="AE43" s="9" t="s">
        <v>209</v>
      </c>
      <c r="AF43" s="9">
        <v>0</v>
      </c>
      <c r="AG43" s="9">
        <v>0</v>
      </c>
      <c r="AH43" s="9">
        <v>7</v>
      </c>
      <c r="AI43" s="9">
        <v>35</v>
      </c>
      <c r="AJ43" s="9">
        <v>8</v>
      </c>
      <c r="AK43" s="9">
        <v>30</v>
      </c>
      <c r="AL43" s="9">
        <v>20</v>
      </c>
      <c r="AM43" s="10" t="str">
        <f t="shared" si="30"/>
        <v>伤害加成+3.5%，伤害减免+3% （4星）</v>
      </c>
      <c r="AN43" s="9" t="s">
        <v>210</v>
      </c>
      <c r="AO43" s="9">
        <v>2</v>
      </c>
      <c r="AP43" s="9">
        <v>2600</v>
      </c>
      <c r="AQ43" s="9">
        <v>3</v>
      </c>
      <c r="AR43" s="9">
        <v>1300</v>
      </c>
      <c r="AS43" s="9">
        <v>0</v>
      </c>
      <c r="AT43" s="9">
        <v>0</v>
      </c>
      <c r="AU43" s="9">
        <v>25</v>
      </c>
      <c r="AV43" s="8" t="str">
        <f t="shared" si="46"/>
        <v>攻击+2600，防御+1300 （5星）</v>
      </c>
      <c r="AW43" s="9" t="s">
        <v>211</v>
      </c>
      <c r="AX43" s="9">
        <v>18</v>
      </c>
      <c r="AY43" s="9">
        <v>4</v>
      </c>
      <c r="AZ43" s="9">
        <v>0</v>
      </c>
      <c r="BA43" s="9">
        <v>0</v>
      </c>
      <c r="BB43" s="9">
        <v>0</v>
      </c>
      <c r="BC43" s="9">
        <v>0</v>
      </c>
      <c r="BD43" s="9">
        <v>30</v>
      </c>
      <c r="BE43" s="8" t="str">
        <f t="shared" si="32"/>
        <v>初始怒气+4 （6星）</v>
      </c>
      <c r="BF43" s="9" t="s">
        <v>206</v>
      </c>
      <c r="BG43" s="9">
        <v>2</v>
      </c>
      <c r="BH43" s="9">
        <v>5200</v>
      </c>
      <c r="BI43" s="8">
        <v>3</v>
      </c>
      <c r="BJ43" s="9">
        <v>2600</v>
      </c>
      <c r="BK43" s="9">
        <v>0</v>
      </c>
      <c r="BL43" s="9">
        <v>0</v>
      </c>
      <c r="BM43" s="9">
        <v>35</v>
      </c>
      <c r="BN43" s="9" t="str">
        <f t="shared" si="47"/>
        <v>攻击+5200，防御+2600 （7星）</v>
      </c>
      <c r="BO43" s="9" t="s">
        <v>212</v>
      </c>
      <c r="BP43" s="9">
        <v>7</v>
      </c>
      <c r="BQ43" s="9">
        <v>50</v>
      </c>
      <c r="BR43" s="9">
        <v>23</v>
      </c>
      <c r="BS43" s="9">
        <v>20</v>
      </c>
      <c r="BT43" s="9">
        <v>0</v>
      </c>
      <c r="BU43" s="9">
        <v>0</v>
      </c>
      <c r="BV43" s="8">
        <v>40</v>
      </c>
      <c r="BW43" s="8" t="str">
        <f t="shared" si="48"/>
        <v>伤害加成+5%，最终免伤+2% （8星）</v>
      </c>
      <c r="BX43" s="9" t="s">
        <v>213</v>
      </c>
      <c r="BY43" s="8">
        <v>2</v>
      </c>
      <c r="BZ43" s="9">
        <v>2600</v>
      </c>
      <c r="CA43" s="8">
        <v>3</v>
      </c>
      <c r="CB43" s="9">
        <v>6000</v>
      </c>
      <c r="CC43" s="9">
        <v>0</v>
      </c>
      <c r="CD43" s="9">
        <v>0</v>
      </c>
      <c r="CE43" s="9">
        <v>45</v>
      </c>
      <c r="CF43" s="9" t="str">
        <f t="shared" si="35"/>
        <v>攻击+2600，防御+6000 （9星）</v>
      </c>
      <c r="CG43" s="9" t="s">
        <v>214</v>
      </c>
      <c r="CH43" s="8">
        <v>22</v>
      </c>
      <c r="CI43" s="8">
        <v>60</v>
      </c>
      <c r="CJ43" s="8">
        <v>23</v>
      </c>
      <c r="CK43" s="8">
        <v>30</v>
      </c>
      <c r="CL43" s="8"/>
      <c r="CM43" s="8"/>
      <c r="CN43" s="8">
        <v>50</v>
      </c>
      <c r="CO43" s="8" t="str">
        <f t="shared" si="49"/>
        <v>最终增伤+6%，最终免伤+3% （10星）</v>
      </c>
    </row>
    <row r="44" spans="1:93" s="9" customFormat="1" x14ac:dyDescent="0.25">
      <c r="A44" s="9">
        <v>7</v>
      </c>
      <c r="B44" s="9" t="s">
        <v>205</v>
      </c>
      <c r="C44" s="9">
        <v>10</v>
      </c>
      <c r="D44" s="9" t="s">
        <v>206</v>
      </c>
      <c r="E44" s="9">
        <v>18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5</v>
      </c>
      <c r="L44" s="9" t="str">
        <f t="shared" si="0"/>
        <v>初始怒气+1  （1星）</v>
      </c>
      <c r="M44" s="9" t="s">
        <v>207</v>
      </c>
      <c r="N44" s="9">
        <v>18</v>
      </c>
      <c r="O44" s="9">
        <v>2</v>
      </c>
      <c r="P44" s="9">
        <v>0</v>
      </c>
      <c r="Q44" s="9">
        <v>0</v>
      </c>
      <c r="R44" s="9">
        <v>0</v>
      </c>
      <c r="S44" s="9">
        <v>0</v>
      </c>
      <c r="T44" s="9">
        <v>10</v>
      </c>
      <c r="U44" s="9" t="str">
        <f t="shared" si="1"/>
        <v>初始怒气+2 （2星）</v>
      </c>
      <c r="V44" s="9" t="s">
        <v>208</v>
      </c>
      <c r="W44" s="9">
        <v>0</v>
      </c>
      <c r="X44" s="9">
        <v>0</v>
      </c>
      <c r="Y44" s="9">
        <v>2</v>
      </c>
      <c r="Z44" s="9">
        <v>750</v>
      </c>
      <c r="AA44" s="9">
        <v>3</v>
      </c>
      <c r="AB44" s="9">
        <v>550</v>
      </c>
      <c r="AC44" s="9">
        <v>15</v>
      </c>
      <c r="AD44" s="10" t="str">
        <f t="shared" si="29"/>
        <v>攻击+750，防御+550 （3星）</v>
      </c>
      <c r="AE44" s="9" t="s">
        <v>209</v>
      </c>
      <c r="AF44" s="9">
        <v>0</v>
      </c>
      <c r="AG44" s="9">
        <v>0</v>
      </c>
      <c r="AH44" s="9">
        <v>7</v>
      </c>
      <c r="AI44" s="9">
        <v>35</v>
      </c>
      <c r="AJ44" s="9">
        <v>8</v>
      </c>
      <c r="AK44" s="9">
        <v>30</v>
      </c>
      <c r="AL44" s="9">
        <v>20</v>
      </c>
      <c r="AM44" s="10" t="str">
        <f t="shared" si="30"/>
        <v>伤害加成+3.5%，伤害减免+3% （4星）</v>
      </c>
      <c r="AN44" s="9" t="s">
        <v>210</v>
      </c>
      <c r="AO44" s="9">
        <v>2</v>
      </c>
      <c r="AP44" s="9">
        <v>2600</v>
      </c>
      <c r="AQ44" s="9">
        <v>3</v>
      </c>
      <c r="AR44" s="9">
        <v>1300</v>
      </c>
      <c r="AS44" s="9">
        <v>0</v>
      </c>
      <c r="AT44" s="9">
        <v>0</v>
      </c>
      <c r="AU44" s="9">
        <v>25</v>
      </c>
      <c r="AV44" s="8" t="str">
        <f t="shared" si="46"/>
        <v>攻击+2600，防御+1300 （5星）</v>
      </c>
      <c r="AW44" s="9" t="s">
        <v>211</v>
      </c>
      <c r="AX44" s="9">
        <v>18</v>
      </c>
      <c r="AY44" s="9">
        <v>4</v>
      </c>
      <c r="AZ44" s="9">
        <v>0</v>
      </c>
      <c r="BA44" s="9">
        <v>0</v>
      </c>
      <c r="BB44" s="9">
        <v>0</v>
      </c>
      <c r="BC44" s="9">
        <v>0</v>
      </c>
      <c r="BD44" s="9">
        <v>30</v>
      </c>
      <c r="BE44" s="8" t="str">
        <f t="shared" si="32"/>
        <v>初始怒气+4 （6星）</v>
      </c>
      <c r="BF44" s="9" t="s">
        <v>206</v>
      </c>
      <c r="BG44" s="9">
        <v>2</v>
      </c>
      <c r="BH44" s="9">
        <v>5200</v>
      </c>
      <c r="BI44" s="8">
        <v>3</v>
      </c>
      <c r="BJ44" s="9">
        <v>2600</v>
      </c>
      <c r="BK44" s="9">
        <v>0</v>
      </c>
      <c r="BL44" s="9">
        <v>0</v>
      </c>
      <c r="BM44" s="9">
        <v>35</v>
      </c>
      <c r="BN44" s="9" t="str">
        <f t="shared" si="47"/>
        <v>攻击+5200，防御+2600 （7星）</v>
      </c>
      <c r="BO44" s="9" t="s">
        <v>212</v>
      </c>
      <c r="BP44" s="9">
        <v>7</v>
      </c>
      <c r="BQ44" s="9">
        <v>50</v>
      </c>
      <c r="BR44" s="9">
        <v>23</v>
      </c>
      <c r="BS44" s="9">
        <v>20</v>
      </c>
      <c r="BT44" s="9">
        <v>0</v>
      </c>
      <c r="BU44" s="9">
        <v>0</v>
      </c>
      <c r="BV44" s="8">
        <v>40</v>
      </c>
      <c r="BW44" s="8" t="str">
        <f t="shared" si="48"/>
        <v>伤害加成+5%，最终免伤+2% （8星）</v>
      </c>
      <c r="BX44" s="9" t="s">
        <v>213</v>
      </c>
      <c r="BY44" s="8">
        <v>2</v>
      </c>
      <c r="BZ44" s="9">
        <v>2600</v>
      </c>
      <c r="CA44" s="8">
        <v>3</v>
      </c>
      <c r="CB44" s="9">
        <v>6000</v>
      </c>
      <c r="CC44" s="9">
        <v>0</v>
      </c>
      <c r="CD44" s="9">
        <v>0</v>
      </c>
      <c r="CE44" s="9">
        <v>45</v>
      </c>
      <c r="CF44" s="9" t="str">
        <f t="shared" si="35"/>
        <v>攻击+2600，防御+6000 （9星）</v>
      </c>
      <c r="CG44" s="9" t="s">
        <v>214</v>
      </c>
      <c r="CH44" s="8">
        <v>22</v>
      </c>
      <c r="CI44" s="8">
        <v>60</v>
      </c>
      <c r="CJ44" s="8">
        <v>23</v>
      </c>
      <c r="CK44" s="8">
        <v>30</v>
      </c>
      <c r="CL44" s="8"/>
      <c r="CM44" s="8"/>
      <c r="CN44" s="8">
        <v>50</v>
      </c>
      <c r="CO44" s="8" t="str">
        <f t="shared" si="49"/>
        <v>最终增伤+6%，最终免伤+3% （10星）</v>
      </c>
    </row>
    <row r="45" spans="1:93" s="9" customFormat="1" x14ac:dyDescent="0.25">
      <c r="A45" s="9">
        <v>7</v>
      </c>
      <c r="B45" s="9" t="s">
        <v>205</v>
      </c>
      <c r="C45" s="9">
        <v>13</v>
      </c>
      <c r="D45" s="9" t="s">
        <v>206</v>
      </c>
      <c r="E45" s="9">
        <v>18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5</v>
      </c>
      <c r="L45" s="9" t="str">
        <f t="shared" si="0"/>
        <v>初始怒气+1  （1星）</v>
      </c>
      <c r="M45" s="9" t="s">
        <v>207</v>
      </c>
      <c r="N45" s="9">
        <v>18</v>
      </c>
      <c r="O45" s="9">
        <v>2</v>
      </c>
      <c r="P45" s="9">
        <v>0</v>
      </c>
      <c r="Q45" s="9">
        <v>0</v>
      </c>
      <c r="R45" s="9">
        <v>0</v>
      </c>
      <c r="S45" s="9">
        <v>0</v>
      </c>
      <c r="T45" s="9">
        <v>10</v>
      </c>
      <c r="U45" s="9" t="str">
        <f t="shared" si="1"/>
        <v>初始怒气+2 （2星）</v>
      </c>
      <c r="V45" s="9" t="s">
        <v>208</v>
      </c>
      <c r="W45" s="9">
        <v>0</v>
      </c>
      <c r="X45" s="9">
        <v>0</v>
      </c>
      <c r="Y45" s="9">
        <v>2</v>
      </c>
      <c r="Z45" s="9">
        <v>750</v>
      </c>
      <c r="AA45" s="9">
        <v>3</v>
      </c>
      <c r="AB45" s="9">
        <v>550</v>
      </c>
      <c r="AC45" s="9">
        <v>15</v>
      </c>
      <c r="AD45" s="10" t="str">
        <f t="shared" si="29"/>
        <v>攻击+750，防御+550 （3星）</v>
      </c>
      <c r="AE45" s="9" t="s">
        <v>209</v>
      </c>
      <c r="AF45" s="9">
        <v>0</v>
      </c>
      <c r="AG45" s="9">
        <v>0</v>
      </c>
      <c r="AH45" s="9">
        <v>7</v>
      </c>
      <c r="AI45" s="9">
        <v>35</v>
      </c>
      <c r="AJ45" s="9">
        <v>8</v>
      </c>
      <c r="AK45" s="9">
        <v>30</v>
      </c>
      <c r="AL45" s="9">
        <v>20</v>
      </c>
      <c r="AM45" s="10" t="str">
        <f t="shared" si="30"/>
        <v>伤害加成+3.5%，伤害减免+3% （4星）</v>
      </c>
      <c r="AN45" s="9" t="s">
        <v>210</v>
      </c>
      <c r="AO45" s="9">
        <v>2</v>
      </c>
      <c r="AP45" s="9">
        <v>2600</v>
      </c>
      <c r="AQ45" s="9">
        <v>3</v>
      </c>
      <c r="AR45" s="9">
        <v>1300</v>
      </c>
      <c r="AS45" s="9">
        <v>0</v>
      </c>
      <c r="AT45" s="9">
        <v>0</v>
      </c>
      <c r="AU45" s="9">
        <v>25</v>
      </c>
      <c r="AV45" s="8" t="str">
        <f t="shared" si="46"/>
        <v>攻击+2600，防御+1300 （5星）</v>
      </c>
      <c r="AW45" s="9" t="s">
        <v>211</v>
      </c>
      <c r="AX45" s="9">
        <v>18</v>
      </c>
      <c r="AY45" s="9">
        <v>4</v>
      </c>
      <c r="AZ45" s="9">
        <v>0</v>
      </c>
      <c r="BA45" s="9">
        <v>0</v>
      </c>
      <c r="BB45" s="9">
        <v>0</v>
      </c>
      <c r="BC45" s="9">
        <v>0</v>
      </c>
      <c r="BD45" s="9">
        <v>30</v>
      </c>
      <c r="BE45" s="8" t="str">
        <f t="shared" si="32"/>
        <v>初始怒气+4 （6星）</v>
      </c>
      <c r="BF45" s="9" t="s">
        <v>206</v>
      </c>
      <c r="BG45" s="9">
        <v>2</v>
      </c>
      <c r="BH45" s="9">
        <v>5200</v>
      </c>
      <c r="BI45" s="8">
        <v>3</v>
      </c>
      <c r="BJ45" s="9">
        <v>2600</v>
      </c>
      <c r="BK45" s="9">
        <v>0</v>
      </c>
      <c r="BL45" s="9">
        <v>0</v>
      </c>
      <c r="BM45" s="9">
        <v>35</v>
      </c>
      <c r="BN45" s="9" t="str">
        <f t="shared" si="47"/>
        <v>攻击+5200，防御+2600 （7星）</v>
      </c>
      <c r="BO45" s="9" t="s">
        <v>212</v>
      </c>
      <c r="BP45" s="9">
        <v>7</v>
      </c>
      <c r="BQ45" s="9">
        <v>50</v>
      </c>
      <c r="BR45" s="9">
        <v>23</v>
      </c>
      <c r="BS45" s="9">
        <v>20</v>
      </c>
      <c r="BT45" s="9">
        <v>0</v>
      </c>
      <c r="BU45" s="9">
        <v>0</v>
      </c>
      <c r="BV45" s="8">
        <v>40</v>
      </c>
      <c r="BW45" s="8" t="str">
        <f t="shared" si="48"/>
        <v>伤害加成+5%，最终免伤+2% （8星）</v>
      </c>
      <c r="BX45" s="9" t="s">
        <v>213</v>
      </c>
      <c r="BY45" s="8">
        <v>2</v>
      </c>
      <c r="BZ45" s="9">
        <v>2600</v>
      </c>
      <c r="CA45" s="8">
        <v>3</v>
      </c>
      <c r="CB45" s="9">
        <v>6000</v>
      </c>
      <c r="CC45" s="9">
        <v>0</v>
      </c>
      <c r="CD45" s="9">
        <v>0</v>
      </c>
      <c r="CE45" s="9">
        <v>45</v>
      </c>
      <c r="CF45" s="9" t="str">
        <f t="shared" si="35"/>
        <v>攻击+2600，防御+6000 （9星）</v>
      </c>
      <c r="CG45" s="9" t="s">
        <v>214</v>
      </c>
      <c r="CH45" s="8">
        <v>22</v>
      </c>
      <c r="CI45" s="8">
        <v>60</v>
      </c>
      <c r="CJ45" s="8">
        <v>23</v>
      </c>
      <c r="CK45" s="8">
        <v>30</v>
      </c>
      <c r="CL45" s="8"/>
      <c r="CM45" s="8"/>
      <c r="CN45" s="8">
        <v>50</v>
      </c>
      <c r="CO45" s="8" t="str">
        <f t="shared" si="49"/>
        <v>最终增伤+6%，最终免伤+3% （10星）</v>
      </c>
    </row>
    <row r="46" spans="1:93" s="9" customFormat="1" x14ac:dyDescent="0.25">
      <c r="A46" s="9">
        <v>7</v>
      </c>
      <c r="B46" s="9" t="s">
        <v>205</v>
      </c>
      <c r="C46" s="9">
        <v>15</v>
      </c>
      <c r="D46" s="9" t="s">
        <v>206</v>
      </c>
      <c r="E46" s="9">
        <v>18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5</v>
      </c>
      <c r="L46" s="9" t="str">
        <f t="shared" si="0"/>
        <v>初始怒气+1  （1星）</v>
      </c>
      <c r="M46" s="9" t="s">
        <v>207</v>
      </c>
      <c r="N46" s="9">
        <v>18</v>
      </c>
      <c r="O46" s="9">
        <v>2</v>
      </c>
      <c r="P46" s="9">
        <v>0</v>
      </c>
      <c r="Q46" s="9">
        <v>0</v>
      </c>
      <c r="R46" s="9">
        <v>0</v>
      </c>
      <c r="S46" s="9">
        <v>0</v>
      </c>
      <c r="T46" s="9">
        <v>10</v>
      </c>
      <c r="U46" s="9" t="str">
        <f t="shared" si="1"/>
        <v>初始怒气+2 （2星）</v>
      </c>
      <c r="V46" s="9" t="s">
        <v>208</v>
      </c>
      <c r="W46" s="9">
        <v>0</v>
      </c>
      <c r="X46" s="9">
        <v>0</v>
      </c>
      <c r="Y46" s="9">
        <v>2</v>
      </c>
      <c r="Z46" s="9">
        <v>750</v>
      </c>
      <c r="AA46" s="9">
        <v>3</v>
      </c>
      <c r="AB46" s="9">
        <v>550</v>
      </c>
      <c r="AC46" s="9">
        <v>15</v>
      </c>
      <c r="AD46" s="10" t="str">
        <f t="shared" si="29"/>
        <v>攻击+750，防御+550 （3星）</v>
      </c>
      <c r="AE46" s="9" t="s">
        <v>209</v>
      </c>
      <c r="AF46" s="9">
        <v>0</v>
      </c>
      <c r="AG46" s="9">
        <v>0</v>
      </c>
      <c r="AH46" s="9">
        <v>7</v>
      </c>
      <c r="AI46" s="9">
        <v>35</v>
      </c>
      <c r="AJ46" s="9">
        <v>8</v>
      </c>
      <c r="AK46" s="9">
        <v>30</v>
      </c>
      <c r="AL46" s="9">
        <v>20</v>
      </c>
      <c r="AM46" s="10" t="str">
        <f t="shared" si="30"/>
        <v>伤害加成+3.5%，伤害减免+3% （4星）</v>
      </c>
      <c r="AN46" s="9" t="s">
        <v>210</v>
      </c>
      <c r="AO46" s="9">
        <v>2</v>
      </c>
      <c r="AP46" s="9">
        <v>2600</v>
      </c>
      <c r="AQ46" s="9">
        <v>3</v>
      </c>
      <c r="AR46" s="9">
        <v>1300</v>
      </c>
      <c r="AS46" s="9">
        <v>0</v>
      </c>
      <c r="AT46" s="9">
        <v>0</v>
      </c>
      <c r="AU46" s="9">
        <v>25</v>
      </c>
      <c r="AV46" s="8" t="str">
        <f t="shared" si="46"/>
        <v>攻击+2600，防御+1300 （5星）</v>
      </c>
      <c r="AW46" s="9" t="s">
        <v>211</v>
      </c>
      <c r="AX46" s="9">
        <v>18</v>
      </c>
      <c r="AY46" s="9">
        <v>4</v>
      </c>
      <c r="AZ46" s="9">
        <v>0</v>
      </c>
      <c r="BA46" s="9">
        <v>0</v>
      </c>
      <c r="BB46" s="9">
        <v>0</v>
      </c>
      <c r="BC46" s="9">
        <v>0</v>
      </c>
      <c r="BD46" s="9">
        <v>30</v>
      </c>
      <c r="BE46" s="8" t="str">
        <f t="shared" si="32"/>
        <v>初始怒气+4 （6星）</v>
      </c>
      <c r="BF46" s="9" t="s">
        <v>206</v>
      </c>
      <c r="BG46" s="9">
        <v>2</v>
      </c>
      <c r="BH46" s="9">
        <v>5200</v>
      </c>
      <c r="BI46" s="8">
        <v>3</v>
      </c>
      <c r="BJ46" s="9">
        <v>2600</v>
      </c>
      <c r="BK46" s="9">
        <v>0</v>
      </c>
      <c r="BL46" s="9">
        <v>0</v>
      </c>
      <c r="BM46" s="9">
        <v>35</v>
      </c>
      <c r="BN46" s="9" t="str">
        <f t="shared" si="47"/>
        <v>攻击+5200，防御+2600 （7星）</v>
      </c>
      <c r="BO46" s="9" t="s">
        <v>212</v>
      </c>
      <c r="BP46" s="9">
        <v>7</v>
      </c>
      <c r="BQ46" s="9">
        <v>50</v>
      </c>
      <c r="BR46" s="9">
        <v>23</v>
      </c>
      <c r="BS46" s="9">
        <v>20</v>
      </c>
      <c r="BT46" s="9">
        <v>0</v>
      </c>
      <c r="BU46" s="9">
        <v>0</v>
      </c>
      <c r="BV46" s="8">
        <v>40</v>
      </c>
      <c r="BW46" s="8" t="str">
        <f t="shared" si="48"/>
        <v>伤害加成+5%，最终免伤+2% （8星）</v>
      </c>
      <c r="BX46" s="9" t="s">
        <v>213</v>
      </c>
      <c r="BY46" s="8">
        <v>2</v>
      </c>
      <c r="BZ46" s="9">
        <v>2600</v>
      </c>
      <c r="CA46" s="8">
        <v>3</v>
      </c>
      <c r="CB46" s="9">
        <v>6000</v>
      </c>
      <c r="CC46" s="9">
        <v>0</v>
      </c>
      <c r="CD46" s="9">
        <v>0</v>
      </c>
      <c r="CE46" s="9">
        <v>45</v>
      </c>
      <c r="CF46" s="9" t="str">
        <f t="shared" si="35"/>
        <v>攻击+2600，防御+6000 （9星）</v>
      </c>
      <c r="CG46" s="9" t="s">
        <v>214</v>
      </c>
      <c r="CH46" s="8">
        <v>22</v>
      </c>
      <c r="CI46" s="8">
        <v>60</v>
      </c>
      <c r="CJ46" s="8">
        <v>23</v>
      </c>
      <c r="CK46" s="8">
        <v>30</v>
      </c>
      <c r="CL46" s="8"/>
      <c r="CM46" s="8"/>
      <c r="CN46" s="8">
        <v>50</v>
      </c>
      <c r="CO46" s="8" t="str">
        <f t="shared" si="49"/>
        <v>最终增伤+6%，最终免伤+3% （10星）</v>
      </c>
    </row>
    <row r="47" spans="1:93" s="9" customFormat="1" x14ac:dyDescent="0.25">
      <c r="A47" s="9">
        <v>7</v>
      </c>
      <c r="B47" s="9" t="s">
        <v>412</v>
      </c>
      <c r="C47" s="9">
        <v>18</v>
      </c>
      <c r="D47" s="9" t="s">
        <v>206</v>
      </c>
      <c r="E47" s="9">
        <v>18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5</v>
      </c>
      <c r="L47" s="9" t="str">
        <f t="shared" si="0"/>
        <v>初始怒气+1  （1星）</v>
      </c>
      <c r="M47" s="9" t="s">
        <v>207</v>
      </c>
      <c r="N47" s="9">
        <v>18</v>
      </c>
      <c r="O47" s="9">
        <v>2</v>
      </c>
      <c r="P47" s="9">
        <v>0</v>
      </c>
      <c r="Q47" s="9">
        <v>0</v>
      </c>
      <c r="R47" s="9">
        <v>0</v>
      </c>
      <c r="S47" s="9">
        <v>0</v>
      </c>
      <c r="T47" s="9">
        <v>10</v>
      </c>
      <c r="U47" s="9" t="str">
        <f t="shared" si="1"/>
        <v>初始怒气+2 （2星）</v>
      </c>
      <c r="V47" s="9" t="s">
        <v>208</v>
      </c>
      <c r="W47" s="9">
        <v>0</v>
      </c>
      <c r="X47" s="9">
        <v>0</v>
      </c>
      <c r="Y47" s="9">
        <v>2</v>
      </c>
      <c r="Z47" s="9">
        <v>750</v>
      </c>
      <c r="AA47" s="9">
        <v>3</v>
      </c>
      <c r="AB47" s="9">
        <v>550</v>
      </c>
      <c r="AC47" s="9">
        <v>15</v>
      </c>
      <c r="AD47" s="10" t="str">
        <f t="shared" si="29"/>
        <v>攻击+750，防御+550 （3星）</v>
      </c>
      <c r="AE47" s="9" t="s">
        <v>209</v>
      </c>
      <c r="AF47" s="9">
        <v>0</v>
      </c>
      <c r="AG47" s="9">
        <v>0</v>
      </c>
      <c r="AH47" s="9">
        <v>7</v>
      </c>
      <c r="AI47" s="9">
        <v>35</v>
      </c>
      <c r="AJ47" s="9">
        <v>8</v>
      </c>
      <c r="AK47" s="9">
        <v>30</v>
      </c>
      <c r="AL47" s="9">
        <v>20</v>
      </c>
      <c r="AM47" s="10" t="str">
        <f t="shared" si="30"/>
        <v>伤害加成+3.5%，伤害减免+3% （4星）</v>
      </c>
      <c r="AN47" s="9" t="s">
        <v>210</v>
      </c>
      <c r="AO47" s="9">
        <v>2</v>
      </c>
      <c r="AP47" s="9">
        <v>2600</v>
      </c>
      <c r="AQ47" s="9">
        <v>3</v>
      </c>
      <c r="AR47" s="9">
        <v>1300</v>
      </c>
      <c r="AS47" s="9">
        <v>0</v>
      </c>
      <c r="AT47" s="9">
        <v>0</v>
      </c>
      <c r="AU47" s="9">
        <v>25</v>
      </c>
      <c r="AV47" s="8" t="str">
        <f t="shared" si="46"/>
        <v>攻击+2600，防御+1300 （5星）</v>
      </c>
      <c r="AW47" s="9" t="s">
        <v>211</v>
      </c>
      <c r="AX47" s="9">
        <v>18</v>
      </c>
      <c r="AY47" s="9">
        <v>4</v>
      </c>
      <c r="AZ47" s="9">
        <v>0</v>
      </c>
      <c r="BA47" s="9">
        <v>0</v>
      </c>
      <c r="BB47" s="9">
        <v>0</v>
      </c>
      <c r="BC47" s="9">
        <v>0</v>
      </c>
      <c r="BD47" s="9">
        <v>30</v>
      </c>
      <c r="BE47" s="8" t="str">
        <f t="shared" si="32"/>
        <v>初始怒气+4 （6星）</v>
      </c>
      <c r="BF47" s="9" t="s">
        <v>206</v>
      </c>
      <c r="BG47" s="9">
        <v>2</v>
      </c>
      <c r="BH47" s="9">
        <v>5200</v>
      </c>
      <c r="BI47" s="8">
        <v>3</v>
      </c>
      <c r="BJ47" s="9">
        <v>2600</v>
      </c>
      <c r="BK47" s="9">
        <v>0</v>
      </c>
      <c r="BL47" s="9">
        <v>0</v>
      </c>
      <c r="BM47" s="9">
        <v>35</v>
      </c>
      <c r="BN47" s="9" t="str">
        <f t="shared" si="47"/>
        <v>攻击+5200，防御+2600 （7星）</v>
      </c>
      <c r="BO47" s="9" t="s">
        <v>212</v>
      </c>
      <c r="BP47" s="9">
        <v>7</v>
      </c>
      <c r="BQ47" s="9">
        <v>50</v>
      </c>
      <c r="BR47" s="9">
        <v>23</v>
      </c>
      <c r="BS47" s="9">
        <v>20</v>
      </c>
      <c r="BT47" s="9">
        <v>0</v>
      </c>
      <c r="BU47" s="9">
        <v>0</v>
      </c>
      <c r="BV47" s="8">
        <v>40</v>
      </c>
      <c r="BW47" s="8" t="str">
        <f t="shared" si="48"/>
        <v>伤害加成+5%，最终免伤+2% （8星）</v>
      </c>
      <c r="BX47" s="9" t="s">
        <v>213</v>
      </c>
      <c r="BY47" s="8">
        <v>2</v>
      </c>
      <c r="BZ47" s="9">
        <v>2600</v>
      </c>
      <c r="CA47" s="8">
        <v>3</v>
      </c>
      <c r="CB47" s="9">
        <v>6000</v>
      </c>
      <c r="CC47" s="9">
        <v>0</v>
      </c>
      <c r="CD47" s="9">
        <v>0</v>
      </c>
      <c r="CE47" s="9">
        <v>45</v>
      </c>
      <c r="CF47" s="9" t="str">
        <f t="shared" si="35"/>
        <v>攻击+2600，防御+6000 （9星）</v>
      </c>
      <c r="CG47" s="9" t="s">
        <v>214</v>
      </c>
      <c r="CH47" s="8">
        <v>22</v>
      </c>
      <c r="CI47" s="8">
        <v>60</v>
      </c>
      <c r="CJ47" s="8">
        <v>23</v>
      </c>
      <c r="CK47" s="8">
        <v>30</v>
      </c>
      <c r="CL47" s="8"/>
      <c r="CM47" s="8"/>
      <c r="CN47" s="8">
        <v>50</v>
      </c>
      <c r="CO47" s="8" t="str">
        <f t="shared" si="49"/>
        <v>最终增伤+6%，最终免伤+3% （10星）</v>
      </c>
    </row>
  </sheetData>
  <phoneticPr fontId="1" type="noConversion"/>
  <conditionalFormatting sqref="A4:B4 D4:CO4">
    <cfRule type="expression" dxfId="18" priority="63">
      <formula>A4="Excluded"</formula>
    </cfRule>
    <cfRule type="expression" dxfId="17" priority="64">
      <formula>A4="Server"</formula>
    </cfRule>
    <cfRule type="expression" dxfId="16" priority="65">
      <formula>A4="Clinent"</formula>
    </cfRule>
    <cfRule type="expression" dxfId="15" priority="66">
      <formula>A4="Both"</formula>
    </cfRule>
  </conditionalFormatting>
  <conditionalFormatting sqref="A4:B4 D4:CO4">
    <cfRule type="expression" dxfId="14" priority="67">
      <formula>A4="Client"</formula>
    </cfRule>
  </conditionalFormatting>
  <conditionalFormatting sqref="A5:B5">
    <cfRule type="duplicateValues" dxfId="13" priority="61"/>
    <cfRule type="duplicateValues" dxfId="12" priority="62"/>
  </conditionalFormatting>
  <conditionalFormatting sqref="C4">
    <cfRule type="expression" dxfId="11" priority="57">
      <formula>C4="Excluded"</formula>
    </cfRule>
    <cfRule type="expression" dxfId="10" priority="58">
      <formula>C4="Server"</formula>
    </cfRule>
    <cfRule type="expression" dxfId="9" priority="59">
      <formula>C4="Both"</formula>
    </cfRule>
  </conditionalFormatting>
  <conditionalFormatting sqref="C4">
    <cfRule type="expression" dxfId="8" priority="60">
      <formula>C4="Client"</formula>
    </cfRule>
  </conditionalFormatting>
  <conditionalFormatting sqref="C5">
    <cfRule type="duplicateValues" dxfId="7" priority="55"/>
    <cfRule type="duplicateValues" dxfId="6" priority="56"/>
  </conditionalFormatting>
  <conditionalFormatting sqref="A4:B4 D4:CO4">
    <cfRule type="iconSet" priority="91">
      <iconSet iconSet="3Arrows">
        <cfvo type="percent" val="0"/>
        <cfvo type="percent" val="33"/>
        <cfvo type="percent" val="67"/>
      </iconSet>
    </cfRule>
  </conditionalFormatting>
  <dataValidations disablePrompts="1" count="1">
    <dataValidation type="list" allowBlank="1" showInputMessage="1" showErrorMessage="1" sqref="A4:CO4" xr:uid="{00000000-0002-0000-0100-000000000000}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5:P39"/>
  <sheetViews>
    <sheetView workbookViewId="0">
      <selection activeCell="E26" sqref="E26:F39"/>
    </sheetView>
  </sheetViews>
  <sheetFormatPr defaultRowHeight="14.4" x14ac:dyDescent="0.25"/>
  <sheetData>
    <row r="5" spans="10:16" x14ac:dyDescent="0.25">
      <c r="P5">
        <f>327/315</f>
        <v>1.0380952380952382</v>
      </c>
    </row>
    <row r="9" spans="10:16" x14ac:dyDescent="0.25">
      <c r="J9" t="s">
        <v>217</v>
      </c>
    </row>
    <row r="11" spans="10:16" x14ac:dyDescent="0.25">
      <c r="K11">
        <f>3.27*1.5</f>
        <v>4.9050000000000002</v>
      </c>
    </row>
    <row r="12" spans="10:16" x14ac:dyDescent="0.25">
      <c r="K12">
        <f>4.905/3.15</f>
        <v>1.5571428571428572</v>
      </c>
      <c r="L12">
        <f>K12/1.5</f>
        <v>1.0380952380952382</v>
      </c>
    </row>
    <row r="26" spans="5:6" ht="15" x14ac:dyDescent="0.25">
      <c r="E26" s="19">
        <v>1</v>
      </c>
      <c r="F26" s="19" t="s">
        <v>369</v>
      </c>
    </row>
    <row r="27" spans="5:6" ht="15" x14ac:dyDescent="0.25">
      <c r="E27" s="19">
        <v>2</v>
      </c>
      <c r="F27" s="19" t="s">
        <v>369</v>
      </c>
    </row>
    <row r="28" spans="5:6" ht="15" x14ac:dyDescent="0.25">
      <c r="E28" s="19">
        <v>3</v>
      </c>
      <c r="F28" s="19" t="s">
        <v>369</v>
      </c>
    </row>
    <row r="29" spans="5:6" ht="15" x14ac:dyDescent="0.25">
      <c r="E29" s="19">
        <v>4</v>
      </c>
      <c r="F29" s="19" t="s">
        <v>369</v>
      </c>
    </row>
    <row r="30" spans="5:6" ht="15" x14ac:dyDescent="0.25">
      <c r="E30" s="19">
        <v>5</v>
      </c>
      <c r="F30" s="19" t="s">
        <v>369</v>
      </c>
    </row>
    <row r="31" spans="5:6" ht="15" x14ac:dyDescent="0.25">
      <c r="E31" s="19">
        <v>6</v>
      </c>
      <c r="F31" s="19" t="s">
        <v>369</v>
      </c>
    </row>
    <row r="32" spans="5:6" ht="15" x14ac:dyDescent="0.25">
      <c r="E32" s="19">
        <v>7</v>
      </c>
      <c r="F32" s="19" t="s">
        <v>369</v>
      </c>
    </row>
    <row r="33" spans="5:6" ht="15" x14ac:dyDescent="0.25">
      <c r="E33" s="19">
        <v>11</v>
      </c>
      <c r="F33" s="19" t="s">
        <v>370</v>
      </c>
    </row>
    <row r="34" spans="5:6" ht="15" x14ac:dyDescent="0.25">
      <c r="E34" s="19">
        <v>12</v>
      </c>
      <c r="F34" s="19" t="s">
        <v>370</v>
      </c>
    </row>
    <row r="35" spans="5:6" ht="15" x14ac:dyDescent="0.25">
      <c r="E35" s="19">
        <v>13</v>
      </c>
      <c r="F35" s="19" t="s">
        <v>370</v>
      </c>
    </row>
    <row r="36" spans="5:6" ht="15" x14ac:dyDescent="0.25">
      <c r="E36" s="19">
        <v>14</v>
      </c>
      <c r="F36" s="19" t="s">
        <v>370</v>
      </c>
    </row>
    <row r="37" spans="5:6" ht="15" x14ac:dyDescent="0.25">
      <c r="E37" s="19">
        <v>15</v>
      </c>
      <c r="F37" s="19" t="s">
        <v>370</v>
      </c>
    </row>
    <row r="38" spans="5:6" ht="15" x14ac:dyDescent="0.25">
      <c r="E38" s="19">
        <v>16</v>
      </c>
      <c r="F38" s="19" t="s">
        <v>370</v>
      </c>
    </row>
    <row r="39" spans="5:6" ht="15" x14ac:dyDescent="0.25">
      <c r="E39" s="19">
        <v>17</v>
      </c>
      <c r="F39" s="19" t="s">
        <v>370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0"/>
  <sheetViews>
    <sheetView workbookViewId="0">
      <selection activeCell="B33" sqref="B33"/>
    </sheetView>
  </sheetViews>
  <sheetFormatPr defaultRowHeight="14.4" x14ac:dyDescent="0.25"/>
  <cols>
    <col min="1" max="1" width="13.109375" customWidth="1"/>
    <col min="2" max="3" width="10.44140625" customWidth="1"/>
  </cols>
  <sheetData>
    <row r="1" spans="1:3" ht="15" x14ac:dyDescent="0.25">
      <c r="A1" s="20"/>
      <c r="B1" s="21"/>
      <c r="C1" s="21"/>
    </row>
    <row r="2" spans="1:3" ht="15" x14ac:dyDescent="0.25">
      <c r="A2" s="22" t="s">
        <v>376</v>
      </c>
      <c r="B2" s="22" t="s">
        <v>375</v>
      </c>
      <c r="C2" s="22" t="s">
        <v>375</v>
      </c>
    </row>
    <row r="3" spans="1:3" ht="17.399999999999999" x14ac:dyDescent="0.25">
      <c r="A3" s="23" t="s">
        <v>373</v>
      </c>
      <c r="B3" s="23" t="s">
        <v>377</v>
      </c>
      <c r="C3" s="23" t="s">
        <v>378</v>
      </c>
    </row>
    <row r="4" spans="1:3" ht="15" x14ac:dyDescent="0.25">
      <c r="A4" s="24" t="s">
        <v>0</v>
      </c>
      <c r="B4" s="24" t="s">
        <v>0</v>
      </c>
      <c r="C4" s="24" t="s">
        <v>0</v>
      </c>
    </row>
    <row r="5" spans="1:3" ht="15" x14ac:dyDescent="0.25">
      <c r="A5" s="25" t="s">
        <v>251</v>
      </c>
      <c r="B5" s="25" t="s">
        <v>379</v>
      </c>
      <c r="C5" s="25" t="s">
        <v>380</v>
      </c>
    </row>
    <row r="6" spans="1:3" ht="15" x14ac:dyDescent="0.25">
      <c r="A6" s="19" t="s">
        <v>369</v>
      </c>
      <c r="B6" s="19">
        <v>1</v>
      </c>
      <c r="C6" s="19">
        <v>3</v>
      </c>
    </row>
    <row r="7" spans="1:3" ht="15" x14ac:dyDescent="0.25">
      <c r="A7" s="19" t="s">
        <v>369</v>
      </c>
      <c r="B7" s="19">
        <v>1</v>
      </c>
      <c r="C7" s="19">
        <v>5</v>
      </c>
    </row>
    <row r="8" spans="1:3" ht="15" x14ac:dyDescent="0.25">
      <c r="A8" s="19" t="s">
        <v>369</v>
      </c>
      <c r="B8" s="19">
        <v>1</v>
      </c>
      <c r="C8" s="19">
        <v>8</v>
      </c>
    </row>
    <row r="9" spans="1:3" ht="15" x14ac:dyDescent="0.25">
      <c r="A9" s="19" t="s">
        <v>369</v>
      </c>
      <c r="B9" s="19">
        <v>1</v>
      </c>
      <c r="C9" s="19">
        <v>10</v>
      </c>
    </row>
    <row r="10" spans="1:3" ht="15" x14ac:dyDescent="0.25">
      <c r="A10" s="19" t="s">
        <v>369</v>
      </c>
      <c r="B10" s="19">
        <v>1</v>
      </c>
      <c r="C10" s="19">
        <v>13</v>
      </c>
    </row>
    <row r="11" spans="1:3" ht="15" x14ac:dyDescent="0.25">
      <c r="A11" s="19" t="s">
        <v>369</v>
      </c>
      <c r="B11" s="19">
        <v>1</v>
      </c>
      <c r="C11" s="19">
        <v>15</v>
      </c>
    </row>
    <row r="12" spans="1:3" ht="15" x14ac:dyDescent="0.25">
      <c r="A12" s="19" t="s">
        <v>369</v>
      </c>
      <c r="B12" s="19">
        <v>1</v>
      </c>
      <c r="C12" s="19">
        <v>18</v>
      </c>
    </row>
    <row r="13" spans="1:3" ht="15" x14ac:dyDescent="0.25">
      <c r="A13" s="19" t="s">
        <v>370</v>
      </c>
      <c r="B13" s="19">
        <v>1</v>
      </c>
      <c r="C13" s="19">
        <v>3</v>
      </c>
    </row>
    <row r="14" spans="1:3" ht="15" x14ac:dyDescent="0.25">
      <c r="A14" s="19" t="s">
        <v>370</v>
      </c>
      <c r="B14" s="19">
        <v>1</v>
      </c>
      <c r="C14" s="19">
        <v>5</v>
      </c>
    </row>
    <row r="15" spans="1:3" ht="15" x14ac:dyDescent="0.25">
      <c r="A15" s="19" t="s">
        <v>370</v>
      </c>
      <c r="B15" s="19">
        <v>1</v>
      </c>
      <c r="C15" s="19">
        <v>8</v>
      </c>
    </row>
    <row r="16" spans="1:3" ht="15" x14ac:dyDescent="0.25">
      <c r="A16" s="19" t="s">
        <v>370</v>
      </c>
      <c r="B16" s="19">
        <v>1</v>
      </c>
      <c r="C16" s="19">
        <v>10</v>
      </c>
    </row>
    <row r="17" spans="1:3" ht="15" x14ac:dyDescent="0.25">
      <c r="A17" s="19" t="s">
        <v>370</v>
      </c>
      <c r="B17" s="19">
        <v>1</v>
      </c>
      <c r="C17" s="19">
        <v>13</v>
      </c>
    </row>
    <row r="18" spans="1:3" ht="15" x14ac:dyDescent="0.25">
      <c r="A18" s="19" t="s">
        <v>370</v>
      </c>
      <c r="B18" s="19">
        <v>1</v>
      </c>
      <c r="C18" s="19">
        <v>15</v>
      </c>
    </row>
    <row r="19" spans="1:3" ht="15" x14ac:dyDescent="0.25">
      <c r="A19" s="19" t="s">
        <v>370</v>
      </c>
      <c r="B19" s="19">
        <v>1</v>
      </c>
      <c r="C19" s="19">
        <v>18</v>
      </c>
    </row>
    <row r="20" spans="1:3" ht="17.399999999999999" x14ac:dyDescent="0.25">
      <c r="A20" s="17" t="s">
        <v>381</v>
      </c>
      <c r="B20" s="19">
        <v>3</v>
      </c>
      <c r="C20" s="11">
        <v>18</v>
      </c>
    </row>
    <row r="21" spans="1:3" ht="17.399999999999999" x14ac:dyDescent="0.25">
      <c r="A21" s="17" t="s">
        <v>382</v>
      </c>
      <c r="B21" s="19">
        <v>4</v>
      </c>
      <c r="C21" s="11">
        <v>18</v>
      </c>
    </row>
    <row r="22" spans="1:3" ht="17.399999999999999" x14ac:dyDescent="0.25">
      <c r="A22" s="18" t="s">
        <v>383</v>
      </c>
      <c r="B22" s="19">
        <v>3</v>
      </c>
      <c r="C22" s="11">
        <v>18</v>
      </c>
    </row>
    <row r="23" spans="1:3" ht="17.399999999999999" x14ac:dyDescent="0.25">
      <c r="A23" s="18" t="s">
        <v>384</v>
      </c>
      <c r="B23" s="19">
        <v>3</v>
      </c>
      <c r="C23" s="11">
        <v>18</v>
      </c>
    </row>
    <row r="24" spans="1:3" ht="17.399999999999999" x14ac:dyDescent="0.25">
      <c r="A24" s="16" t="s">
        <v>325</v>
      </c>
      <c r="B24" s="19">
        <v>4</v>
      </c>
      <c r="C24" s="11">
        <v>15</v>
      </c>
    </row>
    <row r="25" spans="1:3" ht="17.399999999999999" x14ac:dyDescent="0.25">
      <c r="A25" s="16" t="s">
        <v>326</v>
      </c>
      <c r="B25" s="19">
        <v>3</v>
      </c>
      <c r="C25" s="11">
        <v>15</v>
      </c>
    </row>
    <row r="26" spans="1:3" ht="17.399999999999999" x14ac:dyDescent="0.25">
      <c r="A26" s="16" t="s">
        <v>327</v>
      </c>
      <c r="B26" s="19">
        <v>3</v>
      </c>
      <c r="C26" s="11">
        <v>15</v>
      </c>
    </row>
    <row r="27" spans="1:3" ht="17.399999999999999" x14ac:dyDescent="0.25">
      <c r="A27" s="16" t="s">
        <v>328</v>
      </c>
      <c r="B27" s="19">
        <v>4</v>
      </c>
      <c r="C27" s="11">
        <v>15</v>
      </c>
    </row>
    <row r="28" spans="1:3" ht="17.399999999999999" x14ac:dyDescent="0.25">
      <c r="A28" s="16" t="s">
        <v>329</v>
      </c>
      <c r="B28" s="19">
        <v>3</v>
      </c>
      <c r="C28" s="11">
        <v>15</v>
      </c>
    </row>
    <row r="29" spans="1:3" ht="17.399999999999999" x14ac:dyDescent="0.25">
      <c r="A29" s="16" t="s">
        <v>330</v>
      </c>
      <c r="B29" s="19">
        <v>3</v>
      </c>
      <c r="C29" s="11">
        <v>15</v>
      </c>
    </row>
    <row r="30" spans="1:3" ht="17.399999999999999" x14ac:dyDescent="0.25">
      <c r="A30" s="16" t="s">
        <v>331</v>
      </c>
      <c r="B30" s="19">
        <v>2</v>
      </c>
      <c r="C30" s="11">
        <v>15</v>
      </c>
    </row>
    <row r="31" spans="1:3" ht="17.399999999999999" x14ac:dyDescent="0.25">
      <c r="A31" s="16" t="s">
        <v>332</v>
      </c>
      <c r="B31" s="19">
        <v>4</v>
      </c>
      <c r="C31" s="11">
        <v>15</v>
      </c>
    </row>
    <row r="32" spans="1:3" ht="17.399999999999999" x14ac:dyDescent="0.25">
      <c r="A32" s="15" t="s">
        <v>309</v>
      </c>
      <c r="B32" s="19">
        <v>4</v>
      </c>
      <c r="C32" s="11">
        <v>13</v>
      </c>
    </row>
    <row r="33" spans="1:3" ht="17.399999999999999" x14ac:dyDescent="0.25">
      <c r="A33" s="15" t="s">
        <v>310</v>
      </c>
      <c r="B33" s="19">
        <v>4</v>
      </c>
      <c r="C33" s="11">
        <v>13</v>
      </c>
    </row>
    <row r="34" spans="1:3" ht="17.399999999999999" x14ac:dyDescent="0.25">
      <c r="A34" s="15" t="s">
        <v>311</v>
      </c>
      <c r="B34" s="19">
        <v>3</v>
      </c>
      <c r="C34" s="11">
        <v>13</v>
      </c>
    </row>
    <row r="35" spans="1:3" ht="17.399999999999999" x14ac:dyDescent="0.25">
      <c r="A35" s="15" t="s">
        <v>312</v>
      </c>
      <c r="B35" s="19">
        <v>2</v>
      </c>
      <c r="C35" s="11">
        <v>13</v>
      </c>
    </row>
    <row r="36" spans="1:3" ht="17.399999999999999" x14ac:dyDescent="0.25">
      <c r="A36" s="14" t="s">
        <v>285</v>
      </c>
      <c r="B36" s="19">
        <v>3</v>
      </c>
      <c r="C36" s="11">
        <v>10</v>
      </c>
    </row>
    <row r="37" spans="1:3" ht="17.399999999999999" x14ac:dyDescent="0.25">
      <c r="A37" s="14" t="s">
        <v>286</v>
      </c>
      <c r="B37" s="19">
        <v>2</v>
      </c>
      <c r="C37" s="11">
        <v>10</v>
      </c>
    </row>
    <row r="38" spans="1:3" ht="17.399999999999999" x14ac:dyDescent="0.25">
      <c r="A38" s="14" t="s">
        <v>287</v>
      </c>
      <c r="B38" s="19">
        <v>3</v>
      </c>
      <c r="C38" s="11">
        <v>10</v>
      </c>
    </row>
    <row r="39" spans="1:3" ht="17.399999999999999" x14ac:dyDescent="0.25">
      <c r="A39" s="14" t="s">
        <v>288</v>
      </c>
      <c r="B39" s="19">
        <v>3</v>
      </c>
      <c r="C39" s="11">
        <v>10</v>
      </c>
    </row>
    <row r="40" spans="1:3" ht="17.399999999999999" x14ac:dyDescent="0.25">
      <c r="A40" s="14" t="s">
        <v>289</v>
      </c>
      <c r="B40" s="19">
        <v>3</v>
      </c>
      <c r="C40" s="11">
        <v>10</v>
      </c>
    </row>
    <row r="41" spans="1:3" ht="17.399999999999999" x14ac:dyDescent="0.25">
      <c r="A41" s="14" t="s">
        <v>290</v>
      </c>
      <c r="B41" s="19">
        <v>4</v>
      </c>
      <c r="C41" s="11">
        <v>10</v>
      </c>
    </row>
    <row r="42" spans="1:3" ht="17.399999999999999" x14ac:dyDescent="0.25">
      <c r="A42" s="13" t="s">
        <v>253</v>
      </c>
      <c r="B42" s="19">
        <v>3</v>
      </c>
      <c r="C42" s="11">
        <v>8</v>
      </c>
    </row>
    <row r="43" spans="1:3" ht="17.399999999999999" x14ac:dyDescent="0.25">
      <c r="A43" s="13" t="s">
        <v>254</v>
      </c>
      <c r="B43" s="19">
        <v>2</v>
      </c>
      <c r="C43" s="11">
        <v>8</v>
      </c>
    </row>
    <row r="44" spans="1:3" ht="17.399999999999999" x14ac:dyDescent="0.25">
      <c r="A44" s="13" t="s">
        <v>255</v>
      </c>
      <c r="B44" s="19">
        <v>3</v>
      </c>
      <c r="C44" s="11">
        <v>8</v>
      </c>
    </row>
    <row r="45" spans="1:3" ht="17.399999999999999" x14ac:dyDescent="0.25">
      <c r="A45" s="13" t="s">
        <v>256</v>
      </c>
      <c r="B45" s="19">
        <v>3</v>
      </c>
      <c r="C45" s="11">
        <v>8</v>
      </c>
    </row>
    <row r="46" spans="1:3" ht="17.399999999999999" x14ac:dyDescent="0.25">
      <c r="A46" s="13" t="s">
        <v>257</v>
      </c>
      <c r="B46" s="19">
        <v>3</v>
      </c>
      <c r="C46" s="11">
        <v>8</v>
      </c>
    </row>
    <row r="47" spans="1:3" ht="17.399999999999999" x14ac:dyDescent="0.25">
      <c r="A47" s="13" t="s">
        <v>258</v>
      </c>
      <c r="B47" s="19">
        <v>3</v>
      </c>
      <c r="C47" s="11">
        <v>8</v>
      </c>
    </row>
    <row r="48" spans="1:3" ht="17.399999999999999" x14ac:dyDescent="0.25">
      <c r="A48" s="13" t="s">
        <v>259</v>
      </c>
      <c r="B48" s="19">
        <v>4</v>
      </c>
      <c r="C48" s="11">
        <v>8</v>
      </c>
    </row>
    <row r="49" spans="1:3" ht="17.399999999999999" x14ac:dyDescent="0.25">
      <c r="A49" s="13" t="s">
        <v>260</v>
      </c>
      <c r="B49" s="19">
        <v>3</v>
      </c>
      <c r="C49" s="11">
        <v>8</v>
      </c>
    </row>
    <row r="50" spans="1:3" ht="17.399999999999999" x14ac:dyDescent="0.25">
      <c r="A50" s="12" t="s">
        <v>219</v>
      </c>
      <c r="B50" s="19">
        <v>3</v>
      </c>
      <c r="C50" s="11">
        <v>5</v>
      </c>
    </row>
    <row r="51" spans="1:3" ht="17.399999999999999" x14ac:dyDescent="0.25">
      <c r="A51" s="12" t="s">
        <v>220</v>
      </c>
      <c r="B51" s="19">
        <v>3</v>
      </c>
      <c r="C51" s="11">
        <v>5</v>
      </c>
    </row>
    <row r="52" spans="1:3" ht="17.399999999999999" x14ac:dyDescent="0.25">
      <c r="A52" s="12" t="s">
        <v>221</v>
      </c>
      <c r="B52" s="19">
        <v>3</v>
      </c>
      <c r="C52" s="11">
        <v>5</v>
      </c>
    </row>
    <row r="53" spans="1:3" ht="17.399999999999999" x14ac:dyDescent="0.25">
      <c r="A53" s="12" t="s">
        <v>222</v>
      </c>
      <c r="B53" s="19">
        <v>3</v>
      </c>
      <c r="C53" s="11">
        <v>5</v>
      </c>
    </row>
    <row r="54" spans="1:3" ht="17.399999999999999" x14ac:dyDescent="0.25">
      <c r="A54" s="12" t="s">
        <v>223</v>
      </c>
      <c r="B54" s="19">
        <v>3</v>
      </c>
      <c r="C54" s="11">
        <v>5</v>
      </c>
    </row>
    <row r="55" spans="1:3" ht="17.399999999999999" x14ac:dyDescent="0.25">
      <c r="A55" s="12" t="s">
        <v>224</v>
      </c>
      <c r="B55" s="19">
        <v>3</v>
      </c>
      <c r="C55" s="11">
        <v>5</v>
      </c>
    </row>
    <row r="56" spans="1:3" ht="17.399999999999999" x14ac:dyDescent="0.25">
      <c r="A56" s="12" t="s">
        <v>225</v>
      </c>
      <c r="B56" s="19">
        <v>3</v>
      </c>
      <c r="C56" s="11">
        <v>5</v>
      </c>
    </row>
    <row r="57" spans="1:3" ht="17.399999999999999" x14ac:dyDescent="0.25">
      <c r="A57" s="12" t="s">
        <v>226</v>
      </c>
      <c r="B57" s="19">
        <v>2</v>
      </c>
      <c r="C57" s="11">
        <v>5</v>
      </c>
    </row>
    <row r="58" spans="1:3" ht="17.399999999999999" x14ac:dyDescent="0.25">
      <c r="A58" s="17" t="s">
        <v>357</v>
      </c>
      <c r="B58" s="19">
        <v>3</v>
      </c>
      <c r="C58" s="11">
        <v>18</v>
      </c>
    </row>
    <row r="59" spans="1:3" ht="17.399999999999999" x14ac:dyDescent="0.25">
      <c r="A59" s="17" t="s">
        <v>358</v>
      </c>
      <c r="B59" s="19">
        <v>3</v>
      </c>
      <c r="C59" s="11">
        <v>18</v>
      </c>
    </row>
    <row r="60" spans="1:3" ht="17.399999999999999" x14ac:dyDescent="0.25">
      <c r="A60" s="18" t="s">
        <v>359</v>
      </c>
      <c r="B60" s="19">
        <v>4</v>
      </c>
      <c r="C60" s="11">
        <v>18</v>
      </c>
    </row>
    <row r="61" spans="1:3" ht="17.399999999999999" x14ac:dyDescent="0.25">
      <c r="A61" s="18" t="s">
        <v>360</v>
      </c>
      <c r="B61" s="19">
        <v>3</v>
      </c>
      <c r="C61" s="11">
        <v>18</v>
      </c>
    </row>
    <row r="62" spans="1:3" ht="17.399999999999999" x14ac:dyDescent="0.25">
      <c r="A62" s="16" t="s">
        <v>333</v>
      </c>
      <c r="B62" s="19">
        <v>3</v>
      </c>
      <c r="C62" s="11">
        <v>15</v>
      </c>
    </row>
    <row r="63" spans="1:3" ht="17.399999999999999" x14ac:dyDescent="0.25">
      <c r="A63" s="16" t="s">
        <v>334</v>
      </c>
      <c r="B63" s="19">
        <v>3</v>
      </c>
      <c r="C63" s="11">
        <v>15</v>
      </c>
    </row>
    <row r="64" spans="1:3" ht="17.399999999999999" x14ac:dyDescent="0.25">
      <c r="A64" s="16" t="s">
        <v>335</v>
      </c>
      <c r="B64" s="19">
        <v>4</v>
      </c>
      <c r="C64" s="11">
        <v>15</v>
      </c>
    </row>
    <row r="65" spans="1:3" ht="17.399999999999999" x14ac:dyDescent="0.25">
      <c r="A65" s="16" t="s">
        <v>336</v>
      </c>
      <c r="B65" s="19">
        <v>3</v>
      </c>
      <c r="C65" s="11">
        <v>15</v>
      </c>
    </row>
    <row r="66" spans="1:3" ht="17.399999999999999" x14ac:dyDescent="0.25">
      <c r="A66" s="16" t="s">
        <v>337</v>
      </c>
      <c r="B66" s="19">
        <v>3</v>
      </c>
      <c r="C66" s="11">
        <v>15</v>
      </c>
    </row>
    <row r="67" spans="1:3" ht="17.399999999999999" x14ac:dyDescent="0.25">
      <c r="A67" s="16" t="s">
        <v>338</v>
      </c>
      <c r="B67" s="19">
        <v>3</v>
      </c>
      <c r="C67" s="11">
        <v>15</v>
      </c>
    </row>
    <row r="68" spans="1:3" ht="17.399999999999999" x14ac:dyDescent="0.25">
      <c r="A68" s="16" t="s">
        <v>339</v>
      </c>
      <c r="B68" s="19">
        <v>2</v>
      </c>
      <c r="C68" s="11">
        <v>15</v>
      </c>
    </row>
    <row r="69" spans="1:3" ht="17.399999999999999" x14ac:dyDescent="0.25">
      <c r="A69" s="16" t="s">
        <v>340</v>
      </c>
      <c r="B69" s="19">
        <v>4</v>
      </c>
      <c r="C69" s="11">
        <v>15</v>
      </c>
    </row>
    <row r="70" spans="1:3" ht="17.399999999999999" x14ac:dyDescent="0.25">
      <c r="A70" s="15" t="s">
        <v>313</v>
      </c>
      <c r="B70" s="19">
        <v>4</v>
      </c>
      <c r="C70" s="11">
        <v>13</v>
      </c>
    </row>
    <row r="71" spans="1:3" ht="17.399999999999999" x14ac:dyDescent="0.25">
      <c r="A71" s="15" t="s">
        <v>314</v>
      </c>
      <c r="B71" s="19">
        <v>4</v>
      </c>
      <c r="C71" s="11">
        <v>13</v>
      </c>
    </row>
    <row r="72" spans="1:3" ht="17.399999999999999" x14ac:dyDescent="0.25">
      <c r="A72" s="15" t="s">
        <v>315</v>
      </c>
      <c r="B72" s="19">
        <v>3</v>
      </c>
      <c r="C72" s="11">
        <v>13</v>
      </c>
    </row>
    <row r="73" spans="1:3" ht="17.399999999999999" x14ac:dyDescent="0.25">
      <c r="A73" s="15" t="s">
        <v>316</v>
      </c>
      <c r="B73" s="19">
        <v>2</v>
      </c>
      <c r="C73" s="11">
        <v>13</v>
      </c>
    </row>
    <row r="74" spans="1:3" ht="17.399999999999999" x14ac:dyDescent="0.25">
      <c r="A74" s="14" t="s">
        <v>291</v>
      </c>
      <c r="B74" s="19">
        <v>3</v>
      </c>
      <c r="C74" s="11">
        <v>10</v>
      </c>
    </row>
    <row r="75" spans="1:3" ht="17.399999999999999" x14ac:dyDescent="0.25">
      <c r="A75" s="14" t="s">
        <v>292</v>
      </c>
      <c r="B75" s="19">
        <v>3</v>
      </c>
      <c r="C75" s="11">
        <v>10</v>
      </c>
    </row>
    <row r="76" spans="1:3" ht="17.399999999999999" x14ac:dyDescent="0.25">
      <c r="A76" s="14" t="s">
        <v>293</v>
      </c>
      <c r="B76" s="19">
        <v>3</v>
      </c>
      <c r="C76" s="11">
        <v>10</v>
      </c>
    </row>
    <row r="77" spans="1:3" ht="17.399999999999999" x14ac:dyDescent="0.25">
      <c r="A77" s="14" t="s">
        <v>294</v>
      </c>
      <c r="B77" s="19">
        <v>3</v>
      </c>
      <c r="C77" s="11">
        <v>10</v>
      </c>
    </row>
    <row r="78" spans="1:3" ht="17.399999999999999" x14ac:dyDescent="0.25">
      <c r="A78" s="14" t="s">
        <v>295</v>
      </c>
      <c r="B78" s="19">
        <v>4</v>
      </c>
      <c r="C78" s="11">
        <v>10</v>
      </c>
    </row>
    <row r="79" spans="1:3" ht="17.399999999999999" x14ac:dyDescent="0.25">
      <c r="A79" s="14" t="s">
        <v>296</v>
      </c>
      <c r="B79" s="19">
        <v>3</v>
      </c>
      <c r="C79" s="11">
        <v>10</v>
      </c>
    </row>
    <row r="80" spans="1:3" ht="17.399999999999999" x14ac:dyDescent="0.25">
      <c r="A80" s="13" t="s">
        <v>261</v>
      </c>
      <c r="B80" s="19">
        <v>3</v>
      </c>
      <c r="C80" s="11">
        <v>8</v>
      </c>
    </row>
    <row r="81" spans="1:3" ht="17.399999999999999" x14ac:dyDescent="0.25">
      <c r="A81" s="13" t="s">
        <v>262</v>
      </c>
      <c r="B81" s="19">
        <v>3</v>
      </c>
      <c r="C81" s="11">
        <v>8</v>
      </c>
    </row>
    <row r="82" spans="1:3" ht="17.399999999999999" x14ac:dyDescent="0.25">
      <c r="A82" s="13" t="s">
        <v>263</v>
      </c>
      <c r="B82" s="19">
        <v>2</v>
      </c>
      <c r="C82" s="11">
        <v>8</v>
      </c>
    </row>
    <row r="83" spans="1:3" ht="17.399999999999999" x14ac:dyDescent="0.25">
      <c r="A83" s="13" t="s">
        <v>264</v>
      </c>
      <c r="B83" s="19">
        <v>3</v>
      </c>
      <c r="C83" s="11">
        <v>8</v>
      </c>
    </row>
    <row r="84" spans="1:3" ht="17.399999999999999" x14ac:dyDescent="0.25">
      <c r="A84" s="13" t="s">
        <v>265</v>
      </c>
      <c r="B84" s="19">
        <v>3</v>
      </c>
      <c r="C84" s="11">
        <v>8</v>
      </c>
    </row>
    <row r="85" spans="1:3" ht="17.399999999999999" x14ac:dyDescent="0.25">
      <c r="A85" s="13" t="s">
        <v>266</v>
      </c>
      <c r="B85" s="19">
        <v>3</v>
      </c>
      <c r="C85" s="11">
        <v>8</v>
      </c>
    </row>
    <row r="86" spans="1:3" ht="17.399999999999999" x14ac:dyDescent="0.25">
      <c r="A86" s="13" t="s">
        <v>267</v>
      </c>
      <c r="B86" s="19">
        <v>3</v>
      </c>
      <c r="C86" s="11">
        <v>8</v>
      </c>
    </row>
    <row r="87" spans="1:3" ht="17.399999999999999" x14ac:dyDescent="0.25">
      <c r="A87" s="13" t="s">
        <v>268</v>
      </c>
      <c r="B87" s="19">
        <v>4</v>
      </c>
      <c r="C87" s="11">
        <v>8</v>
      </c>
    </row>
    <row r="88" spans="1:3" ht="17.399999999999999" x14ac:dyDescent="0.25">
      <c r="A88" s="12" t="s">
        <v>227</v>
      </c>
      <c r="B88" s="19">
        <v>3</v>
      </c>
      <c r="C88" s="11">
        <v>5</v>
      </c>
    </row>
    <row r="89" spans="1:3" ht="17.399999999999999" x14ac:dyDescent="0.25">
      <c r="A89" s="12" t="s">
        <v>228</v>
      </c>
      <c r="B89" s="19">
        <v>3</v>
      </c>
      <c r="C89" s="11">
        <v>5</v>
      </c>
    </row>
    <row r="90" spans="1:3" ht="17.399999999999999" x14ac:dyDescent="0.25">
      <c r="A90" s="12" t="s">
        <v>229</v>
      </c>
      <c r="B90" s="19">
        <v>3</v>
      </c>
      <c r="C90" s="11">
        <v>5</v>
      </c>
    </row>
    <row r="91" spans="1:3" ht="17.399999999999999" x14ac:dyDescent="0.25">
      <c r="A91" s="12" t="s">
        <v>230</v>
      </c>
      <c r="B91" s="19">
        <v>3</v>
      </c>
      <c r="C91" s="11">
        <v>5</v>
      </c>
    </row>
    <row r="92" spans="1:3" ht="17.399999999999999" x14ac:dyDescent="0.25">
      <c r="A92" s="12" t="s">
        <v>231</v>
      </c>
      <c r="B92" s="19">
        <v>3</v>
      </c>
      <c r="C92" s="11">
        <v>5</v>
      </c>
    </row>
    <row r="93" spans="1:3" ht="17.399999999999999" x14ac:dyDescent="0.25">
      <c r="A93" s="12" t="s">
        <v>232</v>
      </c>
      <c r="B93" s="19">
        <v>3</v>
      </c>
      <c r="C93" s="11">
        <v>5</v>
      </c>
    </row>
    <row r="94" spans="1:3" ht="17.399999999999999" x14ac:dyDescent="0.25">
      <c r="A94" s="12" t="s">
        <v>233</v>
      </c>
      <c r="B94" s="19">
        <v>2</v>
      </c>
      <c r="C94" s="11">
        <v>5</v>
      </c>
    </row>
    <row r="95" spans="1:3" ht="17.399999999999999" x14ac:dyDescent="0.25">
      <c r="A95" s="12" t="s">
        <v>234</v>
      </c>
      <c r="B95" s="19">
        <v>3</v>
      </c>
      <c r="C95" s="11">
        <v>5</v>
      </c>
    </row>
    <row r="96" spans="1:3" ht="17.399999999999999" x14ac:dyDescent="0.25">
      <c r="A96" s="17" t="s">
        <v>361</v>
      </c>
      <c r="B96" s="19">
        <v>3</v>
      </c>
      <c r="C96" s="11">
        <v>18</v>
      </c>
    </row>
    <row r="97" spans="1:3" ht="17.399999999999999" x14ac:dyDescent="0.25">
      <c r="A97" s="17" t="s">
        <v>362</v>
      </c>
      <c r="B97" s="19">
        <v>2</v>
      </c>
      <c r="C97" s="11">
        <v>18</v>
      </c>
    </row>
    <row r="98" spans="1:3" ht="17.399999999999999" x14ac:dyDescent="0.25">
      <c r="A98" s="18" t="s">
        <v>363</v>
      </c>
      <c r="B98" s="19">
        <v>3</v>
      </c>
      <c r="C98" s="11">
        <v>18</v>
      </c>
    </row>
    <row r="99" spans="1:3" ht="17.399999999999999" x14ac:dyDescent="0.25">
      <c r="A99" s="18" t="s">
        <v>364</v>
      </c>
      <c r="B99" s="19">
        <v>4</v>
      </c>
      <c r="C99" s="11">
        <v>18</v>
      </c>
    </row>
    <row r="100" spans="1:3" ht="17.399999999999999" x14ac:dyDescent="0.25">
      <c r="A100" s="16" t="s">
        <v>341</v>
      </c>
      <c r="B100" s="19">
        <v>3</v>
      </c>
      <c r="C100" s="11">
        <v>15</v>
      </c>
    </row>
    <row r="101" spans="1:3" ht="17.399999999999999" x14ac:dyDescent="0.25">
      <c r="A101" s="16" t="s">
        <v>342</v>
      </c>
      <c r="B101" s="19">
        <v>2</v>
      </c>
      <c r="C101" s="11">
        <v>15</v>
      </c>
    </row>
    <row r="102" spans="1:3" ht="17.399999999999999" x14ac:dyDescent="0.25">
      <c r="A102" s="16" t="s">
        <v>343</v>
      </c>
      <c r="B102" s="19">
        <v>3</v>
      </c>
      <c r="C102" s="11">
        <v>15</v>
      </c>
    </row>
    <row r="103" spans="1:3" ht="17.399999999999999" x14ac:dyDescent="0.25">
      <c r="A103" s="16" t="s">
        <v>344</v>
      </c>
      <c r="B103" s="19">
        <v>3</v>
      </c>
      <c r="C103" s="11">
        <v>15</v>
      </c>
    </row>
    <row r="104" spans="1:3" ht="17.399999999999999" x14ac:dyDescent="0.25">
      <c r="A104" s="16" t="s">
        <v>345</v>
      </c>
      <c r="B104" s="19">
        <v>3</v>
      </c>
      <c r="C104" s="11">
        <v>15</v>
      </c>
    </row>
    <row r="105" spans="1:3" ht="17.399999999999999" x14ac:dyDescent="0.25">
      <c r="A105" s="16" t="s">
        <v>346</v>
      </c>
      <c r="B105" s="19">
        <v>4</v>
      </c>
      <c r="C105" s="11">
        <v>15</v>
      </c>
    </row>
    <row r="106" spans="1:3" ht="17.399999999999999" x14ac:dyDescent="0.25">
      <c r="A106" s="16" t="s">
        <v>347</v>
      </c>
      <c r="B106" s="19">
        <v>4</v>
      </c>
      <c r="C106" s="11">
        <v>15</v>
      </c>
    </row>
    <row r="107" spans="1:3" ht="17.399999999999999" x14ac:dyDescent="0.25">
      <c r="A107" s="16" t="s">
        <v>348</v>
      </c>
      <c r="B107" s="19">
        <v>3</v>
      </c>
      <c r="C107" s="11">
        <v>15</v>
      </c>
    </row>
    <row r="108" spans="1:3" ht="17.399999999999999" x14ac:dyDescent="0.25">
      <c r="A108" s="15" t="s">
        <v>317</v>
      </c>
      <c r="B108" s="19">
        <v>4</v>
      </c>
      <c r="C108" s="11">
        <v>13</v>
      </c>
    </row>
    <row r="109" spans="1:3" ht="17.399999999999999" x14ac:dyDescent="0.25">
      <c r="A109" s="15" t="s">
        <v>318</v>
      </c>
      <c r="B109" s="19">
        <v>3</v>
      </c>
      <c r="C109" s="11">
        <v>13</v>
      </c>
    </row>
    <row r="110" spans="1:3" ht="17.399999999999999" x14ac:dyDescent="0.25">
      <c r="A110" s="15" t="s">
        <v>319</v>
      </c>
      <c r="B110" s="19">
        <v>2</v>
      </c>
      <c r="C110" s="11">
        <v>13</v>
      </c>
    </row>
    <row r="111" spans="1:3" ht="17.399999999999999" x14ac:dyDescent="0.25">
      <c r="A111" s="15" t="s">
        <v>320</v>
      </c>
      <c r="B111" s="19">
        <v>3</v>
      </c>
      <c r="C111" s="11">
        <v>13</v>
      </c>
    </row>
    <row r="112" spans="1:3" ht="17.399999999999999" x14ac:dyDescent="0.25">
      <c r="A112" s="14" t="s">
        <v>297</v>
      </c>
      <c r="B112" s="19">
        <v>2</v>
      </c>
      <c r="C112" s="11">
        <v>10</v>
      </c>
    </row>
    <row r="113" spans="1:3" ht="17.399999999999999" x14ac:dyDescent="0.25">
      <c r="A113" s="14" t="s">
        <v>298</v>
      </c>
      <c r="B113" s="19">
        <v>3</v>
      </c>
      <c r="C113" s="11">
        <v>10</v>
      </c>
    </row>
    <row r="114" spans="1:3" ht="17.399999999999999" x14ac:dyDescent="0.25">
      <c r="A114" s="14" t="s">
        <v>299</v>
      </c>
      <c r="B114" s="19">
        <v>4</v>
      </c>
      <c r="C114" s="11">
        <v>10</v>
      </c>
    </row>
    <row r="115" spans="1:3" ht="17.399999999999999" x14ac:dyDescent="0.25">
      <c r="A115" s="14" t="s">
        <v>300</v>
      </c>
      <c r="B115" s="19">
        <v>3</v>
      </c>
      <c r="C115" s="11">
        <v>10</v>
      </c>
    </row>
    <row r="116" spans="1:3" ht="17.399999999999999" x14ac:dyDescent="0.25">
      <c r="A116" s="14" t="s">
        <v>301</v>
      </c>
      <c r="B116" s="19">
        <v>3</v>
      </c>
      <c r="C116" s="11">
        <v>10</v>
      </c>
    </row>
    <row r="117" spans="1:3" ht="17.399999999999999" x14ac:dyDescent="0.25">
      <c r="A117" s="14" t="s">
        <v>302</v>
      </c>
      <c r="B117" s="19">
        <v>3</v>
      </c>
      <c r="C117" s="11">
        <v>10</v>
      </c>
    </row>
    <row r="118" spans="1:3" ht="17.399999999999999" x14ac:dyDescent="0.25">
      <c r="A118" s="13" t="s">
        <v>269</v>
      </c>
      <c r="B118" s="19">
        <v>3</v>
      </c>
      <c r="C118" s="11">
        <v>8</v>
      </c>
    </row>
    <row r="119" spans="1:3" ht="17.399999999999999" x14ac:dyDescent="0.25">
      <c r="A119" s="13" t="s">
        <v>270</v>
      </c>
      <c r="B119" s="19">
        <v>3</v>
      </c>
      <c r="C119" s="11">
        <v>8</v>
      </c>
    </row>
    <row r="120" spans="1:3" ht="17.399999999999999" x14ac:dyDescent="0.25">
      <c r="A120" s="13" t="s">
        <v>271</v>
      </c>
      <c r="B120" s="19">
        <v>2</v>
      </c>
      <c r="C120" s="11">
        <v>8</v>
      </c>
    </row>
    <row r="121" spans="1:3" ht="17.399999999999999" x14ac:dyDescent="0.25">
      <c r="A121" s="13" t="s">
        <v>272</v>
      </c>
      <c r="B121" s="19">
        <v>3</v>
      </c>
      <c r="C121" s="11">
        <v>8</v>
      </c>
    </row>
    <row r="122" spans="1:3" ht="17.399999999999999" x14ac:dyDescent="0.25">
      <c r="A122" s="13" t="s">
        <v>273</v>
      </c>
      <c r="B122" s="19">
        <v>3</v>
      </c>
      <c r="C122" s="11">
        <v>8</v>
      </c>
    </row>
    <row r="123" spans="1:3" ht="17.399999999999999" x14ac:dyDescent="0.25">
      <c r="A123" s="13" t="s">
        <v>274</v>
      </c>
      <c r="B123" s="19">
        <v>3</v>
      </c>
      <c r="C123" s="11">
        <v>8</v>
      </c>
    </row>
    <row r="124" spans="1:3" ht="17.399999999999999" x14ac:dyDescent="0.25">
      <c r="A124" s="13" t="s">
        <v>275</v>
      </c>
      <c r="B124" s="19">
        <v>3</v>
      </c>
      <c r="C124" s="11">
        <v>8</v>
      </c>
    </row>
    <row r="125" spans="1:3" ht="17.399999999999999" x14ac:dyDescent="0.25">
      <c r="A125" s="13" t="s">
        <v>276</v>
      </c>
      <c r="B125" s="19">
        <v>3</v>
      </c>
      <c r="C125" s="11">
        <v>8</v>
      </c>
    </row>
    <row r="126" spans="1:3" ht="17.399999999999999" x14ac:dyDescent="0.25">
      <c r="A126" s="12" t="s">
        <v>235</v>
      </c>
      <c r="B126" s="19">
        <v>3</v>
      </c>
      <c r="C126" s="11">
        <v>5</v>
      </c>
    </row>
    <row r="127" spans="1:3" ht="17.399999999999999" x14ac:dyDescent="0.25">
      <c r="A127" s="12" t="s">
        <v>236</v>
      </c>
      <c r="B127" s="19">
        <v>3</v>
      </c>
      <c r="C127" s="11">
        <v>5</v>
      </c>
    </row>
    <row r="128" spans="1:3" ht="17.399999999999999" x14ac:dyDescent="0.25">
      <c r="A128" s="12" t="s">
        <v>237</v>
      </c>
      <c r="B128" s="19">
        <v>2</v>
      </c>
      <c r="C128" s="11">
        <v>5</v>
      </c>
    </row>
    <row r="129" spans="1:3" ht="17.399999999999999" x14ac:dyDescent="0.25">
      <c r="A129" s="12" t="s">
        <v>238</v>
      </c>
      <c r="B129" s="19">
        <v>3</v>
      </c>
      <c r="C129" s="11">
        <v>5</v>
      </c>
    </row>
    <row r="130" spans="1:3" ht="17.399999999999999" x14ac:dyDescent="0.25">
      <c r="A130" s="12" t="s">
        <v>239</v>
      </c>
      <c r="B130" s="19">
        <v>3</v>
      </c>
      <c r="C130" s="11">
        <v>5</v>
      </c>
    </row>
    <row r="131" spans="1:3" ht="17.399999999999999" x14ac:dyDescent="0.25">
      <c r="A131" s="12" t="s">
        <v>240</v>
      </c>
      <c r="B131" s="19">
        <v>3</v>
      </c>
      <c r="C131" s="11">
        <v>5</v>
      </c>
    </row>
    <row r="132" spans="1:3" ht="17.399999999999999" x14ac:dyDescent="0.25">
      <c r="A132" s="12" t="s">
        <v>241</v>
      </c>
      <c r="B132" s="19">
        <v>3</v>
      </c>
      <c r="C132" s="11">
        <v>5</v>
      </c>
    </row>
    <row r="133" spans="1:3" ht="17.399999999999999" x14ac:dyDescent="0.25">
      <c r="A133" s="12" t="s">
        <v>242</v>
      </c>
      <c r="B133" s="19">
        <v>3</v>
      </c>
      <c r="C133" s="11">
        <v>5</v>
      </c>
    </row>
    <row r="134" spans="1:3" ht="17.399999999999999" x14ac:dyDescent="0.25">
      <c r="A134" s="17" t="s">
        <v>365</v>
      </c>
      <c r="B134" s="19">
        <v>3</v>
      </c>
      <c r="C134" s="11">
        <v>18</v>
      </c>
    </row>
    <row r="135" spans="1:3" ht="17.399999999999999" x14ac:dyDescent="0.25">
      <c r="A135" s="17" t="s">
        <v>366</v>
      </c>
      <c r="B135" s="19">
        <v>3</v>
      </c>
      <c r="C135" s="11">
        <v>18</v>
      </c>
    </row>
    <row r="136" spans="1:3" ht="17.399999999999999" x14ac:dyDescent="0.25">
      <c r="A136" s="18" t="s">
        <v>367</v>
      </c>
      <c r="B136" s="19">
        <v>3</v>
      </c>
      <c r="C136" s="11">
        <v>18</v>
      </c>
    </row>
    <row r="137" spans="1:3" ht="17.399999999999999" x14ac:dyDescent="0.25">
      <c r="A137" s="18" t="s">
        <v>368</v>
      </c>
      <c r="B137" s="19">
        <v>4</v>
      </c>
      <c r="C137" s="11">
        <v>18</v>
      </c>
    </row>
    <row r="138" spans="1:3" ht="17.399999999999999" x14ac:dyDescent="0.25">
      <c r="A138" s="16" t="s">
        <v>349</v>
      </c>
      <c r="B138" s="19">
        <v>3</v>
      </c>
      <c r="C138" s="11">
        <v>15</v>
      </c>
    </row>
    <row r="139" spans="1:3" ht="17.399999999999999" x14ac:dyDescent="0.25">
      <c r="A139" s="16" t="s">
        <v>350</v>
      </c>
      <c r="B139" s="19">
        <v>3</v>
      </c>
      <c r="C139" s="11">
        <v>15</v>
      </c>
    </row>
    <row r="140" spans="1:3" ht="17.399999999999999" x14ac:dyDescent="0.25">
      <c r="A140" s="16" t="s">
        <v>351</v>
      </c>
      <c r="B140" s="19">
        <v>4</v>
      </c>
      <c r="C140" s="11">
        <v>15</v>
      </c>
    </row>
    <row r="141" spans="1:3" ht="17.399999999999999" x14ac:dyDescent="0.25">
      <c r="A141" s="16" t="s">
        <v>352</v>
      </c>
      <c r="B141" s="19">
        <v>3</v>
      </c>
      <c r="C141" s="11">
        <v>15</v>
      </c>
    </row>
    <row r="142" spans="1:3" ht="17.399999999999999" x14ac:dyDescent="0.25">
      <c r="A142" s="16" t="s">
        <v>353</v>
      </c>
      <c r="B142" s="19">
        <v>4</v>
      </c>
      <c r="C142" s="11">
        <v>15</v>
      </c>
    </row>
    <row r="143" spans="1:3" ht="17.399999999999999" x14ac:dyDescent="0.25">
      <c r="A143" s="16" t="s">
        <v>354</v>
      </c>
      <c r="B143" s="19">
        <v>2</v>
      </c>
      <c r="C143" s="11">
        <v>15</v>
      </c>
    </row>
    <row r="144" spans="1:3" ht="17.399999999999999" x14ac:dyDescent="0.25">
      <c r="A144" s="16" t="s">
        <v>355</v>
      </c>
      <c r="B144" s="19">
        <v>3</v>
      </c>
      <c r="C144" s="11">
        <v>15</v>
      </c>
    </row>
    <row r="145" spans="1:3" ht="17.399999999999999" x14ac:dyDescent="0.25">
      <c r="A145" s="16" t="s">
        <v>356</v>
      </c>
      <c r="B145" s="19">
        <v>4</v>
      </c>
      <c r="C145" s="11">
        <v>15</v>
      </c>
    </row>
    <row r="146" spans="1:3" ht="17.399999999999999" x14ac:dyDescent="0.25">
      <c r="A146" s="15" t="s">
        <v>321</v>
      </c>
      <c r="B146" s="19">
        <v>4</v>
      </c>
      <c r="C146" s="11">
        <v>13</v>
      </c>
    </row>
    <row r="147" spans="1:3" ht="17.399999999999999" x14ac:dyDescent="0.25">
      <c r="A147" s="15" t="s">
        <v>322</v>
      </c>
      <c r="B147" s="19">
        <v>3</v>
      </c>
      <c r="C147" s="11">
        <v>13</v>
      </c>
    </row>
    <row r="148" spans="1:3" ht="17.399999999999999" x14ac:dyDescent="0.25">
      <c r="A148" s="15" t="s">
        <v>323</v>
      </c>
      <c r="B148" s="19">
        <v>2</v>
      </c>
      <c r="C148" s="11">
        <v>13</v>
      </c>
    </row>
    <row r="149" spans="1:3" ht="17.399999999999999" x14ac:dyDescent="0.25">
      <c r="A149" s="15" t="s">
        <v>324</v>
      </c>
      <c r="B149" s="19">
        <v>3</v>
      </c>
      <c r="C149" s="11">
        <v>13</v>
      </c>
    </row>
    <row r="150" spans="1:3" ht="17.399999999999999" x14ac:dyDescent="0.25">
      <c r="A150" s="14" t="s">
        <v>303</v>
      </c>
      <c r="B150" s="19">
        <v>3</v>
      </c>
      <c r="C150" s="11">
        <v>10</v>
      </c>
    </row>
    <row r="151" spans="1:3" ht="17.399999999999999" x14ac:dyDescent="0.25">
      <c r="A151" s="14" t="s">
        <v>304</v>
      </c>
      <c r="B151" s="19">
        <v>3</v>
      </c>
      <c r="C151" s="11">
        <v>10</v>
      </c>
    </row>
    <row r="152" spans="1:3" ht="17.399999999999999" x14ac:dyDescent="0.25">
      <c r="A152" s="14" t="s">
        <v>305</v>
      </c>
      <c r="B152" s="19">
        <v>3</v>
      </c>
      <c r="C152" s="11">
        <v>10</v>
      </c>
    </row>
    <row r="153" spans="1:3" ht="17.399999999999999" x14ac:dyDescent="0.25">
      <c r="A153" s="14" t="s">
        <v>306</v>
      </c>
      <c r="B153" s="19">
        <v>3</v>
      </c>
      <c r="C153" s="11">
        <v>10</v>
      </c>
    </row>
    <row r="154" spans="1:3" ht="17.399999999999999" x14ac:dyDescent="0.25">
      <c r="A154" s="14" t="s">
        <v>307</v>
      </c>
      <c r="B154" s="19">
        <v>2</v>
      </c>
      <c r="C154" s="11">
        <v>10</v>
      </c>
    </row>
    <row r="155" spans="1:3" ht="17.399999999999999" x14ac:dyDescent="0.25">
      <c r="A155" s="14" t="s">
        <v>308</v>
      </c>
      <c r="B155" s="19">
        <v>3</v>
      </c>
      <c r="C155" s="11">
        <v>10</v>
      </c>
    </row>
    <row r="156" spans="1:3" ht="17.399999999999999" x14ac:dyDescent="0.25">
      <c r="A156" s="13" t="s">
        <v>277</v>
      </c>
      <c r="B156" s="19">
        <v>3</v>
      </c>
      <c r="C156" s="11">
        <v>8</v>
      </c>
    </row>
    <row r="157" spans="1:3" ht="17.399999999999999" x14ac:dyDescent="0.25">
      <c r="A157" s="13" t="s">
        <v>278</v>
      </c>
      <c r="B157" s="19">
        <v>3</v>
      </c>
      <c r="C157" s="11">
        <v>8</v>
      </c>
    </row>
    <row r="158" spans="1:3" ht="17.399999999999999" x14ac:dyDescent="0.25">
      <c r="A158" s="13" t="s">
        <v>279</v>
      </c>
      <c r="B158" s="19">
        <v>2</v>
      </c>
      <c r="C158" s="11">
        <v>8</v>
      </c>
    </row>
    <row r="159" spans="1:3" ht="17.399999999999999" x14ac:dyDescent="0.25">
      <c r="A159" s="13" t="s">
        <v>280</v>
      </c>
      <c r="B159" s="19">
        <v>3</v>
      </c>
      <c r="C159" s="11">
        <v>8</v>
      </c>
    </row>
    <row r="160" spans="1:3" ht="17.399999999999999" x14ac:dyDescent="0.25">
      <c r="A160" s="13" t="s">
        <v>281</v>
      </c>
      <c r="B160" s="19">
        <v>3</v>
      </c>
      <c r="C160" s="11">
        <v>8</v>
      </c>
    </row>
    <row r="161" spans="1:3" ht="17.399999999999999" x14ac:dyDescent="0.25">
      <c r="A161" s="13" t="s">
        <v>282</v>
      </c>
      <c r="B161" s="19">
        <v>4</v>
      </c>
      <c r="C161" s="11">
        <v>8</v>
      </c>
    </row>
    <row r="162" spans="1:3" ht="17.399999999999999" x14ac:dyDescent="0.25">
      <c r="A162" s="13" t="s">
        <v>283</v>
      </c>
      <c r="B162" s="19">
        <v>3</v>
      </c>
      <c r="C162" s="11">
        <v>8</v>
      </c>
    </row>
    <row r="163" spans="1:3" ht="17.399999999999999" x14ac:dyDescent="0.25">
      <c r="A163" s="13" t="s">
        <v>284</v>
      </c>
      <c r="B163" s="19">
        <v>3</v>
      </c>
      <c r="C163" s="11">
        <v>8</v>
      </c>
    </row>
    <row r="164" spans="1:3" ht="17.399999999999999" x14ac:dyDescent="0.25">
      <c r="A164" s="12" t="s">
        <v>243</v>
      </c>
      <c r="B164" s="19">
        <v>3</v>
      </c>
      <c r="C164" s="11">
        <v>5</v>
      </c>
    </row>
    <row r="165" spans="1:3" ht="17.399999999999999" x14ac:dyDescent="0.25">
      <c r="A165" s="12" t="s">
        <v>244</v>
      </c>
      <c r="B165" s="19">
        <v>3</v>
      </c>
      <c r="C165" s="11">
        <v>5</v>
      </c>
    </row>
    <row r="166" spans="1:3" ht="17.399999999999999" x14ac:dyDescent="0.25">
      <c r="A166" s="12" t="s">
        <v>245</v>
      </c>
      <c r="B166" s="19">
        <v>2</v>
      </c>
      <c r="C166" s="11">
        <v>5</v>
      </c>
    </row>
    <row r="167" spans="1:3" ht="17.399999999999999" x14ac:dyDescent="0.25">
      <c r="A167" s="12" t="s">
        <v>246</v>
      </c>
      <c r="B167" s="19">
        <v>3</v>
      </c>
      <c r="C167" s="11">
        <v>5</v>
      </c>
    </row>
    <row r="168" spans="1:3" ht="17.399999999999999" x14ac:dyDescent="0.25">
      <c r="A168" s="12" t="s">
        <v>247</v>
      </c>
      <c r="B168" s="19">
        <v>3</v>
      </c>
      <c r="C168" s="11">
        <v>5</v>
      </c>
    </row>
    <row r="169" spans="1:3" ht="17.399999999999999" x14ac:dyDescent="0.25">
      <c r="A169" s="12" t="s">
        <v>248</v>
      </c>
      <c r="B169" s="19">
        <v>3</v>
      </c>
      <c r="C169" s="11">
        <v>5</v>
      </c>
    </row>
    <row r="170" spans="1:3" ht="17.399999999999999" x14ac:dyDescent="0.25">
      <c r="A170" s="12" t="s">
        <v>249</v>
      </c>
      <c r="B170" s="19">
        <v>3</v>
      </c>
      <c r="C170" s="11">
        <v>5</v>
      </c>
    </row>
    <row r="171" spans="1:3" ht="17.399999999999999" x14ac:dyDescent="0.25">
      <c r="A171" s="12" t="s">
        <v>250</v>
      </c>
      <c r="B171" s="19">
        <v>3</v>
      </c>
      <c r="C171" s="11">
        <v>5</v>
      </c>
    </row>
    <row r="172" spans="1:3" x14ac:dyDescent="0.25">
      <c r="A172" s="26" t="s">
        <v>385</v>
      </c>
      <c r="B172" s="8">
        <v>0</v>
      </c>
      <c r="C172" s="8">
        <v>3</v>
      </c>
    </row>
    <row r="173" spans="1:3" x14ac:dyDescent="0.25">
      <c r="A173" s="26" t="s">
        <v>386</v>
      </c>
      <c r="B173" s="8">
        <v>0</v>
      </c>
      <c r="C173" s="8">
        <v>3</v>
      </c>
    </row>
    <row r="174" spans="1:3" x14ac:dyDescent="0.25">
      <c r="A174" s="26" t="s">
        <v>387</v>
      </c>
      <c r="B174" s="8">
        <v>0</v>
      </c>
      <c r="C174" s="8">
        <v>3</v>
      </c>
    </row>
    <row r="175" spans="1:3" x14ac:dyDescent="0.25">
      <c r="A175" s="26" t="s">
        <v>388</v>
      </c>
      <c r="B175" s="8">
        <v>0</v>
      </c>
      <c r="C175" s="8">
        <v>3</v>
      </c>
    </row>
    <row r="176" spans="1:3" x14ac:dyDescent="0.25">
      <c r="A176" s="26" t="s">
        <v>389</v>
      </c>
      <c r="B176" s="8">
        <v>0</v>
      </c>
      <c r="C176" s="8">
        <v>3</v>
      </c>
    </row>
    <row r="177" spans="1:3" x14ac:dyDescent="0.25">
      <c r="A177" s="26" t="s">
        <v>390</v>
      </c>
      <c r="B177" s="8">
        <v>0</v>
      </c>
      <c r="C177" s="8">
        <v>3</v>
      </c>
    </row>
    <row r="178" spans="1:3" x14ac:dyDescent="0.25">
      <c r="A178" s="26" t="s">
        <v>391</v>
      </c>
      <c r="B178" s="8">
        <v>0</v>
      </c>
      <c r="C178" s="8">
        <v>3</v>
      </c>
    </row>
    <row r="179" spans="1:3" x14ac:dyDescent="0.25">
      <c r="A179" s="26" t="s">
        <v>392</v>
      </c>
      <c r="B179" s="8">
        <v>0</v>
      </c>
      <c r="C179" s="8">
        <v>3</v>
      </c>
    </row>
    <row r="180" spans="1:3" x14ac:dyDescent="0.25">
      <c r="A180" s="26" t="s">
        <v>393</v>
      </c>
      <c r="B180" s="8">
        <v>0</v>
      </c>
      <c r="C180" s="8">
        <v>3</v>
      </c>
    </row>
    <row r="181" spans="1:3" x14ac:dyDescent="0.25">
      <c r="A181" s="26" t="s">
        <v>394</v>
      </c>
      <c r="B181" s="8">
        <v>0</v>
      </c>
      <c r="C181" s="8">
        <v>3</v>
      </c>
    </row>
    <row r="182" spans="1:3" x14ac:dyDescent="0.25">
      <c r="A182" s="26" t="s">
        <v>395</v>
      </c>
      <c r="B182" s="8">
        <v>0</v>
      </c>
      <c r="C182" s="8">
        <v>3</v>
      </c>
    </row>
    <row r="183" spans="1:3" x14ac:dyDescent="0.25">
      <c r="A183" s="26" t="s">
        <v>396</v>
      </c>
      <c r="B183" s="8">
        <v>0</v>
      </c>
      <c r="C183" s="8">
        <v>3</v>
      </c>
    </row>
    <row r="184" spans="1:3" x14ac:dyDescent="0.25">
      <c r="A184" s="26" t="s">
        <v>397</v>
      </c>
      <c r="B184" s="8">
        <v>0</v>
      </c>
      <c r="C184" s="8">
        <v>3</v>
      </c>
    </row>
    <row r="185" spans="1:3" x14ac:dyDescent="0.25">
      <c r="A185" s="26" t="s">
        <v>398</v>
      </c>
      <c r="B185" s="8">
        <v>0</v>
      </c>
      <c r="C185" s="8">
        <v>5</v>
      </c>
    </row>
    <row r="186" spans="1:3" x14ac:dyDescent="0.25">
      <c r="A186" s="26" t="s">
        <v>399</v>
      </c>
      <c r="B186" s="8">
        <v>0</v>
      </c>
      <c r="C186" s="8">
        <v>8</v>
      </c>
    </row>
    <row r="187" spans="1:3" x14ac:dyDescent="0.25">
      <c r="A187" s="26" t="s">
        <v>400</v>
      </c>
      <c r="B187" s="8">
        <v>0</v>
      </c>
      <c r="C187" s="8">
        <v>10</v>
      </c>
    </row>
    <row r="188" spans="1:3" x14ac:dyDescent="0.25">
      <c r="A188" s="26" t="s">
        <v>401</v>
      </c>
      <c r="B188" s="8">
        <v>0</v>
      </c>
      <c r="C188" s="8">
        <v>15</v>
      </c>
    </row>
    <row r="189" spans="1:3" x14ac:dyDescent="0.25">
      <c r="A189" s="26" t="s">
        <v>402</v>
      </c>
      <c r="B189" s="8">
        <v>0</v>
      </c>
      <c r="C189" s="8">
        <v>18</v>
      </c>
    </row>
    <row r="190" spans="1:3" x14ac:dyDescent="0.25">
      <c r="A190" s="27" t="s">
        <v>403</v>
      </c>
      <c r="B190" s="8">
        <v>0</v>
      </c>
      <c r="C190" s="8">
        <v>18</v>
      </c>
    </row>
  </sheetData>
  <phoneticPr fontId="1" type="noConversion"/>
  <conditionalFormatting sqref="A4:C4">
    <cfRule type="cellIs" dxfId="5" priority="5" operator="equal">
      <formula>"Server"</formula>
    </cfRule>
    <cfRule type="cellIs" dxfId="4" priority="6" operator="equal">
      <formula>"Client"</formula>
    </cfRule>
  </conditionalFormatting>
  <conditionalFormatting sqref="A4:C4">
    <cfRule type="expression" dxfId="3" priority="1">
      <formula>A4="Client"</formula>
    </cfRule>
    <cfRule type="expression" dxfId="2" priority="2">
      <formula>A4="Excluded"</formula>
    </cfRule>
    <cfRule type="expression" dxfId="1" priority="3">
      <formula>A4="Server"</formula>
    </cfRule>
    <cfRule type="expression" dxfId="0" priority="4">
      <formula>A4="Both"</formula>
    </cfRule>
  </conditionalFormatting>
  <dataValidations count="1">
    <dataValidation type="list" allowBlank="1" showInputMessage="1" showErrorMessage="1" sqref="A4:C4" xr:uid="{00000000-0002-0000-0300-000000000000}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主表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2019-01-20T06:16:49Z</dcterms:modified>
</cp:coreProperties>
</file>