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F:\sgame\document\配置表\数据表_zs_ios\小雄\"/>
    </mc:Choice>
  </mc:AlternateContent>
  <xr:revisionPtr revIDLastSave="0" documentId="13_ncr:1_{A73C5122-6054-40BD-AB32-936B4253017D}" xr6:coauthVersionLast="38" xr6:coauthVersionMax="38" xr10:uidLastSave="{00000000-0000-0000-0000-000000000000}"/>
  <bookViews>
    <workbookView xWindow="0" yWindow="0" windowWidth="22368" windowHeight="9516" xr2:uid="{00000000-000D-0000-FFFF-FFFF00000000}"/>
  </bookViews>
  <sheets>
    <sheet name="Sheet1" sheetId="1" r:id="rId1"/>
    <sheet name="计算" sheetId="4" r:id="rId2"/>
    <sheet name="Sheet3" sheetId="6" r:id="rId3"/>
    <sheet name="Sheet2" sheetId="5" r:id="rId4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05" i="1" l="1"/>
  <c r="T105" i="1" s="1"/>
  <c r="R104" i="1"/>
  <c r="T104" i="1" s="1"/>
  <c r="R103" i="1"/>
  <c r="S102" i="1"/>
  <c r="U102" i="1" s="1"/>
  <c r="R102" i="1"/>
  <c r="T103" i="1" s="1"/>
  <c r="S101" i="1"/>
  <c r="R101" i="1"/>
  <c r="T101" i="1" s="1"/>
  <c r="T100" i="1"/>
  <c r="S100" i="1"/>
  <c r="R100" i="1"/>
  <c r="S99" i="1"/>
  <c r="U99" i="1" s="1"/>
  <c r="R99" i="1"/>
  <c r="S98" i="1"/>
  <c r="U98" i="1" s="1"/>
  <c r="R98" i="1"/>
  <c r="T99" i="1" s="1"/>
  <c r="S97" i="1"/>
  <c r="R97" i="1"/>
  <c r="T97" i="1" s="1"/>
  <c r="T96" i="1"/>
  <c r="S96" i="1"/>
  <c r="R96" i="1"/>
  <c r="S95" i="1"/>
  <c r="U95" i="1" s="1"/>
  <c r="R95" i="1"/>
  <c r="S94" i="1"/>
  <c r="U94" i="1" s="1"/>
  <c r="R94" i="1"/>
  <c r="T95" i="1" s="1"/>
  <c r="S93" i="1"/>
  <c r="R93" i="1"/>
  <c r="T93" i="1" s="1"/>
  <c r="T92" i="1"/>
  <c r="S92" i="1"/>
  <c r="R92" i="1"/>
  <c r="S91" i="1"/>
  <c r="U91" i="1" s="1"/>
  <c r="R91" i="1"/>
  <c r="S90" i="1"/>
  <c r="U90" i="1" s="1"/>
  <c r="R90" i="1"/>
  <c r="T91" i="1" s="1"/>
  <c r="S89" i="1"/>
  <c r="R89" i="1"/>
  <c r="T89" i="1" s="1"/>
  <c r="T88" i="1"/>
  <c r="S88" i="1"/>
  <c r="R88" i="1"/>
  <c r="S87" i="1"/>
  <c r="U87" i="1" s="1"/>
  <c r="R87" i="1"/>
  <c r="S86" i="1"/>
  <c r="U86" i="1" s="1"/>
  <c r="R86" i="1"/>
  <c r="T86" i="1" s="1"/>
  <c r="T87" i="1" l="1"/>
  <c r="U89" i="1"/>
  <c r="T90" i="1"/>
  <c r="U93" i="1"/>
  <c r="T94" i="1"/>
  <c r="U97" i="1"/>
  <c r="T98" i="1"/>
  <c r="U101" i="1"/>
  <c r="T102" i="1"/>
  <c r="U88" i="1"/>
  <c r="U92" i="1"/>
  <c r="U96" i="1"/>
  <c r="U100" i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7" i="1"/>
  <c r="S103" i="1" l="1"/>
  <c r="U103" i="1" s="1"/>
  <c r="M91" i="1"/>
  <c r="M92" i="1"/>
  <c r="M93" i="1"/>
  <c r="M94" i="1"/>
  <c r="M99" i="1" s="1"/>
  <c r="M104" i="1" s="1"/>
  <c r="M95" i="1"/>
  <c r="M96" i="1"/>
  <c r="M97" i="1"/>
  <c r="M98" i="1"/>
  <c r="M103" i="1" s="1"/>
  <c r="M100" i="1"/>
  <c r="M101" i="1"/>
  <c r="M102" i="1"/>
  <c r="M105" i="1"/>
  <c r="M90" i="1"/>
  <c r="K103" i="1"/>
  <c r="K102" i="1"/>
  <c r="K99" i="1"/>
  <c r="K98" i="1"/>
  <c r="K95" i="1"/>
  <c r="K105" i="1" s="1"/>
  <c r="K94" i="1"/>
  <c r="K104" i="1" s="1"/>
  <c r="K93" i="1"/>
  <c r="K92" i="1"/>
  <c r="K91" i="1"/>
  <c r="K101" i="1" s="1"/>
  <c r="K90" i="1"/>
  <c r="K100" i="1" s="1"/>
  <c r="K89" i="1"/>
  <c r="K88" i="1"/>
  <c r="K87" i="1"/>
  <c r="K97" i="1" s="1"/>
  <c r="K86" i="1"/>
  <c r="K96" i="1" s="1"/>
  <c r="J94" i="1"/>
  <c r="J99" i="1" s="1"/>
  <c r="J104" i="1" s="1"/>
  <c r="J90" i="1"/>
  <c r="J95" i="1" s="1"/>
  <c r="J100" i="1" s="1"/>
  <c r="J105" i="1" s="1"/>
  <c r="J89" i="1"/>
  <c r="J88" i="1"/>
  <c r="J93" i="1" s="1"/>
  <c r="J98" i="1" s="1"/>
  <c r="J103" i="1" s="1"/>
  <c r="J87" i="1"/>
  <c r="J92" i="1" s="1"/>
  <c r="J97" i="1" s="1"/>
  <c r="J102" i="1" s="1"/>
  <c r="J86" i="1"/>
  <c r="J91" i="1" s="1"/>
  <c r="J96" i="1" s="1"/>
  <c r="J101" i="1" s="1"/>
  <c r="H88" i="1"/>
  <c r="H89" i="1"/>
  <c r="H90" i="1"/>
  <c r="H91" i="1"/>
  <c r="H96" i="1" s="1"/>
  <c r="H101" i="1" s="1"/>
  <c r="H92" i="1"/>
  <c r="H93" i="1"/>
  <c r="H94" i="1"/>
  <c r="H95" i="1"/>
  <c r="H100" i="1" s="1"/>
  <c r="H105" i="1" s="1"/>
  <c r="H97" i="1"/>
  <c r="H98" i="1"/>
  <c r="H99" i="1"/>
  <c r="H104" i="1" s="1"/>
  <c r="H102" i="1"/>
  <c r="H103" i="1"/>
  <c r="H87" i="1"/>
  <c r="H86" i="1"/>
  <c r="G88" i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87" i="1"/>
  <c r="S105" i="1" l="1"/>
  <c r="S104" i="1"/>
  <c r="U104" i="1" s="1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E153" i="6"/>
  <c r="G153" i="6" s="1"/>
  <c r="E152" i="6"/>
  <c r="G152" i="6" s="1"/>
  <c r="G151" i="6"/>
  <c r="E151" i="6"/>
  <c r="G150" i="6"/>
  <c r="E150" i="6"/>
  <c r="E149" i="6"/>
  <c r="G149" i="6" s="1"/>
  <c r="E148" i="6"/>
  <c r="G148" i="6" s="1"/>
  <c r="G147" i="6"/>
  <c r="E147" i="6"/>
  <c r="G146" i="6"/>
  <c r="E146" i="6"/>
  <c r="E145" i="6"/>
  <c r="G145" i="6" s="1"/>
  <c r="E144" i="6"/>
  <c r="G144" i="6" s="1"/>
  <c r="G143" i="6"/>
  <c r="E143" i="6"/>
  <c r="G142" i="6"/>
  <c r="E142" i="6"/>
  <c r="E141" i="6"/>
  <c r="G141" i="6" s="1"/>
  <c r="E140" i="6"/>
  <c r="G140" i="6" s="1"/>
  <c r="G139" i="6"/>
  <c r="E139" i="6"/>
  <c r="G138" i="6"/>
  <c r="E138" i="6"/>
  <c r="E137" i="6"/>
  <c r="G137" i="6" s="1"/>
  <c r="E136" i="6"/>
  <c r="G136" i="6" s="1"/>
  <c r="E135" i="6"/>
  <c r="G135" i="6" s="1"/>
  <c r="G134" i="6"/>
  <c r="E134" i="6"/>
  <c r="E133" i="6"/>
  <c r="G133" i="6" s="1"/>
  <c r="E132" i="6"/>
  <c r="G132" i="6" s="1"/>
  <c r="E131" i="6"/>
  <c r="G131" i="6" s="1"/>
  <c r="G130" i="6"/>
  <c r="E130" i="6"/>
  <c r="E129" i="6"/>
  <c r="G129" i="6" s="1"/>
  <c r="E128" i="6"/>
  <c r="G128" i="6" s="1"/>
  <c r="G127" i="6"/>
  <c r="E127" i="6"/>
  <c r="G126" i="6"/>
  <c r="E126" i="6"/>
  <c r="G125" i="6"/>
  <c r="E125" i="6"/>
  <c r="E124" i="6"/>
  <c r="G124" i="6" s="1"/>
  <c r="E123" i="6"/>
  <c r="G123" i="6" s="1"/>
  <c r="E122" i="6"/>
  <c r="G122" i="6" s="1"/>
  <c r="G121" i="6"/>
  <c r="E121" i="6"/>
  <c r="G120" i="6"/>
  <c r="E120" i="6"/>
  <c r="E119" i="6"/>
  <c r="G119" i="6" s="1"/>
  <c r="E118" i="6"/>
  <c r="G118" i="6" s="1"/>
  <c r="G117" i="6"/>
  <c r="E117" i="6"/>
  <c r="G116" i="6"/>
  <c r="E116" i="6"/>
  <c r="E115" i="6"/>
  <c r="G115" i="6" s="1"/>
  <c r="E114" i="6"/>
  <c r="G114" i="6" s="1"/>
  <c r="G113" i="6"/>
  <c r="E113" i="6"/>
  <c r="G112" i="6"/>
  <c r="E112" i="6"/>
  <c r="E111" i="6"/>
  <c r="G111" i="6" s="1"/>
  <c r="E110" i="6"/>
  <c r="G110" i="6" s="1"/>
  <c r="G109" i="6"/>
  <c r="E109" i="6"/>
  <c r="G108" i="6"/>
  <c r="E108" i="6"/>
  <c r="E107" i="6"/>
  <c r="G107" i="6" s="1"/>
  <c r="E106" i="6"/>
  <c r="G106" i="6" s="1"/>
  <c r="G105" i="6"/>
  <c r="E105" i="6"/>
  <c r="E104" i="6"/>
  <c r="G104" i="6" s="1"/>
  <c r="E103" i="6"/>
  <c r="G103" i="6" s="1"/>
  <c r="G102" i="6"/>
  <c r="E102" i="6"/>
  <c r="G101" i="6"/>
  <c r="E101" i="6"/>
  <c r="E100" i="6"/>
  <c r="G100" i="6" s="1"/>
  <c r="E99" i="6"/>
  <c r="G99" i="6" s="1"/>
  <c r="G98" i="6"/>
  <c r="E98" i="6"/>
  <c r="G97" i="6"/>
  <c r="E97" i="6"/>
  <c r="E96" i="6"/>
  <c r="G96" i="6" s="1"/>
  <c r="E95" i="6"/>
  <c r="G95" i="6" s="1"/>
  <c r="G94" i="6"/>
  <c r="E94" i="6"/>
  <c r="G93" i="6"/>
  <c r="E93" i="6"/>
  <c r="E92" i="6"/>
  <c r="G92" i="6" s="1"/>
  <c r="E91" i="6"/>
  <c r="G91" i="6" s="1"/>
  <c r="G90" i="6"/>
  <c r="E90" i="6"/>
  <c r="G89" i="6"/>
  <c r="E89" i="6"/>
  <c r="E88" i="6"/>
  <c r="G88" i="6" s="1"/>
  <c r="E87" i="6"/>
  <c r="G87" i="6" s="1"/>
  <c r="G86" i="6"/>
  <c r="E86" i="6"/>
  <c r="G85" i="6"/>
  <c r="E85" i="6"/>
  <c r="E84" i="6"/>
  <c r="G84" i="6" s="1"/>
  <c r="G83" i="6"/>
  <c r="E83" i="6"/>
  <c r="G82" i="6"/>
  <c r="E82" i="6"/>
  <c r="E81" i="6"/>
  <c r="G81" i="6" s="1"/>
  <c r="E80" i="6"/>
  <c r="G80" i="6" s="1"/>
  <c r="E79" i="6"/>
  <c r="G79" i="6" s="1"/>
  <c r="G78" i="6"/>
  <c r="E78" i="6"/>
  <c r="E77" i="6"/>
  <c r="G77" i="6" s="1"/>
  <c r="E76" i="6"/>
  <c r="G76" i="6" s="1"/>
  <c r="E75" i="6"/>
  <c r="G75" i="6" s="1"/>
  <c r="G74" i="6"/>
  <c r="E74" i="6"/>
  <c r="E73" i="6"/>
  <c r="G73" i="6" s="1"/>
  <c r="E72" i="6"/>
  <c r="G72" i="6" s="1"/>
  <c r="G71" i="6"/>
  <c r="E71" i="6"/>
  <c r="G70" i="6"/>
  <c r="E70" i="6"/>
  <c r="E69" i="6"/>
  <c r="G69" i="6" s="1"/>
  <c r="E68" i="6"/>
  <c r="G68" i="6" s="1"/>
  <c r="G67" i="6"/>
  <c r="E67" i="6"/>
  <c r="G66" i="6"/>
  <c r="E66" i="6"/>
  <c r="E65" i="6"/>
  <c r="G65" i="6" s="1"/>
  <c r="E64" i="6"/>
  <c r="G64" i="6" s="1"/>
  <c r="E63" i="6"/>
  <c r="G63" i="6" s="1"/>
  <c r="G62" i="6"/>
  <c r="E62" i="6"/>
  <c r="G61" i="6"/>
  <c r="E61" i="6"/>
  <c r="E60" i="6"/>
  <c r="G60" i="6" s="1"/>
  <c r="E59" i="6"/>
  <c r="G59" i="6" s="1"/>
  <c r="G58" i="6"/>
  <c r="E58" i="6"/>
  <c r="G57" i="6"/>
  <c r="E57" i="6"/>
  <c r="E56" i="6"/>
  <c r="G56" i="6" s="1"/>
  <c r="E55" i="6"/>
  <c r="G55" i="6" s="1"/>
  <c r="G54" i="6"/>
  <c r="E54" i="6"/>
  <c r="E53" i="6"/>
  <c r="G53" i="6" s="1"/>
  <c r="E52" i="6"/>
  <c r="G52" i="6" s="1"/>
  <c r="E51" i="6"/>
  <c r="G51" i="6" s="1"/>
  <c r="G50" i="6"/>
  <c r="E50" i="6"/>
  <c r="G49" i="6"/>
  <c r="E49" i="6"/>
  <c r="E48" i="6"/>
  <c r="G48" i="6" s="1"/>
  <c r="E47" i="6"/>
  <c r="G47" i="6" s="1"/>
  <c r="G46" i="6"/>
  <c r="E46" i="6"/>
  <c r="G45" i="6"/>
  <c r="E45" i="6"/>
  <c r="E44" i="6"/>
  <c r="G44" i="6" s="1"/>
  <c r="E43" i="6"/>
  <c r="G43" i="6" s="1"/>
  <c r="G42" i="6"/>
  <c r="E42" i="6"/>
  <c r="G41" i="6"/>
  <c r="E41" i="6"/>
  <c r="E40" i="6"/>
  <c r="G40" i="6" s="1"/>
  <c r="E39" i="6"/>
  <c r="G39" i="6" s="1"/>
  <c r="G38" i="6"/>
  <c r="E38" i="6"/>
  <c r="G37" i="6"/>
  <c r="E37" i="6"/>
  <c r="E36" i="6"/>
  <c r="G36" i="6" s="1"/>
  <c r="E35" i="6"/>
  <c r="G35" i="6" s="1"/>
  <c r="G34" i="6"/>
  <c r="E34" i="6"/>
  <c r="E33" i="6"/>
  <c r="G33" i="6" s="1"/>
  <c r="E32" i="6"/>
  <c r="G32" i="6" s="1"/>
  <c r="G31" i="6"/>
  <c r="E31" i="6"/>
  <c r="G30" i="6"/>
  <c r="E30" i="6"/>
  <c r="E29" i="6"/>
  <c r="G29" i="6" s="1"/>
  <c r="E28" i="6"/>
  <c r="G28" i="6" s="1"/>
  <c r="G27" i="6"/>
  <c r="E27" i="6"/>
  <c r="G26" i="6"/>
  <c r="E26" i="6"/>
  <c r="AF25" i="6"/>
  <c r="AD25" i="6"/>
  <c r="G25" i="6"/>
  <c r="E25" i="6"/>
  <c r="G24" i="6"/>
  <c r="E24" i="6"/>
  <c r="E23" i="6"/>
  <c r="G23" i="6" s="1"/>
  <c r="E22" i="6"/>
  <c r="G22" i="6" s="1"/>
  <c r="G21" i="6"/>
  <c r="E21" i="6"/>
  <c r="G20" i="6"/>
  <c r="E20" i="6"/>
  <c r="AD19" i="6"/>
  <c r="AC19" i="6"/>
  <c r="G19" i="6"/>
  <c r="E19" i="6"/>
  <c r="AD18" i="6"/>
  <c r="AC18" i="6"/>
  <c r="E18" i="6"/>
  <c r="G18" i="6" s="1"/>
  <c r="AD17" i="6"/>
  <c r="AC17" i="6"/>
  <c r="E17" i="6"/>
  <c r="G17" i="6" s="1"/>
  <c r="AC16" i="6"/>
  <c r="U16" i="6"/>
  <c r="E16" i="6"/>
  <c r="G16" i="6" s="1"/>
  <c r="AC15" i="6"/>
  <c r="G15" i="6"/>
  <c r="E15" i="6"/>
  <c r="AC14" i="6"/>
  <c r="E14" i="6"/>
  <c r="G14" i="6" s="1"/>
  <c r="AC13" i="6"/>
  <c r="G13" i="6"/>
  <c r="E13" i="6"/>
  <c r="AC12" i="6"/>
  <c r="E12" i="6"/>
  <c r="G12" i="6" s="1"/>
  <c r="AC11" i="6"/>
  <c r="E11" i="6"/>
  <c r="G11" i="6" s="1"/>
  <c r="AC10" i="6"/>
  <c r="E10" i="6"/>
  <c r="G10" i="6" s="1"/>
  <c r="AC9" i="6"/>
  <c r="E9" i="6"/>
  <c r="G9" i="6" s="1"/>
  <c r="AC8" i="6"/>
  <c r="E8" i="6"/>
  <c r="G8" i="6" s="1"/>
  <c r="AC7" i="6"/>
  <c r="E7" i="6"/>
  <c r="G7" i="6" s="1"/>
  <c r="AC6" i="6"/>
  <c r="AB6" i="6"/>
  <c r="AD6" i="6" s="1"/>
  <c r="E6" i="6"/>
  <c r="AD5" i="6"/>
  <c r="AC5" i="6"/>
  <c r="E5" i="6"/>
  <c r="G5" i="6" s="1"/>
  <c r="AD4" i="6"/>
  <c r="AC4" i="6"/>
  <c r="P4" i="6"/>
  <c r="O4" i="6"/>
  <c r="L4" i="6"/>
  <c r="K4" i="6"/>
  <c r="H4" i="6"/>
  <c r="I4" i="6" s="1"/>
  <c r="G4" i="6"/>
  <c r="F4" i="6"/>
  <c r="N4" i="6" s="1"/>
  <c r="E4" i="6"/>
  <c r="AF3" i="6"/>
  <c r="AD3" i="6"/>
  <c r="AC3" i="6"/>
  <c r="G153" i="4"/>
  <c r="E153" i="4"/>
  <c r="E152" i="4"/>
  <c r="G152" i="4" s="1"/>
  <c r="E151" i="4"/>
  <c r="G151" i="4" s="1"/>
  <c r="G150" i="4"/>
  <c r="E150" i="4"/>
  <c r="G149" i="4"/>
  <c r="E149" i="4"/>
  <c r="E148" i="4"/>
  <c r="G148" i="4" s="1"/>
  <c r="E147" i="4"/>
  <c r="G147" i="4" s="1"/>
  <c r="G146" i="4"/>
  <c r="E146" i="4"/>
  <c r="G145" i="4"/>
  <c r="E145" i="4"/>
  <c r="E144" i="4"/>
  <c r="G144" i="4" s="1"/>
  <c r="E143" i="4"/>
  <c r="G143" i="4" s="1"/>
  <c r="G142" i="4"/>
  <c r="E142" i="4"/>
  <c r="G141" i="4"/>
  <c r="E141" i="4"/>
  <c r="E140" i="4"/>
  <c r="G140" i="4" s="1"/>
  <c r="E139" i="4"/>
  <c r="G139" i="4" s="1"/>
  <c r="G138" i="4"/>
  <c r="E138" i="4"/>
  <c r="G137" i="4"/>
  <c r="E137" i="4"/>
  <c r="E136" i="4"/>
  <c r="G136" i="4" s="1"/>
  <c r="E135" i="4"/>
  <c r="G135" i="4" s="1"/>
  <c r="G134" i="4"/>
  <c r="E134" i="4"/>
  <c r="G133" i="4"/>
  <c r="E133" i="4"/>
  <c r="E132" i="4"/>
  <c r="G132" i="4" s="1"/>
  <c r="E131" i="4"/>
  <c r="G131" i="4" s="1"/>
  <c r="G130" i="4"/>
  <c r="E130" i="4"/>
  <c r="G129" i="4"/>
  <c r="E129" i="4"/>
  <c r="E128" i="4"/>
  <c r="G128" i="4" s="1"/>
  <c r="E127" i="4"/>
  <c r="G127" i="4" s="1"/>
  <c r="G126" i="4"/>
  <c r="E126" i="4"/>
  <c r="G125" i="4"/>
  <c r="E125" i="4"/>
  <c r="E124" i="4"/>
  <c r="G124" i="4" s="1"/>
  <c r="E123" i="4"/>
  <c r="G123" i="4" s="1"/>
  <c r="G122" i="4"/>
  <c r="E122" i="4"/>
  <c r="G121" i="4"/>
  <c r="E121" i="4"/>
  <c r="E120" i="4"/>
  <c r="G120" i="4" s="1"/>
  <c r="E119" i="4"/>
  <c r="G119" i="4" s="1"/>
  <c r="G118" i="4"/>
  <c r="E118" i="4"/>
  <c r="G117" i="4"/>
  <c r="E117" i="4"/>
  <c r="E116" i="4"/>
  <c r="G116" i="4" s="1"/>
  <c r="E115" i="4"/>
  <c r="G115" i="4" s="1"/>
  <c r="E114" i="4"/>
  <c r="G114" i="4" s="1"/>
  <c r="G113" i="4"/>
  <c r="E113" i="4"/>
  <c r="G112" i="4"/>
  <c r="E112" i="4"/>
  <c r="E111" i="4"/>
  <c r="G111" i="4" s="1"/>
  <c r="E110" i="4"/>
  <c r="G110" i="4" s="1"/>
  <c r="G109" i="4"/>
  <c r="E109" i="4"/>
  <c r="G108" i="4"/>
  <c r="E108" i="4"/>
  <c r="E107" i="4"/>
  <c r="G107" i="4" s="1"/>
  <c r="E106" i="4"/>
  <c r="G106" i="4" s="1"/>
  <c r="G105" i="4"/>
  <c r="E105" i="4"/>
  <c r="G104" i="4"/>
  <c r="E104" i="4"/>
  <c r="E103" i="4"/>
  <c r="G103" i="4" s="1"/>
  <c r="E102" i="4"/>
  <c r="G102" i="4" s="1"/>
  <c r="G101" i="4"/>
  <c r="E101" i="4"/>
  <c r="G100" i="4"/>
  <c r="E100" i="4"/>
  <c r="E99" i="4"/>
  <c r="G99" i="4" s="1"/>
  <c r="E98" i="4"/>
  <c r="G98" i="4" s="1"/>
  <c r="G97" i="4"/>
  <c r="E97" i="4"/>
  <c r="G96" i="4"/>
  <c r="E96" i="4"/>
  <c r="E95" i="4"/>
  <c r="G95" i="4" s="1"/>
  <c r="E94" i="4"/>
  <c r="G94" i="4" s="1"/>
  <c r="G93" i="4"/>
  <c r="E93" i="4"/>
  <c r="G92" i="4"/>
  <c r="E92" i="4"/>
  <c r="E91" i="4"/>
  <c r="G91" i="4" s="1"/>
  <c r="E90" i="4"/>
  <c r="G90" i="4" s="1"/>
  <c r="G89" i="4"/>
  <c r="E89" i="4"/>
  <c r="G88" i="4"/>
  <c r="E88" i="4"/>
  <c r="E87" i="4"/>
  <c r="G87" i="4" s="1"/>
  <c r="E86" i="4"/>
  <c r="G86" i="4" s="1"/>
  <c r="G85" i="4"/>
  <c r="E85" i="4"/>
  <c r="G84" i="4"/>
  <c r="E84" i="4"/>
  <c r="E83" i="4"/>
  <c r="G83" i="4" s="1"/>
  <c r="E82" i="4"/>
  <c r="G82" i="4" s="1"/>
  <c r="G81" i="4"/>
  <c r="E81" i="4"/>
  <c r="G80" i="4"/>
  <c r="E80" i="4"/>
  <c r="E79" i="4"/>
  <c r="G79" i="4" s="1"/>
  <c r="E78" i="4"/>
  <c r="G78" i="4" s="1"/>
  <c r="G77" i="4"/>
  <c r="E77" i="4"/>
  <c r="G76" i="4"/>
  <c r="E76" i="4"/>
  <c r="E75" i="4"/>
  <c r="G75" i="4" s="1"/>
  <c r="E74" i="4"/>
  <c r="G74" i="4" s="1"/>
  <c r="E73" i="4"/>
  <c r="G73" i="4" s="1"/>
  <c r="E72" i="4"/>
  <c r="G72" i="4" s="1"/>
  <c r="E71" i="4"/>
  <c r="G71" i="4" s="1"/>
  <c r="G70" i="4"/>
  <c r="E70" i="4"/>
  <c r="G69" i="4"/>
  <c r="E69" i="4"/>
  <c r="E68" i="4"/>
  <c r="G68" i="4" s="1"/>
  <c r="E67" i="4"/>
  <c r="G67" i="4" s="1"/>
  <c r="G66" i="4"/>
  <c r="E66" i="4"/>
  <c r="G65" i="4"/>
  <c r="E65" i="4"/>
  <c r="E64" i="4"/>
  <c r="G64" i="4" s="1"/>
  <c r="E63" i="4"/>
  <c r="G63" i="4" s="1"/>
  <c r="G62" i="4"/>
  <c r="E62" i="4"/>
  <c r="G61" i="4"/>
  <c r="E61" i="4"/>
  <c r="E60" i="4"/>
  <c r="G60" i="4" s="1"/>
  <c r="E59" i="4"/>
  <c r="G59" i="4" s="1"/>
  <c r="G58" i="4"/>
  <c r="E58" i="4"/>
  <c r="G57" i="4"/>
  <c r="E57" i="4"/>
  <c r="E56" i="4"/>
  <c r="G56" i="4" s="1"/>
  <c r="E55" i="4"/>
  <c r="G55" i="4" s="1"/>
  <c r="G54" i="4"/>
  <c r="E54" i="4"/>
  <c r="G53" i="4"/>
  <c r="E53" i="4"/>
  <c r="E52" i="4"/>
  <c r="G52" i="4" s="1"/>
  <c r="E51" i="4"/>
  <c r="G51" i="4" s="1"/>
  <c r="G50" i="4"/>
  <c r="E50" i="4"/>
  <c r="G49" i="4"/>
  <c r="E49" i="4"/>
  <c r="E48" i="4"/>
  <c r="G48" i="4" s="1"/>
  <c r="E47" i="4"/>
  <c r="G47" i="4" s="1"/>
  <c r="G46" i="4"/>
  <c r="E46" i="4"/>
  <c r="G45" i="4"/>
  <c r="E45" i="4"/>
  <c r="E44" i="4"/>
  <c r="G44" i="4" s="1"/>
  <c r="E43" i="4"/>
  <c r="G43" i="4" s="1"/>
  <c r="G42" i="4"/>
  <c r="E42" i="4"/>
  <c r="G41" i="4"/>
  <c r="E41" i="4"/>
  <c r="E40" i="4"/>
  <c r="G40" i="4" s="1"/>
  <c r="E39" i="4"/>
  <c r="G39" i="4" s="1"/>
  <c r="G38" i="4"/>
  <c r="E38" i="4"/>
  <c r="G37" i="4"/>
  <c r="E37" i="4"/>
  <c r="E36" i="4"/>
  <c r="G36" i="4" s="1"/>
  <c r="E35" i="4"/>
  <c r="G35" i="4" s="1"/>
  <c r="G34" i="4"/>
  <c r="E34" i="4"/>
  <c r="G33" i="4"/>
  <c r="E33" i="4"/>
  <c r="E32" i="4"/>
  <c r="G32" i="4" s="1"/>
  <c r="E31" i="4"/>
  <c r="G31" i="4" s="1"/>
  <c r="G30" i="4"/>
  <c r="E30" i="4"/>
  <c r="G29" i="4"/>
  <c r="E29" i="4"/>
  <c r="E28" i="4"/>
  <c r="G28" i="4" s="1"/>
  <c r="E27" i="4"/>
  <c r="G27" i="4" s="1"/>
  <c r="AF26" i="4"/>
  <c r="G26" i="4"/>
  <c r="E26" i="4"/>
  <c r="AD25" i="4"/>
  <c r="E25" i="4"/>
  <c r="G25" i="4" s="1"/>
  <c r="G24" i="4"/>
  <c r="E24" i="4"/>
  <c r="G23" i="4"/>
  <c r="E23" i="4"/>
  <c r="E22" i="4"/>
  <c r="G22" i="4" s="1"/>
  <c r="E21" i="4"/>
  <c r="G21" i="4" s="1"/>
  <c r="G20" i="4"/>
  <c r="E20" i="4"/>
  <c r="AD19" i="4"/>
  <c r="AH19" i="4" s="1"/>
  <c r="AC19" i="4"/>
  <c r="G19" i="4"/>
  <c r="E19" i="4"/>
  <c r="AD18" i="4"/>
  <c r="AC18" i="4"/>
  <c r="G18" i="4"/>
  <c r="E18" i="4"/>
  <c r="AD17" i="4"/>
  <c r="AH17" i="4" s="1"/>
  <c r="AC17" i="4"/>
  <c r="G17" i="4"/>
  <c r="E17" i="4"/>
  <c r="AC16" i="4"/>
  <c r="U16" i="4"/>
  <c r="G16" i="4"/>
  <c r="E16" i="4"/>
  <c r="AC15" i="4"/>
  <c r="G15" i="4"/>
  <c r="E15" i="4"/>
  <c r="AC14" i="4"/>
  <c r="E14" i="4"/>
  <c r="G14" i="4" s="1"/>
  <c r="AC13" i="4"/>
  <c r="E13" i="4"/>
  <c r="G13" i="4" s="1"/>
  <c r="AC12" i="4"/>
  <c r="G12" i="4"/>
  <c r="E12" i="4"/>
  <c r="AC11" i="4"/>
  <c r="E11" i="4"/>
  <c r="G11" i="4" s="1"/>
  <c r="AC10" i="4"/>
  <c r="E10" i="4"/>
  <c r="G10" i="4" s="1"/>
  <c r="AC9" i="4"/>
  <c r="G9" i="4"/>
  <c r="E9" i="4"/>
  <c r="AC8" i="4"/>
  <c r="G8" i="4"/>
  <c r="E8" i="4"/>
  <c r="AC7" i="4"/>
  <c r="E7" i="4"/>
  <c r="G7" i="4" s="1"/>
  <c r="AH6" i="4"/>
  <c r="AC6" i="4"/>
  <c r="AB6" i="4"/>
  <c r="AD6" i="4" s="1"/>
  <c r="E6" i="4"/>
  <c r="G6" i="4" s="1"/>
  <c r="AD5" i="4"/>
  <c r="AH5" i="4" s="1"/>
  <c r="AC5" i="4"/>
  <c r="E5" i="4"/>
  <c r="G5" i="4" s="1"/>
  <c r="AD4" i="4"/>
  <c r="AH4" i="4" s="1"/>
  <c r="AC4" i="4"/>
  <c r="E4" i="4"/>
  <c r="F94" i="4" s="1"/>
  <c r="AF3" i="4"/>
  <c r="AD3" i="4"/>
  <c r="AH3" i="4" s="1"/>
  <c r="AC3" i="4"/>
  <c r="S85" i="1"/>
  <c r="R85" i="1"/>
  <c r="T85" i="1" s="1"/>
  <c r="S84" i="1"/>
  <c r="R84" i="1"/>
  <c r="T84" i="1" s="1"/>
  <c r="S83" i="1"/>
  <c r="R83" i="1"/>
  <c r="S82" i="1"/>
  <c r="R82" i="1"/>
  <c r="T82" i="1" s="1"/>
  <c r="S81" i="1"/>
  <c r="R81" i="1"/>
  <c r="S80" i="1"/>
  <c r="R80" i="1"/>
  <c r="T80" i="1" s="1"/>
  <c r="S79" i="1"/>
  <c r="R79" i="1"/>
  <c r="T79" i="1" s="1"/>
  <c r="S78" i="1"/>
  <c r="R78" i="1"/>
  <c r="S77" i="1"/>
  <c r="R77" i="1"/>
  <c r="T77" i="1" s="1"/>
  <c r="S76" i="1"/>
  <c r="R76" i="1"/>
  <c r="T76" i="1" s="1"/>
  <c r="S75" i="1"/>
  <c r="U75" i="1" s="1"/>
  <c r="R75" i="1"/>
  <c r="S74" i="1"/>
  <c r="R74" i="1"/>
  <c r="T74" i="1" s="1"/>
  <c r="S73" i="1"/>
  <c r="R73" i="1"/>
  <c r="S72" i="1"/>
  <c r="R72" i="1"/>
  <c r="S71" i="1"/>
  <c r="R71" i="1"/>
  <c r="S70" i="1"/>
  <c r="R70" i="1"/>
  <c r="S69" i="1"/>
  <c r="U69" i="1" s="1"/>
  <c r="R69" i="1"/>
  <c r="T69" i="1" s="1"/>
  <c r="S68" i="1"/>
  <c r="R68" i="1"/>
  <c r="T68" i="1" s="1"/>
  <c r="S67" i="1"/>
  <c r="U67" i="1" s="1"/>
  <c r="R67" i="1"/>
  <c r="S66" i="1"/>
  <c r="R66" i="1"/>
  <c r="T66" i="1" s="1"/>
  <c r="S65" i="1"/>
  <c r="R65" i="1"/>
  <c r="S64" i="1"/>
  <c r="R64" i="1"/>
  <c r="T64" i="1" s="1"/>
  <c r="S63" i="1"/>
  <c r="U63" i="1" s="1"/>
  <c r="R63" i="1"/>
  <c r="S62" i="1"/>
  <c r="R62" i="1"/>
  <c r="S61" i="1"/>
  <c r="R61" i="1"/>
  <c r="T61" i="1" s="1"/>
  <c r="S60" i="1"/>
  <c r="R60" i="1"/>
  <c r="T60" i="1" s="1"/>
  <c r="S59" i="1"/>
  <c r="U59" i="1" s="1"/>
  <c r="R59" i="1"/>
  <c r="S58" i="1"/>
  <c r="R58" i="1"/>
  <c r="T58" i="1" s="1"/>
  <c r="S57" i="1"/>
  <c r="R57" i="1"/>
  <c r="S56" i="1"/>
  <c r="R56" i="1"/>
  <c r="T56" i="1" s="1"/>
  <c r="S55" i="1"/>
  <c r="R55" i="1"/>
  <c r="S54" i="1"/>
  <c r="R54" i="1"/>
  <c r="S53" i="1"/>
  <c r="R53" i="1"/>
  <c r="T53" i="1" s="1"/>
  <c r="S52" i="1"/>
  <c r="R52" i="1"/>
  <c r="T52" i="1" s="1"/>
  <c r="S51" i="1"/>
  <c r="U51" i="1" s="1"/>
  <c r="R51" i="1"/>
  <c r="S50" i="1"/>
  <c r="R50" i="1"/>
  <c r="T50" i="1" s="1"/>
  <c r="S49" i="1"/>
  <c r="R49" i="1"/>
  <c r="S48" i="1"/>
  <c r="R48" i="1"/>
  <c r="T48" i="1" s="1"/>
  <c r="S47" i="1"/>
  <c r="R47" i="1"/>
  <c r="S46" i="1"/>
  <c r="R46" i="1"/>
  <c r="S45" i="1"/>
  <c r="R45" i="1"/>
  <c r="T45" i="1" s="1"/>
  <c r="S44" i="1"/>
  <c r="R44" i="1"/>
  <c r="T44" i="1" s="1"/>
  <c r="S43" i="1"/>
  <c r="U43" i="1" s="1"/>
  <c r="R43" i="1"/>
  <c r="S42" i="1"/>
  <c r="R42" i="1"/>
  <c r="T42" i="1" s="1"/>
  <c r="S41" i="1"/>
  <c r="R41" i="1"/>
  <c r="S40" i="1"/>
  <c r="R40" i="1"/>
  <c r="T40" i="1" s="1"/>
  <c r="S39" i="1"/>
  <c r="R39" i="1"/>
  <c r="S38" i="1"/>
  <c r="R38" i="1"/>
  <c r="S37" i="1"/>
  <c r="R37" i="1"/>
  <c r="T37" i="1" s="1"/>
  <c r="S36" i="1"/>
  <c r="R36" i="1"/>
  <c r="T36" i="1" s="1"/>
  <c r="S35" i="1"/>
  <c r="U35" i="1" s="1"/>
  <c r="R35" i="1"/>
  <c r="S34" i="1"/>
  <c r="R34" i="1"/>
  <c r="T34" i="1" s="1"/>
  <c r="S33" i="1"/>
  <c r="R33" i="1"/>
  <c r="S32" i="1"/>
  <c r="R32" i="1"/>
  <c r="T32" i="1" s="1"/>
  <c r="S31" i="1"/>
  <c r="R31" i="1"/>
  <c r="S30" i="1"/>
  <c r="R30" i="1"/>
  <c r="S29" i="1"/>
  <c r="R29" i="1"/>
  <c r="T29" i="1" s="1"/>
  <c r="S28" i="1"/>
  <c r="R28" i="1"/>
  <c r="T28" i="1" s="1"/>
  <c r="S27" i="1"/>
  <c r="U27" i="1" s="1"/>
  <c r="R27" i="1"/>
  <c r="S26" i="1"/>
  <c r="R26" i="1"/>
  <c r="S25" i="1"/>
  <c r="R25" i="1"/>
  <c r="K25" i="1"/>
  <c r="K35" i="1" s="1"/>
  <c r="K45" i="1" s="1"/>
  <c r="K55" i="1" s="1"/>
  <c r="K65" i="1" s="1"/>
  <c r="K75" i="1" s="1"/>
  <c r="K85" i="1" s="1"/>
  <c r="S24" i="1"/>
  <c r="U24" i="1" s="1"/>
  <c r="R24" i="1"/>
  <c r="T24" i="1" s="1"/>
  <c r="K24" i="1"/>
  <c r="K34" i="1" s="1"/>
  <c r="K44" i="1" s="1"/>
  <c r="K54" i="1" s="1"/>
  <c r="K64" i="1" s="1"/>
  <c r="K74" i="1" s="1"/>
  <c r="K84" i="1" s="1"/>
  <c r="S23" i="1"/>
  <c r="U23" i="1" s="1"/>
  <c r="R23" i="1"/>
  <c r="T23" i="1" s="1"/>
  <c r="K23" i="1"/>
  <c r="K33" i="1" s="1"/>
  <c r="K43" i="1" s="1"/>
  <c r="K53" i="1" s="1"/>
  <c r="K63" i="1" s="1"/>
  <c r="K73" i="1" s="1"/>
  <c r="K83" i="1" s="1"/>
  <c r="S22" i="1"/>
  <c r="R22" i="1"/>
  <c r="K22" i="1"/>
  <c r="K32" i="1" s="1"/>
  <c r="K42" i="1" s="1"/>
  <c r="K52" i="1" s="1"/>
  <c r="K62" i="1" s="1"/>
  <c r="K72" i="1" s="1"/>
  <c r="K82" i="1" s="1"/>
  <c r="S21" i="1"/>
  <c r="U22" i="1" s="1"/>
  <c r="R21" i="1"/>
  <c r="K21" i="1"/>
  <c r="K31" i="1" s="1"/>
  <c r="K41" i="1" s="1"/>
  <c r="K51" i="1" s="1"/>
  <c r="K61" i="1" s="1"/>
  <c r="K71" i="1" s="1"/>
  <c r="K81" i="1" s="1"/>
  <c r="S20" i="1"/>
  <c r="R20" i="1"/>
  <c r="K20" i="1"/>
  <c r="K30" i="1" s="1"/>
  <c r="K40" i="1" s="1"/>
  <c r="K50" i="1" s="1"/>
  <c r="K60" i="1" s="1"/>
  <c r="K70" i="1" s="1"/>
  <c r="K80" i="1" s="1"/>
  <c r="S19" i="1"/>
  <c r="R19" i="1"/>
  <c r="T20" i="1" s="1"/>
  <c r="K19" i="1"/>
  <c r="K29" i="1" s="1"/>
  <c r="K39" i="1" s="1"/>
  <c r="K49" i="1" s="1"/>
  <c r="K59" i="1" s="1"/>
  <c r="K69" i="1" s="1"/>
  <c r="K79" i="1" s="1"/>
  <c r="S18" i="1"/>
  <c r="R18" i="1"/>
  <c r="K18" i="1"/>
  <c r="K28" i="1" s="1"/>
  <c r="K38" i="1" s="1"/>
  <c r="K48" i="1" s="1"/>
  <c r="K58" i="1" s="1"/>
  <c r="K68" i="1" s="1"/>
  <c r="K78" i="1" s="1"/>
  <c r="S17" i="1"/>
  <c r="R17" i="1"/>
  <c r="T18" i="1" s="1"/>
  <c r="K17" i="1"/>
  <c r="K27" i="1" s="1"/>
  <c r="K37" i="1" s="1"/>
  <c r="K47" i="1" s="1"/>
  <c r="K57" i="1" s="1"/>
  <c r="K67" i="1" s="1"/>
  <c r="K77" i="1" s="1"/>
  <c r="S16" i="1"/>
  <c r="R16" i="1"/>
  <c r="K16" i="1"/>
  <c r="K26" i="1" s="1"/>
  <c r="K36" i="1" s="1"/>
  <c r="K46" i="1" s="1"/>
  <c r="K56" i="1" s="1"/>
  <c r="K66" i="1" s="1"/>
  <c r="K76" i="1" s="1"/>
  <c r="S15" i="1"/>
  <c r="R15" i="1"/>
  <c r="T16" i="1" s="1"/>
  <c r="H15" i="1"/>
  <c r="H20" i="1" s="1"/>
  <c r="H25" i="1" s="1"/>
  <c r="H30" i="1" s="1"/>
  <c r="H35" i="1" s="1"/>
  <c r="H40" i="1" s="1"/>
  <c r="H45" i="1" s="1"/>
  <c r="H50" i="1" s="1"/>
  <c r="H55" i="1" s="1"/>
  <c r="H60" i="1" s="1"/>
  <c r="H65" i="1" s="1"/>
  <c r="H70" i="1" s="1"/>
  <c r="H75" i="1" s="1"/>
  <c r="H80" i="1" s="1"/>
  <c r="H85" i="1" s="1"/>
  <c r="S14" i="1"/>
  <c r="R14" i="1"/>
  <c r="T14" i="1" s="1"/>
  <c r="H14" i="1"/>
  <c r="H19" i="1" s="1"/>
  <c r="H24" i="1" s="1"/>
  <c r="H29" i="1" s="1"/>
  <c r="H34" i="1" s="1"/>
  <c r="H39" i="1" s="1"/>
  <c r="H44" i="1" s="1"/>
  <c r="H49" i="1" s="1"/>
  <c r="H54" i="1" s="1"/>
  <c r="H59" i="1" s="1"/>
  <c r="H64" i="1" s="1"/>
  <c r="H69" i="1" s="1"/>
  <c r="H74" i="1" s="1"/>
  <c r="H79" i="1" s="1"/>
  <c r="H84" i="1" s="1"/>
  <c r="S13" i="1"/>
  <c r="R13" i="1"/>
  <c r="H13" i="1"/>
  <c r="H18" i="1" s="1"/>
  <c r="H23" i="1" s="1"/>
  <c r="H28" i="1" s="1"/>
  <c r="H33" i="1" s="1"/>
  <c r="H38" i="1" s="1"/>
  <c r="H43" i="1" s="1"/>
  <c r="H48" i="1" s="1"/>
  <c r="H53" i="1" s="1"/>
  <c r="H58" i="1" s="1"/>
  <c r="H63" i="1" s="1"/>
  <c r="H68" i="1" s="1"/>
  <c r="H73" i="1" s="1"/>
  <c r="H78" i="1" s="1"/>
  <c r="H83" i="1" s="1"/>
  <c r="S12" i="1"/>
  <c r="R12" i="1"/>
  <c r="H12" i="1"/>
  <c r="H17" i="1" s="1"/>
  <c r="H22" i="1" s="1"/>
  <c r="H27" i="1" s="1"/>
  <c r="H32" i="1" s="1"/>
  <c r="H37" i="1" s="1"/>
  <c r="H42" i="1" s="1"/>
  <c r="H47" i="1" s="1"/>
  <c r="H52" i="1" s="1"/>
  <c r="H57" i="1" s="1"/>
  <c r="H62" i="1" s="1"/>
  <c r="H67" i="1" s="1"/>
  <c r="H72" i="1" s="1"/>
  <c r="H77" i="1" s="1"/>
  <c r="H82" i="1" s="1"/>
  <c r="S11" i="1"/>
  <c r="R11" i="1"/>
  <c r="H11" i="1"/>
  <c r="H16" i="1" s="1"/>
  <c r="H21" i="1" s="1"/>
  <c r="H26" i="1" s="1"/>
  <c r="H31" i="1" s="1"/>
  <c r="H36" i="1" s="1"/>
  <c r="H41" i="1" s="1"/>
  <c r="H46" i="1" s="1"/>
  <c r="H51" i="1" s="1"/>
  <c r="H56" i="1" s="1"/>
  <c r="H61" i="1" s="1"/>
  <c r="H66" i="1" s="1"/>
  <c r="H71" i="1" s="1"/>
  <c r="H76" i="1" s="1"/>
  <c r="H81" i="1" s="1"/>
  <c r="T10" i="1"/>
  <c r="S10" i="1"/>
  <c r="R10" i="1"/>
  <c r="S9" i="1"/>
  <c r="U9" i="1" s="1"/>
  <c r="R9" i="1"/>
  <c r="T9" i="1" s="1"/>
  <c r="S8" i="1"/>
  <c r="R8" i="1"/>
  <c r="T8" i="1" s="1"/>
  <c r="S7" i="1"/>
  <c r="U7" i="1" s="1"/>
  <c r="R7" i="1"/>
  <c r="S6" i="1"/>
  <c r="R6" i="1"/>
  <c r="T7" i="1" s="1"/>
  <c r="U105" i="1" l="1"/>
  <c r="U77" i="1"/>
  <c r="U12" i="1"/>
  <c r="U13" i="1"/>
  <c r="U83" i="1"/>
  <c r="U85" i="1"/>
  <c r="T30" i="1"/>
  <c r="T46" i="1"/>
  <c r="T62" i="1"/>
  <c r="U8" i="1"/>
  <c r="T13" i="1"/>
  <c r="U14" i="1"/>
  <c r="U15" i="1"/>
  <c r="U19" i="1"/>
  <c r="U29" i="1"/>
  <c r="T31" i="1"/>
  <c r="U37" i="1"/>
  <c r="T39" i="1"/>
  <c r="U45" i="1"/>
  <c r="T47" i="1"/>
  <c r="U53" i="1"/>
  <c r="T55" i="1"/>
  <c r="U61" i="1"/>
  <c r="T63" i="1"/>
  <c r="T71" i="1"/>
  <c r="T72" i="1"/>
  <c r="U25" i="1"/>
  <c r="T38" i="1"/>
  <c r="T54" i="1"/>
  <c r="T70" i="1"/>
  <c r="T78" i="1"/>
  <c r="T11" i="1"/>
  <c r="T21" i="1"/>
  <c r="U31" i="1"/>
  <c r="T33" i="1"/>
  <c r="U39" i="1"/>
  <c r="T41" i="1"/>
  <c r="U47" i="1"/>
  <c r="T49" i="1"/>
  <c r="U55" i="1"/>
  <c r="T57" i="1"/>
  <c r="T65" i="1"/>
  <c r="U71" i="1"/>
  <c r="T73" i="1"/>
  <c r="U79" i="1"/>
  <c r="T81" i="1"/>
  <c r="U10" i="1"/>
  <c r="U17" i="1"/>
  <c r="T25" i="1"/>
  <c r="T27" i="1"/>
  <c r="U33" i="1"/>
  <c r="T35" i="1"/>
  <c r="U41" i="1"/>
  <c r="T43" i="1"/>
  <c r="U49" i="1"/>
  <c r="T51" i="1"/>
  <c r="U57" i="1"/>
  <c r="T59" i="1"/>
  <c r="U65" i="1"/>
  <c r="T67" i="1"/>
  <c r="U73" i="1"/>
  <c r="T75" i="1"/>
  <c r="U81" i="1"/>
  <c r="T83" i="1"/>
  <c r="P95" i="4"/>
  <c r="L95" i="4"/>
  <c r="O95" i="4"/>
  <c r="K95" i="4"/>
  <c r="H94" i="4"/>
  <c r="I94" i="4" s="1"/>
  <c r="N95" i="4"/>
  <c r="J95" i="4"/>
  <c r="Q95" i="4"/>
  <c r="M95" i="4"/>
  <c r="U16" i="1"/>
  <c r="U20" i="1"/>
  <c r="F70" i="4"/>
  <c r="F74" i="4"/>
  <c r="F110" i="4"/>
  <c r="T15" i="1"/>
  <c r="T17" i="1"/>
  <c r="T19" i="1"/>
  <c r="U21" i="1"/>
  <c r="T26" i="1"/>
  <c r="F9" i="4"/>
  <c r="F15" i="4"/>
  <c r="F17" i="4"/>
  <c r="AH18" i="4"/>
  <c r="F42" i="4"/>
  <c r="F58" i="4"/>
  <c r="U18" i="1"/>
  <c r="F18" i="4"/>
  <c r="F38" i="4"/>
  <c r="F54" i="4"/>
  <c r="T22" i="1"/>
  <c r="U26" i="1"/>
  <c r="F153" i="4"/>
  <c r="H153" i="4" s="1"/>
  <c r="I153" i="4" s="1"/>
  <c r="F149" i="4"/>
  <c r="F145" i="4"/>
  <c r="F141" i="4"/>
  <c r="F137" i="4"/>
  <c r="F133" i="4"/>
  <c r="F129" i="4"/>
  <c r="F125" i="4"/>
  <c r="F121" i="4"/>
  <c r="F117" i="4"/>
  <c r="F152" i="4"/>
  <c r="F148" i="4"/>
  <c r="F144" i="4"/>
  <c r="F140" i="4"/>
  <c r="F136" i="4"/>
  <c r="F132" i="4"/>
  <c r="F128" i="4"/>
  <c r="F124" i="4"/>
  <c r="F120" i="4"/>
  <c r="F116" i="4"/>
  <c r="F151" i="4"/>
  <c r="F147" i="4"/>
  <c r="F143" i="4"/>
  <c r="F139" i="4"/>
  <c r="F135" i="4"/>
  <c r="F131" i="4"/>
  <c r="F127" i="4"/>
  <c r="F123" i="4"/>
  <c r="F142" i="4"/>
  <c r="F126" i="4"/>
  <c r="F113" i="4"/>
  <c r="F109" i="4"/>
  <c r="F105" i="4"/>
  <c r="F101" i="4"/>
  <c r="F97" i="4"/>
  <c r="F93" i="4"/>
  <c r="F89" i="4"/>
  <c r="F85" i="4"/>
  <c r="F81" i="4"/>
  <c r="F77" i="4"/>
  <c r="F138" i="4"/>
  <c r="F122" i="4"/>
  <c r="F118" i="4"/>
  <c r="F112" i="4"/>
  <c r="F108" i="4"/>
  <c r="F104" i="4"/>
  <c r="F100" i="4"/>
  <c r="F96" i="4"/>
  <c r="F92" i="4"/>
  <c r="F88" i="4"/>
  <c r="F84" i="4"/>
  <c r="F80" i="4"/>
  <c r="F76" i="4"/>
  <c r="F150" i="4"/>
  <c r="F134" i="4"/>
  <c r="F119" i="4"/>
  <c r="F115" i="4"/>
  <c r="F111" i="4"/>
  <c r="F107" i="4"/>
  <c r="F103" i="4"/>
  <c r="F99" i="4"/>
  <c r="F95" i="4"/>
  <c r="F91" i="4"/>
  <c r="F87" i="4"/>
  <c r="F83" i="4"/>
  <c r="F79" i="4"/>
  <c r="F75" i="4"/>
  <c r="F130" i="4"/>
  <c r="F106" i="4"/>
  <c r="F90" i="4"/>
  <c r="F69" i="4"/>
  <c r="F65" i="4"/>
  <c r="F61" i="4"/>
  <c r="F57" i="4"/>
  <c r="F53" i="4"/>
  <c r="F49" i="4"/>
  <c r="F45" i="4"/>
  <c r="F41" i="4"/>
  <c r="F37" i="4"/>
  <c r="F33" i="4"/>
  <c r="F29" i="4"/>
  <c r="F26" i="4"/>
  <c r="F23" i="4"/>
  <c r="F16" i="4"/>
  <c r="F12" i="4"/>
  <c r="F8" i="4"/>
  <c r="F146" i="4"/>
  <c r="F102" i="4"/>
  <c r="F86" i="4"/>
  <c r="F73" i="4"/>
  <c r="F72" i="4"/>
  <c r="F68" i="4"/>
  <c r="F64" i="4"/>
  <c r="F60" i="4"/>
  <c r="F56" i="4"/>
  <c r="F52" i="4"/>
  <c r="F48" i="4"/>
  <c r="F44" i="4"/>
  <c r="F40" i="4"/>
  <c r="F36" i="4"/>
  <c r="F32" i="4"/>
  <c r="F28" i="4"/>
  <c r="F22" i="4"/>
  <c r="F13" i="4"/>
  <c r="F11" i="4"/>
  <c r="F7" i="4"/>
  <c r="G4" i="4"/>
  <c r="F114" i="4"/>
  <c r="F98" i="4"/>
  <c r="F82" i="4"/>
  <c r="F71" i="4"/>
  <c r="F67" i="4"/>
  <c r="F63" i="4"/>
  <c r="F59" i="4"/>
  <c r="F55" i="4"/>
  <c r="F51" i="4"/>
  <c r="F47" i="4"/>
  <c r="F43" i="4"/>
  <c r="F39" i="4"/>
  <c r="F35" i="4"/>
  <c r="F31" i="4"/>
  <c r="F27" i="4"/>
  <c r="F25" i="4"/>
  <c r="F21" i="4"/>
  <c r="F14" i="4"/>
  <c r="F10" i="4"/>
  <c r="F6" i="4"/>
  <c r="F5" i="4"/>
  <c r="F4" i="4"/>
  <c r="F20" i="4"/>
  <c r="F30" i="4"/>
  <c r="F46" i="4"/>
  <c r="F62" i="4"/>
  <c r="F78" i="4"/>
  <c r="U11" i="1"/>
  <c r="T12" i="1"/>
  <c r="F19" i="4"/>
  <c r="F24" i="4"/>
  <c r="F34" i="4"/>
  <c r="F50" i="4"/>
  <c r="F66" i="4"/>
  <c r="U28" i="1"/>
  <c r="U30" i="1"/>
  <c r="U32" i="1"/>
  <c r="U34" i="1"/>
  <c r="U36" i="1"/>
  <c r="U38" i="1"/>
  <c r="U40" i="1"/>
  <c r="U42" i="1"/>
  <c r="U44" i="1"/>
  <c r="U46" i="1"/>
  <c r="U48" i="1"/>
  <c r="U50" i="1"/>
  <c r="U52" i="1"/>
  <c r="U54" i="1"/>
  <c r="U56" i="1"/>
  <c r="U58" i="1"/>
  <c r="U60" i="1"/>
  <c r="U62" i="1"/>
  <c r="U64" i="1"/>
  <c r="U66" i="1"/>
  <c r="U68" i="1"/>
  <c r="U70" i="1"/>
  <c r="U72" i="1"/>
  <c r="U74" i="1"/>
  <c r="U76" i="1"/>
  <c r="U78" i="1"/>
  <c r="U80" i="1"/>
  <c r="U82" i="1"/>
  <c r="U84" i="1"/>
  <c r="F14" i="6"/>
  <c r="AB7" i="4"/>
  <c r="G6" i="6"/>
  <c r="F15" i="6"/>
  <c r="F19" i="6"/>
  <c r="F6" i="6"/>
  <c r="F7" i="6"/>
  <c r="AB7" i="6"/>
  <c r="F8" i="6"/>
  <c r="F9" i="6"/>
  <c r="F10" i="6"/>
  <c r="F11" i="6"/>
  <c r="F12" i="6"/>
  <c r="F150" i="6"/>
  <c r="F146" i="6"/>
  <c r="F142" i="6"/>
  <c r="F138" i="6"/>
  <c r="F134" i="6"/>
  <c r="F130" i="6"/>
  <c r="F126" i="6"/>
  <c r="F153" i="6"/>
  <c r="F149" i="6"/>
  <c r="F145" i="6"/>
  <c r="F141" i="6"/>
  <c r="F137" i="6"/>
  <c r="F133" i="6"/>
  <c r="F129" i="6"/>
  <c r="F152" i="6"/>
  <c r="F148" i="6"/>
  <c r="F144" i="6"/>
  <c r="F140" i="6"/>
  <c r="F136" i="6"/>
  <c r="F132" i="6"/>
  <c r="F128" i="6"/>
  <c r="F139" i="6"/>
  <c r="F135" i="6"/>
  <c r="F131" i="6"/>
  <c r="F125" i="6"/>
  <c r="F121" i="6"/>
  <c r="F117" i="6"/>
  <c r="F113" i="6"/>
  <c r="F109" i="6"/>
  <c r="F151" i="6"/>
  <c r="F127" i="6"/>
  <c r="F124" i="6"/>
  <c r="F120" i="6"/>
  <c r="F116" i="6"/>
  <c r="F112" i="6"/>
  <c r="F108" i="6"/>
  <c r="F147" i="6"/>
  <c r="F123" i="6"/>
  <c r="F119" i="6"/>
  <c r="F115" i="6"/>
  <c r="F111" i="6"/>
  <c r="F107" i="6"/>
  <c r="F143" i="6"/>
  <c r="F118" i="6"/>
  <c r="F101" i="6"/>
  <c r="F97" i="6"/>
  <c r="F93" i="6"/>
  <c r="F89" i="6"/>
  <c r="F85" i="6"/>
  <c r="F114" i="6"/>
  <c r="F104" i="6"/>
  <c r="F100" i="6"/>
  <c r="F96" i="6"/>
  <c r="F92" i="6"/>
  <c r="F88" i="6"/>
  <c r="F84" i="6"/>
  <c r="F110" i="6"/>
  <c r="F105" i="6"/>
  <c r="F103" i="6"/>
  <c r="F99" i="6"/>
  <c r="F95" i="6"/>
  <c r="F91" i="6"/>
  <c r="F122" i="6"/>
  <c r="F94" i="6"/>
  <c r="F82" i="6"/>
  <c r="F78" i="6"/>
  <c r="F74" i="6"/>
  <c r="F70" i="6"/>
  <c r="F66" i="6"/>
  <c r="F62" i="6"/>
  <c r="F58" i="6"/>
  <c r="F54" i="6"/>
  <c r="F50" i="6"/>
  <c r="F46" i="6"/>
  <c r="F42" i="6"/>
  <c r="F38" i="6"/>
  <c r="F90" i="6"/>
  <c r="F86" i="6"/>
  <c r="F81" i="6"/>
  <c r="F77" i="6"/>
  <c r="F73" i="6"/>
  <c r="F69" i="6"/>
  <c r="F65" i="6"/>
  <c r="F61" i="6"/>
  <c r="F57" i="6"/>
  <c r="F53" i="6"/>
  <c r="F49" i="6"/>
  <c r="F45" i="6"/>
  <c r="F41" i="6"/>
  <c r="F37" i="6"/>
  <c r="F102" i="6"/>
  <c r="F87" i="6"/>
  <c r="F80" i="6"/>
  <c r="F76" i="6"/>
  <c r="F72" i="6"/>
  <c r="F68" i="6"/>
  <c r="F64" i="6"/>
  <c r="F60" i="6"/>
  <c r="F56" i="6"/>
  <c r="F52" i="6"/>
  <c r="F48" i="6"/>
  <c r="F44" i="6"/>
  <c r="F40" i="6"/>
  <c r="F36" i="6"/>
  <c r="F59" i="6"/>
  <c r="F39" i="6"/>
  <c r="F34" i="6"/>
  <c r="F30" i="6"/>
  <c r="F26" i="6"/>
  <c r="F24" i="6"/>
  <c r="F20" i="6"/>
  <c r="F98" i="6"/>
  <c r="F83" i="6"/>
  <c r="F79" i="6"/>
  <c r="F75" i="6"/>
  <c r="F55" i="6"/>
  <c r="F51" i="6"/>
  <c r="F33" i="6"/>
  <c r="F29" i="6"/>
  <c r="F23" i="6"/>
  <c r="F17" i="6"/>
  <c r="F16" i="6"/>
  <c r="F106" i="6"/>
  <c r="F71" i="6"/>
  <c r="F47" i="6"/>
  <c r="F32" i="6"/>
  <c r="F28" i="6"/>
  <c r="F22" i="6"/>
  <c r="F18" i="6"/>
  <c r="F67" i="6"/>
  <c r="F63" i="6"/>
  <c r="F43" i="6"/>
  <c r="F35" i="6"/>
  <c r="F31" i="6"/>
  <c r="F27" i="6"/>
  <c r="F25" i="6"/>
  <c r="M4" i="6"/>
  <c r="Q4" i="6"/>
  <c r="F5" i="6"/>
  <c r="J4" i="6"/>
  <c r="F13" i="6"/>
  <c r="F21" i="6"/>
  <c r="Q79" i="6" l="1"/>
  <c r="M79" i="6"/>
  <c r="P79" i="6"/>
  <c r="L79" i="6"/>
  <c r="H79" i="6"/>
  <c r="I79" i="6" s="1"/>
  <c r="O79" i="6"/>
  <c r="K79" i="6"/>
  <c r="J79" i="6"/>
  <c r="N79" i="6"/>
  <c r="P76" i="6"/>
  <c r="L76" i="6"/>
  <c r="H76" i="6"/>
  <c r="I76" i="6" s="1"/>
  <c r="O76" i="6"/>
  <c r="K76" i="6"/>
  <c r="N76" i="6"/>
  <c r="J76" i="6"/>
  <c r="M76" i="6"/>
  <c r="Q76" i="6"/>
  <c r="O69" i="6"/>
  <c r="K69" i="6"/>
  <c r="N69" i="6"/>
  <c r="J69" i="6"/>
  <c r="Q69" i="6"/>
  <c r="M69" i="6"/>
  <c r="P69" i="6"/>
  <c r="L69" i="6"/>
  <c r="H69" i="6"/>
  <c r="I69" i="6" s="1"/>
  <c r="N62" i="6"/>
  <c r="J62" i="6"/>
  <c r="Q62" i="6"/>
  <c r="M62" i="6"/>
  <c r="P62" i="6"/>
  <c r="L62" i="6"/>
  <c r="H62" i="6"/>
  <c r="I62" i="6" s="1"/>
  <c r="Z14" i="6" s="1"/>
  <c r="O62" i="6"/>
  <c r="Y14" i="6"/>
  <c r="K62" i="6"/>
  <c r="Q105" i="6"/>
  <c r="M105" i="6"/>
  <c r="P105" i="6"/>
  <c r="L105" i="6"/>
  <c r="H105" i="6"/>
  <c r="I105" i="6" s="1"/>
  <c r="J105" i="6"/>
  <c r="O105" i="6"/>
  <c r="N105" i="6"/>
  <c r="K105" i="6"/>
  <c r="N97" i="6"/>
  <c r="J97" i="6"/>
  <c r="Q97" i="6"/>
  <c r="M97" i="6"/>
  <c r="P97" i="6"/>
  <c r="L97" i="6"/>
  <c r="H97" i="6"/>
  <c r="I97" i="6" s="1"/>
  <c r="O97" i="6"/>
  <c r="K97" i="6"/>
  <c r="O116" i="6"/>
  <c r="K116" i="6"/>
  <c r="N116" i="6"/>
  <c r="J116" i="6"/>
  <c r="Q116" i="6"/>
  <c r="M116" i="6"/>
  <c r="H116" i="6"/>
  <c r="I116" i="6" s="1"/>
  <c r="P116" i="6"/>
  <c r="L116" i="6"/>
  <c r="Q139" i="6"/>
  <c r="M139" i="6"/>
  <c r="P139" i="6"/>
  <c r="L139" i="6"/>
  <c r="H139" i="6"/>
  <c r="I139" i="6" s="1"/>
  <c r="O139" i="6"/>
  <c r="K139" i="6"/>
  <c r="N139" i="6"/>
  <c r="J139" i="6"/>
  <c r="O145" i="6"/>
  <c r="K145" i="6"/>
  <c r="N145" i="6"/>
  <c r="J145" i="6"/>
  <c r="Q145" i="6"/>
  <c r="M145" i="6"/>
  <c r="P145" i="6"/>
  <c r="L145" i="6"/>
  <c r="H145" i="6"/>
  <c r="I145" i="6" s="1"/>
  <c r="P10" i="6"/>
  <c r="L10" i="6"/>
  <c r="H10" i="6"/>
  <c r="I10" i="6" s="1"/>
  <c r="O10" i="6"/>
  <c r="K10" i="6"/>
  <c r="N10" i="6"/>
  <c r="J10" i="6"/>
  <c r="M10" i="6"/>
  <c r="Q10" i="6"/>
  <c r="P67" i="4"/>
  <c r="L67" i="4"/>
  <c r="O67" i="4"/>
  <c r="K67" i="4"/>
  <c r="H66" i="4"/>
  <c r="I66" i="4" s="1"/>
  <c r="N67" i="4"/>
  <c r="J67" i="4"/>
  <c r="Q67" i="4"/>
  <c r="M67" i="4"/>
  <c r="P5" i="4"/>
  <c r="L5" i="4"/>
  <c r="P4" i="4"/>
  <c r="L4" i="4"/>
  <c r="H4" i="4"/>
  <c r="I4" i="4" s="1"/>
  <c r="O5" i="4"/>
  <c r="K5" i="4"/>
  <c r="O4" i="4"/>
  <c r="K4" i="4"/>
  <c r="N5" i="4"/>
  <c r="J5" i="4"/>
  <c r="N4" i="4"/>
  <c r="J4" i="4"/>
  <c r="Q5" i="4"/>
  <c r="M5" i="4"/>
  <c r="M4" i="4"/>
  <c r="Q4" i="4"/>
  <c r="P99" i="4"/>
  <c r="L99" i="4"/>
  <c r="O99" i="4"/>
  <c r="K99" i="4"/>
  <c r="H98" i="4"/>
  <c r="I98" i="4" s="1"/>
  <c r="N99" i="4"/>
  <c r="J99" i="4"/>
  <c r="Q99" i="4"/>
  <c r="M99" i="4"/>
  <c r="N49" i="4"/>
  <c r="J49" i="4"/>
  <c r="Q49" i="4"/>
  <c r="M49" i="4"/>
  <c r="P49" i="4"/>
  <c r="L49" i="4"/>
  <c r="H48" i="4"/>
  <c r="I48" i="4" s="1"/>
  <c r="K49" i="4"/>
  <c r="O49" i="4"/>
  <c r="O13" i="4"/>
  <c r="K13" i="4"/>
  <c r="N13" i="4"/>
  <c r="J13" i="4"/>
  <c r="Q13" i="4"/>
  <c r="M13" i="4"/>
  <c r="H12" i="4"/>
  <c r="I12" i="4" s="1"/>
  <c r="P13" i="4"/>
  <c r="L13" i="4"/>
  <c r="P107" i="4"/>
  <c r="L107" i="4"/>
  <c r="O107" i="4"/>
  <c r="K107" i="4"/>
  <c r="H106" i="4"/>
  <c r="I106" i="4" s="1"/>
  <c r="N107" i="4"/>
  <c r="J107" i="4"/>
  <c r="Q107" i="4"/>
  <c r="M107" i="4"/>
  <c r="O100" i="4"/>
  <c r="K100" i="4"/>
  <c r="H99" i="4"/>
  <c r="I99" i="4" s="1"/>
  <c r="N100" i="4"/>
  <c r="J100" i="4"/>
  <c r="Q100" i="4"/>
  <c r="M100" i="4"/>
  <c r="L100" i="4"/>
  <c r="P100" i="4"/>
  <c r="N93" i="4"/>
  <c r="J93" i="4"/>
  <c r="Q93" i="4"/>
  <c r="M93" i="4"/>
  <c r="P93" i="4"/>
  <c r="L93" i="4"/>
  <c r="O93" i="4"/>
  <c r="K93" i="4"/>
  <c r="H92" i="4"/>
  <c r="I92" i="4" s="1"/>
  <c r="Q90" i="4"/>
  <c r="M90" i="4"/>
  <c r="P90" i="4"/>
  <c r="L90" i="4"/>
  <c r="O90" i="4"/>
  <c r="K90" i="4"/>
  <c r="H89" i="4"/>
  <c r="I89" i="4" s="1"/>
  <c r="N90" i="4"/>
  <c r="J90" i="4"/>
  <c r="O136" i="4"/>
  <c r="K136" i="4"/>
  <c r="H135" i="4"/>
  <c r="I135" i="4" s="1"/>
  <c r="N136" i="4"/>
  <c r="J136" i="4"/>
  <c r="Q136" i="4"/>
  <c r="M136" i="4"/>
  <c r="L136" i="4"/>
  <c r="P136" i="4"/>
  <c r="N129" i="4"/>
  <c r="J129" i="4"/>
  <c r="Q129" i="4"/>
  <c r="M129" i="4"/>
  <c r="P129" i="4"/>
  <c r="L129" i="4"/>
  <c r="O129" i="4"/>
  <c r="K129" i="4"/>
  <c r="H128" i="4"/>
  <c r="I128" i="4" s="1"/>
  <c r="Q138" i="4"/>
  <c r="M138" i="4"/>
  <c r="P138" i="4"/>
  <c r="L138" i="4"/>
  <c r="O138" i="4"/>
  <c r="K138" i="4"/>
  <c r="H137" i="4"/>
  <c r="I137" i="4" s="1"/>
  <c r="N138" i="4"/>
  <c r="J138" i="4"/>
  <c r="N13" i="6"/>
  <c r="J13" i="6"/>
  <c r="Q13" i="6"/>
  <c r="M13" i="6"/>
  <c r="P13" i="6"/>
  <c r="L13" i="6"/>
  <c r="H13" i="6"/>
  <c r="I13" i="6" s="1"/>
  <c r="K13" i="6"/>
  <c r="O13" i="6"/>
  <c r="Q47" i="6"/>
  <c r="M47" i="6"/>
  <c r="P47" i="6"/>
  <c r="L47" i="6"/>
  <c r="H47" i="6"/>
  <c r="I47" i="6" s="1"/>
  <c r="O47" i="6"/>
  <c r="K47" i="6"/>
  <c r="N47" i="6"/>
  <c r="J47" i="6"/>
  <c r="P83" i="6"/>
  <c r="L83" i="6"/>
  <c r="H83" i="6"/>
  <c r="I83" i="6" s="1"/>
  <c r="O83" i="6"/>
  <c r="K83" i="6"/>
  <c r="J83" i="6"/>
  <c r="Q83" i="6"/>
  <c r="N83" i="6"/>
  <c r="M83" i="6"/>
  <c r="N26" i="6"/>
  <c r="J26" i="6"/>
  <c r="Q26" i="6"/>
  <c r="M26" i="6"/>
  <c r="P26" i="6"/>
  <c r="L26" i="6"/>
  <c r="H26" i="6"/>
  <c r="I26" i="6" s="1"/>
  <c r="O26" i="6"/>
  <c r="K26" i="6"/>
  <c r="Q59" i="6"/>
  <c r="M59" i="6"/>
  <c r="P59" i="6"/>
  <c r="L59" i="6"/>
  <c r="H59" i="6"/>
  <c r="I59" i="6" s="1"/>
  <c r="O59" i="6"/>
  <c r="K59" i="6"/>
  <c r="N59" i="6"/>
  <c r="J59" i="6"/>
  <c r="P48" i="6"/>
  <c r="L48" i="6"/>
  <c r="H48" i="6"/>
  <c r="I48" i="6" s="1"/>
  <c r="O48" i="6"/>
  <c r="K48" i="6"/>
  <c r="N48" i="6"/>
  <c r="J48" i="6"/>
  <c r="Q48" i="6"/>
  <c r="M48" i="6"/>
  <c r="P64" i="6"/>
  <c r="L64" i="6"/>
  <c r="H64" i="6"/>
  <c r="I64" i="6" s="1"/>
  <c r="O64" i="6"/>
  <c r="K64" i="6"/>
  <c r="N64" i="6"/>
  <c r="J64" i="6"/>
  <c r="Q64" i="6"/>
  <c r="M64" i="6"/>
  <c r="P80" i="6"/>
  <c r="L80" i="6"/>
  <c r="H80" i="6"/>
  <c r="I80" i="6" s="1"/>
  <c r="O80" i="6"/>
  <c r="K80" i="6"/>
  <c r="N80" i="6"/>
  <c r="J80" i="6"/>
  <c r="M80" i="6"/>
  <c r="Q80" i="6"/>
  <c r="O41" i="6"/>
  <c r="K41" i="6"/>
  <c r="N41" i="6"/>
  <c r="J41" i="6"/>
  <c r="Q41" i="6"/>
  <c r="M41" i="6"/>
  <c r="P41" i="6"/>
  <c r="L41" i="6"/>
  <c r="H41" i="6"/>
  <c r="I41" i="6" s="1"/>
  <c r="O57" i="6"/>
  <c r="K57" i="6"/>
  <c r="N57" i="6"/>
  <c r="J57" i="6"/>
  <c r="Q57" i="6"/>
  <c r="M57" i="6"/>
  <c r="H57" i="6"/>
  <c r="I57" i="6" s="1"/>
  <c r="P57" i="6"/>
  <c r="L57" i="6"/>
  <c r="O73" i="6"/>
  <c r="K73" i="6"/>
  <c r="N73" i="6"/>
  <c r="J73" i="6"/>
  <c r="Q73" i="6"/>
  <c r="M73" i="6"/>
  <c r="L73" i="6"/>
  <c r="H73" i="6"/>
  <c r="I73" i="6" s="1"/>
  <c r="P73" i="6"/>
  <c r="Q90" i="6"/>
  <c r="M90" i="6"/>
  <c r="P90" i="6"/>
  <c r="L90" i="6"/>
  <c r="H90" i="6"/>
  <c r="I90" i="6" s="1"/>
  <c r="O90" i="6"/>
  <c r="K90" i="6"/>
  <c r="N90" i="6"/>
  <c r="J90" i="6"/>
  <c r="N50" i="6"/>
  <c r="J50" i="6"/>
  <c r="Q50" i="6"/>
  <c r="M50" i="6"/>
  <c r="P50" i="6"/>
  <c r="L50" i="6"/>
  <c r="H50" i="6"/>
  <c r="I50" i="6" s="1"/>
  <c r="K50" i="6"/>
  <c r="O50" i="6"/>
  <c r="N66" i="6"/>
  <c r="J66" i="6"/>
  <c r="Q66" i="6"/>
  <c r="M66" i="6"/>
  <c r="P66" i="6"/>
  <c r="L66" i="6"/>
  <c r="H66" i="6"/>
  <c r="I66" i="6" s="1"/>
  <c r="O66" i="6"/>
  <c r="K66" i="6"/>
  <c r="N82" i="6"/>
  <c r="J82" i="6"/>
  <c r="Q82" i="6"/>
  <c r="M82" i="6"/>
  <c r="P82" i="6"/>
  <c r="L82" i="6"/>
  <c r="H82" i="6"/>
  <c r="I82" i="6" s="1"/>
  <c r="Z15" i="6" s="1"/>
  <c r="K82" i="6"/>
  <c r="O82" i="6"/>
  <c r="Y15" i="6"/>
  <c r="P95" i="6"/>
  <c r="L95" i="6"/>
  <c r="H95" i="6"/>
  <c r="I95" i="6" s="1"/>
  <c r="O95" i="6"/>
  <c r="K95" i="6"/>
  <c r="N95" i="6"/>
  <c r="J95" i="6"/>
  <c r="Q95" i="6"/>
  <c r="M95" i="6"/>
  <c r="Q110" i="6"/>
  <c r="M110" i="6"/>
  <c r="P110" i="6"/>
  <c r="L110" i="6"/>
  <c r="H110" i="6"/>
  <c r="I110" i="6" s="1"/>
  <c r="O110" i="6"/>
  <c r="K110" i="6"/>
  <c r="N110" i="6"/>
  <c r="J110" i="6"/>
  <c r="O96" i="6"/>
  <c r="K96" i="6"/>
  <c r="N96" i="6"/>
  <c r="J96" i="6"/>
  <c r="Q96" i="6"/>
  <c r="M96" i="6"/>
  <c r="P96" i="6"/>
  <c r="L96" i="6"/>
  <c r="H96" i="6"/>
  <c r="I96" i="6" s="1"/>
  <c r="N85" i="6"/>
  <c r="J85" i="6"/>
  <c r="Q85" i="6"/>
  <c r="M85" i="6"/>
  <c r="O85" i="6"/>
  <c r="L85" i="6"/>
  <c r="K85" i="6"/>
  <c r="P85" i="6"/>
  <c r="H85" i="6"/>
  <c r="I85" i="6" s="1"/>
  <c r="N101" i="6"/>
  <c r="J101" i="6"/>
  <c r="Q101" i="6"/>
  <c r="M101" i="6"/>
  <c r="P101" i="6"/>
  <c r="L101" i="6"/>
  <c r="H101" i="6"/>
  <c r="I101" i="6" s="1"/>
  <c r="O101" i="6"/>
  <c r="K101" i="6"/>
  <c r="P111" i="6"/>
  <c r="L111" i="6"/>
  <c r="H111" i="6"/>
  <c r="I111" i="6" s="1"/>
  <c r="O111" i="6"/>
  <c r="K111" i="6"/>
  <c r="N111" i="6"/>
  <c r="J111" i="6"/>
  <c r="Q111" i="6"/>
  <c r="M111" i="6"/>
  <c r="Q147" i="6"/>
  <c r="M147" i="6"/>
  <c r="P147" i="6"/>
  <c r="L147" i="6"/>
  <c r="H147" i="6"/>
  <c r="I147" i="6" s="1"/>
  <c r="O147" i="6"/>
  <c r="K147" i="6"/>
  <c r="J147" i="6"/>
  <c r="N147" i="6"/>
  <c r="O120" i="6"/>
  <c r="K120" i="6"/>
  <c r="N120" i="6"/>
  <c r="J120" i="6"/>
  <c r="Q120" i="6"/>
  <c r="M120" i="6"/>
  <c r="P120" i="6"/>
  <c r="L120" i="6"/>
  <c r="H120" i="6"/>
  <c r="I120" i="6" s="1"/>
  <c r="N109" i="6"/>
  <c r="J109" i="6"/>
  <c r="Q109" i="6"/>
  <c r="M109" i="6"/>
  <c r="P109" i="6"/>
  <c r="L109" i="6"/>
  <c r="H109" i="6"/>
  <c r="I109" i="6" s="1"/>
  <c r="O109" i="6"/>
  <c r="K109" i="6"/>
  <c r="O125" i="6"/>
  <c r="N125" i="6"/>
  <c r="P125" i="6"/>
  <c r="J125" i="6"/>
  <c r="M125" i="6"/>
  <c r="L125" i="6"/>
  <c r="H125" i="6"/>
  <c r="I125" i="6" s="1"/>
  <c r="Q125" i="6"/>
  <c r="K125" i="6"/>
  <c r="P128" i="6"/>
  <c r="L128" i="6"/>
  <c r="H128" i="6"/>
  <c r="I128" i="6" s="1"/>
  <c r="O128" i="6"/>
  <c r="K128" i="6"/>
  <c r="N128" i="6"/>
  <c r="J128" i="6"/>
  <c r="Q128" i="6"/>
  <c r="M128" i="6"/>
  <c r="P144" i="6"/>
  <c r="L144" i="6"/>
  <c r="H144" i="6"/>
  <c r="I144" i="6" s="1"/>
  <c r="O144" i="6"/>
  <c r="K144" i="6"/>
  <c r="N144" i="6"/>
  <c r="J144" i="6"/>
  <c r="Q144" i="6"/>
  <c r="M144" i="6"/>
  <c r="O133" i="6"/>
  <c r="K133" i="6"/>
  <c r="N133" i="6"/>
  <c r="J133" i="6"/>
  <c r="Q133" i="6"/>
  <c r="M133" i="6"/>
  <c r="H133" i="6"/>
  <c r="I133" i="6" s="1"/>
  <c r="P133" i="6"/>
  <c r="L133" i="6"/>
  <c r="O149" i="6"/>
  <c r="K149" i="6"/>
  <c r="N149" i="6"/>
  <c r="J149" i="6"/>
  <c r="Q149" i="6"/>
  <c r="M149" i="6"/>
  <c r="L149" i="6"/>
  <c r="H149" i="6"/>
  <c r="I149" i="6" s="1"/>
  <c r="P149" i="6"/>
  <c r="N134" i="6"/>
  <c r="J134" i="6"/>
  <c r="Q134" i="6"/>
  <c r="M134" i="6"/>
  <c r="P134" i="6"/>
  <c r="L134" i="6"/>
  <c r="H134" i="6"/>
  <c r="I134" i="6" s="1"/>
  <c r="O134" i="6"/>
  <c r="K134" i="6"/>
  <c r="N150" i="6"/>
  <c r="J150" i="6"/>
  <c r="Q150" i="6"/>
  <c r="M150" i="6"/>
  <c r="P150" i="6"/>
  <c r="L150" i="6"/>
  <c r="H150" i="6"/>
  <c r="I150" i="6" s="1"/>
  <c r="K150" i="6"/>
  <c r="O150" i="6"/>
  <c r="P9" i="6"/>
  <c r="L9" i="6"/>
  <c r="H9" i="6"/>
  <c r="I9" i="6" s="1"/>
  <c r="O9" i="6"/>
  <c r="K9" i="6"/>
  <c r="N9" i="6"/>
  <c r="J9" i="6"/>
  <c r="Q9" i="6"/>
  <c r="M9" i="6"/>
  <c r="P6" i="6"/>
  <c r="L6" i="6"/>
  <c r="H6" i="6"/>
  <c r="I6" i="6" s="1"/>
  <c r="O6" i="6"/>
  <c r="K6" i="6"/>
  <c r="N6" i="6"/>
  <c r="J6" i="6"/>
  <c r="Q6" i="6"/>
  <c r="M6" i="6"/>
  <c r="AB8" i="4"/>
  <c r="AD7" i="4"/>
  <c r="AH7" i="4" s="1"/>
  <c r="P51" i="4"/>
  <c r="L51" i="4"/>
  <c r="O51" i="4"/>
  <c r="K51" i="4"/>
  <c r="H50" i="4"/>
  <c r="I50" i="4" s="1"/>
  <c r="N51" i="4"/>
  <c r="J51" i="4"/>
  <c r="Q51" i="4"/>
  <c r="M51" i="4"/>
  <c r="P47" i="4"/>
  <c r="L47" i="4"/>
  <c r="O47" i="4"/>
  <c r="K47" i="4"/>
  <c r="H46" i="4"/>
  <c r="I46" i="4" s="1"/>
  <c r="N47" i="4"/>
  <c r="J47" i="4"/>
  <c r="M47" i="4"/>
  <c r="Q47" i="4"/>
  <c r="P6" i="4"/>
  <c r="L6" i="4"/>
  <c r="H5" i="4"/>
  <c r="I5" i="4" s="1"/>
  <c r="O6" i="4"/>
  <c r="K6" i="4"/>
  <c r="N6" i="4"/>
  <c r="J6" i="4"/>
  <c r="Q6" i="4"/>
  <c r="M6" i="4"/>
  <c r="O22" i="4"/>
  <c r="K22" i="4"/>
  <c r="H21" i="4"/>
  <c r="I21" i="4" s="1"/>
  <c r="N22" i="4"/>
  <c r="J22" i="4"/>
  <c r="Q22" i="4"/>
  <c r="M22" i="4"/>
  <c r="L22" i="4"/>
  <c r="P22" i="4"/>
  <c r="O36" i="4"/>
  <c r="K36" i="4"/>
  <c r="H35" i="4"/>
  <c r="I35" i="4" s="1"/>
  <c r="N36" i="4"/>
  <c r="J36" i="4"/>
  <c r="Q36" i="4"/>
  <c r="M36" i="4"/>
  <c r="P36" i="4"/>
  <c r="L36" i="4"/>
  <c r="O52" i="4"/>
  <c r="K52" i="4"/>
  <c r="H51" i="4"/>
  <c r="I51" i="4" s="1"/>
  <c r="N52" i="4"/>
  <c r="J52" i="4"/>
  <c r="Q52" i="4"/>
  <c r="M52" i="4"/>
  <c r="P52" i="4"/>
  <c r="L52" i="4"/>
  <c r="O68" i="4"/>
  <c r="K68" i="4"/>
  <c r="H67" i="4"/>
  <c r="I67" i="4" s="1"/>
  <c r="N68" i="4"/>
  <c r="J68" i="4"/>
  <c r="Q68" i="4"/>
  <c r="M68" i="4"/>
  <c r="P68" i="4"/>
  <c r="L68" i="4"/>
  <c r="P115" i="4"/>
  <c r="L115" i="4"/>
  <c r="O115" i="4"/>
  <c r="K115" i="4"/>
  <c r="J115" i="4"/>
  <c r="Q115" i="4"/>
  <c r="H114" i="4"/>
  <c r="I114" i="4" s="1"/>
  <c r="N115" i="4"/>
  <c r="M115" i="4"/>
  <c r="P14" i="4"/>
  <c r="L14" i="4"/>
  <c r="O14" i="4"/>
  <c r="K14" i="4"/>
  <c r="N14" i="4"/>
  <c r="J14" i="4"/>
  <c r="M14" i="4"/>
  <c r="H13" i="4"/>
  <c r="I13" i="4" s="1"/>
  <c r="Q14" i="4"/>
  <c r="N37" i="4"/>
  <c r="J37" i="4"/>
  <c r="Q37" i="4"/>
  <c r="M37" i="4"/>
  <c r="P37" i="4"/>
  <c r="L37" i="4"/>
  <c r="O37" i="4"/>
  <c r="H36" i="4"/>
  <c r="I36" i="4" s="1"/>
  <c r="K37" i="4"/>
  <c r="N53" i="4"/>
  <c r="J53" i="4"/>
  <c r="Q53" i="4"/>
  <c r="M53" i="4"/>
  <c r="Y13" i="4"/>
  <c r="P53" i="4"/>
  <c r="L53" i="4"/>
  <c r="O53" i="4"/>
  <c r="H52" i="4"/>
  <c r="I52" i="4" s="1"/>
  <c r="Z13" i="4" s="1"/>
  <c r="K53" i="4"/>
  <c r="N69" i="4"/>
  <c r="J69" i="4"/>
  <c r="Q69" i="4"/>
  <c r="M69" i="4"/>
  <c r="P69" i="4"/>
  <c r="L69" i="4"/>
  <c r="O69" i="4"/>
  <c r="K69" i="4"/>
  <c r="H68" i="4"/>
  <c r="I68" i="4" s="1"/>
  <c r="P103" i="4"/>
  <c r="L103" i="4"/>
  <c r="O103" i="4"/>
  <c r="K103" i="4"/>
  <c r="H102" i="4"/>
  <c r="I102" i="4" s="1"/>
  <c r="N103" i="4"/>
  <c r="J103" i="4"/>
  <c r="M103" i="4"/>
  <c r="Q103" i="4"/>
  <c r="Q17" i="4"/>
  <c r="M17" i="4"/>
  <c r="P17" i="4"/>
  <c r="L17" i="4"/>
  <c r="O17" i="4"/>
  <c r="K17" i="4"/>
  <c r="H16" i="4"/>
  <c r="I16" i="4" s="1"/>
  <c r="J17" i="4"/>
  <c r="N17" i="4"/>
  <c r="Q34" i="4"/>
  <c r="M34" i="4"/>
  <c r="P34" i="4"/>
  <c r="L34" i="4"/>
  <c r="O34" i="4"/>
  <c r="K34" i="4"/>
  <c r="H33" i="4"/>
  <c r="I33" i="4" s="1"/>
  <c r="N34" i="4"/>
  <c r="J34" i="4"/>
  <c r="Q50" i="4"/>
  <c r="M50" i="4"/>
  <c r="P50" i="4"/>
  <c r="L50" i="4"/>
  <c r="O50" i="4"/>
  <c r="K50" i="4"/>
  <c r="H49" i="4"/>
  <c r="I49" i="4" s="1"/>
  <c r="N50" i="4"/>
  <c r="J50" i="4"/>
  <c r="Q66" i="4"/>
  <c r="M66" i="4"/>
  <c r="P66" i="4"/>
  <c r="L66" i="4"/>
  <c r="O66" i="4"/>
  <c r="K66" i="4"/>
  <c r="H65" i="4"/>
  <c r="I65" i="4" s="1"/>
  <c r="N66" i="4"/>
  <c r="J66" i="4"/>
  <c r="P131" i="4"/>
  <c r="L131" i="4"/>
  <c r="O131" i="4"/>
  <c r="K131" i="4"/>
  <c r="H130" i="4"/>
  <c r="I130" i="4" s="1"/>
  <c r="N131" i="4"/>
  <c r="J131" i="4"/>
  <c r="Q131" i="4"/>
  <c r="M131" i="4"/>
  <c r="O88" i="4"/>
  <c r="K88" i="4"/>
  <c r="H87" i="4"/>
  <c r="I87" i="4" s="1"/>
  <c r="N88" i="4"/>
  <c r="J88" i="4"/>
  <c r="Q88" i="4"/>
  <c r="M88" i="4"/>
  <c r="P88" i="4"/>
  <c r="L88" i="4"/>
  <c r="O104" i="4"/>
  <c r="K104" i="4"/>
  <c r="H103" i="4"/>
  <c r="I103" i="4" s="1"/>
  <c r="N104" i="4"/>
  <c r="J104" i="4"/>
  <c r="Q104" i="4"/>
  <c r="M104" i="4"/>
  <c r="P104" i="4"/>
  <c r="L104" i="4"/>
  <c r="O120" i="4"/>
  <c r="K120" i="4"/>
  <c r="H119" i="4"/>
  <c r="I119" i="4" s="1"/>
  <c r="N120" i="4"/>
  <c r="J120" i="4"/>
  <c r="M120" i="4"/>
  <c r="L120" i="4"/>
  <c r="Q120" i="4"/>
  <c r="P120" i="4"/>
  <c r="N81" i="4"/>
  <c r="J81" i="4"/>
  <c r="Q81" i="4"/>
  <c r="M81" i="4"/>
  <c r="P81" i="4"/>
  <c r="L81" i="4"/>
  <c r="O81" i="4"/>
  <c r="K81" i="4"/>
  <c r="H80" i="4"/>
  <c r="I80" i="4" s="1"/>
  <c r="N97" i="4"/>
  <c r="J97" i="4"/>
  <c r="Q97" i="4"/>
  <c r="M97" i="4"/>
  <c r="P97" i="4"/>
  <c r="L97" i="4"/>
  <c r="O97" i="4"/>
  <c r="K97" i="4"/>
  <c r="H96" i="4"/>
  <c r="I96" i="4" s="1"/>
  <c r="N113" i="4"/>
  <c r="J113" i="4"/>
  <c r="Q113" i="4"/>
  <c r="M113" i="4"/>
  <c r="P113" i="4"/>
  <c r="L113" i="4"/>
  <c r="O113" i="4"/>
  <c r="K113" i="4"/>
  <c r="H112" i="4"/>
  <c r="I112" i="4" s="1"/>
  <c r="Q78" i="4"/>
  <c r="M78" i="4"/>
  <c r="P78" i="4"/>
  <c r="L78" i="4"/>
  <c r="O78" i="4"/>
  <c r="K78" i="4"/>
  <c r="H77" i="4"/>
  <c r="I77" i="4" s="1"/>
  <c r="N78" i="4"/>
  <c r="J78" i="4"/>
  <c r="Q94" i="4"/>
  <c r="M94" i="4"/>
  <c r="P94" i="4"/>
  <c r="L94" i="4"/>
  <c r="O94" i="4"/>
  <c r="K94" i="4"/>
  <c r="H93" i="4"/>
  <c r="I93" i="4" s="1"/>
  <c r="N94" i="4"/>
  <c r="J94" i="4"/>
  <c r="Q110" i="4"/>
  <c r="M110" i="4"/>
  <c r="P110" i="4"/>
  <c r="L110" i="4"/>
  <c r="O110" i="4"/>
  <c r="K110" i="4"/>
  <c r="H109" i="4"/>
  <c r="I109" i="4" s="1"/>
  <c r="N110" i="4"/>
  <c r="J110" i="4"/>
  <c r="O124" i="4"/>
  <c r="K124" i="4"/>
  <c r="H123" i="4"/>
  <c r="I123" i="4" s="1"/>
  <c r="N124" i="4"/>
  <c r="J124" i="4"/>
  <c r="Q124" i="4"/>
  <c r="M124" i="4"/>
  <c r="P124" i="4"/>
  <c r="L124" i="4"/>
  <c r="O140" i="4"/>
  <c r="K140" i="4"/>
  <c r="H139" i="4"/>
  <c r="I139" i="4" s="1"/>
  <c r="N140" i="4"/>
  <c r="J140" i="4"/>
  <c r="Q140" i="4"/>
  <c r="M140" i="4"/>
  <c r="P140" i="4"/>
  <c r="L140" i="4"/>
  <c r="N117" i="4"/>
  <c r="J117" i="4"/>
  <c r="Q117" i="4"/>
  <c r="M117" i="4"/>
  <c r="O117" i="4"/>
  <c r="L117" i="4"/>
  <c r="K117" i="4"/>
  <c r="P117" i="4"/>
  <c r="H116" i="4"/>
  <c r="I116" i="4" s="1"/>
  <c r="N133" i="4"/>
  <c r="J133" i="4"/>
  <c r="Q133" i="4"/>
  <c r="M133" i="4"/>
  <c r="P133" i="4"/>
  <c r="L133" i="4"/>
  <c r="O133" i="4"/>
  <c r="K133" i="4"/>
  <c r="H132" i="4"/>
  <c r="I132" i="4" s="1"/>
  <c r="N149" i="4"/>
  <c r="J149" i="4"/>
  <c r="Q149" i="4"/>
  <c r="M149" i="4"/>
  <c r="P149" i="4"/>
  <c r="L149" i="4"/>
  <c r="O149" i="4"/>
  <c r="K149" i="4"/>
  <c r="H148" i="4"/>
  <c r="I148" i="4" s="1"/>
  <c r="Q126" i="4"/>
  <c r="M126" i="4"/>
  <c r="P126" i="4"/>
  <c r="L126" i="4"/>
  <c r="O126" i="4"/>
  <c r="K126" i="4"/>
  <c r="H125" i="4"/>
  <c r="I125" i="4" s="1"/>
  <c r="N126" i="4"/>
  <c r="J126" i="4"/>
  <c r="Q142" i="4"/>
  <c r="M142" i="4"/>
  <c r="P142" i="4"/>
  <c r="L142" i="4"/>
  <c r="O142" i="4"/>
  <c r="K142" i="4"/>
  <c r="H141" i="4"/>
  <c r="I141" i="4" s="1"/>
  <c r="N142" i="4"/>
  <c r="J142" i="4"/>
  <c r="Q19" i="4"/>
  <c r="M19" i="4"/>
  <c r="P19" i="4"/>
  <c r="L19" i="4"/>
  <c r="H18" i="4"/>
  <c r="I18" i="4" s="1"/>
  <c r="O19" i="4"/>
  <c r="K19" i="4"/>
  <c r="N19" i="4"/>
  <c r="J19" i="4"/>
  <c r="Q21" i="6"/>
  <c r="M21" i="6"/>
  <c r="P21" i="6"/>
  <c r="L21" i="6"/>
  <c r="H21" i="6"/>
  <c r="I21" i="6" s="1"/>
  <c r="O21" i="6"/>
  <c r="K21" i="6"/>
  <c r="N21" i="6"/>
  <c r="J21" i="6"/>
  <c r="Q31" i="6"/>
  <c r="M31" i="6"/>
  <c r="P31" i="6"/>
  <c r="L31" i="6"/>
  <c r="H31" i="6"/>
  <c r="I31" i="6" s="1"/>
  <c r="O31" i="6"/>
  <c r="K31" i="6"/>
  <c r="N31" i="6"/>
  <c r="J31" i="6"/>
  <c r="P32" i="6"/>
  <c r="L32" i="6"/>
  <c r="H32" i="6"/>
  <c r="I32" i="6" s="1"/>
  <c r="Z12" i="6" s="1"/>
  <c r="O32" i="6"/>
  <c r="K32" i="6"/>
  <c r="N32" i="6"/>
  <c r="J32" i="6"/>
  <c r="Q32" i="6"/>
  <c r="M32" i="6"/>
  <c r="Y12" i="6"/>
  <c r="O16" i="6"/>
  <c r="K16" i="6"/>
  <c r="N16" i="6"/>
  <c r="J16" i="6"/>
  <c r="L16" i="6"/>
  <c r="Q16" i="6"/>
  <c r="P16" i="6"/>
  <c r="H16" i="6"/>
  <c r="I16" i="6" s="1"/>
  <c r="M16" i="6"/>
  <c r="N24" i="6"/>
  <c r="J24" i="6"/>
  <c r="Q24" i="6"/>
  <c r="M24" i="6"/>
  <c r="P24" i="6"/>
  <c r="L24" i="6"/>
  <c r="H24" i="6"/>
  <c r="I24" i="6" s="1"/>
  <c r="O24" i="6"/>
  <c r="K24" i="6"/>
  <c r="P44" i="6"/>
  <c r="L44" i="6"/>
  <c r="H44" i="6"/>
  <c r="I44" i="6" s="1"/>
  <c r="O44" i="6"/>
  <c r="K44" i="6"/>
  <c r="N44" i="6"/>
  <c r="J44" i="6"/>
  <c r="Q44" i="6"/>
  <c r="M44" i="6"/>
  <c r="O37" i="6"/>
  <c r="K37" i="6"/>
  <c r="N37" i="6"/>
  <c r="J37" i="6"/>
  <c r="Q37" i="6"/>
  <c r="M37" i="6"/>
  <c r="H37" i="6"/>
  <c r="I37" i="6" s="1"/>
  <c r="P37" i="6"/>
  <c r="L37" i="6"/>
  <c r="Q86" i="6"/>
  <c r="M86" i="6"/>
  <c r="P86" i="6"/>
  <c r="L86" i="6"/>
  <c r="H86" i="6"/>
  <c r="I86" i="6" s="1"/>
  <c r="O86" i="6"/>
  <c r="N86" i="6"/>
  <c r="K86" i="6"/>
  <c r="J86" i="6"/>
  <c r="N78" i="6"/>
  <c r="J78" i="6"/>
  <c r="Q78" i="6"/>
  <c r="M78" i="6"/>
  <c r="P78" i="6"/>
  <c r="L78" i="6"/>
  <c r="H78" i="6"/>
  <c r="I78" i="6" s="1"/>
  <c r="K78" i="6"/>
  <c r="O78" i="6"/>
  <c r="Q114" i="6"/>
  <c r="M114" i="6"/>
  <c r="P114" i="6"/>
  <c r="L114" i="6"/>
  <c r="H114" i="6"/>
  <c r="I114" i="6" s="1"/>
  <c r="O114" i="6"/>
  <c r="K114" i="6"/>
  <c r="J114" i="6"/>
  <c r="N114" i="6"/>
  <c r="P123" i="6"/>
  <c r="L123" i="6"/>
  <c r="H123" i="6"/>
  <c r="I123" i="6" s="1"/>
  <c r="O123" i="6"/>
  <c r="K123" i="6"/>
  <c r="N123" i="6"/>
  <c r="J123" i="6"/>
  <c r="Q123" i="6"/>
  <c r="M123" i="6"/>
  <c r="N121" i="6"/>
  <c r="J121" i="6"/>
  <c r="Q121" i="6"/>
  <c r="M121" i="6"/>
  <c r="P121" i="6"/>
  <c r="L121" i="6"/>
  <c r="H121" i="6"/>
  <c r="I121" i="6" s="1"/>
  <c r="O121" i="6"/>
  <c r="K121" i="6"/>
  <c r="O129" i="6"/>
  <c r="K129" i="6"/>
  <c r="N129" i="6"/>
  <c r="J129" i="6"/>
  <c r="Q129" i="6"/>
  <c r="M129" i="6"/>
  <c r="H129" i="6"/>
  <c r="I129" i="6" s="1"/>
  <c r="P129" i="6"/>
  <c r="L129" i="6"/>
  <c r="N130" i="6"/>
  <c r="J130" i="6"/>
  <c r="Q130" i="6"/>
  <c r="M130" i="6"/>
  <c r="P130" i="6"/>
  <c r="L130" i="6"/>
  <c r="H130" i="6"/>
  <c r="I130" i="6" s="1"/>
  <c r="O130" i="6"/>
  <c r="K130" i="6"/>
  <c r="P7" i="6"/>
  <c r="L7" i="6"/>
  <c r="H7" i="6"/>
  <c r="I7" i="6" s="1"/>
  <c r="O7" i="6"/>
  <c r="K7" i="6"/>
  <c r="N7" i="6"/>
  <c r="J7" i="6"/>
  <c r="Q7" i="6"/>
  <c r="M7" i="6"/>
  <c r="P63" i="4"/>
  <c r="L63" i="4"/>
  <c r="O63" i="4"/>
  <c r="K63" i="4"/>
  <c r="H62" i="4"/>
  <c r="I62" i="4" s="1"/>
  <c r="Z14" i="4" s="1"/>
  <c r="N63" i="4"/>
  <c r="J63" i="4"/>
  <c r="Y14" i="4"/>
  <c r="M63" i="4"/>
  <c r="Q63" i="4"/>
  <c r="O32" i="4"/>
  <c r="K32" i="4"/>
  <c r="H31" i="4"/>
  <c r="I31" i="4" s="1"/>
  <c r="N32" i="4"/>
  <c r="J32" i="4"/>
  <c r="Q32" i="4"/>
  <c r="M32" i="4"/>
  <c r="P32" i="4"/>
  <c r="L32" i="4"/>
  <c r="O48" i="4"/>
  <c r="K48" i="4"/>
  <c r="H47" i="4"/>
  <c r="I47" i="4" s="1"/>
  <c r="N48" i="4"/>
  <c r="J48" i="4"/>
  <c r="Q48" i="4"/>
  <c r="M48" i="4"/>
  <c r="P48" i="4"/>
  <c r="L48" i="4"/>
  <c r="N33" i="4"/>
  <c r="J33" i="4"/>
  <c r="Y12" i="4"/>
  <c r="Q33" i="4"/>
  <c r="M33" i="4"/>
  <c r="P33" i="4"/>
  <c r="L33" i="4"/>
  <c r="H32" i="4"/>
  <c r="I32" i="4" s="1"/>
  <c r="Z12" i="4" s="1"/>
  <c r="K33" i="4"/>
  <c r="O33" i="4"/>
  <c r="N65" i="4"/>
  <c r="J65" i="4"/>
  <c r="Q65" i="4"/>
  <c r="M65" i="4"/>
  <c r="P65" i="4"/>
  <c r="L65" i="4"/>
  <c r="H64" i="4"/>
  <c r="I64" i="4" s="1"/>
  <c r="K65" i="4"/>
  <c r="O65" i="4"/>
  <c r="Q30" i="4"/>
  <c r="M30" i="4"/>
  <c r="P30" i="4"/>
  <c r="L30" i="4"/>
  <c r="O30" i="4"/>
  <c r="K30" i="4"/>
  <c r="H29" i="4"/>
  <c r="I29" i="4" s="1"/>
  <c r="N30" i="4"/>
  <c r="J30" i="4"/>
  <c r="Q62" i="4"/>
  <c r="M62" i="4"/>
  <c r="P62" i="4"/>
  <c r="L62" i="4"/>
  <c r="O62" i="4"/>
  <c r="K62" i="4"/>
  <c r="H61" i="4"/>
  <c r="I61" i="4" s="1"/>
  <c r="N62" i="4"/>
  <c r="J62" i="4"/>
  <c r="O116" i="4"/>
  <c r="K116" i="4"/>
  <c r="H115" i="4"/>
  <c r="I115" i="4" s="1"/>
  <c r="N116" i="4"/>
  <c r="J116" i="4"/>
  <c r="M116" i="4"/>
  <c r="L116" i="4"/>
  <c r="Q116" i="4"/>
  <c r="P116" i="4"/>
  <c r="P139" i="4"/>
  <c r="L139" i="4"/>
  <c r="O139" i="4"/>
  <c r="K139" i="4"/>
  <c r="H138" i="4"/>
  <c r="I138" i="4" s="1"/>
  <c r="N139" i="4"/>
  <c r="J139" i="4"/>
  <c r="Q139" i="4"/>
  <c r="M139" i="4"/>
  <c r="Q106" i="4"/>
  <c r="M106" i="4"/>
  <c r="P106" i="4"/>
  <c r="L106" i="4"/>
  <c r="O106" i="4"/>
  <c r="K106" i="4"/>
  <c r="H105" i="4"/>
  <c r="I105" i="4" s="1"/>
  <c r="N106" i="4"/>
  <c r="J106" i="4"/>
  <c r="O152" i="4"/>
  <c r="K152" i="4"/>
  <c r="H151" i="4"/>
  <c r="I151" i="4" s="1"/>
  <c r="N152" i="4"/>
  <c r="J152" i="4"/>
  <c r="Q152" i="4"/>
  <c r="M152" i="4"/>
  <c r="L152" i="4"/>
  <c r="P152" i="4"/>
  <c r="N145" i="4"/>
  <c r="J145" i="4"/>
  <c r="Q145" i="4"/>
  <c r="M145" i="4"/>
  <c r="P145" i="4"/>
  <c r="L145" i="4"/>
  <c r="O145" i="4"/>
  <c r="K145" i="4"/>
  <c r="H144" i="4"/>
  <c r="I144" i="4" s="1"/>
  <c r="Q122" i="4"/>
  <c r="M122" i="4"/>
  <c r="P122" i="4"/>
  <c r="L122" i="4"/>
  <c r="O122" i="4"/>
  <c r="K122" i="4"/>
  <c r="N122" i="4"/>
  <c r="J122" i="4"/>
  <c r="H121" i="4"/>
  <c r="I121" i="4" s="1"/>
  <c r="P39" i="4"/>
  <c r="L39" i="4"/>
  <c r="O39" i="4"/>
  <c r="K39" i="4"/>
  <c r="H38" i="4"/>
  <c r="I38" i="4" s="1"/>
  <c r="N39" i="4"/>
  <c r="J39" i="4"/>
  <c r="Q39" i="4"/>
  <c r="M39" i="4"/>
  <c r="P35" i="6"/>
  <c r="L35" i="6"/>
  <c r="H35" i="6"/>
  <c r="I35" i="6" s="1"/>
  <c r="O35" i="6"/>
  <c r="K35" i="6"/>
  <c r="M35" i="6"/>
  <c r="J35" i="6"/>
  <c r="Q35" i="6"/>
  <c r="N35" i="6"/>
  <c r="P18" i="6"/>
  <c r="L18" i="6"/>
  <c r="H18" i="6"/>
  <c r="I18" i="6" s="1"/>
  <c r="O18" i="6"/>
  <c r="K18" i="6"/>
  <c r="N18" i="6"/>
  <c r="J18" i="6"/>
  <c r="M18" i="6"/>
  <c r="Q18" i="6"/>
  <c r="O17" i="6"/>
  <c r="K17" i="6"/>
  <c r="N17" i="6"/>
  <c r="J17" i="6"/>
  <c r="Q17" i="6"/>
  <c r="M17" i="6"/>
  <c r="P17" i="6"/>
  <c r="L17" i="6"/>
  <c r="H17" i="6"/>
  <c r="I17" i="6" s="1"/>
  <c r="Q51" i="6"/>
  <c r="M51" i="6"/>
  <c r="P51" i="6"/>
  <c r="L51" i="6"/>
  <c r="H51" i="6"/>
  <c r="I51" i="6" s="1"/>
  <c r="O51" i="6"/>
  <c r="K51" i="6"/>
  <c r="J51" i="6"/>
  <c r="N51" i="6"/>
  <c r="Q25" i="6"/>
  <c r="M25" i="6"/>
  <c r="P25" i="6"/>
  <c r="L25" i="6"/>
  <c r="H25" i="6"/>
  <c r="I25" i="6" s="1"/>
  <c r="O25" i="6"/>
  <c r="K25" i="6"/>
  <c r="N25" i="6"/>
  <c r="J25" i="6"/>
  <c r="Q43" i="6"/>
  <c r="M43" i="6"/>
  <c r="P43" i="6"/>
  <c r="L43" i="6"/>
  <c r="H43" i="6"/>
  <c r="I43" i="6" s="1"/>
  <c r="O43" i="6"/>
  <c r="K43" i="6"/>
  <c r="N43" i="6"/>
  <c r="J43" i="6"/>
  <c r="P22" i="6"/>
  <c r="L22" i="6"/>
  <c r="H22" i="6"/>
  <c r="I22" i="6" s="1"/>
  <c r="O22" i="6"/>
  <c r="K22" i="6"/>
  <c r="N22" i="6"/>
  <c r="J22" i="6"/>
  <c r="Q22" i="6"/>
  <c r="M22" i="6"/>
  <c r="Q71" i="6"/>
  <c r="M71" i="6"/>
  <c r="P71" i="6"/>
  <c r="L71" i="6"/>
  <c r="H71" i="6"/>
  <c r="I71" i="6" s="1"/>
  <c r="O71" i="6"/>
  <c r="K71" i="6"/>
  <c r="J71" i="6"/>
  <c r="N71" i="6"/>
  <c r="O23" i="6"/>
  <c r="K23" i="6"/>
  <c r="N23" i="6"/>
  <c r="J23" i="6"/>
  <c r="Q23" i="6"/>
  <c r="M23" i="6"/>
  <c r="P23" i="6"/>
  <c r="L23" i="6"/>
  <c r="H23" i="6"/>
  <c r="I23" i="6" s="1"/>
  <c r="Q55" i="6"/>
  <c r="M55" i="6"/>
  <c r="P55" i="6"/>
  <c r="L55" i="6"/>
  <c r="H55" i="6"/>
  <c r="I55" i="6" s="1"/>
  <c r="O55" i="6"/>
  <c r="K55" i="6"/>
  <c r="J55" i="6"/>
  <c r="N55" i="6"/>
  <c r="Q98" i="6"/>
  <c r="M98" i="6"/>
  <c r="P98" i="6"/>
  <c r="L98" i="6"/>
  <c r="H98" i="6"/>
  <c r="I98" i="6" s="1"/>
  <c r="O98" i="6"/>
  <c r="K98" i="6"/>
  <c r="N98" i="6"/>
  <c r="J98" i="6"/>
  <c r="N30" i="6"/>
  <c r="J30" i="6"/>
  <c r="Q30" i="6"/>
  <c r="M30" i="6"/>
  <c r="P30" i="6"/>
  <c r="L30" i="6"/>
  <c r="H30" i="6"/>
  <c r="I30" i="6" s="1"/>
  <c r="O30" i="6"/>
  <c r="K30" i="6"/>
  <c r="O36" i="6"/>
  <c r="K36" i="6"/>
  <c r="N36" i="6"/>
  <c r="J36" i="6"/>
  <c r="P36" i="6"/>
  <c r="H36" i="6"/>
  <c r="I36" i="6" s="1"/>
  <c r="M36" i="6"/>
  <c r="L36" i="6"/>
  <c r="Q36" i="6"/>
  <c r="P52" i="6"/>
  <c r="L52" i="6"/>
  <c r="H52" i="6"/>
  <c r="I52" i="6" s="1"/>
  <c r="Z13" i="6" s="1"/>
  <c r="O52" i="6"/>
  <c r="K52" i="6"/>
  <c r="N52" i="6"/>
  <c r="J52" i="6"/>
  <c r="M52" i="6"/>
  <c r="Q52" i="6"/>
  <c r="Y13" i="6"/>
  <c r="P68" i="6"/>
  <c r="L68" i="6"/>
  <c r="H68" i="6"/>
  <c r="I68" i="6" s="1"/>
  <c r="O68" i="6"/>
  <c r="K68" i="6"/>
  <c r="N68" i="6"/>
  <c r="J68" i="6"/>
  <c r="Q68" i="6"/>
  <c r="M68" i="6"/>
  <c r="P87" i="6"/>
  <c r="L87" i="6"/>
  <c r="H87" i="6"/>
  <c r="I87" i="6" s="1"/>
  <c r="O87" i="6"/>
  <c r="K87" i="6"/>
  <c r="J87" i="6"/>
  <c r="Q87" i="6"/>
  <c r="N87" i="6"/>
  <c r="M87" i="6"/>
  <c r="O45" i="6"/>
  <c r="K45" i="6"/>
  <c r="N45" i="6"/>
  <c r="J45" i="6"/>
  <c r="Q45" i="6"/>
  <c r="M45" i="6"/>
  <c r="P45" i="6"/>
  <c r="L45" i="6"/>
  <c r="H45" i="6"/>
  <c r="I45" i="6" s="1"/>
  <c r="O61" i="6"/>
  <c r="K61" i="6"/>
  <c r="N61" i="6"/>
  <c r="J61" i="6"/>
  <c r="Q61" i="6"/>
  <c r="M61" i="6"/>
  <c r="P61" i="6"/>
  <c r="L61" i="6"/>
  <c r="H61" i="6"/>
  <c r="I61" i="6" s="1"/>
  <c r="O77" i="6"/>
  <c r="K77" i="6"/>
  <c r="N77" i="6"/>
  <c r="J77" i="6"/>
  <c r="Q77" i="6"/>
  <c r="M77" i="6"/>
  <c r="L77" i="6"/>
  <c r="H77" i="6"/>
  <c r="I77" i="6" s="1"/>
  <c r="P77" i="6"/>
  <c r="N38" i="6"/>
  <c r="J38" i="6"/>
  <c r="Q38" i="6"/>
  <c r="M38" i="6"/>
  <c r="P38" i="6"/>
  <c r="L38" i="6"/>
  <c r="H38" i="6"/>
  <c r="I38" i="6" s="1"/>
  <c r="O38" i="6"/>
  <c r="K38" i="6"/>
  <c r="N54" i="6"/>
  <c r="J54" i="6"/>
  <c r="Q54" i="6"/>
  <c r="M54" i="6"/>
  <c r="P54" i="6"/>
  <c r="L54" i="6"/>
  <c r="H54" i="6"/>
  <c r="I54" i="6" s="1"/>
  <c r="K54" i="6"/>
  <c r="O54" i="6"/>
  <c r="N70" i="6"/>
  <c r="J70" i="6"/>
  <c r="Q70" i="6"/>
  <c r="M70" i="6"/>
  <c r="P70" i="6"/>
  <c r="L70" i="6"/>
  <c r="H70" i="6"/>
  <c r="I70" i="6" s="1"/>
  <c r="O70" i="6"/>
  <c r="K70" i="6"/>
  <c r="Q94" i="6"/>
  <c r="M94" i="6"/>
  <c r="P94" i="6"/>
  <c r="L94" i="6"/>
  <c r="H94" i="6"/>
  <c r="I94" i="6" s="1"/>
  <c r="O94" i="6"/>
  <c r="K94" i="6"/>
  <c r="N94" i="6"/>
  <c r="J94" i="6"/>
  <c r="P99" i="6"/>
  <c r="L99" i="6"/>
  <c r="H99" i="6"/>
  <c r="I99" i="6" s="1"/>
  <c r="O99" i="6"/>
  <c r="K99" i="6"/>
  <c r="N99" i="6"/>
  <c r="J99" i="6"/>
  <c r="Q99" i="6"/>
  <c r="M99" i="6"/>
  <c r="O84" i="6"/>
  <c r="K84" i="6"/>
  <c r="N84" i="6"/>
  <c r="J84" i="6"/>
  <c r="M84" i="6"/>
  <c r="L84" i="6"/>
  <c r="Q84" i="6"/>
  <c r="P84" i="6"/>
  <c r="H84" i="6"/>
  <c r="I84" i="6" s="1"/>
  <c r="O100" i="6"/>
  <c r="K100" i="6"/>
  <c r="N100" i="6"/>
  <c r="J100" i="6"/>
  <c r="Q100" i="6"/>
  <c r="M100" i="6"/>
  <c r="P100" i="6"/>
  <c r="L100" i="6"/>
  <c r="H100" i="6"/>
  <c r="I100" i="6" s="1"/>
  <c r="N89" i="6"/>
  <c r="J89" i="6"/>
  <c r="Q89" i="6"/>
  <c r="M89" i="6"/>
  <c r="P89" i="6"/>
  <c r="L89" i="6"/>
  <c r="H89" i="6"/>
  <c r="I89" i="6" s="1"/>
  <c r="K89" i="6"/>
  <c r="O89" i="6"/>
  <c r="Q118" i="6"/>
  <c r="M118" i="6"/>
  <c r="P118" i="6"/>
  <c r="L118" i="6"/>
  <c r="H118" i="6"/>
  <c r="I118" i="6" s="1"/>
  <c r="O118" i="6"/>
  <c r="K118" i="6"/>
  <c r="N118" i="6"/>
  <c r="J118" i="6"/>
  <c r="P115" i="6"/>
  <c r="L115" i="6"/>
  <c r="H115" i="6"/>
  <c r="I115" i="6" s="1"/>
  <c r="O115" i="6"/>
  <c r="K115" i="6"/>
  <c r="N115" i="6"/>
  <c r="J115" i="6"/>
  <c r="M115" i="6"/>
  <c r="Q115" i="6"/>
  <c r="O108" i="6"/>
  <c r="K108" i="6"/>
  <c r="N108" i="6"/>
  <c r="J108" i="6"/>
  <c r="Q108" i="6"/>
  <c r="M108" i="6"/>
  <c r="P108" i="6"/>
  <c r="L108" i="6"/>
  <c r="H108" i="6"/>
  <c r="I108" i="6" s="1"/>
  <c r="O124" i="6"/>
  <c r="K124" i="6"/>
  <c r="N124" i="6"/>
  <c r="J124" i="6"/>
  <c r="Q124" i="6"/>
  <c r="M124" i="6"/>
  <c r="P124" i="6"/>
  <c r="L124" i="6"/>
  <c r="H124" i="6"/>
  <c r="I124" i="6" s="1"/>
  <c r="N113" i="6"/>
  <c r="J113" i="6"/>
  <c r="Q113" i="6"/>
  <c r="M113" i="6"/>
  <c r="P113" i="6"/>
  <c r="L113" i="6"/>
  <c r="H113" i="6"/>
  <c r="I113" i="6" s="1"/>
  <c r="K113" i="6"/>
  <c r="O113" i="6"/>
  <c r="Q131" i="6"/>
  <c r="M131" i="6"/>
  <c r="P131" i="6"/>
  <c r="L131" i="6"/>
  <c r="H131" i="6"/>
  <c r="I131" i="6" s="1"/>
  <c r="O131" i="6"/>
  <c r="K131" i="6"/>
  <c r="N131" i="6"/>
  <c r="J131" i="6"/>
  <c r="P132" i="6"/>
  <c r="L132" i="6"/>
  <c r="H132" i="6"/>
  <c r="I132" i="6" s="1"/>
  <c r="O132" i="6"/>
  <c r="K132" i="6"/>
  <c r="N132" i="6"/>
  <c r="J132" i="6"/>
  <c r="Q132" i="6"/>
  <c r="M132" i="6"/>
  <c r="P148" i="6"/>
  <c r="L148" i="6"/>
  <c r="H148" i="6"/>
  <c r="I148" i="6" s="1"/>
  <c r="O148" i="6"/>
  <c r="K148" i="6"/>
  <c r="N148" i="6"/>
  <c r="J148" i="6"/>
  <c r="M148" i="6"/>
  <c r="Q148" i="6"/>
  <c r="O137" i="6"/>
  <c r="K137" i="6"/>
  <c r="N137" i="6"/>
  <c r="J137" i="6"/>
  <c r="Q137" i="6"/>
  <c r="M137" i="6"/>
  <c r="H137" i="6"/>
  <c r="I137" i="6" s="1"/>
  <c r="P137" i="6"/>
  <c r="L137" i="6"/>
  <c r="O153" i="6"/>
  <c r="K153" i="6"/>
  <c r="N153" i="6"/>
  <c r="J153" i="6"/>
  <c r="Q153" i="6"/>
  <c r="M153" i="6"/>
  <c r="H153" i="6"/>
  <c r="I153" i="6" s="1"/>
  <c r="P153" i="6"/>
  <c r="L153" i="6"/>
  <c r="N138" i="6"/>
  <c r="J138" i="6"/>
  <c r="Q138" i="6"/>
  <c r="M138" i="6"/>
  <c r="P138" i="6"/>
  <c r="L138" i="6"/>
  <c r="H138" i="6"/>
  <c r="I138" i="6" s="1"/>
  <c r="O138" i="6"/>
  <c r="K138" i="6"/>
  <c r="P12" i="6"/>
  <c r="L12" i="6"/>
  <c r="H12" i="6"/>
  <c r="I12" i="6" s="1"/>
  <c r="O12" i="6"/>
  <c r="K12" i="6"/>
  <c r="N12" i="6"/>
  <c r="J12" i="6"/>
  <c r="Q12" i="6"/>
  <c r="M12" i="6"/>
  <c r="P8" i="6"/>
  <c r="L8" i="6"/>
  <c r="H8" i="6"/>
  <c r="I8" i="6" s="1"/>
  <c r="O8" i="6"/>
  <c r="K8" i="6"/>
  <c r="N8" i="6"/>
  <c r="J8" i="6"/>
  <c r="Q8" i="6"/>
  <c r="M8" i="6"/>
  <c r="Q19" i="6"/>
  <c r="M19" i="6"/>
  <c r="P19" i="6"/>
  <c r="L19" i="6"/>
  <c r="H19" i="6"/>
  <c r="I19" i="6" s="1"/>
  <c r="O19" i="6"/>
  <c r="K19" i="6"/>
  <c r="N19" i="6"/>
  <c r="J19" i="6"/>
  <c r="P14" i="6"/>
  <c r="L14" i="6"/>
  <c r="H14" i="6"/>
  <c r="I14" i="6" s="1"/>
  <c r="O14" i="6"/>
  <c r="K14" i="6"/>
  <c r="N14" i="6"/>
  <c r="J14" i="6"/>
  <c r="Q14" i="6"/>
  <c r="M14" i="6"/>
  <c r="P35" i="4"/>
  <c r="L35" i="4"/>
  <c r="O35" i="4"/>
  <c r="K35" i="4"/>
  <c r="H34" i="4"/>
  <c r="I34" i="4" s="1"/>
  <c r="N35" i="4"/>
  <c r="J35" i="4"/>
  <c r="Q35" i="4"/>
  <c r="M35" i="4"/>
  <c r="P31" i="4"/>
  <c r="L31" i="4"/>
  <c r="O31" i="4"/>
  <c r="K31" i="4"/>
  <c r="H30" i="4"/>
  <c r="I30" i="4" s="1"/>
  <c r="N31" i="4"/>
  <c r="J31" i="4"/>
  <c r="M31" i="4"/>
  <c r="Q31" i="4"/>
  <c r="O7" i="4"/>
  <c r="K7" i="4"/>
  <c r="H6" i="4"/>
  <c r="I6" i="4" s="1"/>
  <c r="N7" i="4"/>
  <c r="J7" i="4"/>
  <c r="Q7" i="4"/>
  <c r="M7" i="4"/>
  <c r="L7" i="4"/>
  <c r="P7" i="4"/>
  <c r="N26" i="4"/>
  <c r="J26" i="4"/>
  <c r="H25" i="4"/>
  <c r="I25" i="4" s="1"/>
  <c r="Q26" i="4"/>
  <c r="M26" i="4"/>
  <c r="P26" i="4"/>
  <c r="L26" i="4"/>
  <c r="O26" i="4"/>
  <c r="K26" i="4"/>
  <c r="O40" i="4"/>
  <c r="K40" i="4"/>
  <c r="H39" i="4"/>
  <c r="I39" i="4" s="1"/>
  <c r="N40" i="4"/>
  <c r="J40" i="4"/>
  <c r="Q40" i="4"/>
  <c r="M40" i="4"/>
  <c r="P40" i="4"/>
  <c r="L40" i="4"/>
  <c r="O56" i="4"/>
  <c r="K56" i="4"/>
  <c r="H55" i="4"/>
  <c r="I55" i="4" s="1"/>
  <c r="N56" i="4"/>
  <c r="J56" i="4"/>
  <c r="Q56" i="4"/>
  <c r="M56" i="4"/>
  <c r="P56" i="4"/>
  <c r="L56" i="4"/>
  <c r="Q72" i="4"/>
  <c r="O72" i="4"/>
  <c r="K72" i="4"/>
  <c r="H71" i="4"/>
  <c r="I71" i="4" s="1"/>
  <c r="N72" i="4"/>
  <c r="J72" i="4"/>
  <c r="M72" i="4"/>
  <c r="P72" i="4"/>
  <c r="L72" i="4"/>
  <c r="N23" i="4"/>
  <c r="J23" i="4"/>
  <c r="Q23" i="4"/>
  <c r="M23" i="4"/>
  <c r="P23" i="4"/>
  <c r="L23" i="4"/>
  <c r="H22" i="4"/>
  <c r="I22" i="4" s="1"/>
  <c r="O23" i="4"/>
  <c r="K23" i="4"/>
  <c r="N41" i="4"/>
  <c r="J41" i="4"/>
  <c r="Q41" i="4"/>
  <c r="M41" i="4"/>
  <c r="P41" i="4"/>
  <c r="L41" i="4"/>
  <c r="O41" i="4"/>
  <c r="K41" i="4"/>
  <c r="H40" i="4"/>
  <c r="I40" i="4" s="1"/>
  <c r="N57" i="4"/>
  <c r="J57" i="4"/>
  <c r="Q57" i="4"/>
  <c r="M57" i="4"/>
  <c r="P57" i="4"/>
  <c r="L57" i="4"/>
  <c r="O57" i="4"/>
  <c r="K57" i="4"/>
  <c r="H56" i="4"/>
  <c r="I56" i="4" s="1"/>
  <c r="P73" i="4"/>
  <c r="L73" i="4"/>
  <c r="M73" i="4"/>
  <c r="Q73" i="4"/>
  <c r="K73" i="4"/>
  <c r="O73" i="4"/>
  <c r="J73" i="4"/>
  <c r="N73" i="4"/>
  <c r="H72" i="4"/>
  <c r="I72" i="4" s="1"/>
  <c r="P147" i="4"/>
  <c r="L147" i="4"/>
  <c r="O147" i="4"/>
  <c r="K147" i="4"/>
  <c r="H146" i="4"/>
  <c r="I146" i="4" s="1"/>
  <c r="N147" i="4"/>
  <c r="J147" i="4"/>
  <c r="Q147" i="4"/>
  <c r="M147" i="4"/>
  <c r="Q24" i="4"/>
  <c r="M24" i="4"/>
  <c r="P24" i="4"/>
  <c r="L24" i="4"/>
  <c r="O24" i="4"/>
  <c r="K24" i="4"/>
  <c r="H23" i="4"/>
  <c r="I23" i="4" s="1"/>
  <c r="N24" i="4"/>
  <c r="J24" i="4"/>
  <c r="Q38" i="4"/>
  <c r="M38" i="4"/>
  <c r="P38" i="4"/>
  <c r="L38" i="4"/>
  <c r="O38" i="4"/>
  <c r="K38" i="4"/>
  <c r="H37" i="4"/>
  <c r="I37" i="4" s="1"/>
  <c r="N38" i="4"/>
  <c r="J38" i="4"/>
  <c r="Q54" i="4"/>
  <c r="M54" i="4"/>
  <c r="P54" i="4"/>
  <c r="L54" i="4"/>
  <c r="O54" i="4"/>
  <c r="K54" i="4"/>
  <c r="H53" i="4"/>
  <c r="I53" i="4" s="1"/>
  <c r="N54" i="4"/>
  <c r="J54" i="4"/>
  <c r="Q70" i="4"/>
  <c r="M70" i="4"/>
  <c r="P70" i="4"/>
  <c r="L70" i="4"/>
  <c r="O70" i="4"/>
  <c r="K70" i="4"/>
  <c r="H69" i="4"/>
  <c r="I69" i="4" s="1"/>
  <c r="N70" i="4"/>
  <c r="J70" i="4"/>
  <c r="O76" i="4"/>
  <c r="K76" i="4"/>
  <c r="H75" i="4"/>
  <c r="I75" i="4" s="1"/>
  <c r="N76" i="4"/>
  <c r="J76" i="4"/>
  <c r="Q76" i="4"/>
  <c r="M76" i="4"/>
  <c r="P76" i="4"/>
  <c r="L76" i="4"/>
  <c r="O92" i="4"/>
  <c r="K92" i="4"/>
  <c r="H91" i="4"/>
  <c r="I91" i="4" s="1"/>
  <c r="N92" i="4"/>
  <c r="J92" i="4"/>
  <c r="Q92" i="4"/>
  <c r="M92" i="4"/>
  <c r="P92" i="4"/>
  <c r="L92" i="4"/>
  <c r="O108" i="4"/>
  <c r="K108" i="4"/>
  <c r="H107" i="4"/>
  <c r="I107" i="4" s="1"/>
  <c r="N108" i="4"/>
  <c r="J108" i="4"/>
  <c r="Q108" i="4"/>
  <c r="M108" i="4"/>
  <c r="P108" i="4"/>
  <c r="L108" i="4"/>
  <c r="P135" i="4"/>
  <c r="L135" i="4"/>
  <c r="O135" i="4"/>
  <c r="K135" i="4"/>
  <c r="H134" i="4"/>
  <c r="I134" i="4" s="1"/>
  <c r="N135" i="4"/>
  <c r="J135" i="4"/>
  <c r="M135" i="4"/>
  <c r="Q135" i="4"/>
  <c r="N85" i="4"/>
  <c r="J85" i="4"/>
  <c r="Q85" i="4"/>
  <c r="M85" i="4"/>
  <c r="P85" i="4"/>
  <c r="L85" i="4"/>
  <c r="K85" i="4"/>
  <c r="H84" i="4"/>
  <c r="I84" i="4" s="1"/>
  <c r="O85" i="4"/>
  <c r="N101" i="4"/>
  <c r="J101" i="4"/>
  <c r="Q101" i="4"/>
  <c r="M101" i="4"/>
  <c r="P101" i="4"/>
  <c r="L101" i="4"/>
  <c r="K101" i="4"/>
  <c r="H100" i="4"/>
  <c r="I100" i="4" s="1"/>
  <c r="O101" i="4"/>
  <c r="P119" i="4"/>
  <c r="L119" i="4"/>
  <c r="O119" i="4"/>
  <c r="K119" i="4"/>
  <c r="H118" i="4"/>
  <c r="I118" i="4" s="1"/>
  <c r="J119" i="4"/>
  <c r="Q119" i="4"/>
  <c r="N119" i="4"/>
  <c r="M119" i="4"/>
  <c r="Q82" i="4"/>
  <c r="M82" i="4"/>
  <c r="P82" i="4"/>
  <c r="L82" i="4"/>
  <c r="O82" i="4"/>
  <c r="K82" i="4"/>
  <c r="H81" i="4"/>
  <c r="I81" i="4" s="1"/>
  <c r="N82" i="4"/>
  <c r="J82" i="4"/>
  <c r="Q98" i="4"/>
  <c r="M98" i="4"/>
  <c r="P98" i="4"/>
  <c r="L98" i="4"/>
  <c r="O98" i="4"/>
  <c r="K98" i="4"/>
  <c r="H97" i="4"/>
  <c r="I97" i="4" s="1"/>
  <c r="N98" i="4"/>
  <c r="J98" i="4"/>
  <c r="Q114" i="4"/>
  <c r="M114" i="4"/>
  <c r="P114" i="4"/>
  <c r="L114" i="4"/>
  <c r="O114" i="4"/>
  <c r="N114" i="4"/>
  <c r="K114" i="4"/>
  <c r="H113" i="4"/>
  <c r="I113" i="4" s="1"/>
  <c r="J114" i="4"/>
  <c r="O128" i="4"/>
  <c r="K128" i="4"/>
  <c r="H127" i="4"/>
  <c r="I127" i="4" s="1"/>
  <c r="N128" i="4"/>
  <c r="J128" i="4"/>
  <c r="Q128" i="4"/>
  <c r="M128" i="4"/>
  <c r="P128" i="4"/>
  <c r="L128" i="4"/>
  <c r="O144" i="4"/>
  <c r="K144" i="4"/>
  <c r="H143" i="4"/>
  <c r="I143" i="4" s="1"/>
  <c r="N144" i="4"/>
  <c r="J144" i="4"/>
  <c r="Q144" i="4"/>
  <c r="M144" i="4"/>
  <c r="P144" i="4"/>
  <c r="L144" i="4"/>
  <c r="N121" i="4"/>
  <c r="J121" i="4"/>
  <c r="Q121" i="4"/>
  <c r="M121" i="4"/>
  <c r="O121" i="4"/>
  <c r="L121" i="4"/>
  <c r="K121" i="4"/>
  <c r="P121" i="4"/>
  <c r="H120" i="4"/>
  <c r="I120" i="4" s="1"/>
  <c r="N137" i="4"/>
  <c r="J137" i="4"/>
  <c r="Q137" i="4"/>
  <c r="M137" i="4"/>
  <c r="P137" i="4"/>
  <c r="L137" i="4"/>
  <c r="K137" i="4"/>
  <c r="H136" i="4"/>
  <c r="I136" i="4" s="1"/>
  <c r="O137" i="4"/>
  <c r="N153" i="4"/>
  <c r="J153" i="4"/>
  <c r="Q153" i="4"/>
  <c r="M153" i="4"/>
  <c r="P153" i="4"/>
  <c r="L153" i="4"/>
  <c r="K153" i="4"/>
  <c r="H152" i="4"/>
  <c r="I152" i="4" s="1"/>
  <c r="O153" i="4"/>
  <c r="Q130" i="4"/>
  <c r="M130" i="4"/>
  <c r="P130" i="4"/>
  <c r="L130" i="4"/>
  <c r="O130" i="4"/>
  <c r="K130" i="4"/>
  <c r="H129" i="4"/>
  <c r="I129" i="4" s="1"/>
  <c r="N130" i="4"/>
  <c r="J130" i="4"/>
  <c r="Q146" i="4"/>
  <c r="M146" i="4"/>
  <c r="P146" i="4"/>
  <c r="L146" i="4"/>
  <c r="O146" i="4"/>
  <c r="K146" i="4"/>
  <c r="H145" i="4"/>
  <c r="I145" i="4" s="1"/>
  <c r="N146" i="4"/>
  <c r="J146" i="4"/>
  <c r="Q18" i="4"/>
  <c r="M18" i="4"/>
  <c r="P18" i="4"/>
  <c r="L18" i="4"/>
  <c r="H17" i="4"/>
  <c r="I17" i="4" s="1"/>
  <c r="O18" i="4"/>
  <c r="K18" i="4"/>
  <c r="N18" i="4"/>
  <c r="J18" i="4"/>
  <c r="P111" i="4"/>
  <c r="L111" i="4"/>
  <c r="O111" i="4"/>
  <c r="K111" i="4"/>
  <c r="H110" i="4"/>
  <c r="I110" i="4" s="1"/>
  <c r="N111" i="4"/>
  <c r="J111" i="4"/>
  <c r="Q111" i="4"/>
  <c r="M111" i="4"/>
  <c r="Q67" i="6"/>
  <c r="M67" i="6"/>
  <c r="P67" i="6"/>
  <c r="L67" i="6"/>
  <c r="H67" i="6"/>
  <c r="I67" i="6" s="1"/>
  <c r="O67" i="6"/>
  <c r="K67" i="6"/>
  <c r="N67" i="6"/>
  <c r="J67" i="6"/>
  <c r="O33" i="6"/>
  <c r="K33" i="6"/>
  <c r="N33" i="6"/>
  <c r="J33" i="6"/>
  <c r="Q33" i="6"/>
  <c r="M33" i="6"/>
  <c r="P33" i="6"/>
  <c r="L33" i="6"/>
  <c r="H33" i="6"/>
  <c r="I33" i="6" s="1"/>
  <c r="Q39" i="6"/>
  <c r="M39" i="6"/>
  <c r="P39" i="6"/>
  <c r="L39" i="6"/>
  <c r="H39" i="6"/>
  <c r="I39" i="6" s="1"/>
  <c r="O39" i="6"/>
  <c r="K39" i="6"/>
  <c r="N39" i="6"/>
  <c r="J39" i="6"/>
  <c r="P60" i="6"/>
  <c r="L60" i="6"/>
  <c r="H60" i="6"/>
  <c r="I60" i="6" s="1"/>
  <c r="O60" i="6"/>
  <c r="K60" i="6"/>
  <c r="N60" i="6"/>
  <c r="J60" i="6"/>
  <c r="Q60" i="6"/>
  <c r="M60" i="6"/>
  <c r="O53" i="6"/>
  <c r="K53" i="6"/>
  <c r="N53" i="6"/>
  <c r="J53" i="6"/>
  <c r="Q53" i="6"/>
  <c r="M53" i="6"/>
  <c r="L53" i="6"/>
  <c r="H53" i="6"/>
  <c r="I53" i="6" s="1"/>
  <c r="P53" i="6"/>
  <c r="N46" i="6"/>
  <c r="J46" i="6"/>
  <c r="Q46" i="6"/>
  <c r="M46" i="6"/>
  <c r="P46" i="6"/>
  <c r="L46" i="6"/>
  <c r="H46" i="6"/>
  <c r="I46" i="6" s="1"/>
  <c r="O46" i="6"/>
  <c r="K46" i="6"/>
  <c r="P91" i="6"/>
  <c r="L91" i="6"/>
  <c r="H91" i="6"/>
  <c r="I91" i="6" s="1"/>
  <c r="O91" i="6"/>
  <c r="K91" i="6"/>
  <c r="N91" i="6"/>
  <c r="J91" i="6"/>
  <c r="Q91" i="6"/>
  <c r="M91" i="6"/>
  <c r="O92" i="6"/>
  <c r="K92" i="6"/>
  <c r="N92" i="6"/>
  <c r="J92" i="6"/>
  <c r="Q92" i="6"/>
  <c r="M92" i="6"/>
  <c r="H92" i="6"/>
  <c r="I92" i="6" s="1"/>
  <c r="P92" i="6"/>
  <c r="L92" i="6"/>
  <c r="P107" i="6"/>
  <c r="L107" i="6"/>
  <c r="H107" i="6"/>
  <c r="I107" i="6" s="1"/>
  <c r="O107" i="6"/>
  <c r="K107" i="6"/>
  <c r="N107" i="6"/>
  <c r="J107" i="6"/>
  <c r="Q107" i="6"/>
  <c r="M107" i="6"/>
  <c r="Q151" i="6"/>
  <c r="M151" i="6"/>
  <c r="P151" i="6"/>
  <c r="L151" i="6"/>
  <c r="H151" i="6"/>
  <c r="I151" i="6" s="1"/>
  <c r="O151" i="6"/>
  <c r="K151" i="6"/>
  <c r="N151" i="6"/>
  <c r="J151" i="6"/>
  <c r="P140" i="6"/>
  <c r="L140" i="6"/>
  <c r="H140" i="6"/>
  <c r="I140" i="6" s="1"/>
  <c r="O140" i="6"/>
  <c r="K140" i="6"/>
  <c r="N140" i="6"/>
  <c r="J140" i="6"/>
  <c r="Q140" i="6"/>
  <c r="M140" i="6"/>
  <c r="N146" i="6"/>
  <c r="J146" i="6"/>
  <c r="Q146" i="6"/>
  <c r="M146" i="6"/>
  <c r="P146" i="6"/>
  <c r="L146" i="6"/>
  <c r="H146" i="6"/>
  <c r="I146" i="6" s="1"/>
  <c r="O146" i="6"/>
  <c r="K146" i="6"/>
  <c r="Q20" i="4"/>
  <c r="M20" i="4"/>
  <c r="P20" i="4"/>
  <c r="L20" i="4"/>
  <c r="H19" i="4"/>
  <c r="I19" i="4" s="1"/>
  <c r="O20" i="4"/>
  <c r="K20" i="4"/>
  <c r="J20" i="4"/>
  <c r="N20" i="4"/>
  <c r="Q15" i="4"/>
  <c r="M15" i="4"/>
  <c r="H14" i="4"/>
  <c r="I14" i="4" s="1"/>
  <c r="P15" i="4"/>
  <c r="L15" i="4"/>
  <c r="O15" i="4"/>
  <c r="K15" i="4"/>
  <c r="J15" i="4"/>
  <c r="N15" i="4"/>
  <c r="O64" i="4"/>
  <c r="K64" i="4"/>
  <c r="H63" i="4"/>
  <c r="I63" i="4" s="1"/>
  <c r="N64" i="4"/>
  <c r="J64" i="4"/>
  <c r="Q64" i="4"/>
  <c r="M64" i="4"/>
  <c r="P64" i="4"/>
  <c r="L64" i="4"/>
  <c r="N12" i="4"/>
  <c r="J12" i="4"/>
  <c r="Q12" i="4"/>
  <c r="M12" i="4"/>
  <c r="P12" i="4"/>
  <c r="L12" i="4"/>
  <c r="O12" i="4"/>
  <c r="H11" i="4"/>
  <c r="I11" i="4" s="1"/>
  <c r="K12" i="4"/>
  <c r="P87" i="4"/>
  <c r="L87" i="4"/>
  <c r="O87" i="4"/>
  <c r="K87" i="4"/>
  <c r="H86" i="4"/>
  <c r="I86" i="4" s="1"/>
  <c r="N87" i="4"/>
  <c r="J87" i="4"/>
  <c r="M87" i="4"/>
  <c r="Q87" i="4"/>
  <c r="Q46" i="4"/>
  <c r="M46" i="4"/>
  <c r="P46" i="4"/>
  <c r="L46" i="4"/>
  <c r="O46" i="4"/>
  <c r="K46" i="4"/>
  <c r="H45" i="4"/>
  <c r="I45" i="4" s="1"/>
  <c r="N46" i="4"/>
  <c r="J46" i="4"/>
  <c r="O84" i="4"/>
  <c r="K84" i="4"/>
  <c r="H83" i="4"/>
  <c r="I83" i="4" s="1"/>
  <c r="N84" i="4"/>
  <c r="J84" i="4"/>
  <c r="Q84" i="4"/>
  <c r="M84" i="4"/>
  <c r="L84" i="4"/>
  <c r="P84" i="4"/>
  <c r="N77" i="4"/>
  <c r="J77" i="4"/>
  <c r="Q77" i="4"/>
  <c r="M77" i="4"/>
  <c r="P77" i="4"/>
  <c r="L77" i="4"/>
  <c r="O77" i="4"/>
  <c r="K77" i="4"/>
  <c r="H76" i="4"/>
  <c r="I76" i="4" s="1"/>
  <c r="N109" i="4"/>
  <c r="J109" i="4"/>
  <c r="Q109" i="4"/>
  <c r="M109" i="4"/>
  <c r="P109" i="4"/>
  <c r="L109" i="4"/>
  <c r="O109" i="4"/>
  <c r="K109" i="4"/>
  <c r="H108" i="4"/>
  <c r="I108" i="4" s="1"/>
  <c r="P143" i="4"/>
  <c r="L143" i="4"/>
  <c r="O143" i="4"/>
  <c r="K143" i="4"/>
  <c r="H142" i="4"/>
  <c r="I142" i="4" s="1"/>
  <c r="N143" i="4"/>
  <c r="J143" i="4"/>
  <c r="Q143" i="4"/>
  <c r="M143" i="4"/>
  <c r="P43" i="4"/>
  <c r="L43" i="4"/>
  <c r="O43" i="4"/>
  <c r="K43" i="4"/>
  <c r="H42" i="4"/>
  <c r="I42" i="4" s="1"/>
  <c r="N43" i="4"/>
  <c r="J43" i="4"/>
  <c r="M43" i="4"/>
  <c r="Q43" i="4"/>
  <c r="P10" i="4"/>
  <c r="L10" i="4"/>
  <c r="O10" i="4"/>
  <c r="K10" i="4"/>
  <c r="H9" i="4"/>
  <c r="I9" i="4" s="1"/>
  <c r="N10" i="4"/>
  <c r="J10" i="4"/>
  <c r="Q10" i="4"/>
  <c r="M10" i="4"/>
  <c r="P71" i="4"/>
  <c r="L71" i="4"/>
  <c r="O71" i="4"/>
  <c r="K71" i="4"/>
  <c r="H70" i="4"/>
  <c r="I70" i="4" s="1"/>
  <c r="N71" i="4"/>
  <c r="J71" i="4"/>
  <c r="Q71" i="4"/>
  <c r="M71" i="4"/>
  <c r="O5" i="6"/>
  <c r="K5" i="6"/>
  <c r="N5" i="6"/>
  <c r="J5" i="6"/>
  <c r="Q5" i="6"/>
  <c r="M5" i="6"/>
  <c r="H5" i="6"/>
  <c r="I5" i="6" s="1"/>
  <c r="P5" i="6"/>
  <c r="L5" i="6"/>
  <c r="Q27" i="6"/>
  <c r="M27" i="6"/>
  <c r="P27" i="6"/>
  <c r="L27" i="6"/>
  <c r="H27" i="6"/>
  <c r="I27" i="6" s="1"/>
  <c r="O27" i="6"/>
  <c r="K27" i="6"/>
  <c r="N27" i="6"/>
  <c r="J27" i="6"/>
  <c r="Q63" i="6"/>
  <c r="M63" i="6"/>
  <c r="P63" i="6"/>
  <c r="L63" i="6"/>
  <c r="H63" i="6"/>
  <c r="I63" i="6" s="1"/>
  <c r="O63" i="6"/>
  <c r="K63" i="6"/>
  <c r="N63" i="6"/>
  <c r="J63" i="6"/>
  <c r="P28" i="6"/>
  <c r="L28" i="6"/>
  <c r="H28" i="6"/>
  <c r="I28" i="6" s="1"/>
  <c r="O28" i="6"/>
  <c r="K28" i="6"/>
  <c r="N28" i="6"/>
  <c r="J28" i="6"/>
  <c r="Q28" i="6"/>
  <c r="M28" i="6"/>
  <c r="Q106" i="6"/>
  <c r="M106" i="6"/>
  <c r="P106" i="6"/>
  <c r="L106" i="6"/>
  <c r="H106" i="6"/>
  <c r="I106" i="6" s="1"/>
  <c r="O106" i="6"/>
  <c r="K106" i="6"/>
  <c r="N106" i="6"/>
  <c r="J106" i="6"/>
  <c r="O29" i="6"/>
  <c r="K29" i="6"/>
  <c r="N29" i="6"/>
  <c r="J29" i="6"/>
  <c r="Q29" i="6"/>
  <c r="M29" i="6"/>
  <c r="P29" i="6"/>
  <c r="L29" i="6"/>
  <c r="H29" i="6"/>
  <c r="I29" i="6" s="1"/>
  <c r="Q75" i="6"/>
  <c r="M75" i="6"/>
  <c r="P75" i="6"/>
  <c r="L75" i="6"/>
  <c r="H75" i="6"/>
  <c r="I75" i="6" s="1"/>
  <c r="O75" i="6"/>
  <c r="K75" i="6"/>
  <c r="J75" i="6"/>
  <c r="N75" i="6"/>
  <c r="N20" i="6"/>
  <c r="J20" i="6"/>
  <c r="Q20" i="6"/>
  <c r="M20" i="6"/>
  <c r="P20" i="6"/>
  <c r="L20" i="6"/>
  <c r="H20" i="6"/>
  <c r="I20" i="6" s="1"/>
  <c r="O20" i="6"/>
  <c r="K20" i="6"/>
  <c r="N34" i="6"/>
  <c r="J34" i="6"/>
  <c r="Q34" i="6"/>
  <c r="M34" i="6"/>
  <c r="P34" i="6"/>
  <c r="L34" i="6"/>
  <c r="H34" i="6"/>
  <c r="I34" i="6" s="1"/>
  <c r="O34" i="6"/>
  <c r="K34" i="6"/>
  <c r="P40" i="6"/>
  <c r="L40" i="6"/>
  <c r="H40" i="6"/>
  <c r="I40" i="6" s="1"/>
  <c r="O40" i="6"/>
  <c r="K40" i="6"/>
  <c r="N40" i="6"/>
  <c r="J40" i="6"/>
  <c r="Q40" i="6"/>
  <c r="M40" i="6"/>
  <c r="P56" i="6"/>
  <c r="L56" i="6"/>
  <c r="H56" i="6"/>
  <c r="I56" i="6" s="1"/>
  <c r="O56" i="6"/>
  <c r="K56" i="6"/>
  <c r="N56" i="6"/>
  <c r="J56" i="6"/>
  <c r="M56" i="6"/>
  <c r="Q56" i="6"/>
  <c r="P72" i="6"/>
  <c r="L72" i="6"/>
  <c r="H72" i="6"/>
  <c r="I72" i="6" s="1"/>
  <c r="O72" i="6"/>
  <c r="K72" i="6"/>
  <c r="N72" i="6"/>
  <c r="J72" i="6"/>
  <c r="M72" i="6"/>
  <c r="Q72" i="6"/>
  <c r="Q102" i="6"/>
  <c r="M102" i="6"/>
  <c r="P102" i="6"/>
  <c r="L102" i="6"/>
  <c r="H102" i="6"/>
  <c r="I102" i="6" s="1"/>
  <c r="O102" i="6"/>
  <c r="K102" i="6"/>
  <c r="J102" i="6"/>
  <c r="N102" i="6"/>
  <c r="O49" i="6"/>
  <c r="K49" i="6"/>
  <c r="N49" i="6"/>
  <c r="J49" i="6"/>
  <c r="Q49" i="6"/>
  <c r="M49" i="6"/>
  <c r="L49" i="6"/>
  <c r="H49" i="6"/>
  <c r="I49" i="6" s="1"/>
  <c r="P49" i="6"/>
  <c r="O65" i="6"/>
  <c r="K65" i="6"/>
  <c r="N65" i="6"/>
  <c r="J65" i="6"/>
  <c r="Q65" i="6"/>
  <c r="M65" i="6"/>
  <c r="P65" i="6"/>
  <c r="L65" i="6"/>
  <c r="H65" i="6"/>
  <c r="I65" i="6" s="1"/>
  <c r="O81" i="6"/>
  <c r="K81" i="6"/>
  <c r="N81" i="6"/>
  <c r="J81" i="6"/>
  <c r="Q81" i="6"/>
  <c r="M81" i="6"/>
  <c r="L81" i="6"/>
  <c r="H81" i="6"/>
  <c r="I81" i="6" s="1"/>
  <c r="P81" i="6"/>
  <c r="N42" i="6"/>
  <c r="J42" i="6"/>
  <c r="Q42" i="6"/>
  <c r="M42" i="6"/>
  <c r="P42" i="6"/>
  <c r="L42" i="6"/>
  <c r="H42" i="6"/>
  <c r="I42" i="6" s="1"/>
  <c r="O42" i="6"/>
  <c r="K42" i="6"/>
  <c r="N58" i="6"/>
  <c r="J58" i="6"/>
  <c r="Q58" i="6"/>
  <c r="M58" i="6"/>
  <c r="P58" i="6"/>
  <c r="L58" i="6"/>
  <c r="H58" i="6"/>
  <c r="I58" i="6" s="1"/>
  <c r="O58" i="6"/>
  <c r="K58" i="6"/>
  <c r="N74" i="6"/>
  <c r="J74" i="6"/>
  <c r="Q74" i="6"/>
  <c r="M74" i="6"/>
  <c r="P74" i="6"/>
  <c r="L74" i="6"/>
  <c r="H74" i="6"/>
  <c r="I74" i="6" s="1"/>
  <c r="K74" i="6"/>
  <c r="O74" i="6"/>
  <c r="Q122" i="6"/>
  <c r="M122" i="6"/>
  <c r="P122" i="6"/>
  <c r="L122" i="6"/>
  <c r="H122" i="6"/>
  <c r="I122" i="6" s="1"/>
  <c r="O122" i="6"/>
  <c r="K122" i="6"/>
  <c r="N122" i="6"/>
  <c r="J122" i="6"/>
  <c r="Y16" i="6"/>
  <c r="W16" i="6" s="1"/>
  <c r="X16" i="6" s="1"/>
  <c r="P103" i="6"/>
  <c r="L103" i="6"/>
  <c r="H103" i="6"/>
  <c r="I103" i="6" s="1"/>
  <c r="O103" i="6"/>
  <c r="K103" i="6"/>
  <c r="N103" i="6"/>
  <c r="J103" i="6"/>
  <c r="M103" i="6"/>
  <c r="Q103" i="6"/>
  <c r="O88" i="6"/>
  <c r="K88" i="6"/>
  <c r="N88" i="6"/>
  <c r="J88" i="6"/>
  <c r="Q88" i="6"/>
  <c r="M88" i="6"/>
  <c r="L88" i="6"/>
  <c r="P88" i="6"/>
  <c r="H88" i="6"/>
  <c r="I88" i="6" s="1"/>
  <c r="N104" i="6"/>
  <c r="Q104" i="6"/>
  <c r="P104" i="6"/>
  <c r="K104" i="6"/>
  <c r="O104" i="6"/>
  <c r="J104" i="6"/>
  <c r="M104" i="6"/>
  <c r="L104" i="6"/>
  <c r="H104" i="6"/>
  <c r="I104" i="6" s="1"/>
  <c r="N93" i="6"/>
  <c r="J93" i="6"/>
  <c r="Q93" i="6"/>
  <c r="M93" i="6"/>
  <c r="P93" i="6"/>
  <c r="L93" i="6"/>
  <c r="H93" i="6"/>
  <c r="I93" i="6" s="1"/>
  <c r="O93" i="6"/>
  <c r="K93" i="6"/>
  <c r="Q143" i="6"/>
  <c r="M143" i="6"/>
  <c r="P143" i="6"/>
  <c r="L143" i="6"/>
  <c r="H143" i="6"/>
  <c r="I143" i="6" s="1"/>
  <c r="O143" i="6"/>
  <c r="K143" i="6"/>
  <c r="N143" i="6"/>
  <c r="J143" i="6"/>
  <c r="P119" i="6"/>
  <c r="L119" i="6"/>
  <c r="H119" i="6"/>
  <c r="I119" i="6" s="1"/>
  <c r="O119" i="6"/>
  <c r="K119" i="6"/>
  <c r="N119" i="6"/>
  <c r="J119" i="6"/>
  <c r="Q119" i="6"/>
  <c r="M119" i="6"/>
  <c r="O112" i="6"/>
  <c r="K112" i="6"/>
  <c r="N112" i="6"/>
  <c r="J112" i="6"/>
  <c r="Q112" i="6"/>
  <c r="M112" i="6"/>
  <c r="L112" i="6"/>
  <c r="H112" i="6"/>
  <c r="I112" i="6" s="1"/>
  <c r="P112" i="6"/>
  <c r="Q127" i="6"/>
  <c r="M127" i="6"/>
  <c r="P127" i="6"/>
  <c r="L127" i="6"/>
  <c r="H127" i="6"/>
  <c r="I127" i="6" s="1"/>
  <c r="O127" i="6"/>
  <c r="K127" i="6"/>
  <c r="N127" i="6"/>
  <c r="J127" i="6"/>
  <c r="N117" i="6"/>
  <c r="J117" i="6"/>
  <c r="Q117" i="6"/>
  <c r="M117" i="6"/>
  <c r="P117" i="6"/>
  <c r="L117" i="6"/>
  <c r="H117" i="6"/>
  <c r="I117" i="6" s="1"/>
  <c r="O117" i="6"/>
  <c r="K117" i="6"/>
  <c r="Q135" i="6"/>
  <c r="M135" i="6"/>
  <c r="P135" i="6"/>
  <c r="L135" i="6"/>
  <c r="H135" i="6"/>
  <c r="I135" i="6" s="1"/>
  <c r="O135" i="6"/>
  <c r="K135" i="6"/>
  <c r="N135" i="6"/>
  <c r="J135" i="6"/>
  <c r="P136" i="6"/>
  <c r="L136" i="6"/>
  <c r="H136" i="6"/>
  <c r="I136" i="6" s="1"/>
  <c r="O136" i="6"/>
  <c r="K136" i="6"/>
  <c r="N136" i="6"/>
  <c r="J136" i="6"/>
  <c r="Q136" i="6"/>
  <c r="M136" i="6"/>
  <c r="P152" i="6"/>
  <c r="L152" i="6"/>
  <c r="H152" i="6"/>
  <c r="I152" i="6" s="1"/>
  <c r="O152" i="6"/>
  <c r="K152" i="6"/>
  <c r="N152" i="6"/>
  <c r="J152" i="6"/>
  <c r="Q152" i="6"/>
  <c r="M152" i="6"/>
  <c r="O141" i="6"/>
  <c r="K141" i="6"/>
  <c r="N141" i="6"/>
  <c r="J141" i="6"/>
  <c r="Q141" i="6"/>
  <c r="M141" i="6"/>
  <c r="P141" i="6"/>
  <c r="L141" i="6"/>
  <c r="H141" i="6"/>
  <c r="I141" i="6" s="1"/>
  <c r="N126" i="6"/>
  <c r="J126" i="6"/>
  <c r="Q126" i="6"/>
  <c r="M126" i="6"/>
  <c r="P126" i="6"/>
  <c r="L126" i="6"/>
  <c r="H126" i="6"/>
  <c r="I126" i="6" s="1"/>
  <c r="K126" i="6"/>
  <c r="O126" i="6"/>
  <c r="N142" i="6"/>
  <c r="J142" i="6"/>
  <c r="Q142" i="6"/>
  <c r="M142" i="6"/>
  <c r="P142" i="6"/>
  <c r="L142" i="6"/>
  <c r="H142" i="6"/>
  <c r="I142" i="6" s="1"/>
  <c r="O142" i="6"/>
  <c r="K142" i="6"/>
  <c r="P11" i="6"/>
  <c r="L11" i="6"/>
  <c r="H11" i="6"/>
  <c r="I11" i="6" s="1"/>
  <c r="O11" i="6"/>
  <c r="K11" i="6"/>
  <c r="N11" i="6"/>
  <c r="J11" i="6"/>
  <c r="Q11" i="6"/>
  <c r="M11" i="6"/>
  <c r="AD7" i="6"/>
  <c r="AB8" i="6"/>
  <c r="Q15" i="6"/>
  <c r="M15" i="6"/>
  <c r="P15" i="6"/>
  <c r="L15" i="6"/>
  <c r="H15" i="6"/>
  <c r="I15" i="6" s="1"/>
  <c r="K15" i="6"/>
  <c r="J15" i="6"/>
  <c r="O15" i="6"/>
  <c r="N15" i="6"/>
  <c r="P25" i="4"/>
  <c r="L25" i="4"/>
  <c r="O25" i="4"/>
  <c r="K25" i="4"/>
  <c r="H24" i="4"/>
  <c r="I24" i="4" s="1"/>
  <c r="N25" i="4"/>
  <c r="J25" i="4"/>
  <c r="Q25" i="4"/>
  <c r="M25" i="4"/>
  <c r="P79" i="4"/>
  <c r="L79" i="4"/>
  <c r="O79" i="4"/>
  <c r="K79" i="4"/>
  <c r="H78" i="4"/>
  <c r="I78" i="4" s="1"/>
  <c r="N79" i="4"/>
  <c r="J79" i="4"/>
  <c r="Q79" i="4"/>
  <c r="M79" i="4"/>
  <c r="P21" i="4"/>
  <c r="L21" i="4"/>
  <c r="O21" i="4"/>
  <c r="K21" i="4"/>
  <c r="H20" i="4"/>
  <c r="I20" i="4" s="1"/>
  <c r="N21" i="4"/>
  <c r="J21" i="4"/>
  <c r="Q21" i="4"/>
  <c r="M21" i="4"/>
  <c r="O11" i="4"/>
  <c r="K11" i="4"/>
  <c r="H10" i="4"/>
  <c r="I10" i="4" s="1"/>
  <c r="N11" i="4"/>
  <c r="J11" i="4"/>
  <c r="Q11" i="4"/>
  <c r="M11" i="4"/>
  <c r="L11" i="4"/>
  <c r="P11" i="4"/>
  <c r="O28" i="4"/>
  <c r="K28" i="4"/>
  <c r="H27" i="4"/>
  <c r="I27" i="4" s="1"/>
  <c r="N28" i="4"/>
  <c r="J28" i="4"/>
  <c r="Q28" i="4"/>
  <c r="M28" i="4"/>
  <c r="P28" i="4"/>
  <c r="L28" i="4"/>
  <c r="O44" i="4"/>
  <c r="K44" i="4"/>
  <c r="H43" i="4"/>
  <c r="I43" i="4" s="1"/>
  <c r="N44" i="4"/>
  <c r="J44" i="4"/>
  <c r="Q44" i="4"/>
  <c r="M44" i="4"/>
  <c r="L44" i="4"/>
  <c r="P44" i="4"/>
  <c r="O60" i="4"/>
  <c r="K60" i="4"/>
  <c r="H59" i="4"/>
  <c r="I59" i="4" s="1"/>
  <c r="N60" i="4"/>
  <c r="J60" i="4"/>
  <c r="Q60" i="4"/>
  <c r="M60" i="4"/>
  <c r="L60" i="4"/>
  <c r="P60" i="4"/>
  <c r="P83" i="4"/>
  <c r="L83" i="4"/>
  <c r="O83" i="4"/>
  <c r="K83" i="4"/>
  <c r="H82" i="4"/>
  <c r="I82" i="4" s="1"/>
  <c r="Z15" i="4" s="1"/>
  <c r="N83" i="4"/>
  <c r="J83" i="4"/>
  <c r="Q83" i="4"/>
  <c r="M83" i="4"/>
  <c r="Y15" i="4"/>
  <c r="N8" i="4"/>
  <c r="J8" i="4"/>
  <c r="Q8" i="4"/>
  <c r="M8" i="4"/>
  <c r="P8" i="4"/>
  <c r="L8" i="4"/>
  <c r="O8" i="4"/>
  <c r="H7" i="4"/>
  <c r="I7" i="4" s="1"/>
  <c r="K8" i="4"/>
  <c r="N29" i="4"/>
  <c r="J29" i="4"/>
  <c r="Q29" i="4"/>
  <c r="M29" i="4"/>
  <c r="P29" i="4"/>
  <c r="L29" i="4"/>
  <c r="O29" i="4"/>
  <c r="K29" i="4"/>
  <c r="H28" i="4"/>
  <c r="I28" i="4" s="1"/>
  <c r="N45" i="4"/>
  <c r="J45" i="4"/>
  <c r="Q45" i="4"/>
  <c r="M45" i="4"/>
  <c r="P45" i="4"/>
  <c r="L45" i="4"/>
  <c r="K45" i="4"/>
  <c r="H44" i="4"/>
  <c r="I44" i="4" s="1"/>
  <c r="O45" i="4"/>
  <c r="N61" i="4"/>
  <c r="J61" i="4"/>
  <c r="Q61" i="4"/>
  <c r="M61" i="4"/>
  <c r="P61" i="4"/>
  <c r="L61" i="4"/>
  <c r="K61" i="4"/>
  <c r="H60" i="4"/>
  <c r="I60" i="4" s="1"/>
  <c r="O61" i="4"/>
  <c r="Q74" i="4"/>
  <c r="M74" i="4"/>
  <c r="P74" i="4"/>
  <c r="O74" i="4"/>
  <c r="K74" i="4"/>
  <c r="H73" i="4"/>
  <c r="I73" i="4" s="1"/>
  <c r="J74" i="4"/>
  <c r="N74" i="4"/>
  <c r="L74" i="4"/>
  <c r="Q9" i="4"/>
  <c r="M9" i="4"/>
  <c r="P9" i="4"/>
  <c r="L9" i="4"/>
  <c r="O9" i="4"/>
  <c r="K9" i="4"/>
  <c r="H8" i="4"/>
  <c r="I8" i="4" s="1"/>
  <c r="J9" i="4"/>
  <c r="N9" i="4"/>
  <c r="P27" i="4"/>
  <c r="L27" i="4"/>
  <c r="O27" i="4"/>
  <c r="K27" i="4"/>
  <c r="N27" i="4"/>
  <c r="J27" i="4"/>
  <c r="H26" i="4"/>
  <c r="I26" i="4" s="1"/>
  <c r="M27" i="4"/>
  <c r="Q27" i="4"/>
  <c r="Q42" i="4"/>
  <c r="M42" i="4"/>
  <c r="P42" i="4"/>
  <c r="L42" i="4"/>
  <c r="O42" i="4"/>
  <c r="K42" i="4"/>
  <c r="H41" i="4"/>
  <c r="I41" i="4" s="1"/>
  <c r="J42" i="4"/>
  <c r="N42" i="4"/>
  <c r="Q58" i="4"/>
  <c r="M58" i="4"/>
  <c r="P58" i="4"/>
  <c r="L58" i="4"/>
  <c r="O58" i="4"/>
  <c r="K58" i="4"/>
  <c r="H57" i="4"/>
  <c r="I57" i="4" s="1"/>
  <c r="J58" i="4"/>
  <c r="N58" i="4"/>
  <c r="P91" i="4"/>
  <c r="L91" i="4"/>
  <c r="O91" i="4"/>
  <c r="K91" i="4"/>
  <c r="H90" i="4"/>
  <c r="I90" i="4" s="1"/>
  <c r="N91" i="4"/>
  <c r="J91" i="4"/>
  <c r="Q91" i="4"/>
  <c r="M91" i="4"/>
  <c r="O80" i="4"/>
  <c r="K80" i="4"/>
  <c r="H79" i="4"/>
  <c r="I79" i="4" s="1"/>
  <c r="N80" i="4"/>
  <c r="J80" i="4"/>
  <c r="Q80" i="4"/>
  <c r="M80" i="4"/>
  <c r="P80" i="4"/>
  <c r="L80" i="4"/>
  <c r="O96" i="4"/>
  <c r="K96" i="4"/>
  <c r="H95" i="4"/>
  <c r="I95" i="4" s="1"/>
  <c r="N96" i="4"/>
  <c r="J96" i="4"/>
  <c r="Q96" i="4"/>
  <c r="M96" i="4"/>
  <c r="P96" i="4"/>
  <c r="L96" i="4"/>
  <c r="O112" i="4"/>
  <c r="K112" i="4"/>
  <c r="H111" i="4"/>
  <c r="I111" i="4" s="1"/>
  <c r="N112" i="4"/>
  <c r="J112" i="4"/>
  <c r="Q112" i="4"/>
  <c r="M112" i="4"/>
  <c r="P112" i="4"/>
  <c r="L112" i="4"/>
  <c r="P151" i="4"/>
  <c r="L151" i="4"/>
  <c r="O151" i="4"/>
  <c r="K151" i="4"/>
  <c r="H150" i="4"/>
  <c r="I150" i="4" s="1"/>
  <c r="N151" i="4"/>
  <c r="J151" i="4"/>
  <c r="M151" i="4"/>
  <c r="Q151" i="4"/>
  <c r="N89" i="4"/>
  <c r="J89" i="4"/>
  <c r="Q89" i="4"/>
  <c r="M89" i="4"/>
  <c r="P89" i="4"/>
  <c r="L89" i="4"/>
  <c r="H88" i="4"/>
  <c r="I88" i="4" s="1"/>
  <c r="O89" i="4"/>
  <c r="K89" i="4"/>
  <c r="N105" i="4"/>
  <c r="J105" i="4"/>
  <c r="Q105" i="4"/>
  <c r="M105" i="4"/>
  <c r="P105" i="4"/>
  <c r="L105" i="4"/>
  <c r="H104" i="4"/>
  <c r="I104" i="4" s="1"/>
  <c r="O105" i="4"/>
  <c r="K105" i="4"/>
  <c r="P123" i="4"/>
  <c r="L123" i="4"/>
  <c r="O123" i="4"/>
  <c r="K123" i="4"/>
  <c r="H122" i="4"/>
  <c r="I122" i="4" s="1"/>
  <c r="N123" i="4"/>
  <c r="J123" i="4"/>
  <c r="Q123" i="4"/>
  <c r="Y16" i="4"/>
  <c r="W16" i="4" s="1"/>
  <c r="X16" i="4" s="1"/>
  <c r="M123" i="4"/>
  <c r="Q86" i="4"/>
  <c r="M86" i="4"/>
  <c r="P86" i="4"/>
  <c r="L86" i="4"/>
  <c r="O86" i="4"/>
  <c r="K86" i="4"/>
  <c r="H85" i="4"/>
  <c r="I85" i="4" s="1"/>
  <c r="J86" i="4"/>
  <c r="N86" i="4"/>
  <c r="Q102" i="4"/>
  <c r="M102" i="4"/>
  <c r="P102" i="4"/>
  <c r="L102" i="4"/>
  <c r="O102" i="4"/>
  <c r="K102" i="4"/>
  <c r="H101" i="4"/>
  <c r="I101" i="4" s="1"/>
  <c r="J102" i="4"/>
  <c r="N102" i="4"/>
  <c r="P127" i="4"/>
  <c r="L127" i="4"/>
  <c r="O127" i="4"/>
  <c r="K127" i="4"/>
  <c r="H126" i="4"/>
  <c r="I126" i="4" s="1"/>
  <c r="N127" i="4"/>
  <c r="J127" i="4"/>
  <c r="Q127" i="4"/>
  <c r="M127" i="4"/>
  <c r="O132" i="4"/>
  <c r="K132" i="4"/>
  <c r="H131" i="4"/>
  <c r="I131" i="4" s="1"/>
  <c r="N132" i="4"/>
  <c r="J132" i="4"/>
  <c r="Q132" i="4"/>
  <c r="M132" i="4"/>
  <c r="P132" i="4"/>
  <c r="L132" i="4"/>
  <c r="O148" i="4"/>
  <c r="K148" i="4"/>
  <c r="H147" i="4"/>
  <c r="I147" i="4" s="1"/>
  <c r="N148" i="4"/>
  <c r="J148" i="4"/>
  <c r="Q148" i="4"/>
  <c r="M148" i="4"/>
  <c r="P148" i="4"/>
  <c r="L148" i="4"/>
  <c r="N125" i="4"/>
  <c r="J125" i="4"/>
  <c r="Q125" i="4"/>
  <c r="M125" i="4"/>
  <c r="P125" i="4"/>
  <c r="L125" i="4"/>
  <c r="H124" i="4"/>
  <c r="I124" i="4" s="1"/>
  <c r="O125" i="4"/>
  <c r="K125" i="4"/>
  <c r="N141" i="4"/>
  <c r="J141" i="4"/>
  <c r="Q141" i="4"/>
  <c r="M141" i="4"/>
  <c r="P141" i="4"/>
  <c r="L141" i="4"/>
  <c r="H140" i="4"/>
  <c r="I140" i="4" s="1"/>
  <c r="O141" i="4"/>
  <c r="K141" i="4"/>
  <c r="Q118" i="4"/>
  <c r="M118" i="4"/>
  <c r="P118" i="4"/>
  <c r="L118" i="4"/>
  <c r="O118" i="4"/>
  <c r="N118" i="4"/>
  <c r="K118" i="4"/>
  <c r="J118" i="4"/>
  <c r="H117" i="4"/>
  <c r="I117" i="4" s="1"/>
  <c r="Q134" i="4"/>
  <c r="M134" i="4"/>
  <c r="P134" i="4"/>
  <c r="L134" i="4"/>
  <c r="O134" i="4"/>
  <c r="K134" i="4"/>
  <c r="H133" i="4"/>
  <c r="I133" i="4" s="1"/>
  <c r="J134" i="4"/>
  <c r="N134" i="4"/>
  <c r="Q150" i="4"/>
  <c r="M150" i="4"/>
  <c r="P150" i="4"/>
  <c r="L150" i="4"/>
  <c r="O150" i="4"/>
  <c r="K150" i="4"/>
  <c r="H149" i="4"/>
  <c r="I149" i="4" s="1"/>
  <c r="J150" i="4"/>
  <c r="N150" i="4"/>
  <c r="P55" i="4"/>
  <c r="L55" i="4"/>
  <c r="O55" i="4"/>
  <c r="K55" i="4"/>
  <c r="H54" i="4"/>
  <c r="I54" i="4" s="1"/>
  <c r="N55" i="4"/>
  <c r="J55" i="4"/>
  <c r="Q55" i="4"/>
  <c r="M55" i="4"/>
  <c r="P59" i="4"/>
  <c r="L59" i="4"/>
  <c r="O59" i="4"/>
  <c r="K59" i="4"/>
  <c r="H58" i="4"/>
  <c r="I58" i="4" s="1"/>
  <c r="N59" i="4"/>
  <c r="J59" i="4"/>
  <c r="M59" i="4"/>
  <c r="Q59" i="4"/>
  <c r="N16" i="4"/>
  <c r="J16" i="4"/>
  <c r="Q16" i="4"/>
  <c r="M16" i="4"/>
  <c r="H15" i="4"/>
  <c r="I15" i="4" s="1"/>
  <c r="P16" i="4"/>
  <c r="L16" i="4"/>
  <c r="K16" i="4"/>
  <c r="O16" i="4"/>
  <c r="P75" i="4"/>
  <c r="L75" i="4"/>
  <c r="O75" i="4"/>
  <c r="K75" i="4"/>
  <c r="N75" i="4"/>
  <c r="J75" i="4"/>
  <c r="Q75" i="4"/>
  <c r="H74" i="4"/>
  <c r="I74" i="4" s="1"/>
  <c r="M75" i="4"/>
  <c r="W27" i="6" l="1"/>
  <c r="V27" i="6"/>
  <c r="U27" i="6"/>
  <c r="U13" i="6"/>
  <c r="W13" i="6"/>
  <c r="V13" i="6"/>
  <c r="U26" i="4"/>
  <c r="U12" i="4"/>
  <c r="W26" i="4"/>
  <c r="W12" i="4"/>
  <c r="V12" i="4"/>
  <c r="V26" i="4"/>
  <c r="V28" i="4"/>
  <c r="W14" i="4"/>
  <c r="U28" i="4"/>
  <c r="V14" i="4"/>
  <c r="U14" i="4"/>
  <c r="W28" i="4"/>
  <c r="V29" i="6"/>
  <c r="U29" i="6"/>
  <c r="W15" i="6"/>
  <c r="W29" i="6"/>
  <c r="V15" i="6"/>
  <c r="U15" i="6"/>
  <c r="U29" i="4"/>
  <c r="W15" i="4"/>
  <c r="W29" i="4"/>
  <c r="X29" i="4" s="1"/>
  <c r="V15" i="4"/>
  <c r="V29" i="4"/>
  <c r="U15" i="4"/>
  <c r="W27" i="4"/>
  <c r="V13" i="4"/>
  <c r="V27" i="4"/>
  <c r="U13" i="4"/>
  <c r="U27" i="4"/>
  <c r="W13" i="4"/>
  <c r="X13" i="4" s="1"/>
  <c r="AD8" i="4"/>
  <c r="AH8" i="4" s="1"/>
  <c r="AB9" i="4"/>
  <c r="W28" i="6"/>
  <c r="X28" i="6" s="1"/>
  <c r="V28" i="6"/>
  <c r="U28" i="6"/>
  <c r="W14" i="6"/>
  <c r="V14" i="6"/>
  <c r="U14" i="6"/>
  <c r="U26" i="6"/>
  <c r="W26" i="6"/>
  <c r="V26" i="6"/>
  <c r="W12" i="6"/>
  <c r="X12" i="6" s="1"/>
  <c r="V12" i="6"/>
  <c r="U12" i="6"/>
  <c r="AD8" i="6"/>
  <c r="AB9" i="6"/>
  <c r="AD9" i="6" l="1"/>
  <c r="AB10" i="6"/>
  <c r="X27" i="4"/>
  <c r="X26" i="6"/>
  <c r="X14" i="6"/>
  <c r="AD9" i="4"/>
  <c r="AH9" i="4" s="1"/>
  <c r="AB10" i="4"/>
  <c r="X15" i="4"/>
  <c r="X29" i="6"/>
  <c r="X28" i="4"/>
  <c r="X14" i="4"/>
  <c r="X12" i="4"/>
  <c r="X15" i="6"/>
  <c r="X26" i="4"/>
  <c r="X13" i="6"/>
  <c r="X27" i="6"/>
  <c r="AD10" i="4" l="1"/>
  <c r="AH10" i="4" s="1"/>
  <c r="AB11" i="4"/>
  <c r="AD10" i="6"/>
  <c r="AB11" i="6"/>
  <c r="AB12" i="6" l="1"/>
  <c r="AD11" i="6"/>
  <c r="AB12" i="4"/>
  <c r="AD11" i="4"/>
  <c r="AH11" i="4" s="1"/>
  <c r="AD12" i="4" l="1"/>
  <c r="AH12" i="4" s="1"/>
  <c r="AB13" i="4"/>
  <c r="AB13" i="6"/>
  <c r="AD12" i="6"/>
  <c r="AD13" i="6" l="1"/>
  <c r="AB14" i="6"/>
  <c r="AB14" i="4"/>
  <c r="AD13" i="4"/>
  <c r="AH13" i="4" s="1"/>
  <c r="AB15" i="4" l="1"/>
  <c r="AD14" i="4"/>
  <c r="AH14" i="4" s="1"/>
  <c r="AB15" i="6"/>
  <c r="AD14" i="6"/>
  <c r="AB16" i="6" l="1"/>
  <c r="AD16" i="6" s="1"/>
  <c r="AD15" i="6"/>
  <c r="AB16" i="4"/>
  <c r="AD16" i="4" s="1"/>
  <c r="AH16" i="4" s="1"/>
  <c r="AD15" i="4"/>
  <c r="AH1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有几个写几个</t>
        </r>
      </text>
    </comment>
    <comment ref="F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升级恢复体力值</t>
        </r>
      </text>
    </comment>
    <comment ref="L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 xml:space="preserve">点金手每次点击的基础银两×玩家当前等级的点金手参数=实际获得银两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升级恢复体力值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升级恢复体力值</t>
        </r>
      </text>
    </comment>
  </commentList>
</comments>
</file>

<file path=xl/sharedStrings.xml><?xml version="1.0" encoding="utf-8"?>
<sst xmlns="http://schemas.openxmlformats.org/spreadsheetml/2006/main" count="181" uniqueCount="67">
  <si>
    <t>id</t>
  </si>
  <si>
    <t>int</t>
  </si>
  <si>
    <t>角色等级</t>
  </si>
  <si>
    <t>升到下级所需经验</t>
  </si>
  <si>
    <t>好友数量上限</t>
  </si>
  <si>
    <t>最大获赠体力次数</t>
  </si>
  <si>
    <t>升级恢复体力</t>
  </si>
  <si>
    <t>PVP银两</t>
  </si>
  <si>
    <t>PVP银两暴击</t>
  </si>
  <si>
    <t>PVE银两</t>
  </si>
  <si>
    <t>PVE银两暴击</t>
  </si>
  <si>
    <t>竞技场翻牌</t>
  </si>
  <si>
    <t>购买金币等级参数（千分比）</t>
  </si>
  <si>
    <t>推荐武将等级</t>
  </si>
  <si>
    <t>装备推荐强化等级</t>
  </si>
  <si>
    <t>日常任务经验参数</t>
  </si>
  <si>
    <t>升到本级奖励内容</t>
  </si>
  <si>
    <t>Both</t>
  </si>
  <si>
    <t>Client</t>
  </si>
  <si>
    <t>level</t>
  </si>
  <si>
    <t>experience</t>
  </si>
  <si>
    <t>max_friend_num</t>
  </si>
  <si>
    <t>max_earn_from_friend</t>
  </si>
  <si>
    <t>power_recover</t>
  </si>
  <si>
    <t>pvp_money</t>
  </si>
  <si>
    <t>pvp_add_money</t>
  </si>
  <si>
    <t>pve_money</t>
  </si>
  <si>
    <t>pve_add_money</t>
  </si>
  <si>
    <t>arena_drop</t>
  </si>
  <si>
    <t>gold_hand_lv_para</t>
  </si>
  <si>
    <t>recommend_lv</t>
  </si>
  <si>
    <t>equipment_recommend_lv</t>
  </si>
  <si>
    <t>daily_reward_lv_para</t>
  </si>
  <si>
    <t>drop_id</t>
  </si>
  <si>
    <t>单级下副本次数</t>
  </si>
  <si>
    <t>总下副本次数</t>
  </si>
  <si>
    <t>需要体力</t>
  </si>
  <si>
    <t>总需要体力</t>
  </si>
  <si>
    <t>真实需要体力</t>
  </si>
  <si>
    <t>升级天数V0（每天产出5个体力丹）</t>
  </si>
  <si>
    <t>V1天数</t>
  </si>
  <si>
    <t>V2天数</t>
  </si>
  <si>
    <t>V3天数</t>
  </si>
  <si>
    <t>V4天数</t>
  </si>
  <si>
    <t>V5天数</t>
  </si>
  <si>
    <t>V6天数</t>
  </si>
  <si>
    <t>V16天数</t>
  </si>
  <si>
    <t>PVE经验</t>
  </si>
  <si>
    <t>Excluded</t>
  </si>
  <si>
    <t>每天恢复体力</t>
  </si>
  <si>
    <t>每天免费体力</t>
  </si>
  <si>
    <t>购买体力</t>
  </si>
  <si>
    <t>pve_exp</t>
  </si>
  <si>
    <t>每天大餐体力</t>
  </si>
  <si>
    <t>vip每天最多可买体力丹40个</t>
  </si>
  <si>
    <t>等级</t>
  </si>
  <si>
    <t>最快天数(V16)</t>
  </si>
  <si>
    <t>中R天数（V6）</t>
  </si>
  <si>
    <t>最慢天数(v0)</t>
  </si>
  <si>
    <t>平均(5)</t>
  </si>
  <si>
    <t>总需要副本次数</t>
  </si>
  <si>
    <t>期望平均</t>
  </si>
  <si>
    <t>6分钟恢复一点体力变成10分钟恢复1点</t>
  </si>
  <si>
    <t>每天大餐2次变成1次</t>
  </si>
  <si>
    <t>开放一个比较重要功能</t>
  </si>
  <si>
    <t>刺激玩家充钱升级</t>
  </si>
  <si>
    <t>每天大餐2次（50）变成3次（25）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</si>
</sst>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rgb="FF006100"/>
      <name val="宋体"/>
      <family val="3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name val="微软雅黑"/>
      <family val="2"/>
      <charset val="134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2" borderId="0" xfId="1" applyAlignment="1">
      <alignment horizontal="center" vertical="center"/>
    </xf>
    <xf numFmtId="0" fontId="1" fillId="3" borderId="0" xfId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1" xfId="0" applyFont="1" applyFill="1" applyBorder="1" applyAlignment="1">
      <alignment horizontal="center" vertical="top" wrapText="1"/>
    </xf>
    <xf numFmtId="0" fontId="0" fillId="0" borderId="0" xfId="0" applyAlignment="1">
      <alignment vertical="center"/>
    </xf>
    <xf numFmtId="0" fontId="1" fillId="6" borderId="0" xfId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vertical="center"/>
    </xf>
    <xf numFmtId="0" fontId="5" fillId="0" borderId="0" xfId="0" applyFont="1"/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8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/>
    </xf>
  </cellXfs>
  <cellStyles count="2">
    <cellStyle name="常规" xfId="0" builtinId="0"/>
    <cellStyle name="好" xfId="1" builtinId="26"/>
  </cellStyles>
  <dxfs count="16"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5"/>
  <sheetViews>
    <sheetView tabSelected="1" workbookViewId="0">
      <pane xSplit="4" ySplit="5" topLeftCell="I87" activePane="bottomRight" state="frozen"/>
      <selection pane="topRight"/>
      <selection pane="bottomLeft"/>
      <selection pane="bottomRight" activeCell="K94" sqref="K94"/>
    </sheetView>
  </sheetViews>
  <sheetFormatPr defaultColWidth="8.88671875" defaultRowHeight="14.4" x14ac:dyDescent="0.25"/>
  <cols>
    <col min="1" max="1" width="5" style="11" customWidth="1"/>
    <col min="2" max="2" width="8" style="11" customWidth="1"/>
    <col min="3" max="3" width="9.77734375" style="11" customWidth="1"/>
    <col min="4" max="5" width="8.77734375" style="11" customWidth="1"/>
    <col min="6" max="6" width="8" style="11" customWidth="1"/>
    <col min="7" max="10" width="9" style="11" customWidth="1"/>
    <col min="11" max="11" width="11.77734375" style="11" customWidth="1"/>
    <col min="12" max="13" width="14.33203125" style="11" customWidth="1"/>
    <col min="14" max="14" width="13.6640625" style="3" customWidth="1"/>
    <col min="15" max="15" width="15.6640625" style="3" customWidth="1"/>
    <col min="16" max="16" width="15.88671875" style="3" customWidth="1"/>
    <col min="17" max="20" width="8.88671875" style="11"/>
    <col min="21" max="21" width="11.44140625" style="11" customWidth="1"/>
    <col min="22" max="16384" width="8.88671875" style="11"/>
  </cols>
  <sheetData>
    <row r="1" spans="1:21" x14ac:dyDescent="0.25">
      <c r="A1" s="11" t="s">
        <v>0</v>
      </c>
    </row>
    <row r="2" spans="1:21" x14ac:dyDescent="0.25">
      <c r="A2" s="18" t="s">
        <v>1</v>
      </c>
      <c r="B2" s="18" t="s">
        <v>1</v>
      </c>
      <c r="C2" s="18" t="s">
        <v>1</v>
      </c>
      <c r="D2" s="18" t="s">
        <v>1</v>
      </c>
      <c r="E2" s="18" t="s">
        <v>1</v>
      </c>
      <c r="F2" s="18" t="s">
        <v>1</v>
      </c>
      <c r="G2" s="18" t="s">
        <v>1</v>
      </c>
      <c r="H2" s="18" t="s">
        <v>1</v>
      </c>
      <c r="I2" s="18" t="s">
        <v>1</v>
      </c>
      <c r="J2" s="18" t="s">
        <v>1</v>
      </c>
      <c r="K2" s="18" t="s">
        <v>1</v>
      </c>
      <c r="L2" s="18" t="s">
        <v>1</v>
      </c>
      <c r="M2" s="18" t="s">
        <v>1</v>
      </c>
      <c r="N2" s="18" t="s">
        <v>1</v>
      </c>
      <c r="O2" s="18" t="s">
        <v>1</v>
      </c>
      <c r="P2" s="27" t="s">
        <v>1</v>
      </c>
    </row>
    <row r="3" spans="1:21" s="16" customFormat="1" ht="31.2" customHeight="1" x14ac:dyDescent="0.25">
      <c r="A3" s="19" t="s">
        <v>0</v>
      </c>
      <c r="B3" s="19" t="s">
        <v>2</v>
      </c>
      <c r="C3" s="19" t="s">
        <v>3</v>
      </c>
      <c r="D3" s="19" t="s">
        <v>4</v>
      </c>
      <c r="E3" s="19" t="s">
        <v>5</v>
      </c>
      <c r="F3" s="19" t="s">
        <v>6</v>
      </c>
      <c r="G3" s="19" t="s">
        <v>7</v>
      </c>
      <c r="H3" s="19" t="s">
        <v>8</v>
      </c>
      <c r="I3" s="19" t="s">
        <v>9</v>
      </c>
      <c r="J3" s="19" t="s">
        <v>10</v>
      </c>
      <c r="K3" s="19" t="s">
        <v>11</v>
      </c>
      <c r="L3" s="28" t="s">
        <v>12</v>
      </c>
      <c r="M3" s="28" t="s">
        <v>13</v>
      </c>
      <c r="N3" s="19" t="s">
        <v>14</v>
      </c>
      <c r="O3" s="19" t="s">
        <v>15</v>
      </c>
      <c r="P3" s="19" t="s">
        <v>16</v>
      </c>
    </row>
    <row r="4" spans="1:21" ht="16.2" x14ac:dyDescent="0.4">
      <c r="A4" s="5" t="s">
        <v>17</v>
      </c>
      <c r="B4" s="5" t="s">
        <v>17</v>
      </c>
      <c r="C4" s="5" t="s">
        <v>17</v>
      </c>
      <c r="D4" s="5" t="s">
        <v>17</v>
      </c>
      <c r="E4" s="5" t="s">
        <v>17</v>
      </c>
      <c r="F4" s="5" t="s">
        <v>17</v>
      </c>
      <c r="G4" s="5" t="s">
        <v>17</v>
      </c>
      <c r="H4" s="5" t="s">
        <v>17</v>
      </c>
      <c r="I4" s="5" t="s">
        <v>17</v>
      </c>
      <c r="J4" s="5" t="s">
        <v>17</v>
      </c>
      <c r="K4" s="5" t="s">
        <v>17</v>
      </c>
      <c r="L4" s="5" t="s">
        <v>17</v>
      </c>
      <c r="M4" s="29" t="s">
        <v>18</v>
      </c>
      <c r="N4" s="29" t="s">
        <v>18</v>
      </c>
      <c r="O4" s="5" t="s">
        <v>17</v>
      </c>
      <c r="P4" s="5" t="s">
        <v>17</v>
      </c>
    </row>
    <row r="5" spans="1:21" s="16" customFormat="1" ht="32.4" x14ac:dyDescent="0.25">
      <c r="A5" s="20" t="s">
        <v>0</v>
      </c>
      <c r="B5" s="20" t="s">
        <v>19</v>
      </c>
      <c r="C5" s="20" t="s">
        <v>20</v>
      </c>
      <c r="D5" s="20" t="s">
        <v>21</v>
      </c>
      <c r="E5" s="20" t="s">
        <v>22</v>
      </c>
      <c r="F5" s="20" t="s">
        <v>23</v>
      </c>
      <c r="G5" s="20" t="s">
        <v>24</v>
      </c>
      <c r="H5" s="20" t="s">
        <v>25</v>
      </c>
      <c r="I5" s="20" t="s">
        <v>26</v>
      </c>
      <c r="J5" s="20" t="s">
        <v>27</v>
      </c>
      <c r="K5" s="20" t="s">
        <v>28</v>
      </c>
      <c r="L5" s="20" t="s">
        <v>29</v>
      </c>
      <c r="M5" s="20" t="s">
        <v>30</v>
      </c>
      <c r="N5" s="20" t="s">
        <v>31</v>
      </c>
      <c r="O5" s="20" t="s">
        <v>32</v>
      </c>
      <c r="P5" s="20" t="s">
        <v>33</v>
      </c>
    </row>
    <row r="6" spans="1:21" x14ac:dyDescent="0.25">
      <c r="A6" s="3">
        <v>1</v>
      </c>
      <c r="B6" s="3">
        <v>1</v>
      </c>
      <c r="C6" s="21">
        <v>10</v>
      </c>
      <c r="D6" s="3">
        <v>5</v>
      </c>
      <c r="E6" s="3">
        <v>5</v>
      </c>
      <c r="F6" s="21">
        <v>5</v>
      </c>
      <c r="G6" s="1">
        <v>350</v>
      </c>
      <c r="H6" s="1">
        <v>101</v>
      </c>
      <c r="I6" s="1">
        <v>500</v>
      </c>
      <c r="J6" s="1">
        <v>101</v>
      </c>
      <c r="K6" s="3">
        <v>9001</v>
      </c>
      <c r="L6" s="3">
        <v>1000</v>
      </c>
      <c r="M6" s="3">
        <v>1</v>
      </c>
      <c r="N6" s="3">
        <v>0</v>
      </c>
      <c r="O6" s="3">
        <v>1</v>
      </c>
      <c r="P6" s="3">
        <v>0</v>
      </c>
      <c r="R6" s="11">
        <f>C6*G6/10</f>
        <v>350</v>
      </c>
      <c r="S6" s="11">
        <f>C6*I6/10</f>
        <v>500</v>
      </c>
    </row>
    <row r="7" spans="1:21" x14ac:dyDescent="0.25">
      <c r="A7" s="3">
        <v>2</v>
      </c>
      <c r="B7" s="3">
        <v>2</v>
      </c>
      <c r="C7" s="21">
        <v>10</v>
      </c>
      <c r="D7" s="3">
        <v>5</v>
      </c>
      <c r="E7" s="3">
        <v>5</v>
      </c>
      <c r="F7" s="21">
        <v>5</v>
      </c>
      <c r="G7" s="1">
        <v>400</v>
      </c>
      <c r="H7" s="1">
        <v>101</v>
      </c>
      <c r="I7" s="1">
        <f>I6+100</f>
        <v>600</v>
      </c>
      <c r="J7" s="1">
        <v>101</v>
      </c>
      <c r="K7" s="3">
        <v>9001</v>
      </c>
      <c r="L7" s="3">
        <v>1000</v>
      </c>
      <c r="M7" s="3">
        <v>1</v>
      </c>
      <c r="N7" s="3">
        <v>0</v>
      </c>
      <c r="O7" s="3">
        <v>1</v>
      </c>
      <c r="P7" s="3">
        <v>0</v>
      </c>
      <c r="R7" s="11">
        <f t="shared" ref="R7:R38" si="0">C7*G7/10</f>
        <v>400</v>
      </c>
      <c r="S7" s="11">
        <f t="shared" ref="S7:S38" si="1">C7*I7/10</f>
        <v>600</v>
      </c>
      <c r="T7" s="11">
        <f>R7+R6</f>
        <v>750</v>
      </c>
      <c r="U7" s="11">
        <f>S7+S6</f>
        <v>1100</v>
      </c>
    </row>
    <row r="8" spans="1:21" x14ac:dyDescent="0.25">
      <c r="A8" s="3">
        <v>3</v>
      </c>
      <c r="B8" s="3">
        <v>3</v>
      </c>
      <c r="C8" s="21">
        <v>10</v>
      </c>
      <c r="D8" s="3">
        <v>5</v>
      </c>
      <c r="E8" s="3">
        <v>5</v>
      </c>
      <c r="F8" s="21">
        <v>5</v>
      </c>
      <c r="G8" s="1">
        <v>450</v>
      </c>
      <c r="H8" s="1">
        <v>101</v>
      </c>
      <c r="I8" s="1">
        <f t="shared" ref="I8:I71" si="2">I7+100</f>
        <v>700</v>
      </c>
      <c r="J8" s="1">
        <v>101</v>
      </c>
      <c r="K8" s="3">
        <v>9001</v>
      </c>
      <c r="L8" s="3">
        <v>1000</v>
      </c>
      <c r="M8" s="3">
        <v>1</v>
      </c>
      <c r="N8" s="3">
        <v>0</v>
      </c>
      <c r="O8" s="3">
        <v>1</v>
      </c>
      <c r="P8" s="3">
        <v>0</v>
      </c>
      <c r="R8" s="11">
        <f t="shared" si="0"/>
        <v>450</v>
      </c>
      <c r="S8" s="11">
        <f t="shared" si="1"/>
        <v>700</v>
      </c>
      <c r="T8" s="11">
        <f t="shared" ref="T8:T39" si="3">R8+R7</f>
        <v>850</v>
      </c>
      <c r="U8" s="11">
        <f t="shared" ref="U8:U39" si="4">S8+S7</f>
        <v>1300</v>
      </c>
    </row>
    <row r="9" spans="1:21" x14ac:dyDescent="0.25">
      <c r="A9" s="3">
        <v>4</v>
      </c>
      <c r="B9" s="3">
        <v>4</v>
      </c>
      <c r="C9" s="21">
        <v>10</v>
      </c>
      <c r="D9" s="3">
        <v>5</v>
      </c>
      <c r="E9" s="3">
        <v>5</v>
      </c>
      <c r="F9" s="21">
        <v>5</v>
      </c>
      <c r="G9" s="1">
        <v>500</v>
      </c>
      <c r="H9" s="1">
        <v>101</v>
      </c>
      <c r="I9" s="1">
        <f t="shared" si="2"/>
        <v>800</v>
      </c>
      <c r="J9" s="1">
        <v>101</v>
      </c>
      <c r="K9" s="3">
        <v>9001</v>
      </c>
      <c r="L9" s="3">
        <v>1000</v>
      </c>
      <c r="M9" s="3">
        <v>1</v>
      </c>
      <c r="N9" s="3">
        <v>0</v>
      </c>
      <c r="O9" s="3">
        <v>1</v>
      </c>
      <c r="P9" s="3">
        <v>0</v>
      </c>
      <c r="R9" s="11">
        <f t="shared" si="0"/>
        <v>500</v>
      </c>
      <c r="S9" s="11">
        <f t="shared" si="1"/>
        <v>800</v>
      </c>
      <c r="T9" s="11">
        <f t="shared" si="3"/>
        <v>950</v>
      </c>
      <c r="U9" s="11">
        <f t="shared" si="4"/>
        <v>1500</v>
      </c>
    </row>
    <row r="10" spans="1:21" x14ac:dyDescent="0.25">
      <c r="A10" s="3">
        <v>5</v>
      </c>
      <c r="B10" s="3">
        <v>5</v>
      </c>
      <c r="C10" s="21">
        <v>20</v>
      </c>
      <c r="D10" s="3">
        <v>5</v>
      </c>
      <c r="E10" s="3">
        <v>5</v>
      </c>
      <c r="F10" s="21">
        <v>5</v>
      </c>
      <c r="G10" s="1">
        <v>550</v>
      </c>
      <c r="H10" s="1">
        <v>101</v>
      </c>
      <c r="I10" s="1">
        <f t="shared" si="2"/>
        <v>900</v>
      </c>
      <c r="J10" s="1">
        <v>101</v>
      </c>
      <c r="K10" s="3">
        <v>9001</v>
      </c>
      <c r="L10" s="3">
        <v>1000</v>
      </c>
      <c r="M10" s="3">
        <v>1</v>
      </c>
      <c r="N10" s="3">
        <v>5</v>
      </c>
      <c r="O10" s="3">
        <v>1</v>
      </c>
      <c r="P10" s="3">
        <v>0</v>
      </c>
      <c r="R10" s="11">
        <f t="shared" si="0"/>
        <v>1100</v>
      </c>
      <c r="S10" s="11">
        <f t="shared" si="1"/>
        <v>1800</v>
      </c>
      <c r="T10" s="11">
        <f t="shared" si="3"/>
        <v>1600</v>
      </c>
      <c r="U10" s="11">
        <f t="shared" si="4"/>
        <v>2600</v>
      </c>
    </row>
    <row r="11" spans="1:21" x14ac:dyDescent="0.25">
      <c r="A11" s="3">
        <v>6</v>
      </c>
      <c r="B11" s="3">
        <v>6</v>
      </c>
      <c r="C11" s="21">
        <v>20</v>
      </c>
      <c r="D11" s="3">
        <v>6</v>
      </c>
      <c r="E11" s="3">
        <v>6</v>
      </c>
      <c r="F11" s="21">
        <v>10</v>
      </c>
      <c r="G11" s="1">
        <v>600</v>
      </c>
      <c r="H11" s="1">
        <f>H6+1</f>
        <v>102</v>
      </c>
      <c r="I11" s="1">
        <f t="shared" si="2"/>
        <v>1000</v>
      </c>
      <c r="J11" s="1">
        <v>102</v>
      </c>
      <c r="K11" s="3">
        <v>9001</v>
      </c>
      <c r="L11" s="3">
        <v>1000</v>
      </c>
      <c r="M11" s="3">
        <v>1</v>
      </c>
      <c r="N11" s="3">
        <v>5</v>
      </c>
      <c r="O11" s="3">
        <v>1</v>
      </c>
      <c r="P11" s="3">
        <v>0</v>
      </c>
      <c r="R11" s="11">
        <f t="shared" si="0"/>
        <v>1200</v>
      </c>
      <c r="S11" s="11">
        <f t="shared" si="1"/>
        <v>2000</v>
      </c>
      <c r="T11" s="11">
        <f t="shared" si="3"/>
        <v>2300</v>
      </c>
      <c r="U11" s="11">
        <f t="shared" si="4"/>
        <v>3800</v>
      </c>
    </row>
    <row r="12" spans="1:21" x14ac:dyDescent="0.25">
      <c r="A12" s="3">
        <v>7</v>
      </c>
      <c r="B12" s="3">
        <v>7</v>
      </c>
      <c r="C12" s="21">
        <v>20</v>
      </c>
      <c r="D12" s="3">
        <v>6</v>
      </c>
      <c r="E12" s="3">
        <v>6</v>
      </c>
      <c r="F12" s="21">
        <v>10</v>
      </c>
      <c r="G12" s="1">
        <v>650</v>
      </c>
      <c r="H12" s="1">
        <f t="shared" ref="H12:H75" si="5">H7+1</f>
        <v>102</v>
      </c>
      <c r="I12" s="1">
        <f t="shared" si="2"/>
        <v>1100</v>
      </c>
      <c r="J12" s="1">
        <v>102</v>
      </c>
      <c r="K12" s="3">
        <v>9001</v>
      </c>
      <c r="L12" s="3">
        <v>1000</v>
      </c>
      <c r="M12" s="3">
        <v>5</v>
      </c>
      <c r="N12" s="3">
        <v>5</v>
      </c>
      <c r="O12" s="3">
        <v>1</v>
      </c>
      <c r="P12" s="3">
        <v>0</v>
      </c>
      <c r="R12" s="11">
        <f t="shared" si="0"/>
        <v>1300</v>
      </c>
      <c r="S12" s="11">
        <f t="shared" si="1"/>
        <v>2200</v>
      </c>
      <c r="T12" s="11">
        <f t="shared" si="3"/>
        <v>2500</v>
      </c>
      <c r="U12" s="11">
        <f t="shared" si="4"/>
        <v>4200</v>
      </c>
    </row>
    <row r="13" spans="1:21" x14ac:dyDescent="0.25">
      <c r="A13" s="3">
        <v>8</v>
      </c>
      <c r="B13" s="3">
        <v>8</v>
      </c>
      <c r="C13" s="21">
        <v>20</v>
      </c>
      <c r="D13" s="3">
        <v>6</v>
      </c>
      <c r="E13" s="3">
        <v>6</v>
      </c>
      <c r="F13" s="21">
        <v>10</v>
      </c>
      <c r="G13" s="1">
        <v>700</v>
      </c>
      <c r="H13" s="1">
        <f t="shared" si="5"/>
        <v>102</v>
      </c>
      <c r="I13" s="1">
        <f t="shared" si="2"/>
        <v>1200</v>
      </c>
      <c r="J13" s="1">
        <v>102</v>
      </c>
      <c r="K13" s="3">
        <v>9001</v>
      </c>
      <c r="L13" s="3">
        <v>1000</v>
      </c>
      <c r="M13" s="3">
        <v>5</v>
      </c>
      <c r="N13" s="3">
        <v>5</v>
      </c>
      <c r="O13" s="3">
        <v>1</v>
      </c>
      <c r="P13" s="3">
        <v>0</v>
      </c>
      <c r="R13" s="11">
        <f t="shared" si="0"/>
        <v>1400</v>
      </c>
      <c r="S13" s="11">
        <f t="shared" si="1"/>
        <v>2400</v>
      </c>
      <c r="T13" s="11">
        <f t="shared" si="3"/>
        <v>2700</v>
      </c>
      <c r="U13" s="11">
        <f t="shared" si="4"/>
        <v>4600</v>
      </c>
    </row>
    <row r="14" spans="1:21" x14ac:dyDescent="0.25">
      <c r="A14" s="3">
        <v>9</v>
      </c>
      <c r="B14" s="3">
        <v>9</v>
      </c>
      <c r="C14" s="21">
        <v>30</v>
      </c>
      <c r="D14" s="3">
        <v>6</v>
      </c>
      <c r="E14" s="3">
        <v>6</v>
      </c>
      <c r="F14" s="21">
        <v>10</v>
      </c>
      <c r="G14" s="1">
        <v>750</v>
      </c>
      <c r="H14" s="1">
        <f t="shared" si="5"/>
        <v>102</v>
      </c>
      <c r="I14" s="1">
        <f t="shared" si="2"/>
        <v>1300</v>
      </c>
      <c r="J14" s="1">
        <v>102</v>
      </c>
      <c r="K14" s="3">
        <v>9001</v>
      </c>
      <c r="L14" s="3">
        <v>1000</v>
      </c>
      <c r="M14" s="3">
        <v>5</v>
      </c>
      <c r="N14" s="3">
        <v>5</v>
      </c>
      <c r="O14" s="3">
        <v>1</v>
      </c>
      <c r="P14" s="3">
        <v>0</v>
      </c>
      <c r="R14" s="11">
        <f t="shared" si="0"/>
        <v>2250</v>
      </c>
      <c r="S14" s="11">
        <f t="shared" si="1"/>
        <v>3900</v>
      </c>
      <c r="T14" s="11">
        <f t="shared" si="3"/>
        <v>3650</v>
      </c>
      <c r="U14" s="11">
        <f t="shared" si="4"/>
        <v>6300</v>
      </c>
    </row>
    <row r="15" spans="1:21" x14ac:dyDescent="0.25">
      <c r="A15" s="3">
        <v>10</v>
      </c>
      <c r="B15" s="3">
        <v>10</v>
      </c>
      <c r="C15" s="21">
        <v>30</v>
      </c>
      <c r="D15" s="3">
        <v>6</v>
      </c>
      <c r="E15" s="3">
        <v>6</v>
      </c>
      <c r="F15" s="21">
        <v>10</v>
      </c>
      <c r="G15" s="1">
        <v>800</v>
      </c>
      <c r="H15" s="1">
        <f t="shared" si="5"/>
        <v>102</v>
      </c>
      <c r="I15" s="1">
        <f t="shared" si="2"/>
        <v>1400</v>
      </c>
      <c r="J15" s="1">
        <v>102</v>
      </c>
      <c r="K15" s="3">
        <v>9001</v>
      </c>
      <c r="L15" s="3">
        <v>1000</v>
      </c>
      <c r="M15" s="3">
        <v>6</v>
      </c>
      <c r="N15" s="3">
        <v>20</v>
      </c>
      <c r="O15" s="3">
        <v>1</v>
      </c>
      <c r="P15" s="3">
        <v>0</v>
      </c>
      <c r="R15" s="11">
        <f t="shared" si="0"/>
        <v>2400</v>
      </c>
      <c r="S15" s="11">
        <f t="shared" si="1"/>
        <v>4200</v>
      </c>
      <c r="T15" s="11">
        <f t="shared" si="3"/>
        <v>4650</v>
      </c>
      <c r="U15" s="11">
        <f t="shared" si="4"/>
        <v>8100</v>
      </c>
    </row>
    <row r="16" spans="1:21" x14ac:dyDescent="0.25">
      <c r="A16" s="3">
        <v>11</v>
      </c>
      <c r="B16" s="3">
        <v>11</v>
      </c>
      <c r="C16" s="21">
        <v>30</v>
      </c>
      <c r="D16" s="3">
        <v>8</v>
      </c>
      <c r="E16" s="3">
        <v>8</v>
      </c>
      <c r="F16" s="21">
        <v>20</v>
      </c>
      <c r="G16" s="1">
        <v>850</v>
      </c>
      <c r="H16" s="1">
        <f t="shared" si="5"/>
        <v>103</v>
      </c>
      <c r="I16" s="1">
        <f t="shared" si="2"/>
        <v>1500</v>
      </c>
      <c r="J16" s="1">
        <v>103</v>
      </c>
      <c r="K16" s="3">
        <f>K6+1</f>
        <v>9002</v>
      </c>
      <c r="L16" s="3">
        <v>1000</v>
      </c>
      <c r="M16" s="3">
        <v>7</v>
      </c>
      <c r="N16" s="3">
        <v>20</v>
      </c>
      <c r="O16" s="3">
        <v>1</v>
      </c>
      <c r="P16" s="3">
        <v>0</v>
      </c>
      <c r="R16" s="11">
        <f t="shared" si="0"/>
        <v>2550</v>
      </c>
      <c r="S16" s="11">
        <f t="shared" si="1"/>
        <v>4500</v>
      </c>
      <c r="T16" s="11">
        <f t="shared" si="3"/>
        <v>4950</v>
      </c>
      <c r="U16" s="11">
        <f t="shared" si="4"/>
        <v>8700</v>
      </c>
    </row>
    <row r="17" spans="1:21" x14ac:dyDescent="0.25">
      <c r="A17" s="3">
        <v>12</v>
      </c>
      <c r="B17" s="3">
        <v>12</v>
      </c>
      <c r="C17" s="21">
        <v>30</v>
      </c>
      <c r="D17" s="3">
        <v>8</v>
      </c>
      <c r="E17" s="3">
        <v>8</v>
      </c>
      <c r="F17" s="21">
        <v>20</v>
      </c>
      <c r="G17" s="1">
        <v>900</v>
      </c>
      <c r="H17" s="1">
        <f t="shared" si="5"/>
        <v>103</v>
      </c>
      <c r="I17" s="1">
        <f t="shared" si="2"/>
        <v>1600</v>
      </c>
      <c r="J17" s="1">
        <v>103</v>
      </c>
      <c r="K17" s="3">
        <f t="shared" ref="K17:K80" si="6">K7+1</f>
        <v>9002</v>
      </c>
      <c r="L17" s="3">
        <v>1000</v>
      </c>
      <c r="M17" s="3">
        <v>8</v>
      </c>
      <c r="N17" s="3">
        <v>20</v>
      </c>
      <c r="O17" s="3">
        <v>2</v>
      </c>
      <c r="P17" s="3">
        <v>0</v>
      </c>
      <c r="R17" s="11">
        <f t="shared" si="0"/>
        <v>2700</v>
      </c>
      <c r="S17" s="11">
        <f t="shared" si="1"/>
        <v>4800</v>
      </c>
      <c r="T17" s="11">
        <f t="shared" si="3"/>
        <v>5250</v>
      </c>
      <c r="U17" s="11">
        <f t="shared" si="4"/>
        <v>9300</v>
      </c>
    </row>
    <row r="18" spans="1:21" x14ac:dyDescent="0.25">
      <c r="A18" s="3">
        <v>13</v>
      </c>
      <c r="B18" s="3">
        <v>13</v>
      </c>
      <c r="C18" s="21">
        <v>40</v>
      </c>
      <c r="D18" s="3">
        <v>8</v>
      </c>
      <c r="E18" s="3">
        <v>8</v>
      </c>
      <c r="F18" s="21">
        <v>20</v>
      </c>
      <c r="G18" s="1">
        <v>1030</v>
      </c>
      <c r="H18" s="1">
        <f t="shared" si="5"/>
        <v>103</v>
      </c>
      <c r="I18" s="1">
        <f t="shared" si="2"/>
        <v>1700</v>
      </c>
      <c r="J18" s="1">
        <v>103</v>
      </c>
      <c r="K18" s="3">
        <f t="shared" si="6"/>
        <v>9002</v>
      </c>
      <c r="L18" s="3">
        <v>1000</v>
      </c>
      <c r="M18" s="3">
        <v>9</v>
      </c>
      <c r="N18" s="3">
        <v>20</v>
      </c>
      <c r="O18" s="3">
        <v>2</v>
      </c>
      <c r="P18" s="3">
        <v>0</v>
      </c>
      <c r="R18" s="11">
        <f t="shared" si="0"/>
        <v>4120</v>
      </c>
      <c r="S18" s="11">
        <f t="shared" si="1"/>
        <v>6800</v>
      </c>
      <c r="T18" s="11">
        <f t="shared" si="3"/>
        <v>6820</v>
      </c>
      <c r="U18" s="11">
        <f t="shared" si="4"/>
        <v>11600</v>
      </c>
    </row>
    <row r="19" spans="1:21" x14ac:dyDescent="0.25">
      <c r="A19" s="3">
        <v>14</v>
      </c>
      <c r="B19" s="3">
        <v>14</v>
      </c>
      <c r="C19" s="21">
        <v>40</v>
      </c>
      <c r="D19" s="3">
        <v>8</v>
      </c>
      <c r="E19" s="3">
        <v>8</v>
      </c>
      <c r="F19" s="21">
        <v>20</v>
      </c>
      <c r="G19" s="1">
        <v>1040</v>
      </c>
      <c r="H19" s="1">
        <f t="shared" si="5"/>
        <v>103</v>
      </c>
      <c r="I19" s="1">
        <f t="shared" si="2"/>
        <v>1800</v>
      </c>
      <c r="J19" s="1">
        <v>103</v>
      </c>
      <c r="K19" s="3">
        <f t="shared" si="6"/>
        <v>9002</v>
      </c>
      <c r="L19" s="3">
        <v>1000</v>
      </c>
      <c r="M19" s="3">
        <v>10</v>
      </c>
      <c r="N19" s="3">
        <v>20</v>
      </c>
      <c r="O19" s="3">
        <v>2</v>
      </c>
      <c r="P19" s="3">
        <v>0</v>
      </c>
      <c r="R19" s="11">
        <f t="shared" si="0"/>
        <v>4160</v>
      </c>
      <c r="S19" s="11">
        <f t="shared" si="1"/>
        <v>7200</v>
      </c>
      <c r="T19" s="11">
        <f t="shared" si="3"/>
        <v>8280</v>
      </c>
      <c r="U19" s="11">
        <f t="shared" si="4"/>
        <v>14000</v>
      </c>
    </row>
    <row r="20" spans="1:21" x14ac:dyDescent="0.25">
      <c r="A20" s="3">
        <v>15</v>
      </c>
      <c r="B20" s="3">
        <v>15</v>
      </c>
      <c r="C20" s="21">
        <v>40</v>
      </c>
      <c r="D20" s="3">
        <v>8</v>
      </c>
      <c r="E20" s="3">
        <v>8</v>
      </c>
      <c r="F20" s="21">
        <v>20</v>
      </c>
      <c r="G20" s="1">
        <v>1050</v>
      </c>
      <c r="H20" s="1">
        <f t="shared" si="5"/>
        <v>103</v>
      </c>
      <c r="I20" s="1">
        <f t="shared" si="2"/>
        <v>1900</v>
      </c>
      <c r="J20" s="1">
        <v>103</v>
      </c>
      <c r="K20" s="3">
        <f t="shared" si="6"/>
        <v>9002</v>
      </c>
      <c r="L20" s="3">
        <v>1000</v>
      </c>
      <c r="M20" s="3">
        <v>15</v>
      </c>
      <c r="N20" s="3">
        <v>30</v>
      </c>
      <c r="O20" s="3">
        <v>5</v>
      </c>
      <c r="P20" s="3">
        <v>0</v>
      </c>
      <c r="R20" s="11">
        <f t="shared" si="0"/>
        <v>4200</v>
      </c>
      <c r="S20" s="11">
        <f t="shared" si="1"/>
        <v>7600</v>
      </c>
      <c r="T20" s="11">
        <f t="shared" si="3"/>
        <v>8360</v>
      </c>
      <c r="U20" s="11">
        <f t="shared" si="4"/>
        <v>14800</v>
      </c>
    </row>
    <row r="21" spans="1:21" x14ac:dyDescent="0.25">
      <c r="A21" s="3">
        <v>16</v>
      </c>
      <c r="B21" s="3">
        <v>16</v>
      </c>
      <c r="C21" s="21">
        <v>50</v>
      </c>
      <c r="D21" s="3">
        <v>10</v>
      </c>
      <c r="E21" s="3">
        <v>10</v>
      </c>
      <c r="F21" s="21">
        <v>20</v>
      </c>
      <c r="G21" s="1">
        <v>1060</v>
      </c>
      <c r="H21" s="1">
        <f t="shared" si="5"/>
        <v>104</v>
      </c>
      <c r="I21" s="1">
        <f t="shared" si="2"/>
        <v>2000</v>
      </c>
      <c r="J21" s="1">
        <v>104</v>
      </c>
      <c r="K21" s="3">
        <f t="shared" si="6"/>
        <v>9002</v>
      </c>
      <c r="L21" s="3">
        <v>1000</v>
      </c>
      <c r="M21" s="3">
        <v>15</v>
      </c>
      <c r="N21" s="3">
        <v>30</v>
      </c>
      <c r="O21" s="3">
        <v>5</v>
      </c>
      <c r="P21" s="3">
        <v>0</v>
      </c>
      <c r="R21" s="11">
        <f t="shared" si="0"/>
        <v>5300</v>
      </c>
      <c r="S21" s="11">
        <f t="shared" si="1"/>
        <v>10000</v>
      </c>
      <c r="T21" s="11">
        <f t="shared" si="3"/>
        <v>9500</v>
      </c>
      <c r="U21" s="11">
        <f t="shared" si="4"/>
        <v>17600</v>
      </c>
    </row>
    <row r="22" spans="1:21" x14ac:dyDescent="0.25">
      <c r="A22" s="3">
        <v>17</v>
      </c>
      <c r="B22" s="3">
        <v>17</v>
      </c>
      <c r="C22" s="21">
        <v>50</v>
      </c>
      <c r="D22" s="3">
        <v>10</v>
      </c>
      <c r="E22" s="3">
        <v>10</v>
      </c>
      <c r="F22" s="21">
        <v>20</v>
      </c>
      <c r="G22" s="1">
        <v>1070</v>
      </c>
      <c r="H22" s="1">
        <f t="shared" si="5"/>
        <v>104</v>
      </c>
      <c r="I22" s="1">
        <f t="shared" si="2"/>
        <v>2100</v>
      </c>
      <c r="J22" s="1">
        <v>104</v>
      </c>
      <c r="K22" s="3">
        <f t="shared" si="6"/>
        <v>9002</v>
      </c>
      <c r="L22" s="3">
        <v>1000</v>
      </c>
      <c r="M22" s="3">
        <v>15</v>
      </c>
      <c r="N22" s="3">
        <v>30</v>
      </c>
      <c r="O22" s="3">
        <v>5</v>
      </c>
      <c r="P22" s="3">
        <v>0</v>
      </c>
      <c r="R22" s="11">
        <f t="shared" si="0"/>
        <v>5350</v>
      </c>
      <c r="S22" s="11">
        <f t="shared" si="1"/>
        <v>10500</v>
      </c>
      <c r="T22" s="11">
        <f t="shared" si="3"/>
        <v>10650</v>
      </c>
      <c r="U22" s="11">
        <f t="shared" si="4"/>
        <v>20500</v>
      </c>
    </row>
    <row r="23" spans="1:21" x14ac:dyDescent="0.25">
      <c r="A23" s="3">
        <v>18</v>
      </c>
      <c r="B23" s="3">
        <v>18</v>
      </c>
      <c r="C23" s="21">
        <v>60</v>
      </c>
      <c r="D23" s="3">
        <v>10</v>
      </c>
      <c r="E23" s="3">
        <v>10</v>
      </c>
      <c r="F23" s="21">
        <v>20</v>
      </c>
      <c r="G23" s="1">
        <v>1080</v>
      </c>
      <c r="H23" s="1">
        <f t="shared" si="5"/>
        <v>104</v>
      </c>
      <c r="I23" s="1">
        <f t="shared" si="2"/>
        <v>2200</v>
      </c>
      <c r="J23" s="1">
        <v>104</v>
      </c>
      <c r="K23" s="3">
        <f t="shared" si="6"/>
        <v>9002</v>
      </c>
      <c r="L23" s="3">
        <v>1000</v>
      </c>
      <c r="M23" s="3">
        <v>15</v>
      </c>
      <c r="N23" s="3">
        <v>30</v>
      </c>
      <c r="O23" s="3">
        <v>5</v>
      </c>
      <c r="P23" s="3">
        <v>0</v>
      </c>
      <c r="R23" s="11">
        <f t="shared" si="0"/>
        <v>6480</v>
      </c>
      <c r="S23" s="11">
        <f t="shared" si="1"/>
        <v>13200</v>
      </c>
      <c r="T23" s="11">
        <f t="shared" si="3"/>
        <v>11830</v>
      </c>
      <c r="U23" s="11">
        <f t="shared" si="4"/>
        <v>23700</v>
      </c>
    </row>
    <row r="24" spans="1:21" x14ac:dyDescent="0.25">
      <c r="A24" s="3">
        <v>19</v>
      </c>
      <c r="B24" s="3">
        <v>19</v>
      </c>
      <c r="C24" s="21">
        <v>70</v>
      </c>
      <c r="D24" s="3">
        <v>10</v>
      </c>
      <c r="E24" s="3">
        <v>10</v>
      </c>
      <c r="F24" s="21">
        <v>20</v>
      </c>
      <c r="G24" s="1">
        <v>1090</v>
      </c>
      <c r="H24" s="1">
        <f t="shared" si="5"/>
        <v>104</v>
      </c>
      <c r="I24" s="1">
        <f t="shared" si="2"/>
        <v>2300</v>
      </c>
      <c r="J24" s="1">
        <v>104</v>
      </c>
      <c r="K24" s="3">
        <f t="shared" si="6"/>
        <v>9002</v>
      </c>
      <c r="L24" s="3">
        <v>1000</v>
      </c>
      <c r="M24" s="3">
        <v>15</v>
      </c>
      <c r="N24" s="3">
        <v>30</v>
      </c>
      <c r="O24" s="3">
        <v>6</v>
      </c>
      <c r="P24" s="3">
        <v>0</v>
      </c>
      <c r="R24" s="11">
        <f t="shared" si="0"/>
        <v>7630</v>
      </c>
      <c r="S24" s="11">
        <f t="shared" si="1"/>
        <v>16100</v>
      </c>
      <c r="T24" s="11">
        <f t="shared" si="3"/>
        <v>14110</v>
      </c>
      <c r="U24" s="11">
        <f t="shared" si="4"/>
        <v>29300</v>
      </c>
    </row>
    <row r="25" spans="1:21" x14ac:dyDescent="0.25">
      <c r="A25" s="3">
        <v>20</v>
      </c>
      <c r="B25" s="3">
        <v>20</v>
      </c>
      <c r="C25" s="21">
        <v>80</v>
      </c>
      <c r="D25" s="3">
        <v>10</v>
      </c>
      <c r="E25" s="3">
        <v>10</v>
      </c>
      <c r="F25" s="21">
        <v>20</v>
      </c>
      <c r="G25" s="1">
        <v>1100</v>
      </c>
      <c r="H25" s="1">
        <f t="shared" si="5"/>
        <v>104</v>
      </c>
      <c r="I25" s="1">
        <f t="shared" si="2"/>
        <v>2400</v>
      </c>
      <c r="J25" s="1">
        <v>104</v>
      </c>
      <c r="K25" s="3">
        <f t="shared" si="6"/>
        <v>9002</v>
      </c>
      <c r="L25" s="3">
        <v>1000</v>
      </c>
      <c r="M25" s="3">
        <v>16</v>
      </c>
      <c r="N25" s="3">
        <v>40</v>
      </c>
      <c r="O25" s="3">
        <v>6</v>
      </c>
      <c r="P25" s="3">
        <v>0</v>
      </c>
      <c r="R25" s="11">
        <f t="shared" si="0"/>
        <v>8800</v>
      </c>
      <c r="S25" s="11">
        <f t="shared" si="1"/>
        <v>19200</v>
      </c>
      <c r="T25" s="11">
        <f t="shared" si="3"/>
        <v>16430</v>
      </c>
      <c r="U25" s="11">
        <f t="shared" si="4"/>
        <v>35300</v>
      </c>
    </row>
    <row r="26" spans="1:21" x14ac:dyDescent="0.25">
      <c r="A26" s="3">
        <v>21</v>
      </c>
      <c r="B26" s="3">
        <v>21</v>
      </c>
      <c r="C26" s="21">
        <v>90</v>
      </c>
      <c r="D26" s="3">
        <v>15</v>
      </c>
      <c r="E26" s="3">
        <v>15</v>
      </c>
      <c r="F26" s="21">
        <v>30</v>
      </c>
      <c r="G26" s="1">
        <v>1110</v>
      </c>
      <c r="H26" s="1">
        <f t="shared" si="5"/>
        <v>105</v>
      </c>
      <c r="I26" s="1">
        <f t="shared" si="2"/>
        <v>2500</v>
      </c>
      <c r="J26" s="1">
        <v>105</v>
      </c>
      <c r="K26" s="3">
        <f t="shared" si="6"/>
        <v>9003</v>
      </c>
      <c r="L26" s="3">
        <v>1025</v>
      </c>
      <c r="M26" s="3">
        <v>17</v>
      </c>
      <c r="N26" s="3">
        <v>40</v>
      </c>
      <c r="O26" s="3">
        <v>7</v>
      </c>
      <c r="P26" s="3">
        <v>0</v>
      </c>
      <c r="R26" s="11">
        <f t="shared" si="0"/>
        <v>9990</v>
      </c>
      <c r="S26" s="11">
        <f t="shared" si="1"/>
        <v>22500</v>
      </c>
      <c r="T26" s="11">
        <f t="shared" si="3"/>
        <v>18790</v>
      </c>
      <c r="U26" s="11">
        <f t="shared" si="4"/>
        <v>41700</v>
      </c>
    </row>
    <row r="27" spans="1:21" x14ac:dyDescent="0.25">
      <c r="A27" s="3">
        <v>22</v>
      </c>
      <c r="B27" s="3">
        <v>22</v>
      </c>
      <c r="C27" s="21">
        <v>100</v>
      </c>
      <c r="D27" s="3">
        <v>15</v>
      </c>
      <c r="E27" s="3">
        <v>15</v>
      </c>
      <c r="F27" s="21">
        <v>30</v>
      </c>
      <c r="G27" s="1">
        <v>1120</v>
      </c>
      <c r="H27" s="1">
        <f t="shared" si="5"/>
        <v>105</v>
      </c>
      <c r="I27" s="1">
        <f t="shared" si="2"/>
        <v>2600</v>
      </c>
      <c r="J27" s="1">
        <v>105</v>
      </c>
      <c r="K27" s="3">
        <f t="shared" si="6"/>
        <v>9003</v>
      </c>
      <c r="L27" s="3">
        <v>1050</v>
      </c>
      <c r="M27" s="3">
        <v>18</v>
      </c>
      <c r="N27" s="3">
        <v>40</v>
      </c>
      <c r="O27" s="3">
        <v>8</v>
      </c>
      <c r="P27" s="3">
        <v>0</v>
      </c>
      <c r="R27" s="11">
        <f t="shared" si="0"/>
        <v>11200</v>
      </c>
      <c r="S27" s="11">
        <f t="shared" si="1"/>
        <v>26000</v>
      </c>
      <c r="T27" s="11">
        <f t="shared" si="3"/>
        <v>21190</v>
      </c>
      <c r="U27" s="11">
        <f t="shared" si="4"/>
        <v>48500</v>
      </c>
    </row>
    <row r="28" spans="1:21" x14ac:dyDescent="0.25">
      <c r="A28" s="3">
        <v>23</v>
      </c>
      <c r="B28" s="3">
        <v>23</v>
      </c>
      <c r="C28" s="21">
        <v>120</v>
      </c>
      <c r="D28" s="3">
        <v>15</v>
      </c>
      <c r="E28" s="3">
        <v>15</v>
      </c>
      <c r="F28" s="21">
        <v>30</v>
      </c>
      <c r="G28" s="1">
        <v>1130</v>
      </c>
      <c r="H28" s="1">
        <f t="shared" si="5"/>
        <v>105</v>
      </c>
      <c r="I28" s="1">
        <f t="shared" si="2"/>
        <v>2700</v>
      </c>
      <c r="J28" s="1">
        <v>105</v>
      </c>
      <c r="K28" s="3">
        <f t="shared" si="6"/>
        <v>9003</v>
      </c>
      <c r="L28" s="3">
        <v>1075</v>
      </c>
      <c r="M28" s="3">
        <v>19</v>
      </c>
      <c r="N28" s="3">
        <v>40</v>
      </c>
      <c r="O28" s="3">
        <v>10</v>
      </c>
      <c r="P28" s="3">
        <v>0</v>
      </c>
      <c r="R28" s="11">
        <f t="shared" si="0"/>
        <v>13560</v>
      </c>
      <c r="S28" s="11">
        <f t="shared" si="1"/>
        <v>32400</v>
      </c>
      <c r="T28" s="11">
        <f t="shared" si="3"/>
        <v>24760</v>
      </c>
      <c r="U28" s="11">
        <f t="shared" si="4"/>
        <v>58400</v>
      </c>
    </row>
    <row r="29" spans="1:21" x14ac:dyDescent="0.25">
      <c r="A29" s="3">
        <v>24</v>
      </c>
      <c r="B29" s="3">
        <v>24</v>
      </c>
      <c r="C29" s="21">
        <v>140</v>
      </c>
      <c r="D29" s="3">
        <v>15</v>
      </c>
      <c r="E29" s="3">
        <v>15</v>
      </c>
      <c r="F29" s="21">
        <v>30</v>
      </c>
      <c r="G29" s="1">
        <v>1140</v>
      </c>
      <c r="H29" s="1">
        <f t="shared" si="5"/>
        <v>105</v>
      </c>
      <c r="I29" s="1">
        <f t="shared" si="2"/>
        <v>2800</v>
      </c>
      <c r="J29" s="1">
        <v>105</v>
      </c>
      <c r="K29" s="3">
        <f t="shared" si="6"/>
        <v>9003</v>
      </c>
      <c r="L29" s="3">
        <v>1100</v>
      </c>
      <c r="M29" s="3">
        <v>20</v>
      </c>
      <c r="N29" s="3">
        <v>40</v>
      </c>
      <c r="O29" s="3">
        <v>11</v>
      </c>
      <c r="P29" s="3">
        <v>0</v>
      </c>
      <c r="R29" s="11">
        <f t="shared" si="0"/>
        <v>15960</v>
      </c>
      <c r="S29" s="11">
        <f t="shared" si="1"/>
        <v>39200</v>
      </c>
      <c r="T29" s="11">
        <f t="shared" si="3"/>
        <v>29520</v>
      </c>
      <c r="U29" s="11">
        <f t="shared" si="4"/>
        <v>71600</v>
      </c>
    </row>
    <row r="30" spans="1:21" x14ac:dyDescent="0.25">
      <c r="A30" s="3">
        <v>25</v>
      </c>
      <c r="B30" s="3">
        <v>25</v>
      </c>
      <c r="C30" s="21">
        <v>160</v>
      </c>
      <c r="D30" s="3">
        <v>15</v>
      </c>
      <c r="E30" s="3">
        <v>15</v>
      </c>
      <c r="F30" s="21">
        <v>30</v>
      </c>
      <c r="G30" s="1">
        <v>1150</v>
      </c>
      <c r="H30" s="1">
        <f t="shared" si="5"/>
        <v>105</v>
      </c>
      <c r="I30" s="1">
        <f t="shared" si="2"/>
        <v>2900</v>
      </c>
      <c r="J30" s="1">
        <v>105</v>
      </c>
      <c r="K30" s="3">
        <f t="shared" si="6"/>
        <v>9003</v>
      </c>
      <c r="L30" s="3">
        <v>1125</v>
      </c>
      <c r="M30" s="3">
        <v>25</v>
      </c>
      <c r="N30" s="3">
        <v>50</v>
      </c>
      <c r="O30" s="3">
        <v>13</v>
      </c>
      <c r="P30" s="3">
        <v>0</v>
      </c>
      <c r="R30" s="11">
        <f t="shared" si="0"/>
        <v>18400</v>
      </c>
      <c r="S30" s="11">
        <f t="shared" si="1"/>
        <v>46400</v>
      </c>
      <c r="T30" s="11">
        <f t="shared" si="3"/>
        <v>34360</v>
      </c>
      <c r="U30" s="11">
        <f t="shared" si="4"/>
        <v>85600</v>
      </c>
    </row>
    <row r="31" spans="1:21" x14ac:dyDescent="0.25">
      <c r="A31" s="3">
        <v>26</v>
      </c>
      <c r="B31" s="3">
        <v>26</v>
      </c>
      <c r="C31" s="21">
        <v>180</v>
      </c>
      <c r="D31" s="3">
        <v>20</v>
      </c>
      <c r="E31" s="3">
        <v>20</v>
      </c>
      <c r="F31" s="21">
        <v>30</v>
      </c>
      <c r="G31" s="1">
        <v>1160</v>
      </c>
      <c r="H31" s="1">
        <f t="shared" si="5"/>
        <v>106</v>
      </c>
      <c r="I31" s="1">
        <f t="shared" si="2"/>
        <v>3000</v>
      </c>
      <c r="J31" s="1">
        <v>106</v>
      </c>
      <c r="K31" s="3">
        <f t="shared" si="6"/>
        <v>9003</v>
      </c>
      <c r="L31" s="3">
        <v>1150</v>
      </c>
      <c r="M31" s="3">
        <v>25</v>
      </c>
      <c r="N31" s="3">
        <v>50</v>
      </c>
      <c r="O31" s="3">
        <v>15</v>
      </c>
      <c r="P31" s="3">
        <v>0</v>
      </c>
      <c r="R31" s="11">
        <f t="shared" si="0"/>
        <v>20880</v>
      </c>
      <c r="S31" s="11">
        <f t="shared" si="1"/>
        <v>54000</v>
      </c>
      <c r="T31" s="11">
        <f t="shared" si="3"/>
        <v>39280</v>
      </c>
      <c r="U31" s="11">
        <f t="shared" si="4"/>
        <v>100400</v>
      </c>
    </row>
    <row r="32" spans="1:21" x14ac:dyDescent="0.25">
      <c r="A32" s="3">
        <v>27</v>
      </c>
      <c r="B32" s="3">
        <v>27</v>
      </c>
      <c r="C32" s="21">
        <v>210</v>
      </c>
      <c r="D32" s="3">
        <v>20</v>
      </c>
      <c r="E32" s="3">
        <v>20</v>
      </c>
      <c r="F32" s="21">
        <v>30</v>
      </c>
      <c r="G32" s="1">
        <v>1170</v>
      </c>
      <c r="H32" s="1">
        <f t="shared" si="5"/>
        <v>106</v>
      </c>
      <c r="I32" s="1">
        <f t="shared" si="2"/>
        <v>3100</v>
      </c>
      <c r="J32" s="1">
        <v>106</v>
      </c>
      <c r="K32" s="3">
        <f t="shared" si="6"/>
        <v>9003</v>
      </c>
      <c r="L32" s="3">
        <v>1175</v>
      </c>
      <c r="M32" s="3">
        <v>25</v>
      </c>
      <c r="N32" s="3">
        <v>50</v>
      </c>
      <c r="O32" s="3">
        <v>17</v>
      </c>
      <c r="P32" s="3">
        <v>0</v>
      </c>
      <c r="R32" s="11">
        <f t="shared" si="0"/>
        <v>24570</v>
      </c>
      <c r="S32" s="11">
        <f t="shared" si="1"/>
        <v>65100</v>
      </c>
      <c r="T32" s="11">
        <f t="shared" si="3"/>
        <v>45450</v>
      </c>
      <c r="U32" s="11">
        <f t="shared" si="4"/>
        <v>119100</v>
      </c>
    </row>
    <row r="33" spans="1:21" x14ac:dyDescent="0.25">
      <c r="A33" s="3">
        <v>28</v>
      </c>
      <c r="B33" s="3">
        <v>28</v>
      </c>
      <c r="C33" s="21">
        <v>260</v>
      </c>
      <c r="D33" s="3">
        <v>20</v>
      </c>
      <c r="E33" s="3">
        <v>20</v>
      </c>
      <c r="F33" s="21">
        <v>30</v>
      </c>
      <c r="G33" s="1">
        <v>1180</v>
      </c>
      <c r="H33" s="1">
        <f t="shared" si="5"/>
        <v>106</v>
      </c>
      <c r="I33" s="1">
        <f t="shared" si="2"/>
        <v>3200</v>
      </c>
      <c r="J33" s="1">
        <v>106</v>
      </c>
      <c r="K33" s="3">
        <f t="shared" si="6"/>
        <v>9003</v>
      </c>
      <c r="L33" s="3">
        <v>1200</v>
      </c>
      <c r="M33" s="3">
        <v>25</v>
      </c>
      <c r="N33" s="3">
        <v>50</v>
      </c>
      <c r="O33" s="3">
        <v>20</v>
      </c>
      <c r="P33" s="3">
        <v>0</v>
      </c>
      <c r="R33" s="11">
        <f t="shared" si="0"/>
        <v>30680</v>
      </c>
      <c r="S33" s="11">
        <f t="shared" si="1"/>
        <v>83200</v>
      </c>
      <c r="T33" s="11">
        <f t="shared" si="3"/>
        <v>55250</v>
      </c>
      <c r="U33" s="11">
        <f t="shared" si="4"/>
        <v>148300</v>
      </c>
    </row>
    <row r="34" spans="1:21" x14ac:dyDescent="0.25">
      <c r="A34" s="3">
        <v>29</v>
      </c>
      <c r="B34" s="3">
        <v>29</v>
      </c>
      <c r="C34" s="21">
        <v>280</v>
      </c>
      <c r="D34" s="3">
        <v>20</v>
      </c>
      <c r="E34" s="3">
        <v>20</v>
      </c>
      <c r="F34" s="21">
        <v>30</v>
      </c>
      <c r="G34" s="1">
        <v>1190</v>
      </c>
      <c r="H34" s="1">
        <f t="shared" si="5"/>
        <v>106</v>
      </c>
      <c r="I34" s="1">
        <f t="shared" si="2"/>
        <v>3300</v>
      </c>
      <c r="J34" s="1">
        <v>106</v>
      </c>
      <c r="K34" s="3">
        <f t="shared" si="6"/>
        <v>9003</v>
      </c>
      <c r="L34" s="3">
        <v>1225</v>
      </c>
      <c r="M34" s="3">
        <v>25</v>
      </c>
      <c r="N34" s="3">
        <v>50</v>
      </c>
      <c r="O34" s="3">
        <v>22</v>
      </c>
      <c r="P34" s="3">
        <v>0</v>
      </c>
      <c r="R34" s="11">
        <f t="shared" si="0"/>
        <v>33320</v>
      </c>
      <c r="S34" s="11">
        <f t="shared" si="1"/>
        <v>92400</v>
      </c>
      <c r="T34" s="11">
        <f t="shared" si="3"/>
        <v>64000</v>
      </c>
      <c r="U34" s="11">
        <f t="shared" si="4"/>
        <v>175600</v>
      </c>
    </row>
    <row r="35" spans="1:21" x14ac:dyDescent="0.25">
      <c r="A35" s="3">
        <v>30</v>
      </c>
      <c r="B35" s="3">
        <v>30</v>
      </c>
      <c r="C35" s="22">
        <v>300</v>
      </c>
      <c r="D35" s="3">
        <v>20</v>
      </c>
      <c r="E35" s="3">
        <v>20</v>
      </c>
      <c r="F35" s="21">
        <v>30</v>
      </c>
      <c r="G35" s="1">
        <v>1200</v>
      </c>
      <c r="H35" s="1">
        <f t="shared" si="5"/>
        <v>106</v>
      </c>
      <c r="I35" s="1">
        <f t="shared" si="2"/>
        <v>3400</v>
      </c>
      <c r="J35" s="1">
        <v>106</v>
      </c>
      <c r="K35" s="3">
        <f t="shared" si="6"/>
        <v>9003</v>
      </c>
      <c r="L35" s="3">
        <v>1250</v>
      </c>
      <c r="M35" s="3">
        <v>26</v>
      </c>
      <c r="N35" s="3">
        <v>60</v>
      </c>
      <c r="O35" s="3">
        <v>25</v>
      </c>
      <c r="P35" s="3">
        <v>0</v>
      </c>
      <c r="R35" s="11">
        <f t="shared" si="0"/>
        <v>36000</v>
      </c>
      <c r="S35" s="11">
        <f t="shared" si="1"/>
        <v>102000</v>
      </c>
      <c r="T35" s="11">
        <f t="shared" si="3"/>
        <v>69320</v>
      </c>
      <c r="U35" s="11">
        <f t="shared" si="4"/>
        <v>194400</v>
      </c>
    </row>
    <row r="36" spans="1:21" x14ac:dyDescent="0.25">
      <c r="A36" s="3">
        <v>31</v>
      </c>
      <c r="B36" s="3">
        <v>31</v>
      </c>
      <c r="C36" s="21">
        <v>310</v>
      </c>
      <c r="D36" s="3">
        <v>25</v>
      </c>
      <c r="E36" s="3">
        <v>20</v>
      </c>
      <c r="F36" s="21">
        <v>40</v>
      </c>
      <c r="G36" s="1">
        <v>1210</v>
      </c>
      <c r="H36" s="1">
        <f t="shared" si="5"/>
        <v>107</v>
      </c>
      <c r="I36" s="1">
        <f t="shared" si="2"/>
        <v>3500</v>
      </c>
      <c r="J36" s="1">
        <v>107</v>
      </c>
      <c r="K36" s="3">
        <f t="shared" si="6"/>
        <v>9004</v>
      </c>
      <c r="L36" s="3">
        <v>1275</v>
      </c>
      <c r="M36" s="3">
        <v>27</v>
      </c>
      <c r="N36" s="3">
        <v>60</v>
      </c>
      <c r="O36" s="3">
        <v>28</v>
      </c>
      <c r="P36" s="3">
        <v>0</v>
      </c>
      <c r="R36" s="11">
        <f t="shared" si="0"/>
        <v>37510</v>
      </c>
      <c r="S36" s="11">
        <f t="shared" si="1"/>
        <v>108500</v>
      </c>
      <c r="T36" s="11">
        <f t="shared" si="3"/>
        <v>73510</v>
      </c>
      <c r="U36" s="11">
        <f t="shared" si="4"/>
        <v>210500</v>
      </c>
    </row>
    <row r="37" spans="1:21" x14ac:dyDescent="0.25">
      <c r="A37" s="3">
        <v>32</v>
      </c>
      <c r="B37" s="3">
        <v>32</v>
      </c>
      <c r="C37" s="21">
        <v>320</v>
      </c>
      <c r="D37" s="3">
        <v>25</v>
      </c>
      <c r="E37" s="3">
        <v>20</v>
      </c>
      <c r="F37" s="21">
        <v>40</v>
      </c>
      <c r="G37" s="1">
        <v>1220</v>
      </c>
      <c r="H37" s="1">
        <f t="shared" si="5"/>
        <v>107</v>
      </c>
      <c r="I37" s="1">
        <f t="shared" si="2"/>
        <v>3600</v>
      </c>
      <c r="J37" s="1">
        <v>107</v>
      </c>
      <c r="K37" s="3">
        <f t="shared" si="6"/>
        <v>9004</v>
      </c>
      <c r="L37" s="3">
        <v>1300</v>
      </c>
      <c r="M37" s="3">
        <v>28</v>
      </c>
      <c r="N37" s="3">
        <v>60</v>
      </c>
      <c r="O37" s="3">
        <v>32</v>
      </c>
      <c r="P37" s="3">
        <v>0</v>
      </c>
      <c r="R37" s="11">
        <f t="shared" si="0"/>
        <v>39040</v>
      </c>
      <c r="S37" s="11">
        <f t="shared" si="1"/>
        <v>115200</v>
      </c>
      <c r="T37" s="11">
        <f t="shared" si="3"/>
        <v>76550</v>
      </c>
      <c r="U37" s="11">
        <f t="shared" si="4"/>
        <v>223700</v>
      </c>
    </row>
    <row r="38" spans="1:21" x14ac:dyDescent="0.25">
      <c r="A38" s="3">
        <v>33</v>
      </c>
      <c r="B38" s="3">
        <v>33</v>
      </c>
      <c r="C38" s="21">
        <v>330</v>
      </c>
      <c r="D38" s="3">
        <v>25</v>
      </c>
      <c r="E38" s="3">
        <v>20</v>
      </c>
      <c r="F38" s="21">
        <v>40</v>
      </c>
      <c r="G38" s="1">
        <v>1230</v>
      </c>
      <c r="H38" s="1">
        <f t="shared" si="5"/>
        <v>107</v>
      </c>
      <c r="I38" s="1">
        <f t="shared" si="2"/>
        <v>3700</v>
      </c>
      <c r="J38" s="1">
        <v>107</v>
      </c>
      <c r="K38" s="3">
        <f t="shared" si="6"/>
        <v>9004</v>
      </c>
      <c r="L38" s="3">
        <v>1325</v>
      </c>
      <c r="M38" s="3">
        <v>29</v>
      </c>
      <c r="N38" s="3">
        <v>60</v>
      </c>
      <c r="O38" s="3">
        <v>35</v>
      </c>
      <c r="P38" s="3">
        <v>0</v>
      </c>
      <c r="R38" s="11">
        <f t="shared" si="0"/>
        <v>40590</v>
      </c>
      <c r="S38" s="11">
        <f t="shared" si="1"/>
        <v>122100</v>
      </c>
      <c r="T38" s="11">
        <f t="shared" si="3"/>
        <v>79630</v>
      </c>
      <c r="U38" s="11">
        <f t="shared" si="4"/>
        <v>237300</v>
      </c>
    </row>
    <row r="39" spans="1:21" x14ac:dyDescent="0.25">
      <c r="A39" s="3">
        <v>34</v>
      </c>
      <c r="B39" s="3">
        <v>34</v>
      </c>
      <c r="C39" s="21">
        <v>340</v>
      </c>
      <c r="D39" s="3">
        <v>25</v>
      </c>
      <c r="E39" s="3">
        <v>20</v>
      </c>
      <c r="F39" s="21">
        <v>40</v>
      </c>
      <c r="G39" s="1">
        <v>1240</v>
      </c>
      <c r="H39" s="1">
        <f t="shared" si="5"/>
        <v>107</v>
      </c>
      <c r="I39" s="1">
        <f t="shared" si="2"/>
        <v>3800</v>
      </c>
      <c r="J39" s="1">
        <v>107</v>
      </c>
      <c r="K39" s="3">
        <f t="shared" si="6"/>
        <v>9004</v>
      </c>
      <c r="L39" s="3">
        <v>1350</v>
      </c>
      <c r="M39" s="3">
        <v>30</v>
      </c>
      <c r="N39" s="3">
        <v>60</v>
      </c>
      <c r="O39" s="3">
        <v>39</v>
      </c>
      <c r="P39" s="3">
        <v>0</v>
      </c>
      <c r="R39" s="11">
        <f t="shared" ref="R39:R85" si="7">C39*G39/10</f>
        <v>42160</v>
      </c>
      <c r="S39" s="11">
        <f t="shared" ref="S39:S85" si="8">C39*I39/10</f>
        <v>129200</v>
      </c>
      <c r="T39" s="11">
        <f t="shared" si="3"/>
        <v>82750</v>
      </c>
      <c r="U39" s="11">
        <f t="shared" si="4"/>
        <v>251300</v>
      </c>
    </row>
    <row r="40" spans="1:21" x14ac:dyDescent="0.25">
      <c r="A40" s="3">
        <v>35</v>
      </c>
      <c r="B40" s="3">
        <v>35</v>
      </c>
      <c r="C40" s="23">
        <v>350</v>
      </c>
      <c r="D40" s="3">
        <v>25</v>
      </c>
      <c r="E40" s="3">
        <v>20</v>
      </c>
      <c r="F40" s="21">
        <v>40</v>
      </c>
      <c r="G40" s="1">
        <v>1250</v>
      </c>
      <c r="H40" s="1">
        <f t="shared" si="5"/>
        <v>107</v>
      </c>
      <c r="I40" s="1">
        <f t="shared" si="2"/>
        <v>3900</v>
      </c>
      <c r="J40" s="1">
        <v>107</v>
      </c>
      <c r="K40" s="3">
        <f t="shared" si="6"/>
        <v>9004</v>
      </c>
      <c r="L40" s="3">
        <v>1375</v>
      </c>
      <c r="M40" s="3">
        <v>35</v>
      </c>
      <c r="N40" s="3">
        <v>70</v>
      </c>
      <c r="O40" s="3">
        <v>43</v>
      </c>
      <c r="P40" s="3">
        <v>0</v>
      </c>
      <c r="R40" s="11">
        <f t="shared" si="7"/>
        <v>43750</v>
      </c>
      <c r="S40" s="11">
        <f t="shared" si="8"/>
        <v>136500</v>
      </c>
      <c r="T40" s="11">
        <f t="shared" ref="T40:T85" si="9">R40+R39</f>
        <v>85910</v>
      </c>
      <c r="U40" s="11">
        <f t="shared" ref="U40:U85" si="10">S40+S39</f>
        <v>265700</v>
      </c>
    </row>
    <row r="41" spans="1:21" x14ac:dyDescent="0.25">
      <c r="A41" s="3">
        <v>36</v>
      </c>
      <c r="B41" s="3">
        <v>36</v>
      </c>
      <c r="C41" s="21">
        <v>360</v>
      </c>
      <c r="D41" s="3">
        <v>30</v>
      </c>
      <c r="E41" s="3">
        <v>20</v>
      </c>
      <c r="F41" s="21">
        <v>50</v>
      </c>
      <c r="G41" s="1">
        <v>1260</v>
      </c>
      <c r="H41" s="1">
        <f t="shared" si="5"/>
        <v>108</v>
      </c>
      <c r="I41" s="1">
        <f t="shared" si="2"/>
        <v>4000</v>
      </c>
      <c r="J41" s="1">
        <v>108</v>
      </c>
      <c r="K41" s="3">
        <f t="shared" si="6"/>
        <v>9004</v>
      </c>
      <c r="L41" s="3">
        <v>1400</v>
      </c>
      <c r="M41" s="3">
        <v>35</v>
      </c>
      <c r="N41" s="3">
        <v>70</v>
      </c>
      <c r="O41" s="3">
        <v>47</v>
      </c>
      <c r="P41" s="3">
        <v>0</v>
      </c>
      <c r="R41" s="11">
        <f t="shared" si="7"/>
        <v>45360</v>
      </c>
      <c r="S41" s="11">
        <f t="shared" si="8"/>
        <v>144000</v>
      </c>
      <c r="T41" s="11">
        <f t="shared" si="9"/>
        <v>89110</v>
      </c>
      <c r="U41" s="11">
        <f t="shared" si="10"/>
        <v>280500</v>
      </c>
    </row>
    <row r="42" spans="1:21" x14ac:dyDescent="0.25">
      <c r="A42" s="3">
        <v>37</v>
      </c>
      <c r="B42" s="3">
        <v>37</v>
      </c>
      <c r="C42" s="21">
        <v>370</v>
      </c>
      <c r="D42" s="3">
        <v>30</v>
      </c>
      <c r="E42" s="3">
        <v>20</v>
      </c>
      <c r="F42" s="21">
        <v>50</v>
      </c>
      <c r="G42" s="1">
        <v>1270</v>
      </c>
      <c r="H42" s="1">
        <f t="shared" si="5"/>
        <v>108</v>
      </c>
      <c r="I42" s="1">
        <f t="shared" si="2"/>
        <v>4100</v>
      </c>
      <c r="J42" s="1">
        <v>108</v>
      </c>
      <c r="K42" s="3">
        <f t="shared" si="6"/>
        <v>9004</v>
      </c>
      <c r="L42" s="3">
        <v>1425</v>
      </c>
      <c r="M42" s="3">
        <v>35</v>
      </c>
      <c r="N42" s="3">
        <v>70</v>
      </c>
      <c r="O42" s="3">
        <v>52</v>
      </c>
      <c r="P42" s="3">
        <v>0</v>
      </c>
      <c r="R42" s="11">
        <f t="shared" si="7"/>
        <v>46990</v>
      </c>
      <c r="S42" s="11">
        <f t="shared" si="8"/>
        <v>151700</v>
      </c>
      <c r="T42" s="11">
        <f t="shared" si="9"/>
        <v>92350</v>
      </c>
      <c r="U42" s="11">
        <f t="shared" si="10"/>
        <v>295700</v>
      </c>
    </row>
    <row r="43" spans="1:21" x14ac:dyDescent="0.25">
      <c r="A43" s="3">
        <v>38</v>
      </c>
      <c r="B43" s="3">
        <v>38</v>
      </c>
      <c r="C43" s="21">
        <v>380</v>
      </c>
      <c r="D43" s="3">
        <v>30</v>
      </c>
      <c r="E43" s="3">
        <v>20</v>
      </c>
      <c r="F43" s="21">
        <v>50</v>
      </c>
      <c r="G43" s="1">
        <v>1280</v>
      </c>
      <c r="H43" s="1">
        <f t="shared" si="5"/>
        <v>108</v>
      </c>
      <c r="I43" s="1">
        <f t="shared" si="2"/>
        <v>4200</v>
      </c>
      <c r="J43" s="1">
        <v>108</v>
      </c>
      <c r="K43" s="3">
        <f t="shared" si="6"/>
        <v>9004</v>
      </c>
      <c r="L43" s="3">
        <v>1450</v>
      </c>
      <c r="M43" s="3">
        <v>35</v>
      </c>
      <c r="N43" s="3">
        <v>70</v>
      </c>
      <c r="O43" s="3">
        <v>57</v>
      </c>
      <c r="P43" s="3">
        <v>0</v>
      </c>
      <c r="R43" s="11">
        <f t="shared" si="7"/>
        <v>48640</v>
      </c>
      <c r="S43" s="11">
        <f t="shared" si="8"/>
        <v>159600</v>
      </c>
      <c r="T43" s="11">
        <f t="shared" si="9"/>
        <v>95630</v>
      </c>
      <c r="U43" s="11">
        <f t="shared" si="10"/>
        <v>311300</v>
      </c>
    </row>
    <row r="44" spans="1:21" x14ac:dyDescent="0.25">
      <c r="A44" s="3">
        <v>39</v>
      </c>
      <c r="B44" s="3">
        <v>39</v>
      </c>
      <c r="C44" s="24">
        <v>420</v>
      </c>
      <c r="D44" s="3">
        <v>30</v>
      </c>
      <c r="E44" s="3">
        <v>20</v>
      </c>
      <c r="F44" s="21">
        <v>50</v>
      </c>
      <c r="G44" s="1">
        <v>1290</v>
      </c>
      <c r="H44" s="1">
        <f t="shared" si="5"/>
        <v>108</v>
      </c>
      <c r="I44" s="1">
        <f t="shared" si="2"/>
        <v>4300</v>
      </c>
      <c r="J44" s="1">
        <v>108</v>
      </c>
      <c r="K44" s="3">
        <f t="shared" si="6"/>
        <v>9004</v>
      </c>
      <c r="L44" s="3">
        <v>1475</v>
      </c>
      <c r="M44" s="3">
        <v>35</v>
      </c>
      <c r="N44" s="3">
        <v>70</v>
      </c>
      <c r="O44" s="3">
        <v>61</v>
      </c>
      <c r="P44" s="3">
        <v>0</v>
      </c>
      <c r="R44" s="11">
        <f t="shared" si="7"/>
        <v>54180</v>
      </c>
      <c r="S44" s="11">
        <f t="shared" si="8"/>
        <v>180600</v>
      </c>
      <c r="T44" s="11">
        <f t="shared" si="9"/>
        <v>102820</v>
      </c>
      <c r="U44" s="11">
        <f t="shared" si="10"/>
        <v>340200</v>
      </c>
    </row>
    <row r="45" spans="1:21" x14ac:dyDescent="0.25">
      <c r="A45" s="3">
        <v>40</v>
      </c>
      <c r="B45" s="3">
        <v>40</v>
      </c>
      <c r="C45" s="21">
        <v>440</v>
      </c>
      <c r="D45" s="3">
        <v>30</v>
      </c>
      <c r="E45" s="3">
        <v>20</v>
      </c>
      <c r="F45" s="21">
        <v>50</v>
      </c>
      <c r="G45" s="1">
        <v>1300</v>
      </c>
      <c r="H45" s="1">
        <f t="shared" si="5"/>
        <v>108</v>
      </c>
      <c r="I45" s="1">
        <f t="shared" si="2"/>
        <v>4400</v>
      </c>
      <c r="J45" s="1">
        <v>108</v>
      </c>
      <c r="K45" s="3">
        <f t="shared" si="6"/>
        <v>9004</v>
      </c>
      <c r="L45" s="3">
        <v>1500</v>
      </c>
      <c r="M45" s="3">
        <v>36</v>
      </c>
      <c r="N45" s="3">
        <v>80</v>
      </c>
      <c r="O45" s="3">
        <v>67</v>
      </c>
      <c r="P45" s="3">
        <v>0</v>
      </c>
      <c r="R45" s="11">
        <f t="shared" si="7"/>
        <v>57200</v>
      </c>
      <c r="S45" s="11">
        <f t="shared" si="8"/>
        <v>193600</v>
      </c>
      <c r="T45" s="11">
        <f t="shared" si="9"/>
        <v>111380</v>
      </c>
      <c r="U45" s="11">
        <f t="shared" si="10"/>
        <v>374200</v>
      </c>
    </row>
    <row r="46" spans="1:21" x14ac:dyDescent="0.25">
      <c r="A46" s="3">
        <v>41</v>
      </c>
      <c r="B46" s="3">
        <v>41</v>
      </c>
      <c r="C46" s="21">
        <v>460</v>
      </c>
      <c r="D46" s="3">
        <v>30</v>
      </c>
      <c r="E46" s="3">
        <v>20</v>
      </c>
      <c r="F46" s="21">
        <v>50</v>
      </c>
      <c r="G46" s="1">
        <v>1310</v>
      </c>
      <c r="H46" s="1">
        <f t="shared" si="5"/>
        <v>109</v>
      </c>
      <c r="I46" s="1">
        <f t="shared" si="2"/>
        <v>4500</v>
      </c>
      <c r="J46" s="1">
        <v>109</v>
      </c>
      <c r="K46" s="3">
        <f t="shared" si="6"/>
        <v>9005</v>
      </c>
      <c r="L46" s="3">
        <v>1525</v>
      </c>
      <c r="M46" s="3">
        <v>37</v>
      </c>
      <c r="N46" s="3">
        <v>80</v>
      </c>
      <c r="O46" s="3">
        <v>72</v>
      </c>
      <c r="P46" s="3">
        <v>0</v>
      </c>
      <c r="R46" s="11">
        <f t="shared" si="7"/>
        <v>60260</v>
      </c>
      <c r="S46" s="11">
        <f t="shared" si="8"/>
        <v>207000</v>
      </c>
      <c r="T46" s="11">
        <f t="shared" si="9"/>
        <v>117460</v>
      </c>
      <c r="U46" s="11">
        <f t="shared" si="10"/>
        <v>400600</v>
      </c>
    </row>
    <row r="47" spans="1:21" x14ac:dyDescent="0.25">
      <c r="A47" s="3">
        <v>42</v>
      </c>
      <c r="B47" s="3">
        <v>42</v>
      </c>
      <c r="C47" s="21">
        <v>480</v>
      </c>
      <c r="D47" s="3">
        <v>30</v>
      </c>
      <c r="E47" s="3">
        <v>20</v>
      </c>
      <c r="F47" s="21">
        <v>50</v>
      </c>
      <c r="G47" s="1">
        <v>1320</v>
      </c>
      <c r="H47" s="1">
        <f t="shared" si="5"/>
        <v>109</v>
      </c>
      <c r="I47" s="1">
        <f t="shared" si="2"/>
        <v>4600</v>
      </c>
      <c r="J47" s="1">
        <v>109</v>
      </c>
      <c r="K47" s="3">
        <f t="shared" si="6"/>
        <v>9005</v>
      </c>
      <c r="L47" s="3">
        <v>1550</v>
      </c>
      <c r="M47" s="3">
        <v>38</v>
      </c>
      <c r="N47" s="3">
        <v>80</v>
      </c>
      <c r="O47" s="3">
        <v>78</v>
      </c>
      <c r="P47" s="3">
        <v>0</v>
      </c>
      <c r="R47" s="11">
        <f t="shared" si="7"/>
        <v>63360</v>
      </c>
      <c r="S47" s="11">
        <f t="shared" si="8"/>
        <v>220800</v>
      </c>
      <c r="T47" s="11">
        <f t="shared" si="9"/>
        <v>123620</v>
      </c>
      <c r="U47" s="11">
        <f t="shared" si="10"/>
        <v>427800</v>
      </c>
    </row>
    <row r="48" spans="1:21" x14ac:dyDescent="0.25">
      <c r="A48" s="3">
        <v>43</v>
      </c>
      <c r="B48" s="3">
        <v>43</v>
      </c>
      <c r="C48" s="23">
        <v>500</v>
      </c>
      <c r="D48" s="3">
        <v>30</v>
      </c>
      <c r="E48" s="3">
        <v>20</v>
      </c>
      <c r="F48" s="21">
        <v>50</v>
      </c>
      <c r="G48" s="1">
        <v>1330</v>
      </c>
      <c r="H48" s="1">
        <f t="shared" si="5"/>
        <v>109</v>
      </c>
      <c r="I48" s="1">
        <f t="shared" si="2"/>
        <v>4700</v>
      </c>
      <c r="J48" s="1">
        <v>109</v>
      </c>
      <c r="K48" s="3">
        <f t="shared" si="6"/>
        <v>9005</v>
      </c>
      <c r="L48" s="3">
        <v>1575</v>
      </c>
      <c r="M48" s="3">
        <v>39</v>
      </c>
      <c r="N48" s="3">
        <v>80</v>
      </c>
      <c r="O48" s="3">
        <v>83</v>
      </c>
      <c r="P48" s="3">
        <v>0</v>
      </c>
      <c r="R48" s="11">
        <f t="shared" si="7"/>
        <v>66500</v>
      </c>
      <c r="S48" s="11">
        <f t="shared" si="8"/>
        <v>235000</v>
      </c>
      <c r="T48" s="11">
        <f t="shared" si="9"/>
        <v>129860</v>
      </c>
      <c r="U48" s="11">
        <f t="shared" si="10"/>
        <v>455800</v>
      </c>
    </row>
    <row r="49" spans="1:21" x14ac:dyDescent="0.25">
      <c r="A49" s="3">
        <v>44</v>
      </c>
      <c r="B49" s="3">
        <v>44</v>
      </c>
      <c r="C49" s="21">
        <v>520</v>
      </c>
      <c r="D49" s="3">
        <v>30</v>
      </c>
      <c r="E49" s="3">
        <v>20</v>
      </c>
      <c r="F49" s="21">
        <v>50</v>
      </c>
      <c r="G49" s="1">
        <v>1340</v>
      </c>
      <c r="H49" s="1">
        <f t="shared" si="5"/>
        <v>109</v>
      </c>
      <c r="I49" s="1">
        <f t="shared" si="2"/>
        <v>4800</v>
      </c>
      <c r="J49" s="1">
        <v>109</v>
      </c>
      <c r="K49" s="3">
        <f t="shared" si="6"/>
        <v>9005</v>
      </c>
      <c r="L49" s="3">
        <v>1600</v>
      </c>
      <c r="M49" s="3">
        <v>40</v>
      </c>
      <c r="N49" s="3">
        <v>80</v>
      </c>
      <c r="O49" s="3">
        <v>89</v>
      </c>
      <c r="P49" s="3">
        <v>0</v>
      </c>
      <c r="R49" s="11">
        <f t="shared" si="7"/>
        <v>69680</v>
      </c>
      <c r="S49" s="11">
        <f t="shared" si="8"/>
        <v>249600</v>
      </c>
      <c r="T49" s="11">
        <f t="shared" si="9"/>
        <v>136180</v>
      </c>
      <c r="U49" s="11">
        <f t="shared" si="10"/>
        <v>484600</v>
      </c>
    </row>
    <row r="50" spans="1:21" x14ac:dyDescent="0.25">
      <c r="A50" s="3">
        <v>45</v>
      </c>
      <c r="B50" s="3">
        <v>45</v>
      </c>
      <c r="C50" s="21">
        <v>540</v>
      </c>
      <c r="D50" s="3">
        <v>30</v>
      </c>
      <c r="E50" s="3">
        <v>20</v>
      </c>
      <c r="F50" s="21">
        <v>50</v>
      </c>
      <c r="G50" s="1">
        <v>1350</v>
      </c>
      <c r="H50" s="1">
        <f t="shared" si="5"/>
        <v>109</v>
      </c>
      <c r="I50" s="1">
        <f t="shared" si="2"/>
        <v>4900</v>
      </c>
      <c r="J50" s="1">
        <v>109</v>
      </c>
      <c r="K50" s="3">
        <f t="shared" si="6"/>
        <v>9005</v>
      </c>
      <c r="L50" s="3">
        <v>1625</v>
      </c>
      <c r="M50" s="3">
        <v>45</v>
      </c>
      <c r="N50" s="3">
        <v>90</v>
      </c>
      <c r="O50" s="3">
        <v>90</v>
      </c>
      <c r="P50" s="3">
        <v>0</v>
      </c>
      <c r="R50" s="11">
        <f t="shared" si="7"/>
        <v>72900</v>
      </c>
      <c r="S50" s="11">
        <f t="shared" si="8"/>
        <v>264600</v>
      </c>
      <c r="T50" s="11">
        <f t="shared" si="9"/>
        <v>142580</v>
      </c>
      <c r="U50" s="11">
        <f t="shared" si="10"/>
        <v>514200</v>
      </c>
    </row>
    <row r="51" spans="1:21" x14ac:dyDescent="0.25">
      <c r="A51" s="3">
        <v>46</v>
      </c>
      <c r="B51" s="3">
        <v>46</v>
      </c>
      <c r="C51" s="21">
        <v>560</v>
      </c>
      <c r="D51" s="3">
        <v>30</v>
      </c>
      <c r="E51" s="3">
        <v>20</v>
      </c>
      <c r="F51" s="21">
        <v>50</v>
      </c>
      <c r="G51" s="1">
        <v>1400</v>
      </c>
      <c r="H51" s="1">
        <f t="shared" si="5"/>
        <v>110</v>
      </c>
      <c r="I51" s="1">
        <f t="shared" si="2"/>
        <v>5000</v>
      </c>
      <c r="J51" s="1">
        <v>110</v>
      </c>
      <c r="K51" s="3">
        <f t="shared" si="6"/>
        <v>9005</v>
      </c>
      <c r="L51" s="3">
        <v>1650</v>
      </c>
      <c r="M51" s="3">
        <v>45</v>
      </c>
      <c r="N51" s="3">
        <v>90</v>
      </c>
      <c r="O51" s="3">
        <v>92</v>
      </c>
      <c r="P51" s="3">
        <v>0</v>
      </c>
      <c r="R51" s="11">
        <f t="shared" si="7"/>
        <v>78400</v>
      </c>
      <c r="S51" s="11">
        <f t="shared" si="8"/>
        <v>280000</v>
      </c>
      <c r="T51" s="11">
        <f t="shared" si="9"/>
        <v>151300</v>
      </c>
      <c r="U51" s="11">
        <f t="shared" si="10"/>
        <v>544600</v>
      </c>
    </row>
    <row r="52" spans="1:21" x14ac:dyDescent="0.25">
      <c r="A52" s="3">
        <v>47</v>
      </c>
      <c r="B52" s="3">
        <v>47</v>
      </c>
      <c r="C52" s="21">
        <v>630</v>
      </c>
      <c r="D52" s="3">
        <v>30</v>
      </c>
      <c r="E52" s="3">
        <v>20</v>
      </c>
      <c r="F52" s="21">
        <v>50</v>
      </c>
      <c r="G52" s="1">
        <v>1450</v>
      </c>
      <c r="H52" s="1">
        <f t="shared" si="5"/>
        <v>110</v>
      </c>
      <c r="I52" s="1">
        <f t="shared" si="2"/>
        <v>5100</v>
      </c>
      <c r="J52" s="1">
        <v>110</v>
      </c>
      <c r="K52" s="3">
        <f t="shared" si="6"/>
        <v>9005</v>
      </c>
      <c r="L52" s="3">
        <v>1675</v>
      </c>
      <c r="M52" s="3">
        <v>45</v>
      </c>
      <c r="N52" s="3">
        <v>90</v>
      </c>
      <c r="O52" s="3">
        <v>94</v>
      </c>
      <c r="P52" s="3">
        <v>0</v>
      </c>
      <c r="R52" s="11">
        <f t="shared" si="7"/>
        <v>91350</v>
      </c>
      <c r="S52" s="11">
        <f t="shared" si="8"/>
        <v>321300</v>
      </c>
      <c r="T52" s="11">
        <f t="shared" si="9"/>
        <v>169750</v>
      </c>
      <c r="U52" s="11">
        <f t="shared" si="10"/>
        <v>601300</v>
      </c>
    </row>
    <row r="53" spans="1:21" x14ac:dyDescent="0.25">
      <c r="A53" s="3">
        <v>48</v>
      </c>
      <c r="B53" s="3">
        <v>48</v>
      </c>
      <c r="C53" s="25">
        <v>700</v>
      </c>
      <c r="D53" s="3">
        <v>30</v>
      </c>
      <c r="E53" s="3">
        <v>20</v>
      </c>
      <c r="F53" s="21">
        <v>50</v>
      </c>
      <c r="G53" s="1">
        <v>1450</v>
      </c>
      <c r="H53" s="1">
        <f t="shared" si="5"/>
        <v>110</v>
      </c>
      <c r="I53" s="1">
        <f t="shared" si="2"/>
        <v>5200</v>
      </c>
      <c r="J53" s="1">
        <v>110</v>
      </c>
      <c r="K53" s="3">
        <f t="shared" si="6"/>
        <v>9005</v>
      </c>
      <c r="L53" s="3">
        <v>1700</v>
      </c>
      <c r="M53" s="3">
        <v>45</v>
      </c>
      <c r="N53" s="3">
        <v>90</v>
      </c>
      <c r="O53" s="3">
        <v>96</v>
      </c>
      <c r="P53" s="3">
        <v>0</v>
      </c>
      <c r="R53" s="11">
        <f t="shared" si="7"/>
        <v>101500</v>
      </c>
      <c r="S53" s="11">
        <f t="shared" si="8"/>
        <v>364000</v>
      </c>
      <c r="T53" s="11">
        <f t="shared" si="9"/>
        <v>192850</v>
      </c>
      <c r="U53" s="11">
        <f t="shared" si="10"/>
        <v>685300</v>
      </c>
    </row>
    <row r="54" spans="1:21" x14ac:dyDescent="0.25">
      <c r="A54" s="3">
        <v>49</v>
      </c>
      <c r="B54" s="3">
        <v>49</v>
      </c>
      <c r="C54" s="25">
        <v>800</v>
      </c>
      <c r="D54" s="3">
        <v>30</v>
      </c>
      <c r="E54" s="3">
        <v>20</v>
      </c>
      <c r="F54" s="21">
        <v>50</v>
      </c>
      <c r="G54" s="1">
        <v>1500</v>
      </c>
      <c r="H54" s="1">
        <f t="shared" si="5"/>
        <v>110</v>
      </c>
      <c r="I54" s="1">
        <f t="shared" si="2"/>
        <v>5300</v>
      </c>
      <c r="J54" s="1">
        <v>110</v>
      </c>
      <c r="K54" s="3">
        <f t="shared" si="6"/>
        <v>9005</v>
      </c>
      <c r="L54" s="3">
        <v>1725</v>
      </c>
      <c r="M54" s="3">
        <v>45</v>
      </c>
      <c r="N54" s="3">
        <v>90</v>
      </c>
      <c r="O54" s="3">
        <v>98</v>
      </c>
      <c r="P54" s="3">
        <v>0</v>
      </c>
      <c r="R54" s="11">
        <f t="shared" si="7"/>
        <v>120000</v>
      </c>
      <c r="S54" s="11">
        <f t="shared" si="8"/>
        <v>424000</v>
      </c>
      <c r="T54" s="11">
        <f t="shared" si="9"/>
        <v>221500</v>
      </c>
      <c r="U54" s="11">
        <f t="shared" si="10"/>
        <v>788000</v>
      </c>
    </row>
    <row r="55" spans="1:21" s="17" customFormat="1" x14ac:dyDescent="0.25">
      <c r="A55" s="9">
        <v>50</v>
      </c>
      <c r="B55" s="9">
        <v>50</v>
      </c>
      <c r="C55" s="25">
        <v>860</v>
      </c>
      <c r="D55" s="3">
        <v>30</v>
      </c>
      <c r="E55" s="3">
        <v>20</v>
      </c>
      <c r="F55" s="21">
        <v>50</v>
      </c>
      <c r="G55" s="2">
        <v>1500</v>
      </c>
      <c r="H55" s="2">
        <f t="shared" si="5"/>
        <v>110</v>
      </c>
      <c r="I55" s="1">
        <f t="shared" si="2"/>
        <v>5400</v>
      </c>
      <c r="J55" s="2">
        <v>110</v>
      </c>
      <c r="K55" s="3">
        <f t="shared" si="6"/>
        <v>9005</v>
      </c>
      <c r="L55" s="9">
        <v>1750</v>
      </c>
      <c r="M55" s="9">
        <v>50</v>
      </c>
      <c r="N55" s="9">
        <v>100</v>
      </c>
      <c r="O55" s="9">
        <v>100</v>
      </c>
      <c r="P55" s="9">
        <v>0</v>
      </c>
      <c r="Q55" s="11"/>
      <c r="R55" s="11">
        <f t="shared" si="7"/>
        <v>129000</v>
      </c>
      <c r="S55" s="11">
        <f t="shared" si="8"/>
        <v>464400</v>
      </c>
      <c r="T55" s="11">
        <f t="shared" si="9"/>
        <v>249000</v>
      </c>
      <c r="U55" s="11">
        <f t="shared" si="10"/>
        <v>888400</v>
      </c>
    </row>
    <row r="56" spans="1:21" s="17" customFormat="1" x14ac:dyDescent="0.25">
      <c r="A56" s="9">
        <v>51</v>
      </c>
      <c r="B56" s="9">
        <v>51</v>
      </c>
      <c r="C56" s="25">
        <v>920</v>
      </c>
      <c r="D56" s="3">
        <v>30</v>
      </c>
      <c r="E56" s="3">
        <v>20</v>
      </c>
      <c r="F56" s="21">
        <v>50</v>
      </c>
      <c r="G56" s="2">
        <v>1550</v>
      </c>
      <c r="H56" s="2">
        <f t="shared" si="5"/>
        <v>111</v>
      </c>
      <c r="I56" s="1">
        <f t="shared" si="2"/>
        <v>5500</v>
      </c>
      <c r="J56" s="2">
        <v>111</v>
      </c>
      <c r="K56" s="3">
        <f t="shared" si="6"/>
        <v>9006</v>
      </c>
      <c r="L56" s="9">
        <v>1775</v>
      </c>
      <c r="M56" s="9">
        <v>50</v>
      </c>
      <c r="N56" s="9">
        <v>100</v>
      </c>
      <c r="O56" s="9">
        <v>102</v>
      </c>
      <c r="P56" s="9">
        <v>0</v>
      </c>
      <c r="Q56" s="11"/>
      <c r="R56" s="11">
        <f t="shared" si="7"/>
        <v>142600</v>
      </c>
      <c r="S56" s="11">
        <f t="shared" si="8"/>
        <v>506000</v>
      </c>
      <c r="T56" s="11">
        <f t="shared" si="9"/>
        <v>271600</v>
      </c>
      <c r="U56" s="11">
        <f t="shared" si="10"/>
        <v>970400</v>
      </c>
    </row>
    <row r="57" spans="1:21" s="17" customFormat="1" x14ac:dyDescent="0.25">
      <c r="A57" s="9">
        <v>52</v>
      </c>
      <c r="B57" s="9">
        <v>52</v>
      </c>
      <c r="C57" s="25">
        <v>1000</v>
      </c>
      <c r="D57" s="3">
        <v>30</v>
      </c>
      <c r="E57" s="3">
        <v>20</v>
      </c>
      <c r="F57" s="21">
        <v>50</v>
      </c>
      <c r="G57" s="2">
        <v>1550</v>
      </c>
      <c r="H57" s="2">
        <f t="shared" si="5"/>
        <v>111</v>
      </c>
      <c r="I57" s="1">
        <f t="shared" si="2"/>
        <v>5600</v>
      </c>
      <c r="J57" s="2">
        <v>111</v>
      </c>
      <c r="K57" s="3">
        <f t="shared" si="6"/>
        <v>9006</v>
      </c>
      <c r="L57" s="9">
        <v>1800</v>
      </c>
      <c r="M57" s="9">
        <v>50</v>
      </c>
      <c r="N57" s="9">
        <v>100</v>
      </c>
      <c r="O57" s="9">
        <v>104</v>
      </c>
      <c r="P57" s="9">
        <v>0</v>
      </c>
      <c r="Q57" s="11"/>
      <c r="R57" s="11">
        <f t="shared" si="7"/>
        <v>155000</v>
      </c>
      <c r="S57" s="11">
        <f t="shared" si="8"/>
        <v>560000</v>
      </c>
      <c r="T57" s="11">
        <f t="shared" si="9"/>
        <v>297600</v>
      </c>
      <c r="U57" s="11">
        <f t="shared" si="10"/>
        <v>1066000</v>
      </c>
    </row>
    <row r="58" spans="1:21" s="17" customFormat="1" x14ac:dyDescent="0.25">
      <c r="A58" s="9">
        <v>53</v>
      </c>
      <c r="B58" s="9">
        <v>53</v>
      </c>
      <c r="C58" s="26">
        <v>1100</v>
      </c>
      <c r="D58" s="3">
        <v>30</v>
      </c>
      <c r="E58" s="3">
        <v>20</v>
      </c>
      <c r="F58" s="21">
        <v>50</v>
      </c>
      <c r="G58" s="2">
        <v>1600</v>
      </c>
      <c r="H58" s="2">
        <f t="shared" si="5"/>
        <v>111</v>
      </c>
      <c r="I58" s="1">
        <f t="shared" si="2"/>
        <v>5700</v>
      </c>
      <c r="J58" s="2">
        <v>111</v>
      </c>
      <c r="K58" s="3">
        <f t="shared" si="6"/>
        <v>9006</v>
      </c>
      <c r="L58" s="9">
        <v>1825</v>
      </c>
      <c r="M58" s="9">
        <v>50</v>
      </c>
      <c r="N58" s="9">
        <v>100</v>
      </c>
      <c r="O58" s="9">
        <v>106</v>
      </c>
      <c r="P58" s="9">
        <v>0</v>
      </c>
      <c r="Q58" s="11"/>
      <c r="R58" s="11">
        <f t="shared" si="7"/>
        <v>176000</v>
      </c>
      <c r="S58" s="11">
        <f t="shared" si="8"/>
        <v>627000</v>
      </c>
      <c r="T58" s="11">
        <f t="shared" si="9"/>
        <v>331000</v>
      </c>
      <c r="U58" s="11">
        <f t="shared" si="10"/>
        <v>1187000</v>
      </c>
    </row>
    <row r="59" spans="1:21" s="17" customFormat="1" x14ac:dyDescent="0.25">
      <c r="A59" s="9">
        <v>54</v>
      </c>
      <c r="B59" s="9">
        <v>54</v>
      </c>
      <c r="C59" s="21">
        <v>1200</v>
      </c>
      <c r="D59" s="3">
        <v>30</v>
      </c>
      <c r="E59" s="3">
        <v>20</v>
      </c>
      <c r="F59" s="21">
        <v>50</v>
      </c>
      <c r="G59" s="2">
        <v>1600</v>
      </c>
      <c r="H59" s="2">
        <f t="shared" si="5"/>
        <v>111</v>
      </c>
      <c r="I59" s="1">
        <f t="shared" si="2"/>
        <v>5800</v>
      </c>
      <c r="J59" s="2">
        <v>111</v>
      </c>
      <c r="K59" s="3">
        <f t="shared" si="6"/>
        <v>9006</v>
      </c>
      <c r="L59" s="9">
        <v>1850</v>
      </c>
      <c r="M59" s="9">
        <v>50</v>
      </c>
      <c r="N59" s="9">
        <v>100</v>
      </c>
      <c r="O59" s="9">
        <v>108</v>
      </c>
      <c r="P59" s="9">
        <v>0</v>
      </c>
      <c r="Q59" s="11"/>
      <c r="R59" s="11">
        <f t="shared" si="7"/>
        <v>192000</v>
      </c>
      <c r="S59" s="11">
        <f t="shared" si="8"/>
        <v>696000</v>
      </c>
      <c r="T59" s="11">
        <f t="shared" si="9"/>
        <v>368000</v>
      </c>
      <c r="U59" s="11">
        <f t="shared" si="10"/>
        <v>1323000</v>
      </c>
    </row>
    <row r="60" spans="1:21" s="17" customFormat="1" x14ac:dyDescent="0.25">
      <c r="A60" s="9">
        <v>55</v>
      </c>
      <c r="B60" s="9">
        <v>55</v>
      </c>
      <c r="C60" s="23">
        <v>1300</v>
      </c>
      <c r="D60" s="3">
        <v>30</v>
      </c>
      <c r="E60" s="3">
        <v>20</v>
      </c>
      <c r="F60" s="21">
        <v>50</v>
      </c>
      <c r="G60" s="2">
        <v>1650</v>
      </c>
      <c r="H60" s="2">
        <f t="shared" si="5"/>
        <v>111</v>
      </c>
      <c r="I60" s="1">
        <f t="shared" si="2"/>
        <v>5900</v>
      </c>
      <c r="J60" s="2">
        <v>111</v>
      </c>
      <c r="K60" s="3">
        <f t="shared" si="6"/>
        <v>9006</v>
      </c>
      <c r="L60" s="9">
        <v>1875</v>
      </c>
      <c r="M60" s="9">
        <v>55</v>
      </c>
      <c r="N60" s="9">
        <v>110</v>
      </c>
      <c r="O60" s="9">
        <v>110</v>
      </c>
      <c r="P60" s="9">
        <v>0</v>
      </c>
      <c r="Q60" s="11"/>
      <c r="R60" s="11">
        <f t="shared" si="7"/>
        <v>214500</v>
      </c>
      <c r="S60" s="11">
        <f t="shared" si="8"/>
        <v>767000</v>
      </c>
      <c r="T60" s="11">
        <f t="shared" si="9"/>
        <v>406500</v>
      </c>
      <c r="U60" s="11">
        <f t="shared" si="10"/>
        <v>1463000</v>
      </c>
    </row>
    <row r="61" spans="1:21" x14ac:dyDescent="0.25">
      <c r="A61" s="3">
        <v>56</v>
      </c>
      <c r="B61" s="3">
        <v>56</v>
      </c>
      <c r="C61" s="21">
        <v>1400</v>
      </c>
      <c r="D61" s="3">
        <v>30</v>
      </c>
      <c r="E61" s="3">
        <v>20</v>
      </c>
      <c r="F61" s="21">
        <v>50</v>
      </c>
      <c r="G61" s="1">
        <v>1700</v>
      </c>
      <c r="H61" s="1">
        <f t="shared" si="5"/>
        <v>112</v>
      </c>
      <c r="I61" s="1">
        <f t="shared" si="2"/>
        <v>6000</v>
      </c>
      <c r="J61" s="1">
        <v>112</v>
      </c>
      <c r="K61" s="3">
        <f t="shared" si="6"/>
        <v>9006</v>
      </c>
      <c r="L61" s="3">
        <v>1900</v>
      </c>
      <c r="M61" s="3">
        <v>55</v>
      </c>
      <c r="N61" s="3">
        <v>110</v>
      </c>
      <c r="O61" s="3">
        <v>112</v>
      </c>
      <c r="P61" s="3">
        <v>0</v>
      </c>
      <c r="R61" s="11">
        <f t="shared" si="7"/>
        <v>238000</v>
      </c>
      <c r="S61" s="11">
        <f t="shared" si="8"/>
        <v>840000</v>
      </c>
      <c r="T61" s="11">
        <f t="shared" si="9"/>
        <v>452500</v>
      </c>
      <c r="U61" s="11">
        <f t="shared" si="10"/>
        <v>1607000</v>
      </c>
    </row>
    <row r="62" spans="1:21" x14ac:dyDescent="0.25">
      <c r="A62" s="3">
        <v>57</v>
      </c>
      <c r="B62" s="3">
        <v>57</v>
      </c>
      <c r="C62" s="23">
        <v>1500</v>
      </c>
      <c r="D62" s="3">
        <v>30</v>
      </c>
      <c r="E62" s="3">
        <v>20</v>
      </c>
      <c r="F62" s="23">
        <v>50</v>
      </c>
      <c r="G62" s="1">
        <v>1700</v>
      </c>
      <c r="H62" s="1">
        <f t="shared" si="5"/>
        <v>112</v>
      </c>
      <c r="I62" s="1">
        <f t="shared" si="2"/>
        <v>6100</v>
      </c>
      <c r="J62" s="1">
        <v>112</v>
      </c>
      <c r="K62" s="3">
        <f t="shared" si="6"/>
        <v>9006</v>
      </c>
      <c r="L62" s="3">
        <v>1925</v>
      </c>
      <c r="M62" s="3">
        <v>55</v>
      </c>
      <c r="N62" s="3">
        <v>110</v>
      </c>
      <c r="O62" s="3">
        <v>114</v>
      </c>
      <c r="P62" s="3">
        <v>0</v>
      </c>
      <c r="R62" s="11">
        <f t="shared" si="7"/>
        <v>255000</v>
      </c>
      <c r="S62" s="11">
        <f t="shared" si="8"/>
        <v>915000</v>
      </c>
      <c r="T62" s="11">
        <f t="shared" si="9"/>
        <v>493000</v>
      </c>
      <c r="U62" s="11">
        <f t="shared" si="10"/>
        <v>1755000</v>
      </c>
    </row>
    <row r="63" spans="1:21" x14ac:dyDescent="0.25">
      <c r="A63" s="3">
        <v>58</v>
      </c>
      <c r="B63" s="3">
        <v>58</v>
      </c>
      <c r="C63" s="21">
        <v>1600</v>
      </c>
      <c r="D63" s="3">
        <v>30</v>
      </c>
      <c r="E63" s="3">
        <v>20</v>
      </c>
      <c r="F63" s="21">
        <v>50</v>
      </c>
      <c r="G63" s="1">
        <v>1750</v>
      </c>
      <c r="H63" s="1">
        <f t="shared" si="5"/>
        <v>112</v>
      </c>
      <c r="I63" s="1">
        <f t="shared" si="2"/>
        <v>6200</v>
      </c>
      <c r="J63" s="1">
        <v>112</v>
      </c>
      <c r="K63" s="3">
        <f t="shared" si="6"/>
        <v>9006</v>
      </c>
      <c r="L63" s="3">
        <v>1950</v>
      </c>
      <c r="M63" s="3">
        <v>55</v>
      </c>
      <c r="N63" s="3">
        <v>110</v>
      </c>
      <c r="O63" s="3">
        <v>116</v>
      </c>
      <c r="P63" s="3">
        <v>0</v>
      </c>
      <c r="R63" s="11">
        <f t="shared" si="7"/>
        <v>280000</v>
      </c>
      <c r="S63" s="11">
        <f t="shared" si="8"/>
        <v>992000</v>
      </c>
      <c r="T63" s="11">
        <f t="shared" si="9"/>
        <v>535000</v>
      </c>
      <c r="U63" s="11">
        <f t="shared" si="10"/>
        <v>1907000</v>
      </c>
    </row>
    <row r="64" spans="1:21" x14ac:dyDescent="0.25">
      <c r="A64" s="3">
        <v>59</v>
      </c>
      <c r="B64" s="3">
        <v>59</v>
      </c>
      <c r="C64" s="24">
        <v>2000</v>
      </c>
      <c r="D64" s="3">
        <v>30</v>
      </c>
      <c r="E64" s="3">
        <v>20</v>
      </c>
      <c r="F64" s="21">
        <v>50</v>
      </c>
      <c r="G64" s="1">
        <v>1750</v>
      </c>
      <c r="H64" s="1">
        <f t="shared" si="5"/>
        <v>112</v>
      </c>
      <c r="I64" s="1">
        <f t="shared" si="2"/>
        <v>6300</v>
      </c>
      <c r="J64" s="1">
        <v>112</v>
      </c>
      <c r="K64" s="3">
        <f t="shared" si="6"/>
        <v>9006</v>
      </c>
      <c r="L64" s="3">
        <v>1975</v>
      </c>
      <c r="M64" s="3">
        <v>55</v>
      </c>
      <c r="N64" s="3">
        <v>110</v>
      </c>
      <c r="O64" s="3">
        <v>118</v>
      </c>
      <c r="P64" s="3">
        <v>0</v>
      </c>
      <c r="R64" s="11">
        <f t="shared" si="7"/>
        <v>350000</v>
      </c>
      <c r="S64" s="11">
        <f t="shared" si="8"/>
        <v>1260000</v>
      </c>
      <c r="T64" s="11">
        <f t="shared" si="9"/>
        <v>630000</v>
      </c>
      <c r="U64" s="11">
        <f t="shared" si="10"/>
        <v>2252000</v>
      </c>
    </row>
    <row r="65" spans="1:21" x14ac:dyDescent="0.25">
      <c r="A65" s="3">
        <v>60</v>
      </c>
      <c r="B65" s="3">
        <v>60</v>
      </c>
      <c r="C65" s="21">
        <v>2200</v>
      </c>
      <c r="D65" s="3">
        <v>30</v>
      </c>
      <c r="E65" s="3">
        <v>20</v>
      </c>
      <c r="F65" s="21">
        <v>50</v>
      </c>
      <c r="G65" s="1">
        <v>1800</v>
      </c>
      <c r="H65" s="1">
        <f t="shared" si="5"/>
        <v>112</v>
      </c>
      <c r="I65" s="1">
        <f t="shared" si="2"/>
        <v>6400</v>
      </c>
      <c r="J65" s="1">
        <v>112</v>
      </c>
      <c r="K65" s="3">
        <f t="shared" si="6"/>
        <v>9006</v>
      </c>
      <c r="L65" s="3">
        <v>2000</v>
      </c>
      <c r="M65" s="3">
        <v>60</v>
      </c>
      <c r="N65" s="3">
        <v>120</v>
      </c>
      <c r="O65" s="3">
        <v>120</v>
      </c>
      <c r="P65" s="3">
        <v>0</v>
      </c>
      <c r="R65" s="11">
        <f t="shared" si="7"/>
        <v>396000</v>
      </c>
      <c r="S65" s="11">
        <f t="shared" si="8"/>
        <v>1408000</v>
      </c>
      <c r="T65" s="11">
        <f t="shared" si="9"/>
        <v>746000</v>
      </c>
      <c r="U65" s="11">
        <f t="shared" si="10"/>
        <v>2668000</v>
      </c>
    </row>
    <row r="66" spans="1:21" x14ac:dyDescent="0.25">
      <c r="A66" s="3">
        <v>61</v>
      </c>
      <c r="B66" s="3">
        <v>61</v>
      </c>
      <c r="C66" s="21">
        <v>2400</v>
      </c>
      <c r="D66" s="3">
        <v>30</v>
      </c>
      <c r="E66" s="3">
        <v>20</v>
      </c>
      <c r="F66" s="21">
        <v>50</v>
      </c>
      <c r="G66" s="1">
        <v>1800</v>
      </c>
      <c r="H66" s="1">
        <f t="shared" si="5"/>
        <v>113</v>
      </c>
      <c r="I66" s="1">
        <f t="shared" si="2"/>
        <v>6500</v>
      </c>
      <c r="J66" s="1">
        <v>113</v>
      </c>
      <c r="K66" s="3">
        <f t="shared" si="6"/>
        <v>9007</v>
      </c>
      <c r="L66" s="3">
        <v>2025</v>
      </c>
      <c r="M66" s="3">
        <v>60</v>
      </c>
      <c r="N66" s="3">
        <v>120</v>
      </c>
      <c r="O66" s="3">
        <v>122</v>
      </c>
      <c r="P66" s="3">
        <v>0</v>
      </c>
      <c r="R66" s="11">
        <f t="shared" si="7"/>
        <v>432000</v>
      </c>
      <c r="S66" s="11">
        <f t="shared" si="8"/>
        <v>1560000</v>
      </c>
      <c r="T66" s="11">
        <f t="shared" si="9"/>
        <v>828000</v>
      </c>
      <c r="U66" s="11">
        <f t="shared" si="10"/>
        <v>2968000</v>
      </c>
    </row>
    <row r="67" spans="1:21" x14ac:dyDescent="0.25">
      <c r="A67" s="3">
        <v>62</v>
      </c>
      <c r="B67" s="3">
        <v>62</v>
      </c>
      <c r="C67" s="21">
        <v>2600</v>
      </c>
      <c r="D67" s="3">
        <v>30</v>
      </c>
      <c r="E67" s="3">
        <v>20</v>
      </c>
      <c r="F67" s="21">
        <v>50</v>
      </c>
      <c r="G67" s="1">
        <v>1850</v>
      </c>
      <c r="H67" s="1">
        <f t="shared" si="5"/>
        <v>113</v>
      </c>
      <c r="I67" s="1">
        <f t="shared" si="2"/>
        <v>6600</v>
      </c>
      <c r="J67" s="1">
        <v>113</v>
      </c>
      <c r="K67" s="3">
        <f t="shared" si="6"/>
        <v>9007</v>
      </c>
      <c r="L67" s="3">
        <v>2050</v>
      </c>
      <c r="M67" s="3">
        <v>60</v>
      </c>
      <c r="N67" s="3">
        <v>120</v>
      </c>
      <c r="O67" s="3">
        <v>124</v>
      </c>
      <c r="P67" s="3">
        <v>0</v>
      </c>
      <c r="R67" s="11">
        <f t="shared" si="7"/>
        <v>481000</v>
      </c>
      <c r="S67" s="11">
        <f t="shared" si="8"/>
        <v>1716000</v>
      </c>
      <c r="T67" s="11">
        <f t="shared" si="9"/>
        <v>913000</v>
      </c>
      <c r="U67" s="11">
        <f t="shared" si="10"/>
        <v>3276000</v>
      </c>
    </row>
    <row r="68" spans="1:21" x14ac:dyDescent="0.25">
      <c r="A68" s="3">
        <v>63</v>
      </c>
      <c r="B68" s="3">
        <v>63</v>
      </c>
      <c r="C68" s="21">
        <v>2800</v>
      </c>
      <c r="D68" s="3">
        <v>30</v>
      </c>
      <c r="E68" s="3">
        <v>20</v>
      </c>
      <c r="F68" s="21">
        <v>50</v>
      </c>
      <c r="G68" s="1">
        <v>1850</v>
      </c>
      <c r="H68" s="1">
        <f t="shared" si="5"/>
        <v>113</v>
      </c>
      <c r="I68" s="1">
        <f t="shared" si="2"/>
        <v>6700</v>
      </c>
      <c r="J68" s="1">
        <v>113</v>
      </c>
      <c r="K68" s="3">
        <f t="shared" si="6"/>
        <v>9007</v>
      </c>
      <c r="L68" s="3">
        <v>2075</v>
      </c>
      <c r="M68" s="3">
        <v>60</v>
      </c>
      <c r="N68" s="3">
        <v>120</v>
      </c>
      <c r="O68" s="3">
        <v>126</v>
      </c>
      <c r="P68" s="3">
        <v>0</v>
      </c>
      <c r="R68" s="11">
        <f t="shared" si="7"/>
        <v>518000</v>
      </c>
      <c r="S68" s="11">
        <f t="shared" si="8"/>
        <v>1876000</v>
      </c>
      <c r="T68" s="11">
        <f t="shared" si="9"/>
        <v>999000</v>
      </c>
      <c r="U68" s="11">
        <f t="shared" si="10"/>
        <v>3592000</v>
      </c>
    </row>
    <row r="69" spans="1:21" x14ac:dyDescent="0.25">
      <c r="A69" s="3">
        <v>64</v>
      </c>
      <c r="B69" s="3">
        <v>64</v>
      </c>
      <c r="C69" s="21">
        <v>3250</v>
      </c>
      <c r="D69" s="3">
        <v>30</v>
      </c>
      <c r="E69" s="3">
        <v>20</v>
      </c>
      <c r="F69" s="21">
        <v>50</v>
      </c>
      <c r="G69" s="1">
        <v>1900</v>
      </c>
      <c r="H69" s="1">
        <f t="shared" si="5"/>
        <v>113</v>
      </c>
      <c r="I69" s="1">
        <f t="shared" si="2"/>
        <v>6800</v>
      </c>
      <c r="J69" s="1">
        <v>113</v>
      </c>
      <c r="K69" s="3">
        <f t="shared" si="6"/>
        <v>9007</v>
      </c>
      <c r="L69" s="3">
        <v>2100</v>
      </c>
      <c r="M69" s="3">
        <v>60</v>
      </c>
      <c r="N69" s="3">
        <v>120</v>
      </c>
      <c r="O69" s="3">
        <v>128</v>
      </c>
      <c r="P69" s="3">
        <v>0</v>
      </c>
      <c r="R69" s="11">
        <f t="shared" si="7"/>
        <v>617500</v>
      </c>
      <c r="S69" s="11">
        <f t="shared" si="8"/>
        <v>2210000</v>
      </c>
      <c r="T69" s="11">
        <f t="shared" si="9"/>
        <v>1135500</v>
      </c>
      <c r="U69" s="11">
        <f t="shared" si="10"/>
        <v>4086000</v>
      </c>
    </row>
    <row r="70" spans="1:21" x14ac:dyDescent="0.25">
      <c r="A70" s="3">
        <v>65</v>
      </c>
      <c r="B70" s="3">
        <v>65</v>
      </c>
      <c r="C70" s="21">
        <v>3500</v>
      </c>
      <c r="D70" s="3">
        <v>30</v>
      </c>
      <c r="E70" s="3">
        <v>20</v>
      </c>
      <c r="F70" s="21">
        <v>50</v>
      </c>
      <c r="G70" s="1">
        <v>1900</v>
      </c>
      <c r="H70" s="1">
        <f t="shared" si="5"/>
        <v>113</v>
      </c>
      <c r="I70" s="1">
        <f t="shared" si="2"/>
        <v>6900</v>
      </c>
      <c r="J70" s="1">
        <v>113</v>
      </c>
      <c r="K70" s="3">
        <f t="shared" si="6"/>
        <v>9007</v>
      </c>
      <c r="L70" s="3">
        <v>2125</v>
      </c>
      <c r="M70" s="3">
        <v>65</v>
      </c>
      <c r="N70" s="3">
        <v>130</v>
      </c>
      <c r="O70" s="3">
        <v>130</v>
      </c>
      <c r="P70" s="3">
        <v>0</v>
      </c>
      <c r="R70" s="11">
        <f t="shared" si="7"/>
        <v>665000</v>
      </c>
      <c r="S70" s="11">
        <f t="shared" si="8"/>
        <v>2415000</v>
      </c>
      <c r="T70" s="11">
        <f t="shared" si="9"/>
        <v>1282500</v>
      </c>
      <c r="U70" s="11">
        <f t="shared" si="10"/>
        <v>4625000</v>
      </c>
    </row>
    <row r="71" spans="1:21" x14ac:dyDescent="0.25">
      <c r="A71" s="3">
        <v>66</v>
      </c>
      <c r="B71" s="3">
        <v>66</v>
      </c>
      <c r="C71" s="21">
        <v>3750</v>
      </c>
      <c r="D71" s="3">
        <v>30</v>
      </c>
      <c r="E71" s="3">
        <v>20</v>
      </c>
      <c r="F71" s="21">
        <v>50</v>
      </c>
      <c r="G71" s="1">
        <v>1950</v>
      </c>
      <c r="H71" s="1">
        <f t="shared" si="5"/>
        <v>114</v>
      </c>
      <c r="I71" s="1">
        <f t="shared" si="2"/>
        <v>7000</v>
      </c>
      <c r="J71" s="1">
        <v>114</v>
      </c>
      <c r="K71" s="3">
        <f t="shared" si="6"/>
        <v>9007</v>
      </c>
      <c r="L71" s="3">
        <v>2150</v>
      </c>
      <c r="M71" s="3">
        <v>65</v>
      </c>
      <c r="N71" s="3">
        <v>130</v>
      </c>
      <c r="O71" s="3">
        <v>132</v>
      </c>
      <c r="P71" s="3">
        <v>0</v>
      </c>
      <c r="R71" s="11">
        <f t="shared" si="7"/>
        <v>731250</v>
      </c>
      <c r="S71" s="11">
        <f t="shared" si="8"/>
        <v>2625000</v>
      </c>
      <c r="T71" s="11">
        <f t="shared" si="9"/>
        <v>1396250</v>
      </c>
      <c r="U71" s="11">
        <f t="shared" si="10"/>
        <v>5040000</v>
      </c>
    </row>
    <row r="72" spans="1:21" x14ac:dyDescent="0.25">
      <c r="A72" s="3">
        <v>67</v>
      </c>
      <c r="B72" s="3">
        <v>67</v>
      </c>
      <c r="C72" s="21">
        <v>4000</v>
      </c>
      <c r="D72" s="3">
        <v>30</v>
      </c>
      <c r="E72" s="3">
        <v>20</v>
      </c>
      <c r="F72" s="21">
        <v>50</v>
      </c>
      <c r="G72" s="1">
        <v>1950</v>
      </c>
      <c r="H72" s="1">
        <f t="shared" si="5"/>
        <v>114</v>
      </c>
      <c r="I72" s="1">
        <f t="shared" ref="I72:I101" si="11">I71+100</f>
        <v>7100</v>
      </c>
      <c r="J72" s="1">
        <v>114</v>
      </c>
      <c r="K72" s="3">
        <f t="shared" si="6"/>
        <v>9007</v>
      </c>
      <c r="L72" s="3">
        <v>2175</v>
      </c>
      <c r="M72" s="3">
        <v>65</v>
      </c>
      <c r="N72" s="3">
        <v>130</v>
      </c>
      <c r="O72" s="3">
        <v>134</v>
      </c>
      <c r="P72" s="3">
        <v>0</v>
      </c>
      <c r="R72" s="11">
        <f t="shared" si="7"/>
        <v>780000</v>
      </c>
      <c r="S72" s="11">
        <f t="shared" si="8"/>
        <v>2840000</v>
      </c>
      <c r="T72" s="11">
        <f t="shared" si="9"/>
        <v>1511250</v>
      </c>
      <c r="U72" s="11">
        <f t="shared" si="10"/>
        <v>5465000</v>
      </c>
    </row>
    <row r="73" spans="1:21" x14ac:dyDescent="0.25">
      <c r="A73" s="3">
        <v>68</v>
      </c>
      <c r="B73" s="3">
        <v>68</v>
      </c>
      <c r="C73" s="21">
        <v>4250</v>
      </c>
      <c r="D73" s="3">
        <v>30</v>
      </c>
      <c r="E73" s="3">
        <v>20</v>
      </c>
      <c r="F73" s="21">
        <v>50</v>
      </c>
      <c r="G73" s="1">
        <v>2000</v>
      </c>
      <c r="H73" s="1">
        <f t="shared" si="5"/>
        <v>114</v>
      </c>
      <c r="I73" s="1">
        <f t="shared" si="11"/>
        <v>7200</v>
      </c>
      <c r="J73" s="1">
        <v>114</v>
      </c>
      <c r="K73" s="3">
        <f t="shared" si="6"/>
        <v>9007</v>
      </c>
      <c r="L73" s="3">
        <v>2200</v>
      </c>
      <c r="M73" s="3">
        <v>65</v>
      </c>
      <c r="N73" s="3">
        <v>130</v>
      </c>
      <c r="O73" s="3">
        <v>136</v>
      </c>
      <c r="P73" s="3">
        <v>0</v>
      </c>
      <c r="R73" s="11">
        <f t="shared" si="7"/>
        <v>850000</v>
      </c>
      <c r="S73" s="11">
        <f t="shared" si="8"/>
        <v>3060000</v>
      </c>
      <c r="T73" s="11">
        <f t="shared" si="9"/>
        <v>1630000</v>
      </c>
      <c r="U73" s="11">
        <f t="shared" si="10"/>
        <v>5900000</v>
      </c>
    </row>
    <row r="74" spans="1:21" x14ac:dyDescent="0.25">
      <c r="A74" s="3">
        <v>69</v>
      </c>
      <c r="B74" s="3">
        <v>69</v>
      </c>
      <c r="C74" s="24">
        <v>5000</v>
      </c>
      <c r="D74" s="3">
        <v>30</v>
      </c>
      <c r="E74" s="3">
        <v>20</v>
      </c>
      <c r="F74" s="21">
        <v>50</v>
      </c>
      <c r="G74" s="1">
        <v>2050</v>
      </c>
      <c r="H74" s="1">
        <f t="shared" si="5"/>
        <v>114</v>
      </c>
      <c r="I74" s="1">
        <f t="shared" si="11"/>
        <v>7300</v>
      </c>
      <c r="J74" s="1">
        <v>114</v>
      </c>
      <c r="K74" s="3">
        <f t="shared" si="6"/>
        <v>9007</v>
      </c>
      <c r="L74" s="3">
        <v>2225</v>
      </c>
      <c r="M74" s="3">
        <v>65</v>
      </c>
      <c r="N74" s="3">
        <v>130</v>
      </c>
      <c r="O74" s="3">
        <v>138</v>
      </c>
      <c r="P74" s="3">
        <v>0</v>
      </c>
      <c r="R74" s="11">
        <f t="shared" si="7"/>
        <v>1025000</v>
      </c>
      <c r="S74" s="11">
        <f t="shared" si="8"/>
        <v>3650000</v>
      </c>
      <c r="T74" s="11">
        <f t="shared" si="9"/>
        <v>1875000</v>
      </c>
      <c r="U74" s="11">
        <f t="shared" si="10"/>
        <v>6710000</v>
      </c>
    </row>
    <row r="75" spans="1:21" x14ac:dyDescent="0.25">
      <c r="A75" s="3">
        <v>70</v>
      </c>
      <c r="B75" s="3">
        <v>70</v>
      </c>
      <c r="C75" s="21">
        <v>5400</v>
      </c>
      <c r="D75" s="3">
        <v>30</v>
      </c>
      <c r="E75" s="3">
        <v>20</v>
      </c>
      <c r="F75" s="21">
        <v>50</v>
      </c>
      <c r="G75" s="1">
        <v>2050</v>
      </c>
      <c r="H75" s="1">
        <f t="shared" si="5"/>
        <v>114</v>
      </c>
      <c r="I75" s="1">
        <f t="shared" si="11"/>
        <v>7400</v>
      </c>
      <c r="J75" s="1">
        <v>114</v>
      </c>
      <c r="K75" s="3">
        <f t="shared" si="6"/>
        <v>9007</v>
      </c>
      <c r="L75" s="3">
        <v>2250</v>
      </c>
      <c r="M75" s="3">
        <v>70</v>
      </c>
      <c r="N75" s="3">
        <v>140</v>
      </c>
      <c r="O75" s="3">
        <v>140</v>
      </c>
      <c r="P75" s="3">
        <v>0</v>
      </c>
      <c r="R75" s="11">
        <f t="shared" si="7"/>
        <v>1107000</v>
      </c>
      <c r="S75" s="11">
        <f t="shared" si="8"/>
        <v>3996000</v>
      </c>
      <c r="T75" s="11">
        <f t="shared" si="9"/>
        <v>2132000</v>
      </c>
      <c r="U75" s="11">
        <f t="shared" si="10"/>
        <v>7646000</v>
      </c>
    </row>
    <row r="76" spans="1:21" x14ac:dyDescent="0.25">
      <c r="A76" s="3">
        <v>71</v>
      </c>
      <c r="B76" s="3">
        <v>71</v>
      </c>
      <c r="C76" s="21">
        <v>5700</v>
      </c>
      <c r="D76" s="3">
        <v>30</v>
      </c>
      <c r="E76" s="3">
        <v>20</v>
      </c>
      <c r="F76" s="21">
        <v>50</v>
      </c>
      <c r="G76" s="1">
        <v>2100</v>
      </c>
      <c r="H76" s="1">
        <f t="shared" ref="H76:H85" si="12">H71+1</f>
        <v>115</v>
      </c>
      <c r="I76" s="1">
        <f t="shared" si="11"/>
        <v>7500</v>
      </c>
      <c r="J76" s="1">
        <v>115</v>
      </c>
      <c r="K76" s="3">
        <f t="shared" si="6"/>
        <v>9008</v>
      </c>
      <c r="L76" s="3">
        <v>2275</v>
      </c>
      <c r="M76" s="3">
        <v>70</v>
      </c>
      <c r="N76" s="3">
        <v>140</v>
      </c>
      <c r="O76" s="3">
        <v>142</v>
      </c>
      <c r="P76" s="3">
        <v>0</v>
      </c>
      <c r="R76" s="11">
        <f t="shared" si="7"/>
        <v>1197000</v>
      </c>
      <c r="S76" s="11">
        <f t="shared" si="8"/>
        <v>4275000</v>
      </c>
      <c r="T76" s="11">
        <f t="shared" si="9"/>
        <v>2304000</v>
      </c>
      <c r="U76" s="11">
        <f t="shared" si="10"/>
        <v>8271000</v>
      </c>
    </row>
    <row r="77" spans="1:21" x14ac:dyDescent="0.25">
      <c r="A77" s="3">
        <v>72</v>
      </c>
      <c r="B77" s="3">
        <v>72</v>
      </c>
      <c r="C77" s="21">
        <v>6000</v>
      </c>
      <c r="D77" s="3">
        <v>30</v>
      </c>
      <c r="E77" s="3">
        <v>20</v>
      </c>
      <c r="F77" s="21">
        <v>50</v>
      </c>
      <c r="G77" s="1">
        <v>2100</v>
      </c>
      <c r="H77" s="1">
        <f t="shared" si="12"/>
        <v>115</v>
      </c>
      <c r="I77" s="1">
        <f t="shared" si="11"/>
        <v>7600</v>
      </c>
      <c r="J77" s="1">
        <v>115</v>
      </c>
      <c r="K77" s="3">
        <f t="shared" si="6"/>
        <v>9008</v>
      </c>
      <c r="L77" s="3">
        <v>2300</v>
      </c>
      <c r="M77" s="3">
        <v>70</v>
      </c>
      <c r="N77" s="3">
        <v>140</v>
      </c>
      <c r="O77" s="3">
        <v>144</v>
      </c>
      <c r="P77" s="3">
        <v>0</v>
      </c>
      <c r="R77" s="11">
        <f t="shared" si="7"/>
        <v>1260000</v>
      </c>
      <c r="S77" s="11">
        <f t="shared" si="8"/>
        <v>4560000</v>
      </c>
      <c r="T77" s="11">
        <f t="shared" si="9"/>
        <v>2457000</v>
      </c>
      <c r="U77" s="11">
        <f t="shared" si="10"/>
        <v>8835000</v>
      </c>
    </row>
    <row r="78" spans="1:21" x14ac:dyDescent="0.25">
      <c r="A78" s="3">
        <v>73</v>
      </c>
      <c r="B78" s="3">
        <v>73</v>
      </c>
      <c r="C78" s="21">
        <v>6300</v>
      </c>
      <c r="D78" s="3">
        <v>30</v>
      </c>
      <c r="E78" s="3">
        <v>20</v>
      </c>
      <c r="F78" s="21">
        <v>50</v>
      </c>
      <c r="G78" s="1">
        <v>2150</v>
      </c>
      <c r="H78" s="1">
        <f t="shared" si="12"/>
        <v>115</v>
      </c>
      <c r="I78" s="1">
        <f t="shared" si="11"/>
        <v>7700</v>
      </c>
      <c r="J78" s="1">
        <v>115</v>
      </c>
      <c r="K78" s="3">
        <f t="shared" si="6"/>
        <v>9008</v>
      </c>
      <c r="L78" s="3">
        <v>2325</v>
      </c>
      <c r="M78" s="3">
        <v>70</v>
      </c>
      <c r="N78" s="3">
        <v>140</v>
      </c>
      <c r="O78" s="3">
        <v>146</v>
      </c>
      <c r="P78" s="3">
        <v>0</v>
      </c>
      <c r="R78" s="11">
        <f t="shared" si="7"/>
        <v>1354500</v>
      </c>
      <c r="S78" s="11">
        <f t="shared" si="8"/>
        <v>4851000</v>
      </c>
      <c r="T78" s="11">
        <f t="shared" si="9"/>
        <v>2614500</v>
      </c>
      <c r="U78" s="11">
        <f t="shared" si="10"/>
        <v>9411000</v>
      </c>
    </row>
    <row r="79" spans="1:21" x14ac:dyDescent="0.25">
      <c r="A79" s="3">
        <v>74</v>
      </c>
      <c r="B79" s="3">
        <v>74</v>
      </c>
      <c r="C79" s="21">
        <v>6800</v>
      </c>
      <c r="D79" s="3">
        <v>30</v>
      </c>
      <c r="E79" s="3">
        <v>20</v>
      </c>
      <c r="F79" s="21">
        <v>50</v>
      </c>
      <c r="G79" s="1">
        <v>2150</v>
      </c>
      <c r="H79" s="1">
        <f t="shared" si="12"/>
        <v>115</v>
      </c>
      <c r="I79" s="1">
        <f t="shared" si="11"/>
        <v>7800</v>
      </c>
      <c r="J79" s="1">
        <v>115</v>
      </c>
      <c r="K79" s="3">
        <f t="shared" si="6"/>
        <v>9008</v>
      </c>
      <c r="L79" s="3">
        <v>2350</v>
      </c>
      <c r="M79" s="3">
        <v>70</v>
      </c>
      <c r="N79" s="3">
        <v>140</v>
      </c>
      <c r="O79" s="3">
        <v>148</v>
      </c>
      <c r="P79" s="3">
        <v>0</v>
      </c>
      <c r="R79" s="11">
        <f t="shared" si="7"/>
        <v>1462000</v>
      </c>
      <c r="S79" s="11">
        <f t="shared" si="8"/>
        <v>5304000</v>
      </c>
      <c r="T79" s="11">
        <f t="shared" si="9"/>
        <v>2816500</v>
      </c>
      <c r="U79" s="11">
        <f t="shared" si="10"/>
        <v>10155000</v>
      </c>
    </row>
    <row r="80" spans="1:21" x14ac:dyDescent="0.25">
      <c r="A80" s="3">
        <v>75</v>
      </c>
      <c r="B80" s="3">
        <v>75</v>
      </c>
      <c r="C80" s="21">
        <v>7200</v>
      </c>
      <c r="D80" s="3">
        <v>30</v>
      </c>
      <c r="E80" s="3">
        <v>20</v>
      </c>
      <c r="F80" s="21">
        <v>50</v>
      </c>
      <c r="G80" s="1">
        <v>2200</v>
      </c>
      <c r="H80" s="1">
        <f t="shared" si="12"/>
        <v>115</v>
      </c>
      <c r="I80" s="1">
        <f t="shared" si="11"/>
        <v>7900</v>
      </c>
      <c r="J80" s="1">
        <v>115</v>
      </c>
      <c r="K80" s="3">
        <f t="shared" si="6"/>
        <v>9008</v>
      </c>
      <c r="L80" s="3">
        <v>2375</v>
      </c>
      <c r="M80" s="3">
        <v>75</v>
      </c>
      <c r="N80" s="3">
        <v>150</v>
      </c>
      <c r="O80" s="3">
        <v>150</v>
      </c>
      <c r="P80" s="3">
        <v>0</v>
      </c>
      <c r="R80" s="11">
        <f t="shared" si="7"/>
        <v>1584000</v>
      </c>
      <c r="S80" s="11">
        <f t="shared" si="8"/>
        <v>5688000</v>
      </c>
      <c r="T80" s="11">
        <f t="shared" si="9"/>
        <v>3046000</v>
      </c>
      <c r="U80" s="11">
        <f t="shared" si="10"/>
        <v>10992000</v>
      </c>
    </row>
    <row r="81" spans="1:21" x14ac:dyDescent="0.25">
      <c r="A81" s="3">
        <v>76</v>
      </c>
      <c r="B81" s="3">
        <v>76</v>
      </c>
      <c r="C81" s="21">
        <v>7600</v>
      </c>
      <c r="D81" s="3">
        <v>30</v>
      </c>
      <c r="E81" s="3">
        <v>20</v>
      </c>
      <c r="F81" s="21">
        <v>50</v>
      </c>
      <c r="G81" s="1">
        <v>2200</v>
      </c>
      <c r="H81" s="1">
        <f t="shared" si="12"/>
        <v>116</v>
      </c>
      <c r="I81" s="1">
        <f t="shared" si="11"/>
        <v>8000</v>
      </c>
      <c r="J81" s="1">
        <v>116</v>
      </c>
      <c r="K81" s="3">
        <f t="shared" ref="K81:K105" si="13">K71+1</f>
        <v>9008</v>
      </c>
      <c r="L81" s="3">
        <v>2400</v>
      </c>
      <c r="M81" s="3">
        <v>75</v>
      </c>
      <c r="N81" s="3">
        <v>150</v>
      </c>
      <c r="O81" s="3">
        <v>152</v>
      </c>
      <c r="P81" s="3">
        <v>0</v>
      </c>
      <c r="R81" s="11">
        <f t="shared" si="7"/>
        <v>1672000</v>
      </c>
      <c r="S81" s="11">
        <f t="shared" si="8"/>
        <v>6080000</v>
      </c>
      <c r="T81" s="11">
        <f t="shared" si="9"/>
        <v>3256000</v>
      </c>
      <c r="U81" s="11">
        <f t="shared" si="10"/>
        <v>11768000</v>
      </c>
    </row>
    <row r="82" spans="1:21" x14ac:dyDescent="0.25">
      <c r="A82" s="3">
        <v>77</v>
      </c>
      <c r="B82" s="3">
        <v>77</v>
      </c>
      <c r="C82" s="21">
        <v>8000</v>
      </c>
      <c r="D82" s="3">
        <v>30</v>
      </c>
      <c r="E82" s="3">
        <v>20</v>
      </c>
      <c r="F82" s="21">
        <v>50</v>
      </c>
      <c r="G82" s="1">
        <v>2250</v>
      </c>
      <c r="H82" s="1">
        <f t="shared" si="12"/>
        <v>116</v>
      </c>
      <c r="I82" s="1">
        <f t="shared" si="11"/>
        <v>8100</v>
      </c>
      <c r="J82" s="1">
        <v>116</v>
      </c>
      <c r="K82" s="3">
        <f t="shared" si="13"/>
        <v>9008</v>
      </c>
      <c r="L82" s="3">
        <v>2425</v>
      </c>
      <c r="M82" s="3">
        <v>75</v>
      </c>
      <c r="N82" s="3">
        <v>150</v>
      </c>
      <c r="O82" s="3">
        <v>154</v>
      </c>
      <c r="P82" s="3">
        <v>0</v>
      </c>
      <c r="R82" s="11">
        <f t="shared" si="7"/>
        <v>1800000</v>
      </c>
      <c r="S82" s="11">
        <f t="shared" si="8"/>
        <v>6480000</v>
      </c>
      <c r="T82" s="11">
        <f t="shared" si="9"/>
        <v>3472000</v>
      </c>
      <c r="U82" s="11">
        <f t="shared" si="10"/>
        <v>12560000</v>
      </c>
    </row>
    <row r="83" spans="1:21" x14ac:dyDescent="0.25">
      <c r="A83" s="3">
        <v>78</v>
      </c>
      <c r="B83" s="3">
        <v>78</v>
      </c>
      <c r="C83" s="21">
        <v>8400</v>
      </c>
      <c r="D83" s="3">
        <v>30</v>
      </c>
      <c r="E83" s="3">
        <v>20</v>
      </c>
      <c r="F83" s="21">
        <v>50</v>
      </c>
      <c r="G83" s="1">
        <v>2250</v>
      </c>
      <c r="H83" s="1">
        <f t="shared" si="12"/>
        <v>116</v>
      </c>
      <c r="I83" s="1">
        <f t="shared" si="11"/>
        <v>8200</v>
      </c>
      <c r="J83" s="1">
        <v>116</v>
      </c>
      <c r="K83" s="3">
        <f t="shared" si="13"/>
        <v>9008</v>
      </c>
      <c r="L83" s="3">
        <v>2450</v>
      </c>
      <c r="M83" s="3">
        <v>75</v>
      </c>
      <c r="N83" s="3">
        <v>150</v>
      </c>
      <c r="O83" s="3">
        <v>156</v>
      </c>
      <c r="P83" s="3">
        <v>0</v>
      </c>
      <c r="R83" s="11">
        <f t="shared" si="7"/>
        <v>1890000</v>
      </c>
      <c r="S83" s="11">
        <f t="shared" si="8"/>
        <v>6888000</v>
      </c>
      <c r="T83" s="11">
        <f t="shared" si="9"/>
        <v>3690000</v>
      </c>
      <c r="U83" s="11">
        <f t="shared" si="10"/>
        <v>13368000</v>
      </c>
    </row>
    <row r="84" spans="1:21" x14ac:dyDescent="0.25">
      <c r="A84" s="3">
        <v>79</v>
      </c>
      <c r="B84" s="3">
        <v>79</v>
      </c>
      <c r="C84" s="21">
        <v>10000</v>
      </c>
      <c r="D84" s="3">
        <v>30</v>
      </c>
      <c r="E84" s="3">
        <v>20</v>
      </c>
      <c r="F84" s="21">
        <v>50</v>
      </c>
      <c r="G84" s="1">
        <v>2300</v>
      </c>
      <c r="H84" s="1">
        <f t="shared" si="12"/>
        <v>116</v>
      </c>
      <c r="I84" s="1">
        <f t="shared" si="11"/>
        <v>8300</v>
      </c>
      <c r="J84" s="1">
        <v>116</v>
      </c>
      <c r="K84" s="3">
        <f t="shared" si="13"/>
        <v>9008</v>
      </c>
      <c r="L84" s="3">
        <v>2475</v>
      </c>
      <c r="M84" s="3">
        <v>75</v>
      </c>
      <c r="N84" s="3">
        <v>150</v>
      </c>
      <c r="O84" s="3">
        <v>158</v>
      </c>
      <c r="P84" s="3">
        <v>0</v>
      </c>
      <c r="R84" s="11">
        <f t="shared" si="7"/>
        <v>2300000</v>
      </c>
      <c r="S84" s="11">
        <f t="shared" si="8"/>
        <v>8300000</v>
      </c>
      <c r="T84" s="11">
        <f t="shared" si="9"/>
        <v>4190000</v>
      </c>
      <c r="U84" s="11">
        <f t="shared" si="10"/>
        <v>15188000</v>
      </c>
    </row>
    <row r="85" spans="1:21" x14ac:dyDescent="0.25">
      <c r="A85" s="22">
        <v>80</v>
      </c>
      <c r="B85" s="22">
        <v>80</v>
      </c>
      <c r="C85" s="21">
        <v>11500</v>
      </c>
      <c r="D85" s="3">
        <v>30</v>
      </c>
      <c r="E85" s="3">
        <v>20</v>
      </c>
      <c r="F85" s="21">
        <v>50</v>
      </c>
      <c r="G85" s="1">
        <v>2350</v>
      </c>
      <c r="H85" s="1">
        <f t="shared" si="12"/>
        <v>116</v>
      </c>
      <c r="I85" s="1">
        <f t="shared" si="11"/>
        <v>8400</v>
      </c>
      <c r="J85" s="1">
        <v>116</v>
      </c>
      <c r="K85" s="3">
        <f t="shared" si="13"/>
        <v>9008</v>
      </c>
      <c r="L85" s="3">
        <v>2500</v>
      </c>
      <c r="M85" s="3">
        <v>80</v>
      </c>
      <c r="N85" s="3">
        <v>160</v>
      </c>
      <c r="O85" s="3">
        <v>160</v>
      </c>
      <c r="P85" s="3">
        <v>0</v>
      </c>
      <c r="R85" s="11">
        <f t="shared" si="7"/>
        <v>2702500</v>
      </c>
      <c r="S85" s="11">
        <f t="shared" si="8"/>
        <v>9660000</v>
      </c>
      <c r="T85" s="11">
        <f t="shared" si="9"/>
        <v>5002500</v>
      </c>
      <c r="U85" s="11">
        <f t="shared" si="10"/>
        <v>17960000</v>
      </c>
    </row>
    <row r="86" spans="1:21" x14ac:dyDescent="0.25">
      <c r="A86" s="21">
        <v>81</v>
      </c>
      <c r="B86" s="21">
        <v>81</v>
      </c>
      <c r="C86" s="21">
        <v>13000</v>
      </c>
      <c r="D86" s="3">
        <v>30</v>
      </c>
      <c r="E86" s="3">
        <v>20</v>
      </c>
      <c r="F86" s="21">
        <v>50</v>
      </c>
      <c r="G86" s="3">
        <v>2375</v>
      </c>
      <c r="H86" s="3">
        <f>H81+1</f>
        <v>117</v>
      </c>
      <c r="I86" s="1">
        <f t="shared" si="11"/>
        <v>8500</v>
      </c>
      <c r="J86" s="3">
        <f>J81+1</f>
        <v>117</v>
      </c>
      <c r="K86" s="3">
        <f t="shared" si="13"/>
        <v>9009</v>
      </c>
      <c r="L86" s="3">
        <v>2500</v>
      </c>
      <c r="M86" s="3">
        <v>80</v>
      </c>
      <c r="N86" s="3">
        <v>160</v>
      </c>
      <c r="O86" s="3">
        <v>160</v>
      </c>
      <c r="P86" s="3">
        <v>0</v>
      </c>
      <c r="R86" s="11">
        <f t="shared" ref="R86:R105" si="14">C86*G86/10</f>
        <v>3087500</v>
      </c>
      <c r="S86" s="11">
        <f t="shared" ref="S86:S105" si="15">C86*I86/10</f>
        <v>11050000</v>
      </c>
      <c r="T86" s="11">
        <f t="shared" ref="T86:T105" si="16">R86+R85</f>
        <v>5790000</v>
      </c>
      <c r="U86" s="11">
        <f t="shared" ref="U86:U105" si="17">S86+S85</f>
        <v>20710000</v>
      </c>
    </row>
    <row r="87" spans="1:21" x14ac:dyDescent="0.25">
      <c r="A87" s="21">
        <v>82</v>
      </c>
      <c r="B87" s="21">
        <v>82</v>
      </c>
      <c r="C87" s="21">
        <v>14500</v>
      </c>
      <c r="D87" s="3">
        <v>30</v>
      </c>
      <c r="E87" s="3">
        <v>20</v>
      </c>
      <c r="F87" s="21">
        <v>50</v>
      </c>
      <c r="G87" s="3">
        <f>G86+25</f>
        <v>2400</v>
      </c>
      <c r="H87" s="3">
        <f>H82+1</f>
        <v>117</v>
      </c>
      <c r="I87" s="1">
        <f t="shared" si="11"/>
        <v>8600</v>
      </c>
      <c r="J87" s="3">
        <f>J82+1</f>
        <v>117</v>
      </c>
      <c r="K87" s="3">
        <f t="shared" si="13"/>
        <v>9009</v>
      </c>
      <c r="L87" s="3">
        <v>2500</v>
      </c>
      <c r="M87" s="3">
        <v>80</v>
      </c>
      <c r="N87" s="3">
        <v>160</v>
      </c>
      <c r="O87" s="3">
        <v>160</v>
      </c>
      <c r="P87" s="3">
        <v>0</v>
      </c>
      <c r="R87" s="11">
        <f t="shared" si="14"/>
        <v>3480000</v>
      </c>
      <c r="S87" s="11">
        <f t="shared" si="15"/>
        <v>12470000</v>
      </c>
      <c r="T87" s="11">
        <f t="shared" si="16"/>
        <v>6567500</v>
      </c>
      <c r="U87" s="11">
        <f t="shared" si="17"/>
        <v>23520000</v>
      </c>
    </row>
    <row r="88" spans="1:21" x14ac:dyDescent="0.25">
      <c r="A88" s="21">
        <v>83</v>
      </c>
      <c r="B88" s="21">
        <v>83</v>
      </c>
      <c r="C88" s="21">
        <v>16000</v>
      </c>
      <c r="D88" s="3">
        <v>30</v>
      </c>
      <c r="E88" s="3">
        <v>20</v>
      </c>
      <c r="F88" s="21">
        <v>50</v>
      </c>
      <c r="G88" s="3">
        <f t="shared" ref="G88:G105" si="18">G87+25</f>
        <v>2425</v>
      </c>
      <c r="H88" s="3">
        <f t="shared" ref="H88:J105" si="19">H83+1</f>
        <v>117</v>
      </c>
      <c r="I88" s="1">
        <f t="shared" si="11"/>
        <v>8700</v>
      </c>
      <c r="J88" s="3">
        <f t="shared" si="19"/>
        <v>117</v>
      </c>
      <c r="K88" s="3">
        <f t="shared" si="13"/>
        <v>9009</v>
      </c>
      <c r="L88" s="3">
        <v>2500</v>
      </c>
      <c r="M88" s="3">
        <v>80</v>
      </c>
      <c r="N88" s="3">
        <v>160</v>
      </c>
      <c r="O88" s="3">
        <v>160</v>
      </c>
      <c r="P88" s="3">
        <v>0</v>
      </c>
      <c r="R88" s="11">
        <f t="shared" si="14"/>
        <v>3880000</v>
      </c>
      <c r="S88" s="11">
        <f t="shared" si="15"/>
        <v>13920000</v>
      </c>
      <c r="T88" s="11">
        <f t="shared" si="16"/>
        <v>7360000</v>
      </c>
      <c r="U88" s="11">
        <f t="shared" si="17"/>
        <v>26390000</v>
      </c>
    </row>
    <row r="89" spans="1:21" x14ac:dyDescent="0.25">
      <c r="A89" s="21">
        <v>84</v>
      </c>
      <c r="B89" s="21">
        <v>84</v>
      </c>
      <c r="C89" s="21">
        <v>17000</v>
      </c>
      <c r="D89" s="3">
        <v>30</v>
      </c>
      <c r="E89" s="3">
        <v>20</v>
      </c>
      <c r="F89" s="21">
        <v>50</v>
      </c>
      <c r="G89" s="3">
        <f t="shared" si="18"/>
        <v>2450</v>
      </c>
      <c r="H89" s="3">
        <f t="shared" si="19"/>
        <v>117</v>
      </c>
      <c r="I89" s="1">
        <f t="shared" si="11"/>
        <v>8800</v>
      </c>
      <c r="J89" s="3">
        <f t="shared" si="19"/>
        <v>117</v>
      </c>
      <c r="K89" s="3">
        <f t="shared" si="13"/>
        <v>9009</v>
      </c>
      <c r="L89" s="3">
        <v>2500</v>
      </c>
      <c r="M89" s="3">
        <v>80</v>
      </c>
      <c r="N89" s="3">
        <v>160</v>
      </c>
      <c r="O89" s="3">
        <v>160</v>
      </c>
      <c r="P89" s="3">
        <v>0</v>
      </c>
      <c r="R89" s="11">
        <f t="shared" si="14"/>
        <v>4165000</v>
      </c>
      <c r="S89" s="11">
        <f t="shared" si="15"/>
        <v>14960000</v>
      </c>
      <c r="T89" s="11">
        <f t="shared" si="16"/>
        <v>8045000</v>
      </c>
      <c r="U89" s="11">
        <f t="shared" si="17"/>
        <v>28880000</v>
      </c>
    </row>
    <row r="90" spans="1:21" x14ac:dyDescent="0.25">
      <c r="A90" s="21">
        <v>85</v>
      </c>
      <c r="B90" s="21">
        <v>85</v>
      </c>
      <c r="C90" s="21">
        <v>18000</v>
      </c>
      <c r="D90" s="3">
        <v>30</v>
      </c>
      <c r="E90" s="3">
        <v>20</v>
      </c>
      <c r="F90" s="21">
        <v>50</v>
      </c>
      <c r="G90" s="3">
        <f t="shared" si="18"/>
        <v>2475</v>
      </c>
      <c r="H90" s="3">
        <f t="shared" si="19"/>
        <v>117</v>
      </c>
      <c r="I90" s="1">
        <f t="shared" si="11"/>
        <v>8900</v>
      </c>
      <c r="J90" s="3">
        <f t="shared" si="19"/>
        <v>117</v>
      </c>
      <c r="K90" s="3">
        <f t="shared" si="13"/>
        <v>9009</v>
      </c>
      <c r="L90" s="3">
        <v>2500</v>
      </c>
      <c r="M90" s="3">
        <f>M85+5</f>
        <v>85</v>
      </c>
      <c r="N90" s="3">
        <v>160</v>
      </c>
      <c r="O90" s="3">
        <v>160</v>
      </c>
      <c r="P90" s="3">
        <v>0</v>
      </c>
      <c r="R90" s="11">
        <f t="shared" si="14"/>
        <v>4455000</v>
      </c>
      <c r="S90" s="11">
        <f t="shared" si="15"/>
        <v>16020000</v>
      </c>
      <c r="T90" s="11">
        <f t="shared" si="16"/>
        <v>8620000</v>
      </c>
      <c r="U90" s="11">
        <f t="shared" si="17"/>
        <v>30980000</v>
      </c>
    </row>
    <row r="91" spans="1:21" x14ac:dyDescent="0.25">
      <c r="A91" s="21">
        <v>86</v>
      </c>
      <c r="B91" s="21">
        <v>86</v>
      </c>
      <c r="C91" s="21">
        <v>19000</v>
      </c>
      <c r="D91" s="3">
        <v>30</v>
      </c>
      <c r="E91" s="3">
        <v>20</v>
      </c>
      <c r="F91" s="21">
        <v>50</v>
      </c>
      <c r="G91" s="3">
        <f t="shared" si="18"/>
        <v>2500</v>
      </c>
      <c r="H91" s="3">
        <f t="shared" si="19"/>
        <v>118</v>
      </c>
      <c r="I91" s="1">
        <f t="shared" si="11"/>
        <v>9000</v>
      </c>
      <c r="J91" s="3">
        <f t="shared" si="19"/>
        <v>118</v>
      </c>
      <c r="K91" s="3">
        <f t="shared" si="13"/>
        <v>9009</v>
      </c>
      <c r="L91" s="3">
        <v>2500</v>
      </c>
      <c r="M91" s="3">
        <f t="shared" ref="M91:M105" si="20">M86+5</f>
        <v>85</v>
      </c>
      <c r="N91" s="3">
        <v>160</v>
      </c>
      <c r="O91" s="3">
        <v>160</v>
      </c>
      <c r="P91" s="3">
        <v>0</v>
      </c>
      <c r="R91" s="11">
        <f t="shared" si="14"/>
        <v>4750000</v>
      </c>
      <c r="S91" s="11">
        <f t="shared" si="15"/>
        <v>17100000</v>
      </c>
      <c r="T91" s="11">
        <f t="shared" si="16"/>
        <v>9205000</v>
      </c>
      <c r="U91" s="11">
        <f t="shared" si="17"/>
        <v>33120000</v>
      </c>
    </row>
    <row r="92" spans="1:21" x14ac:dyDescent="0.25">
      <c r="A92" s="21">
        <v>87</v>
      </c>
      <c r="B92" s="21">
        <v>87</v>
      </c>
      <c r="C92" s="21">
        <v>20000</v>
      </c>
      <c r="D92" s="3">
        <v>30</v>
      </c>
      <c r="E92" s="3">
        <v>20</v>
      </c>
      <c r="F92" s="21">
        <v>50</v>
      </c>
      <c r="G92" s="3">
        <f t="shared" si="18"/>
        <v>2525</v>
      </c>
      <c r="H92" s="3">
        <f t="shared" si="19"/>
        <v>118</v>
      </c>
      <c r="I92" s="1">
        <f t="shared" si="11"/>
        <v>9100</v>
      </c>
      <c r="J92" s="3">
        <f t="shared" si="19"/>
        <v>118</v>
      </c>
      <c r="K92" s="3">
        <f t="shared" si="13"/>
        <v>9009</v>
      </c>
      <c r="L92" s="3">
        <v>2500</v>
      </c>
      <c r="M92" s="3">
        <f t="shared" si="20"/>
        <v>85</v>
      </c>
      <c r="N92" s="3">
        <v>160</v>
      </c>
      <c r="O92" s="3">
        <v>160</v>
      </c>
      <c r="P92" s="3">
        <v>0</v>
      </c>
      <c r="R92" s="11">
        <f t="shared" si="14"/>
        <v>5050000</v>
      </c>
      <c r="S92" s="11">
        <f t="shared" si="15"/>
        <v>18200000</v>
      </c>
      <c r="T92" s="11">
        <f t="shared" si="16"/>
        <v>9800000</v>
      </c>
      <c r="U92" s="11">
        <f t="shared" si="17"/>
        <v>35300000</v>
      </c>
    </row>
    <row r="93" spans="1:21" x14ac:dyDescent="0.25">
      <c r="A93" s="21">
        <v>88</v>
      </c>
      <c r="B93" s="21">
        <v>88</v>
      </c>
      <c r="C93" s="21">
        <v>21000</v>
      </c>
      <c r="D93" s="3">
        <v>30</v>
      </c>
      <c r="E93" s="3">
        <v>20</v>
      </c>
      <c r="F93" s="21">
        <v>50</v>
      </c>
      <c r="G93" s="3">
        <f t="shared" si="18"/>
        <v>2550</v>
      </c>
      <c r="H93" s="3">
        <f t="shared" si="19"/>
        <v>118</v>
      </c>
      <c r="I93" s="1">
        <f t="shared" si="11"/>
        <v>9200</v>
      </c>
      <c r="J93" s="3">
        <f t="shared" si="19"/>
        <v>118</v>
      </c>
      <c r="K93" s="3">
        <f t="shared" si="13"/>
        <v>9009</v>
      </c>
      <c r="L93" s="3">
        <v>2500</v>
      </c>
      <c r="M93" s="3">
        <f t="shared" si="20"/>
        <v>85</v>
      </c>
      <c r="N93" s="3">
        <v>160</v>
      </c>
      <c r="O93" s="3">
        <v>160</v>
      </c>
      <c r="P93" s="3">
        <v>0</v>
      </c>
      <c r="R93" s="11">
        <f t="shared" si="14"/>
        <v>5355000</v>
      </c>
      <c r="S93" s="11">
        <f t="shared" si="15"/>
        <v>19320000</v>
      </c>
      <c r="T93" s="11">
        <f t="shared" si="16"/>
        <v>10405000</v>
      </c>
      <c r="U93" s="11">
        <f t="shared" si="17"/>
        <v>37520000</v>
      </c>
    </row>
    <row r="94" spans="1:21" x14ac:dyDescent="0.25">
      <c r="A94" s="21">
        <v>89</v>
      </c>
      <c r="B94" s="21">
        <v>89</v>
      </c>
      <c r="C94" s="21">
        <v>22000</v>
      </c>
      <c r="D94" s="3">
        <v>30</v>
      </c>
      <c r="E94" s="3">
        <v>20</v>
      </c>
      <c r="F94" s="21">
        <v>50</v>
      </c>
      <c r="G94" s="3">
        <f t="shared" si="18"/>
        <v>2575</v>
      </c>
      <c r="H94" s="3">
        <f t="shared" si="19"/>
        <v>118</v>
      </c>
      <c r="I94" s="1">
        <f t="shared" si="11"/>
        <v>9300</v>
      </c>
      <c r="J94" s="3">
        <f t="shared" si="19"/>
        <v>118</v>
      </c>
      <c r="K94" s="3">
        <f t="shared" si="13"/>
        <v>9009</v>
      </c>
      <c r="L94" s="3">
        <v>2500</v>
      </c>
      <c r="M94" s="3">
        <f t="shared" si="20"/>
        <v>85</v>
      </c>
      <c r="N94" s="3">
        <v>160</v>
      </c>
      <c r="O94" s="3">
        <v>160</v>
      </c>
      <c r="P94" s="3">
        <v>0</v>
      </c>
      <c r="R94" s="11">
        <f t="shared" si="14"/>
        <v>5665000</v>
      </c>
      <c r="S94" s="11">
        <f t="shared" si="15"/>
        <v>20460000</v>
      </c>
      <c r="T94" s="11">
        <f t="shared" si="16"/>
        <v>11020000</v>
      </c>
      <c r="U94" s="11">
        <f t="shared" si="17"/>
        <v>39780000</v>
      </c>
    </row>
    <row r="95" spans="1:21" x14ac:dyDescent="0.25">
      <c r="A95" s="21">
        <v>90</v>
      </c>
      <c r="B95" s="21">
        <v>90</v>
      </c>
      <c r="C95" s="21">
        <v>27000</v>
      </c>
      <c r="D95" s="3">
        <v>30</v>
      </c>
      <c r="E95" s="3">
        <v>20</v>
      </c>
      <c r="F95" s="21">
        <v>50</v>
      </c>
      <c r="G95" s="3">
        <f t="shared" si="18"/>
        <v>2600</v>
      </c>
      <c r="H95" s="3">
        <f t="shared" si="19"/>
        <v>118</v>
      </c>
      <c r="I95" s="1">
        <f t="shared" si="11"/>
        <v>9400</v>
      </c>
      <c r="J95" s="3">
        <f t="shared" si="19"/>
        <v>118</v>
      </c>
      <c r="K95" s="3">
        <f t="shared" si="13"/>
        <v>9009</v>
      </c>
      <c r="L95" s="3">
        <v>2500</v>
      </c>
      <c r="M95" s="3">
        <f t="shared" si="20"/>
        <v>90</v>
      </c>
      <c r="N95" s="3">
        <v>160</v>
      </c>
      <c r="O95" s="3">
        <v>160</v>
      </c>
      <c r="P95" s="3">
        <v>0</v>
      </c>
      <c r="R95" s="11">
        <f t="shared" si="14"/>
        <v>7020000</v>
      </c>
      <c r="S95" s="11">
        <f t="shared" si="15"/>
        <v>25380000</v>
      </c>
      <c r="T95" s="11">
        <f t="shared" si="16"/>
        <v>12685000</v>
      </c>
      <c r="U95" s="11">
        <f t="shared" si="17"/>
        <v>45840000</v>
      </c>
    </row>
    <row r="96" spans="1:21" x14ac:dyDescent="0.25">
      <c r="A96" s="21">
        <v>91</v>
      </c>
      <c r="B96" s="21">
        <v>91</v>
      </c>
      <c r="C96" s="21">
        <v>28000</v>
      </c>
      <c r="D96" s="3">
        <v>30</v>
      </c>
      <c r="E96" s="3">
        <v>20</v>
      </c>
      <c r="F96" s="21">
        <v>50</v>
      </c>
      <c r="G96" s="3">
        <f t="shared" si="18"/>
        <v>2625</v>
      </c>
      <c r="H96" s="3">
        <f t="shared" si="19"/>
        <v>119</v>
      </c>
      <c r="I96" s="1">
        <f t="shared" si="11"/>
        <v>9500</v>
      </c>
      <c r="J96" s="3">
        <f t="shared" si="19"/>
        <v>119</v>
      </c>
      <c r="K96" s="3">
        <f t="shared" si="13"/>
        <v>9010</v>
      </c>
      <c r="L96" s="3">
        <v>2500</v>
      </c>
      <c r="M96" s="3">
        <f t="shared" si="20"/>
        <v>90</v>
      </c>
      <c r="N96" s="3">
        <v>160</v>
      </c>
      <c r="O96" s="3">
        <v>160</v>
      </c>
      <c r="P96" s="3">
        <v>0</v>
      </c>
      <c r="R96" s="11">
        <f t="shared" si="14"/>
        <v>7350000</v>
      </c>
      <c r="S96" s="11">
        <f t="shared" si="15"/>
        <v>26600000</v>
      </c>
      <c r="T96" s="11">
        <f t="shared" si="16"/>
        <v>14370000</v>
      </c>
      <c r="U96" s="11">
        <f t="shared" si="17"/>
        <v>51980000</v>
      </c>
    </row>
    <row r="97" spans="1:21" x14ac:dyDescent="0.25">
      <c r="A97" s="21">
        <v>92</v>
      </c>
      <c r="B97" s="21">
        <v>92</v>
      </c>
      <c r="C97" s="21">
        <v>29000</v>
      </c>
      <c r="D97" s="3">
        <v>30</v>
      </c>
      <c r="E97" s="3">
        <v>20</v>
      </c>
      <c r="F97" s="21">
        <v>50</v>
      </c>
      <c r="G97" s="3">
        <f t="shared" si="18"/>
        <v>2650</v>
      </c>
      <c r="H97" s="3">
        <f t="shared" si="19"/>
        <v>119</v>
      </c>
      <c r="I97" s="1">
        <f t="shared" si="11"/>
        <v>9600</v>
      </c>
      <c r="J97" s="3">
        <f t="shared" si="19"/>
        <v>119</v>
      </c>
      <c r="K97" s="3">
        <f t="shared" si="13"/>
        <v>9010</v>
      </c>
      <c r="L97" s="3">
        <v>2500</v>
      </c>
      <c r="M97" s="3">
        <f t="shared" si="20"/>
        <v>90</v>
      </c>
      <c r="N97" s="3">
        <v>160</v>
      </c>
      <c r="O97" s="3">
        <v>160</v>
      </c>
      <c r="P97" s="3">
        <v>0</v>
      </c>
      <c r="R97" s="11">
        <f t="shared" si="14"/>
        <v>7685000</v>
      </c>
      <c r="S97" s="11">
        <f t="shared" si="15"/>
        <v>27840000</v>
      </c>
      <c r="T97" s="11">
        <f t="shared" si="16"/>
        <v>15035000</v>
      </c>
      <c r="U97" s="11">
        <f t="shared" si="17"/>
        <v>54440000</v>
      </c>
    </row>
    <row r="98" spans="1:21" x14ac:dyDescent="0.25">
      <c r="A98" s="21">
        <v>93</v>
      </c>
      <c r="B98" s="21">
        <v>93</v>
      </c>
      <c r="C98" s="21">
        <v>30000</v>
      </c>
      <c r="D98" s="3">
        <v>30</v>
      </c>
      <c r="E98" s="3">
        <v>20</v>
      </c>
      <c r="F98" s="21">
        <v>50</v>
      </c>
      <c r="G98" s="3">
        <f t="shared" si="18"/>
        <v>2675</v>
      </c>
      <c r="H98" s="3">
        <f t="shared" si="19"/>
        <v>119</v>
      </c>
      <c r="I98" s="1">
        <f t="shared" si="11"/>
        <v>9700</v>
      </c>
      <c r="J98" s="3">
        <f t="shared" si="19"/>
        <v>119</v>
      </c>
      <c r="K98" s="3">
        <f t="shared" si="13"/>
        <v>9010</v>
      </c>
      <c r="L98" s="3">
        <v>2500</v>
      </c>
      <c r="M98" s="3">
        <f t="shared" si="20"/>
        <v>90</v>
      </c>
      <c r="N98" s="3">
        <v>160</v>
      </c>
      <c r="O98" s="3">
        <v>160</v>
      </c>
      <c r="P98" s="3">
        <v>0</v>
      </c>
      <c r="R98" s="11">
        <f t="shared" si="14"/>
        <v>8025000</v>
      </c>
      <c r="S98" s="11">
        <f t="shared" si="15"/>
        <v>29100000</v>
      </c>
      <c r="T98" s="11">
        <f t="shared" si="16"/>
        <v>15710000</v>
      </c>
      <c r="U98" s="11">
        <f t="shared" si="17"/>
        <v>56940000</v>
      </c>
    </row>
    <row r="99" spans="1:21" x14ac:dyDescent="0.25">
      <c r="A99" s="21">
        <v>94</v>
      </c>
      <c r="B99" s="21">
        <v>94</v>
      </c>
      <c r="C99" s="21">
        <v>30500</v>
      </c>
      <c r="D99" s="3">
        <v>30</v>
      </c>
      <c r="E99" s="3">
        <v>20</v>
      </c>
      <c r="F99" s="21">
        <v>50</v>
      </c>
      <c r="G99" s="3">
        <f t="shared" si="18"/>
        <v>2700</v>
      </c>
      <c r="H99" s="3">
        <f t="shared" si="19"/>
        <v>119</v>
      </c>
      <c r="I99" s="1">
        <f t="shared" si="11"/>
        <v>9800</v>
      </c>
      <c r="J99" s="3">
        <f t="shared" si="19"/>
        <v>119</v>
      </c>
      <c r="K99" s="3">
        <f t="shared" si="13"/>
        <v>9010</v>
      </c>
      <c r="L99" s="3">
        <v>2500</v>
      </c>
      <c r="M99" s="3">
        <f t="shared" si="20"/>
        <v>90</v>
      </c>
      <c r="N99" s="3">
        <v>160</v>
      </c>
      <c r="O99" s="3">
        <v>160</v>
      </c>
      <c r="P99" s="3">
        <v>0</v>
      </c>
      <c r="R99" s="11">
        <f t="shared" si="14"/>
        <v>8235000</v>
      </c>
      <c r="S99" s="11">
        <f t="shared" si="15"/>
        <v>29890000</v>
      </c>
      <c r="T99" s="11">
        <f t="shared" si="16"/>
        <v>16260000</v>
      </c>
      <c r="U99" s="11">
        <f t="shared" si="17"/>
        <v>58990000</v>
      </c>
    </row>
    <row r="100" spans="1:21" x14ac:dyDescent="0.25">
      <c r="A100" s="21">
        <v>95</v>
      </c>
      <c r="B100" s="21">
        <v>95</v>
      </c>
      <c r="C100" s="21">
        <v>31000</v>
      </c>
      <c r="D100" s="3">
        <v>30</v>
      </c>
      <c r="E100" s="3">
        <v>20</v>
      </c>
      <c r="F100" s="21">
        <v>50</v>
      </c>
      <c r="G100" s="3">
        <f t="shared" si="18"/>
        <v>2725</v>
      </c>
      <c r="H100" s="3">
        <f t="shared" si="19"/>
        <v>119</v>
      </c>
      <c r="I100" s="1">
        <f t="shared" si="11"/>
        <v>9900</v>
      </c>
      <c r="J100" s="3">
        <f t="shared" si="19"/>
        <v>119</v>
      </c>
      <c r="K100" s="3">
        <f t="shared" si="13"/>
        <v>9010</v>
      </c>
      <c r="L100" s="3">
        <v>2500</v>
      </c>
      <c r="M100" s="3">
        <f t="shared" si="20"/>
        <v>95</v>
      </c>
      <c r="N100" s="3">
        <v>160</v>
      </c>
      <c r="O100" s="3">
        <v>160</v>
      </c>
      <c r="P100" s="3">
        <v>0</v>
      </c>
      <c r="R100" s="11">
        <f t="shared" si="14"/>
        <v>8447500</v>
      </c>
      <c r="S100" s="11">
        <f t="shared" si="15"/>
        <v>30690000</v>
      </c>
      <c r="T100" s="11">
        <f t="shared" si="16"/>
        <v>16682500</v>
      </c>
      <c r="U100" s="11">
        <f t="shared" si="17"/>
        <v>60580000</v>
      </c>
    </row>
    <row r="101" spans="1:21" x14ac:dyDescent="0.25">
      <c r="A101" s="21">
        <v>96</v>
      </c>
      <c r="B101" s="21">
        <v>96</v>
      </c>
      <c r="C101" s="21">
        <v>31500</v>
      </c>
      <c r="D101" s="3">
        <v>30</v>
      </c>
      <c r="E101" s="3">
        <v>20</v>
      </c>
      <c r="F101" s="21">
        <v>50</v>
      </c>
      <c r="G101" s="3">
        <f t="shared" si="18"/>
        <v>2750</v>
      </c>
      <c r="H101" s="3">
        <f t="shared" si="19"/>
        <v>120</v>
      </c>
      <c r="I101" s="1">
        <f t="shared" si="11"/>
        <v>10000</v>
      </c>
      <c r="J101" s="3">
        <f t="shared" si="19"/>
        <v>120</v>
      </c>
      <c r="K101" s="3">
        <f t="shared" si="13"/>
        <v>9010</v>
      </c>
      <c r="L101" s="3">
        <v>2500</v>
      </c>
      <c r="M101" s="3">
        <f t="shared" si="20"/>
        <v>95</v>
      </c>
      <c r="N101" s="3">
        <v>160</v>
      </c>
      <c r="O101" s="3">
        <v>160</v>
      </c>
      <c r="P101" s="3">
        <v>0</v>
      </c>
      <c r="R101" s="11">
        <f t="shared" si="14"/>
        <v>8662500</v>
      </c>
      <c r="S101" s="11">
        <f t="shared" si="15"/>
        <v>31500000</v>
      </c>
      <c r="T101" s="11">
        <f t="shared" si="16"/>
        <v>17110000</v>
      </c>
      <c r="U101" s="11">
        <f t="shared" si="17"/>
        <v>62190000</v>
      </c>
    </row>
    <row r="102" spans="1:21" x14ac:dyDescent="0.25">
      <c r="A102" s="21">
        <v>97</v>
      </c>
      <c r="B102" s="21">
        <v>97</v>
      </c>
      <c r="C102" s="21">
        <v>32000</v>
      </c>
      <c r="D102" s="3">
        <v>30</v>
      </c>
      <c r="E102" s="3">
        <v>20</v>
      </c>
      <c r="F102" s="21">
        <v>50</v>
      </c>
      <c r="G102" s="3">
        <f t="shared" si="18"/>
        <v>2775</v>
      </c>
      <c r="H102" s="3">
        <f t="shared" si="19"/>
        <v>120</v>
      </c>
      <c r="I102" s="1">
        <v>10000</v>
      </c>
      <c r="J102" s="3">
        <f t="shared" si="19"/>
        <v>120</v>
      </c>
      <c r="K102" s="3">
        <f t="shared" si="13"/>
        <v>9010</v>
      </c>
      <c r="L102" s="3">
        <v>2500</v>
      </c>
      <c r="M102" s="3">
        <f t="shared" si="20"/>
        <v>95</v>
      </c>
      <c r="N102" s="3">
        <v>160</v>
      </c>
      <c r="O102" s="3">
        <v>160</v>
      </c>
      <c r="P102" s="3">
        <v>0</v>
      </c>
      <c r="R102" s="11">
        <f t="shared" si="14"/>
        <v>8880000</v>
      </c>
      <c r="S102" s="11">
        <f t="shared" si="15"/>
        <v>32000000</v>
      </c>
      <c r="T102" s="11">
        <f t="shared" si="16"/>
        <v>17542500</v>
      </c>
      <c r="U102" s="11">
        <f t="shared" si="17"/>
        <v>63500000</v>
      </c>
    </row>
    <row r="103" spans="1:21" x14ac:dyDescent="0.25">
      <c r="A103" s="21">
        <v>98</v>
      </c>
      <c r="B103" s="21">
        <v>98</v>
      </c>
      <c r="C103" s="21">
        <v>32500</v>
      </c>
      <c r="D103" s="3">
        <v>30</v>
      </c>
      <c r="E103" s="3">
        <v>20</v>
      </c>
      <c r="F103" s="21">
        <v>50</v>
      </c>
      <c r="G103" s="3">
        <f t="shared" si="18"/>
        <v>2800</v>
      </c>
      <c r="H103" s="3">
        <f t="shared" si="19"/>
        <v>120</v>
      </c>
      <c r="I103" s="1">
        <v>10000</v>
      </c>
      <c r="J103" s="3">
        <f t="shared" si="19"/>
        <v>120</v>
      </c>
      <c r="K103" s="3">
        <f t="shared" si="13"/>
        <v>9010</v>
      </c>
      <c r="L103" s="3">
        <v>2500</v>
      </c>
      <c r="M103" s="3">
        <f t="shared" si="20"/>
        <v>95</v>
      </c>
      <c r="N103" s="3">
        <v>160</v>
      </c>
      <c r="O103" s="3">
        <v>160</v>
      </c>
      <c r="P103" s="3">
        <v>0</v>
      </c>
      <c r="R103" s="11">
        <f t="shared" si="14"/>
        <v>9100000</v>
      </c>
      <c r="S103" s="11">
        <f t="shared" si="15"/>
        <v>32500000</v>
      </c>
      <c r="T103" s="11">
        <f t="shared" si="16"/>
        <v>17980000</v>
      </c>
      <c r="U103" s="11">
        <f t="shared" si="17"/>
        <v>64500000</v>
      </c>
    </row>
    <row r="104" spans="1:21" x14ac:dyDescent="0.25">
      <c r="A104" s="21">
        <v>99</v>
      </c>
      <c r="B104" s="21">
        <v>99</v>
      </c>
      <c r="C104" s="21">
        <v>33000</v>
      </c>
      <c r="D104" s="3">
        <v>30</v>
      </c>
      <c r="E104" s="3">
        <v>20</v>
      </c>
      <c r="F104" s="21">
        <v>50</v>
      </c>
      <c r="G104" s="3">
        <f t="shared" si="18"/>
        <v>2825</v>
      </c>
      <c r="H104" s="3">
        <f t="shared" si="19"/>
        <v>120</v>
      </c>
      <c r="I104" s="1">
        <v>10000</v>
      </c>
      <c r="J104" s="3">
        <f t="shared" si="19"/>
        <v>120</v>
      </c>
      <c r="K104" s="3">
        <f t="shared" si="13"/>
        <v>9010</v>
      </c>
      <c r="L104" s="3">
        <v>2500</v>
      </c>
      <c r="M104" s="3">
        <f t="shared" si="20"/>
        <v>95</v>
      </c>
      <c r="N104" s="3">
        <v>160</v>
      </c>
      <c r="O104" s="3">
        <v>160</v>
      </c>
      <c r="P104" s="3">
        <v>0</v>
      </c>
      <c r="R104" s="11">
        <f t="shared" si="14"/>
        <v>9322500</v>
      </c>
      <c r="S104" s="11">
        <f t="shared" si="15"/>
        <v>33000000</v>
      </c>
      <c r="T104" s="11">
        <f t="shared" si="16"/>
        <v>18422500</v>
      </c>
      <c r="U104" s="11">
        <f t="shared" si="17"/>
        <v>65500000</v>
      </c>
    </row>
    <row r="105" spans="1:21" x14ac:dyDescent="0.25">
      <c r="A105" s="21">
        <v>100</v>
      </c>
      <c r="B105" s="21">
        <v>100</v>
      </c>
      <c r="C105" s="21">
        <v>33500</v>
      </c>
      <c r="D105" s="3">
        <v>30</v>
      </c>
      <c r="E105" s="3">
        <v>20</v>
      </c>
      <c r="F105" s="21">
        <v>50</v>
      </c>
      <c r="G105" s="3">
        <f t="shared" si="18"/>
        <v>2850</v>
      </c>
      <c r="H105" s="3">
        <f t="shared" si="19"/>
        <v>120</v>
      </c>
      <c r="I105" s="1">
        <v>10000</v>
      </c>
      <c r="J105" s="3">
        <f t="shared" si="19"/>
        <v>120</v>
      </c>
      <c r="K105" s="3">
        <f t="shared" si="13"/>
        <v>9010</v>
      </c>
      <c r="L105" s="3">
        <v>2500</v>
      </c>
      <c r="M105" s="3">
        <f t="shared" si="20"/>
        <v>100</v>
      </c>
      <c r="N105" s="3">
        <v>160</v>
      </c>
      <c r="O105" s="3">
        <v>160</v>
      </c>
      <c r="P105" s="3">
        <v>0</v>
      </c>
      <c r="R105" s="11">
        <f t="shared" si="14"/>
        <v>9547500</v>
      </c>
      <c r="S105" s="11">
        <f t="shared" si="15"/>
        <v>33500000</v>
      </c>
      <c r="T105" s="11">
        <f t="shared" si="16"/>
        <v>18870000</v>
      </c>
      <c r="U105" s="11">
        <f t="shared" si="17"/>
        <v>66500000</v>
      </c>
    </row>
  </sheetData>
  <phoneticPr fontId="7" type="noConversion"/>
  <conditionalFormatting sqref="E4">
    <cfRule type="expression" dxfId="15" priority="2">
      <formula>E4="Excluded"</formula>
    </cfRule>
    <cfRule type="expression" dxfId="14" priority="3">
      <formula>E4="Server"</formula>
    </cfRule>
    <cfRule type="expression" dxfId="13" priority="4">
      <formula>E4="Both"</formula>
    </cfRule>
    <cfRule type="expression" dxfId="12" priority="1">
      <formula>E4="Client"</formula>
    </cfRule>
  </conditionalFormatting>
  <conditionalFormatting sqref="A4:D4 F4:P4">
    <cfRule type="expression" dxfId="11" priority="6">
      <formula>A4="Excluded"</formula>
    </cfRule>
    <cfRule type="expression" dxfId="10" priority="7">
      <formula>A4="Server"</formula>
    </cfRule>
    <cfRule type="expression" dxfId="9" priority="8">
      <formula>A4="Both"</formula>
    </cfRule>
    <cfRule type="expression" dxfId="8" priority="5">
      <formula>A4="Client"</formula>
    </cfRule>
  </conditionalFormatting>
  <dataValidations count="1">
    <dataValidation type="list" allowBlank="1" showInputMessage="1" showErrorMessage="1" sqref="A4:K4" xr:uid="{00000000-0002-0000-0000-000000000000}">
      <formula1>"Both,Client,Server,Excluded"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62"/>
  <sheetViews>
    <sheetView workbookViewId="0">
      <pane xSplit="3" ySplit="3" topLeftCell="D4" activePane="bottomRight" state="frozen"/>
      <selection pane="topRight"/>
      <selection pane="bottomLeft"/>
      <selection pane="bottomRight" activeCell="C20" sqref="C4:C20"/>
    </sheetView>
  </sheetViews>
  <sheetFormatPr defaultColWidth="9" defaultRowHeight="14.4" x14ac:dyDescent="0.25"/>
  <cols>
    <col min="1" max="1" width="6.5546875" customWidth="1"/>
    <col min="2" max="2" width="9.109375" customWidth="1"/>
    <col min="3" max="3" width="17.33203125" customWidth="1"/>
    <col min="4" max="4" width="13.21875" customWidth="1"/>
    <col min="5" max="5" width="15.21875" customWidth="1"/>
    <col min="6" max="6" width="13.109375" customWidth="1"/>
    <col min="7" max="8" width="12.77734375" customWidth="1"/>
    <col min="9" max="9" width="13.109375" customWidth="1"/>
    <col min="10" max="10" width="10.77734375" customWidth="1"/>
    <col min="11" max="17" width="11.21875" customWidth="1"/>
    <col min="18" max="18" width="8.33203125" customWidth="1"/>
    <col min="19" max="19" width="3" customWidth="1"/>
    <col min="21" max="22" width="13.6640625" customWidth="1"/>
    <col min="23" max="23" width="12.5546875" customWidth="1"/>
    <col min="25" max="25" width="9.6640625" customWidth="1"/>
    <col min="26" max="26" width="10.21875" customWidth="1"/>
    <col min="29" max="29" width="12.77734375" customWidth="1"/>
  </cols>
  <sheetData>
    <row r="1" spans="1:34" ht="17.399999999999999" customHeight="1" x14ac:dyDescent="0.25">
      <c r="A1" s="4" t="s">
        <v>0</v>
      </c>
      <c r="B1" s="4" t="s">
        <v>2</v>
      </c>
      <c r="C1" s="4" t="s">
        <v>3</v>
      </c>
      <c r="D1" s="4" t="s">
        <v>6</v>
      </c>
      <c r="E1" s="4" t="s">
        <v>34</v>
      </c>
      <c r="F1" s="4" t="s">
        <v>35</v>
      </c>
      <c r="G1" s="4" t="s">
        <v>36</v>
      </c>
      <c r="H1" s="4" t="s">
        <v>37</v>
      </c>
      <c r="I1" s="4" t="s">
        <v>38</v>
      </c>
      <c r="J1" s="10" t="s">
        <v>39</v>
      </c>
      <c r="K1" s="4" t="s">
        <v>40</v>
      </c>
      <c r="L1" s="4" t="s">
        <v>41</v>
      </c>
      <c r="M1" s="4" t="s">
        <v>42</v>
      </c>
      <c r="N1" s="4" t="s">
        <v>43</v>
      </c>
      <c r="O1" s="4" t="s">
        <v>44</v>
      </c>
      <c r="P1" s="4" t="s">
        <v>45</v>
      </c>
      <c r="Q1" s="4" t="s">
        <v>46</v>
      </c>
      <c r="R1" s="4" t="s">
        <v>47</v>
      </c>
    </row>
    <row r="2" spans="1:34" x14ac:dyDescent="0.25">
      <c r="A2" s="5" t="s">
        <v>17</v>
      </c>
      <c r="B2" s="5" t="s">
        <v>17</v>
      </c>
      <c r="C2" s="5" t="s">
        <v>17</v>
      </c>
      <c r="D2" s="5" t="s">
        <v>17</v>
      </c>
      <c r="E2" s="5" t="s">
        <v>48</v>
      </c>
      <c r="F2" s="5" t="s">
        <v>48</v>
      </c>
      <c r="G2" s="5" t="s">
        <v>48</v>
      </c>
      <c r="H2" s="5" t="s">
        <v>48</v>
      </c>
      <c r="I2" s="5" t="s">
        <v>48</v>
      </c>
      <c r="J2" s="5" t="s">
        <v>48</v>
      </c>
      <c r="K2" s="5" t="s">
        <v>48</v>
      </c>
      <c r="L2" s="5" t="s">
        <v>48</v>
      </c>
      <c r="M2" s="5" t="s">
        <v>48</v>
      </c>
      <c r="N2" s="5" t="s">
        <v>48</v>
      </c>
      <c r="O2" s="5" t="s">
        <v>48</v>
      </c>
      <c r="P2" s="5" t="s">
        <v>48</v>
      </c>
      <c r="Q2" s="5" t="s">
        <v>48</v>
      </c>
      <c r="R2" s="5" t="s">
        <v>17</v>
      </c>
      <c r="U2" t="s">
        <v>49</v>
      </c>
      <c r="X2">
        <v>240</v>
      </c>
      <c r="Y2">
        <v>48</v>
      </c>
      <c r="AC2" s="13" t="s">
        <v>50</v>
      </c>
      <c r="AD2" s="13" t="s">
        <v>51</v>
      </c>
    </row>
    <row r="3" spans="1:34" x14ac:dyDescent="0.25">
      <c r="A3" s="6" t="s">
        <v>0</v>
      </c>
      <c r="B3" s="6" t="s">
        <v>19</v>
      </c>
      <c r="C3" s="6" t="s">
        <v>20</v>
      </c>
      <c r="D3" s="6" t="s">
        <v>23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 t="s">
        <v>52</v>
      </c>
      <c r="U3" t="s">
        <v>53</v>
      </c>
      <c r="X3">
        <v>100</v>
      </c>
      <c r="Y3">
        <v>20</v>
      </c>
      <c r="AB3">
        <v>5</v>
      </c>
      <c r="AC3" s="13">
        <f>240+100</f>
        <v>340</v>
      </c>
      <c r="AD3" s="13">
        <f>AB3*25</f>
        <v>125</v>
      </c>
      <c r="AE3">
        <v>219</v>
      </c>
      <c r="AF3">
        <f>AF21+AF22+AF23</f>
        <v>319</v>
      </c>
      <c r="AH3">
        <f>(AD3+AE3)/(AD3+AC3)</f>
        <v>0.7397849462365591</v>
      </c>
    </row>
    <row r="4" spans="1:34" x14ac:dyDescent="0.25">
      <c r="A4" s="3">
        <v>1</v>
      </c>
      <c r="B4" s="3">
        <v>1</v>
      </c>
      <c r="C4" s="3">
        <v>10</v>
      </c>
      <c r="D4" s="3">
        <v>5</v>
      </c>
      <c r="E4" s="3">
        <f t="shared" ref="E4:E35" si="0">C4/R4</f>
        <v>1</v>
      </c>
      <c r="F4" s="3">
        <f>SUM($E$4:E4)</f>
        <v>1</v>
      </c>
      <c r="G4" s="3">
        <f t="shared" ref="G4:G35" si="1">E4*5</f>
        <v>5</v>
      </c>
      <c r="H4" s="3">
        <f t="shared" ref="H4:H35" si="2">F4*5</f>
        <v>5</v>
      </c>
      <c r="I4" s="3">
        <f>H4-SUM($D$4:D4)</f>
        <v>0</v>
      </c>
      <c r="J4" s="3">
        <f>INT((F4-(SUM($D$4:D4)/5))/((340+5*25)/5)+1)</f>
        <v>1</v>
      </c>
      <c r="K4" s="3">
        <f>INT((F4-(SUM($D$4:D4)/5))/((340+7*25)/5)+1)</f>
        <v>1</v>
      </c>
      <c r="L4" s="3">
        <f>INT((F4-(SUM($D$4:D4)/5))/((340+9*25)/5))+1</f>
        <v>1</v>
      </c>
      <c r="M4" s="3">
        <f>INT((F4-(SUM($D$4:D4)/5))/((340+11*25)/5))+1</f>
        <v>1</v>
      </c>
      <c r="N4" s="3">
        <f>INT((F4-(SUM($D$4:D4)/5))/((340+11*25)/5))+1</f>
        <v>1</v>
      </c>
      <c r="O4" s="3">
        <f>INT((F4-(SUM($D$4:D4)/5))/((340+11*25)/5))+1</f>
        <v>1</v>
      </c>
      <c r="P4" s="3">
        <f>INT((F4-(SUM($D$4:D4)/5))/((340+17*25)/5)+1)</f>
        <v>1</v>
      </c>
      <c r="Q4" s="3">
        <f>INT((F4-(SUM($D$4:D4)/5))/((340+40*25)/5)+1)</f>
        <v>1</v>
      </c>
      <c r="R4" s="1">
        <v>10</v>
      </c>
      <c r="AB4">
        <v>7</v>
      </c>
      <c r="AC4" s="13">
        <f t="shared" ref="AC4:AC19" si="3">240+100</f>
        <v>340</v>
      </c>
      <c r="AD4" s="13">
        <f t="shared" ref="AD4:AD19" si="4">AB4*25</f>
        <v>175</v>
      </c>
      <c r="AE4">
        <v>219</v>
      </c>
      <c r="AF4">
        <v>319</v>
      </c>
      <c r="AH4">
        <f t="shared" ref="AH4:AH19" si="5">(AD4+AE4)/(AD4+AC4)</f>
        <v>0.7650485436893204</v>
      </c>
    </row>
    <row r="5" spans="1:34" x14ac:dyDescent="0.25">
      <c r="A5" s="3">
        <v>2</v>
      </c>
      <c r="B5" s="3">
        <v>2</v>
      </c>
      <c r="C5" s="3">
        <v>10</v>
      </c>
      <c r="D5" s="3">
        <v>5</v>
      </c>
      <c r="E5" s="3">
        <f t="shared" si="0"/>
        <v>1</v>
      </c>
      <c r="F5" s="3">
        <f>SUM($E$4:E5)</f>
        <v>2</v>
      </c>
      <c r="G5" s="3">
        <f t="shared" si="1"/>
        <v>5</v>
      </c>
      <c r="H5" s="3">
        <f t="shared" si="2"/>
        <v>10</v>
      </c>
      <c r="I5" s="3">
        <f>H5-SUM($D$4:D5)</f>
        <v>0</v>
      </c>
      <c r="J5" s="3">
        <f>INT((F4-(SUM($D$4:D4)/5))/((340+5*25)/5)+1)</f>
        <v>1</v>
      </c>
      <c r="K5" s="3">
        <f>INT((F4-(SUM($D$4:D4)/5))/((340+7*25)/5)+1)</f>
        <v>1</v>
      </c>
      <c r="L5" s="3">
        <f>INT((F4-(SUM($D$4:D4)/5))/((340+9*25)/5))+1</f>
        <v>1</v>
      </c>
      <c r="M5" s="3">
        <f>INT((F4-(SUM($D$4:D4)/5))/((340+11*25)/5))+1</f>
        <v>1</v>
      </c>
      <c r="N5" s="3">
        <f>INT((F4-(SUM($D$4:D4)/5))/((340+13*25)/5))+1</f>
        <v>1</v>
      </c>
      <c r="O5" s="3">
        <f>INT((F4-(SUM($D$4:D4)/5))/((340+15*25)/5))+1</f>
        <v>1</v>
      </c>
      <c r="P5" s="3">
        <f>INT((F4-(SUM($D$4:D4)/5))/((340+17*25)/5)+1)</f>
        <v>1</v>
      </c>
      <c r="Q5" s="3">
        <f>INT((F4-(SUM($D$4:D4)/5))/((340+40*25)/5)+1)</f>
        <v>1</v>
      </c>
      <c r="R5" s="1">
        <v>10</v>
      </c>
      <c r="AB5">
        <v>9</v>
      </c>
      <c r="AC5" s="13">
        <f t="shared" si="3"/>
        <v>340</v>
      </c>
      <c r="AD5" s="13">
        <f t="shared" si="4"/>
        <v>225</v>
      </c>
      <c r="AE5">
        <v>219</v>
      </c>
      <c r="AF5">
        <v>319</v>
      </c>
      <c r="AH5">
        <f t="shared" si="5"/>
        <v>0.78584070796460181</v>
      </c>
    </row>
    <row r="6" spans="1:34" x14ac:dyDescent="0.25">
      <c r="A6" s="3">
        <v>3</v>
      </c>
      <c r="B6" s="3">
        <v>3</v>
      </c>
      <c r="C6" s="3">
        <v>10</v>
      </c>
      <c r="D6" s="3">
        <v>5</v>
      </c>
      <c r="E6" s="3">
        <f t="shared" si="0"/>
        <v>1</v>
      </c>
      <c r="F6" s="3">
        <f>SUM($E$4:E6)</f>
        <v>3</v>
      </c>
      <c r="G6" s="3">
        <f t="shared" si="1"/>
        <v>5</v>
      </c>
      <c r="H6" s="3">
        <f t="shared" si="2"/>
        <v>15</v>
      </c>
      <c r="I6" s="3">
        <f>H6-SUM($D$4:D5)</f>
        <v>5</v>
      </c>
      <c r="J6" s="3">
        <f>INT((F5-(SUM($D$4:D5)/5))/((340+5*25)/5)+1)</f>
        <v>1</v>
      </c>
      <c r="K6" s="3">
        <f>INT((F5-(SUM($D$4:D5)/5))/((340+7*25)/5)+1)</f>
        <v>1</v>
      </c>
      <c r="L6" s="3">
        <f>INT((F5-(SUM($D$4:D5)/5))/((340+9*25)/5))+1</f>
        <v>1</v>
      </c>
      <c r="M6" s="3">
        <f>INT((F5-(SUM($D$4:D5)/5))/((340+11*25)/5))+1</f>
        <v>1</v>
      </c>
      <c r="N6" s="3">
        <f>INT((F5-(SUM($D$4:D5)/5))/((340+13*25)/5))+1</f>
        <v>1</v>
      </c>
      <c r="O6" s="3">
        <f>INT((F5-(SUM($D$4:D5)/5))/((340+15*25)/5))+1</f>
        <v>1</v>
      </c>
      <c r="P6" s="3">
        <f>INT((F5-(SUM($D$4:D5)/5))/((340+17*25)/5)+1)</f>
        <v>1</v>
      </c>
      <c r="Q6" s="3">
        <f>INT((F5-(SUM($D$4:D5)/5))/((340+40*25)/5)+1)</f>
        <v>1</v>
      </c>
      <c r="R6" s="1">
        <v>10</v>
      </c>
      <c r="U6" t="s">
        <v>54</v>
      </c>
      <c r="AB6">
        <f>AB5+2</f>
        <v>11</v>
      </c>
      <c r="AC6" s="13">
        <f t="shared" si="3"/>
        <v>340</v>
      </c>
      <c r="AD6" s="13">
        <f t="shared" si="4"/>
        <v>275</v>
      </c>
      <c r="AE6">
        <v>219</v>
      </c>
      <c r="AF6">
        <v>319</v>
      </c>
      <c r="AH6">
        <f t="shared" si="5"/>
        <v>0.80325203252032518</v>
      </c>
    </row>
    <row r="7" spans="1:34" x14ac:dyDescent="0.25">
      <c r="A7" s="3">
        <v>4</v>
      </c>
      <c r="B7" s="3">
        <v>4</v>
      </c>
      <c r="C7" s="3">
        <v>10</v>
      </c>
      <c r="D7" s="3">
        <v>5</v>
      </c>
      <c r="E7" s="3">
        <f t="shared" si="0"/>
        <v>1</v>
      </c>
      <c r="F7" s="3">
        <f>SUM($E$4:E7)</f>
        <v>4</v>
      </c>
      <c r="G7" s="3">
        <f t="shared" si="1"/>
        <v>5</v>
      </c>
      <c r="H7" s="3">
        <f t="shared" si="2"/>
        <v>20</v>
      </c>
      <c r="I7" s="3">
        <f>H7-SUM($D$4:D6)</f>
        <v>5</v>
      </c>
      <c r="J7" s="3">
        <f>INT((F6-(SUM($D$4:D6)/5))/((340+5*25)/5)+1)</f>
        <v>1</v>
      </c>
      <c r="K7" s="3">
        <f>INT((F6-(SUM($D$4:D6)/5))/((340+7*25)/5)+1)</f>
        <v>1</v>
      </c>
      <c r="L7" s="3">
        <f>INT((F6-(SUM($D$4:D6)/5))/((340+9*25)/5))+1</f>
        <v>1</v>
      </c>
      <c r="M7" s="3">
        <f>INT((F6-(SUM($D$4:D6)/5))/((340+11*25)/5))+1</f>
        <v>1</v>
      </c>
      <c r="N7" s="3">
        <f>INT((F6-(SUM($D$4:D6)/5))/((340+13*25)/5))+1</f>
        <v>1</v>
      </c>
      <c r="O7" s="3">
        <f>INT((F6-(SUM($D$4:D6)/5))/((340+15*25)/5))+1</f>
        <v>1</v>
      </c>
      <c r="P7" s="3">
        <f>INT((F6-(SUM($D$4:D6)/5))/((340+17*25)/5)+1)</f>
        <v>1</v>
      </c>
      <c r="Q7" s="3">
        <f>INT((F6-(SUM($D$4:D6)/5))/((340+40*25)/5)+1)</f>
        <v>1</v>
      </c>
      <c r="R7" s="1">
        <v>10</v>
      </c>
      <c r="AB7">
        <f t="shared" ref="AB7:AB16" si="6">AB6+2</f>
        <v>13</v>
      </c>
      <c r="AC7" s="13">
        <f t="shared" si="3"/>
        <v>340</v>
      </c>
      <c r="AD7" s="13">
        <f t="shared" si="4"/>
        <v>325</v>
      </c>
      <c r="AE7">
        <v>219</v>
      </c>
      <c r="AF7">
        <v>319</v>
      </c>
      <c r="AH7">
        <f t="shared" si="5"/>
        <v>0.81804511278195491</v>
      </c>
    </row>
    <row r="8" spans="1:34" x14ac:dyDescent="0.25">
      <c r="A8" s="3">
        <v>5</v>
      </c>
      <c r="B8" s="3">
        <v>5</v>
      </c>
      <c r="C8" s="3">
        <v>20</v>
      </c>
      <c r="D8" s="3">
        <v>5</v>
      </c>
      <c r="E8" s="3">
        <f t="shared" si="0"/>
        <v>2</v>
      </c>
      <c r="F8" s="3">
        <f>SUM($E$4:E8)</f>
        <v>6</v>
      </c>
      <c r="G8" s="3">
        <f t="shared" si="1"/>
        <v>10</v>
      </c>
      <c r="H8" s="3">
        <f t="shared" si="2"/>
        <v>30</v>
      </c>
      <c r="I8" s="3">
        <f>H8-SUM($D$4:D7)</f>
        <v>10</v>
      </c>
      <c r="J8" s="3">
        <f>INT((F7-(SUM($D$4:D7)/5))/((340+5*25)/5)+1)</f>
        <v>1</v>
      </c>
      <c r="K8" s="3">
        <f>INT((F7-(SUM($D$4:D7)/5))/((340+7*25)/5)+1)</f>
        <v>1</v>
      </c>
      <c r="L8" s="3">
        <f>INT((F7-(SUM($D$4:D7)/5))/((340+9*25)/5))+1</f>
        <v>1</v>
      </c>
      <c r="M8" s="3">
        <f>INT((F7-(SUM($D$4:D7)/5))/((340+11*25)/5))+1</f>
        <v>1</v>
      </c>
      <c r="N8" s="3">
        <f>INT((F7-(SUM($D$4:D7)/5))/((340+13*25)/5))+1</f>
        <v>1</v>
      </c>
      <c r="O8" s="3">
        <f>INT((F7-(SUM($D$4:D7)/5))/((340+15*25)/5))+1</f>
        <v>1</v>
      </c>
      <c r="P8" s="3">
        <f>INT((F7-(SUM($D$4:D7)/5))/((340+17*25)/5)+1)</f>
        <v>1</v>
      </c>
      <c r="Q8" s="3">
        <f>INT((F7-(SUM($D$4:D7)/5))/((340+40*25)/5)+1)</f>
        <v>1</v>
      </c>
      <c r="R8" s="1">
        <v>10</v>
      </c>
      <c r="AB8">
        <f t="shared" si="6"/>
        <v>15</v>
      </c>
      <c r="AC8" s="13">
        <f t="shared" si="3"/>
        <v>340</v>
      </c>
      <c r="AD8" s="13">
        <f t="shared" si="4"/>
        <v>375</v>
      </c>
      <c r="AE8">
        <v>219</v>
      </c>
      <c r="AF8">
        <v>319</v>
      </c>
      <c r="AH8">
        <f t="shared" si="5"/>
        <v>0.83076923076923082</v>
      </c>
    </row>
    <row r="9" spans="1:34" x14ac:dyDescent="0.25">
      <c r="A9" s="3">
        <v>6</v>
      </c>
      <c r="B9" s="3">
        <v>6</v>
      </c>
      <c r="C9" s="3">
        <v>20</v>
      </c>
      <c r="D9" s="3">
        <v>10</v>
      </c>
      <c r="E9" s="3">
        <f t="shared" si="0"/>
        <v>2</v>
      </c>
      <c r="F9" s="3">
        <f>SUM($E$4:E9)</f>
        <v>8</v>
      </c>
      <c r="G9" s="3">
        <f t="shared" si="1"/>
        <v>10</v>
      </c>
      <c r="H9" s="3">
        <f t="shared" si="2"/>
        <v>40</v>
      </c>
      <c r="I9" s="3">
        <f>H9-SUM($D$4:D8)</f>
        <v>15</v>
      </c>
      <c r="J9" s="3">
        <f>INT((F8-(SUM($D$4:D8)/5))/((340+5*25)/5)+1)</f>
        <v>1</v>
      </c>
      <c r="K9" s="3">
        <f>INT((F8-(SUM($D$4:D8)/5))/((340+7*25)/5)+1)</f>
        <v>1</v>
      </c>
      <c r="L9" s="3">
        <f>INT((F8-(SUM($D$4:D8)/5))/((340+9*25)/5))+1</f>
        <v>1</v>
      </c>
      <c r="M9" s="3">
        <f>INT((F8-(SUM($D$4:D8)/5))/((340+11*25)/5))+1</f>
        <v>1</v>
      </c>
      <c r="N9" s="3">
        <f>INT((F8-(SUM($D$4:D8)/5))/((340+13*25)/5))+1</f>
        <v>1</v>
      </c>
      <c r="O9" s="3">
        <f>INT((F8-(SUM($D$4:D8)/5))/((340+15*25)/5))+1</f>
        <v>1</v>
      </c>
      <c r="P9" s="3">
        <f>INT((F8-(SUM($D$4:D8)/5))/((340+17*25)/5)+1)</f>
        <v>1</v>
      </c>
      <c r="Q9" s="3">
        <f>INT((F8-(SUM($D$4:D8)/5))/((340+40*25)/5)+1)</f>
        <v>1</v>
      </c>
      <c r="R9" s="1">
        <v>10</v>
      </c>
      <c r="AB9">
        <f t="shared" si="6"/>
        <v>17</v>
      </c>
      <c r="AC9" s="13">
        <f t="shared" si="3"/>
        <v>340</v>
      </c>
      <c r="AD9" s="13">
        <f t="shared" si="4"/>
        <v>425</v>
      </c>
      <c r="AE9">
        <v>219</v>
      </c>
      <c r="AF9">
        <v>319</v>
      </c>
      <c r="AH9">
        <f t="shared" si="5"/>
        <v>0.84183006535947713</v>
      </c>
    </row>
    <row r="10" spans="1:34" x14ac:dyDescent="0.25">
      <c r="A10" s="3">
        <v>7</v>
      </c>
      <c r="B10" s="3">
        <v>7</v>
      </c>
      <c r="C10" s="3">
        <v>30</v>
      </c>
      <c r="D10" s="3">
        <v>10</v>
      </c>
      <c r="E10" s="3">
        <f t="shared" si="0"/>
        <v>3</v>
      </c>
      <c r="F10" s="3">
        <f>SUM($E$4:E10)</f>
        <v>11</v>
      </c>
      <c r="G10" s="3">
        <f t="shared" si="1"/>
        <v>15</v>
      </c>
      <c r="H10" s="3">
        <f t="shared" si="2"/>
        <v>55</v>
      </c>
      <c r="I10" s="3">
        <f>H10-SUM($D$4:D9)</f>
        <v>20</v>
      </c>
      <c r="J10" s="3">
        <f>INT((F9-(SUM($D$4:D9)/5))/((340+5*25)/5)+1)</f>
        <v>1</v>
      </c>
      <c r="K10" s="3">
        <f>INT((F9-(SUM($D$4:D9)/5))/((340+7*25)/5)+1)</f>
        <v>1</v>
      </c>
      <c r="L10" s="3">
        <f>INT((F9-(SUM($D$4:D9)/5))/((340+9*25)/5))+1</f>
        <v>1</v>
      </c>
      <c r="M10" s="3">
        <f>INT((F9-(SUM($D$4:D9)/5))/((340+11*25)/5))+1</f>
        <v>1</v>
      </c>
      <c r="N10" s="3">
        <f>INT((F9-(SUM($D$4:D9)/5))/((340+13*25)/5))+1</f>
        <v>1</v>
      </c>
      <c r="O10" s="3">
        <f>INT((F9-(SUM($D$4:D9)/5))/((340+15*25)/5))+1</f>
        <v>1</v>
      </c>
      <c r="P10" s="3">
        <f>INT((F9-(SUM($D$4:D9)/5))/((340+17*25)/5)+1)</f>
        <v>1</v>
      </c>
      <c r="Q10" s="3">
        <f>INT((F9-(SUM($D$4:D9)/5))/((340+40*25)/5)+1)</f>
        <v>1</v>
      </c>
      <c r="R10" s="1">
        <v>10</v>
      </c>
      <c r="T10" s="11" t="s">
        <v>55</v>
      </c>
      <c r="U10" s="11" t="s">
        <v>56</v>
      </c>
      <c r="V10" s="11" t="s">
        <v>57</v>
      </c>
      <c r="W10" s="11" t="s">
        <v>58</v>
      </c>
      <c r="X10" s="11" t="s">
        <v>59</v>
      </c>
      <c r="Y10" s="11" t="s">
        <v>60</v>
      </c>
      <c r="Z10" s="11" t="s">
        <v>38</v>
      </c>
      <c r="AA10" s="14" t="s">
        <v>61</v>
      </c>
      <c r="AB10">
        <f t="shared" si="6"/>
        <v>19</v>
      </c>
      <c r="AC10" s="13">
        <f t="shared" si="3"/>
        <v>340</v>
      </c>
      <c r="AD10" s="13">
        <f t="shared" si="4"/>
        <v>475</v>
      </c>
      <c r="AE10">
        <v>219</v>
      </c>
      <c r="AF10">
        <v>319</v>
      </c>
      <c r="AH10">
        <f t="shared" si="5"/>
        <v>0.85153374233128831</v>
      </c>
    </row>
    <row r="11" spans="1:34" x14ac:dyDescent="0.25">
      <c r="A11" s="3">
        <v>8</v>
      </c>
      <c r="B11" s="3">
        <v>8</v>
      </c>
      <c r="C11" s="3">
        <v>30</v>
      </c>
      <c r="D11" s="3">
        <v>10</v>
      </c>
      <c r="E11" s="3">
        <f t="shared" si="0"/>
        <v>3</v>
      </c>
      <c r="F11" s="3">
        <f>SUM($E$4:E11)</f>
        <v>14</v>
      </c>
      <c r="G11" s="3">
        <f t="shared" si="1"/>
        <v>15</v>
      </c>
      <c r="H11" s="3">
        <f t="shared" si="2"/>
        <v>70</v>
      </c>
      <c r="I11" s="3">
        <f>H11-SUM($D$4:D10)</f>
        <v>25</v>
      </c>
      <c r="J11" s="3">
        <f>INT((F10-(SUM($D$4:D10)/5))/((340+5*25)/5)+1)</f>
        <v>1</v>
      </c>
      <c r="K11" s="3">
        <f>INT((F10-(SUM($D$4:D10)/5))/((340+7*25)/5)+1)</f>
        <v>1</v>
      </c>
      <c r="L11" s="3">
        <f>INT((F10-(SUM($D$4:D10)/5))/((340+9*25)/5))+1</f>
        <v>1</v>
      </c>
      <c r="M11" s="3">
        <f>INT((F10-(SUM($D$4:D10)/5))/((340+11*25)/5))+1</f>
        <v>1</v>
      </c>
      <c r="N11" s="3">
        <f>INT((F10-(SUM($D$4:D10)/5))/((340+13*25)/5))+1</f>
        <v>1</v>
      </c>
      <c r="O11" s="3">
        <f>INT((F10-(SUM($D$4:D10)/5))/((340+15*25)/5))+1</f>
        <v>1</v>
      </c>
      <c r="P11" s="3">
        <f>INT((F10-(SUM($D$4:D10)/5))/((340+17*25)/5)+1)</f>
        <v>1</v>
      </c>
      <c r="Q11" s="3">
        <f>INT((F10-(SUM($D$4:D10)/5))/((340+40*25)/5)+1)</f>
        <v>1</v>
      </c>
      <c r="R11" s="1">
        <v>10</v>
      </c>
      <c r="T11" s="11">
        <v>1</v>
      </c>
      <c r="U11" s="11"/>
      <c r="V11" s="11"/>
      <c r="W11" s="11"/>
      <c r="X11" s="11"/>
      <c r="Y11" s="11"/>
      <c r="Z11" s="11"/>
      <c r="AA11" s="14"/>
      <c r="AB11">
        <f t="shared" si="6"/>
        <v>21</v>
      </c>
      <c r="AC11" s="13">
        <f t="shared" si="3"/>
        <v>340</v>
      </c>
      <c r="AD11" s="13">
        <f t="shared" si="4"/>
        <v>525</v>
      </c>
      <c r="AE11">
        <v>219</v>
      </c>
      <c r="AF11">
        <v>319</v>
      </c>
      <c r="AH11">
        <f t="shared" si="5"/>
        <v>0.8601156069364162</v>
      </c>
    </row>
    <row r="12" spans="1:34" x14ac:dyDescent="0.25">
      <c r="A12" s="3">
        <v>9</v>
      </c>
      <c r="B12" s="3">
        <v>9</v>
      </c>
      <c r="C12" s="3">
        <v>40</v>
      </c>
      <c r="D12" s="3">
        <v>10</v>
      </c>
      <c r="E12" s="3">
        <f t="shared" si="0"/>
        <v>4</v>
      </c>
      <c r="F12" s="3">
        <f>SUM($E$4:E12)</f>
        <v>18</v>
      </c>
      <c r="G12" s="3">
        <f t="shared" si="1"/>
        <v>20</v>
      </c>
      <c r="H12" s="3">
        <f t="shared" si="2"/>
        <v>90</v>
      </c>
      <c r="I12" s="3">
        <f>H12-SUM($D$4:D11)</f>
        <v>35</v>
      </c>
      <c r="J12" s="3">
        <f>INT((F11-(SUM($D$4:D11)/5))/((340+5*25)/5)+1)</f>
        <v>1</v>
      </c>
      <c r="K12" s="3">
        <f>INT((F11-(SUM($D$4:D11)/5))/((340+7*25)/5)+1)</f>
        <v>1</v>
      </c>
      <c r="L12" s="3">
        <f>INT((F11-(SUM($D$4:D11)/5))/((340+9*25)/5))+1</f>
        <v>1</v>
      </c>
      <c r="M12" s="3">
        <f>INT((F11-(SUM($D$4:D11)/5))/((340+11*25)/5))+1</f>
        <v>1</v>
      </c>
      <c r="N12" s="3">
        <f>INT((F11-(SUM($D$4:D11)/5))/((340+13*25)/5))+1</f>
        <v>1</v>
      </c>
      <c r="O12" s="3">
        <f>INT((F11-(SUM($D$4:D11)/5))/((340+15*25)/5))+1</f>
        <v>1</v>
      </c>
      <c r="P12" s="3">
        <f>INT((F11-(SUM($D$4:D11)/5))/((340+17*25)/5)+1)</f>
        <v>1</v>
      </c>
      <c r="Q12" s="3">
        <f>INT((F11-(SUM($D$4:D11)/5))/((340+40*25)/5)+1)</f>
        <v>1</v>
      </c>
      <c r="R12" s="1">
        <v>10</v>
      </c>
      <c r="T12" s="11">
        <v>30</v>
      </c>
      <c r="U12" s="11">
        <f>Z12/(340+40*25)</f>
        <v>0.47388059701492535</v>
      </c>
      <c r="V12" s="11">
        <f>Z12/5/(340/5+17*5)</f>
        <v>0.83006535947712423</v>
      </c>
      <c r="W12" s="11">
        <f>Z12/5/(340/5+5*5)</f>
        <v>1.3655913978494623</v>
      </c>
      <c r="X12" s="11">
        <f>(7*W12+1*U12)/8</f>
        <v>1.2541275477451452</v>
      </c>
      <c r="Y12" s="11">
        <f>VLOOKUP(T12-1,计算!$A$3:F581,COLUMN(计算!F2),0)</f>
        <v>230</v>
      </c>
      <c r="Z12" s="11">
        <f>VLOOKUP(T12-1,计算!$A$4:I581,COLUMN(计算!I4),0)</f>
        <v>635</v>
      </c>
      <c r="AA12" s="14"/>
      <c r="AB12">
        <f t="shared" si="6"/>
        <v>23</v>
      </c>
      <c r="AC12" s="13">
        <f t="shared" si="3"/>
        <v>340</v>
      </c>
      <c r="AD12" s="13">
        <f t="shared" si="4"/>
        <v>575</v>
      </c>
      <c r="AE12">
        <v>219</v>
      </c>
      <c r="AF12">
        <v>319</v>
      </c>
      <c r="AH12">
        <f t="shared" si="5"/>
        <v>0.86775956284153011</v>
      </c>
    </row>
    <row r="13" spans="1:34" x14ac:dyDescent="0.25">
      <c r="A13" s="3">
        <v>10</v>
      </c>
      <c r="B13" s="3">
        <v>10</v>
      </c>
      <c r="C13" s="3">
        <v>40</v>
      </c>
      <c r="D13" s="3">
        <v>10</v>
      </c>
      <c r="E13" s="3">
        <f t="shared" si="0"/>
        <v>4</v>
      </c>
      <c r="F13" s="3">
        <f>SUM($E$4:E13)</f>
        <v>22</v>
      </c>
      <c r="G13" s="3">
        <f t="shared" si="1"/>
        <v>20</v>
      </c>
      <c r="H13" s="3">
        <f t="shared" si="2"/>
        <v>110</v>
      </c>
      <c r="I13" s="3">
        <f>H13-SUM($D$4:D12)</f>
        <v>45</v>
      </c>
      <c r="J13" s="3">
        <f>INT((F12-(SUM($D$4:D12)/5))/((340+5*25)/5)+1)</f>
        <v>1</v>
      </c>
      <c r="K13" s="3">
        <f>INT((F12-(SUM($D$4:D12)/5))/((340+7*25)/5)+1)</f>
        <v>1</v>
      </c>
      <c r="L13" s="3">
        <f>INT((F12-(SUM($D$4:D12)/5))/((340+9*25)/5))+1</f>
        <v>1</v>
      </c>
      <c r="M13" s="3">
        <f>INT((F12-(SUM($D$4:D12)/5))/((340+11*25)/5))+1</f>
        <v>1</v>
      </c>
      <c r="N13" s="3">
        <f>INT((F12-(SUM($D$4:D12)/5))/((340+13*25)/5))+1</f>
        <v>1</v>
      </c>
      <c r="O13" s="3">
        <f>INT((F12-(SUM($D$4:D12)/5))/((340+15*25)/5))+1</f>
        <v>1</v>
      </c>
      <c r="P13" s="3">
        <f>INT((F12-(SUM($D$4:D12)/5))/((340+17*25)/5)+1)</f>
        <v>1</v>
      </c>
      <c r="Q13" s="3">
        <f>INT((F12-(SUM($D$4:D12)/5))/((340+40*25)/5)+1)</f>
        <v>1</v>
      </c>
      <c r="R13" s="1">
        <v>10</v>
      </c>
      <c r="T13" s="11">
        <v>50</v>
      </c>
      <c r="U13" s="11">
        <f t="shared" ref="U13:U15" si="7">Z13/(340+40*25)</f>
        <v>4.8283582089552235</v>
      </c>
      <c r="V13" s="11">
        <f t="shared" ref="V13:V15" si="8">Z13/5/(340/5+17*5)</f>
        <v>8.4575163398692812</v>
      </c>
      <c r="W13" s="11">
        <f t="shared" ref="W13:W15" si="9">Z13/5/(340/5+5*5)</f>
        <v>13.913978494623656</v>
      </c>
      <c r="X13" s="11">
        <f t="shared" ref="X13:X16" si="10">(7*W13+1*U13)/8</f>
        <v>12.778275958915103</v>
      </c>
      <c r="Y13" s="11">
        <f>VLOOKUP(T13-1,计算!$A$3:F582,COLUMN(计算!F3),0)</f>
        <v>1569</v>
      </c>
      <c r="Z13" s="11">
        <f>VLOOKUP(T13-1,计算!$A$4:I582,COLUMN(计算!I5),0)</f>
        <v>6470</v>
      </c>
      <c r="AA13" s="14">
        <v>20</v>
      </c>
      <c r="AB13">
        <f t="shared" si="6"/>
        <v>25</v>
      </c>
      <c r="AC13" s="13">
        <f t="shared" si="3"/>
        <v>340</v>
      </c>
      <c r="AD13" s="13">
        <f t="shared" si="4"/>
        <v>625</v>
      </c>
      <c r="AE13">
        <v>219</v>
      </c>
      <c r="AF13">
        <v>319</v>
      </c>
      <c r="AH13">
        <f t="shared" si="5"/>
        <v>0.87461139896373052</v>
      </c>
    </row>
    <row r="14" spans="1:34" x14ac:dyDescent="0.25">
      <c r="A14" s="3">
        <v>11</v>
      </c>
      <c r="B14" s="3">
        <v>11</v>
      </c>
      <c r="C14" s="3">
        <v>50</v>
      </c>
      <c r="D14" s="3">
        <v>20</v>
      </c>
      <c r="E14" s="3">
        <f t="shared" si="0"/>
        <v>5</v>
      </c>
      <c r="F14" s="3">
        <f>SUM($E$4:E14)</f>
        <v>27</v>
      </c>
      <c r="G14" s="3">
        <f t="shared" si="1"/>
        <v>25</v>
      </c>
      <c r="H14" s="3">
        <f t="shared" si="2"/>
        <v>135</v>
      </c>
      <c r="I14" s="3">
        <f>H14-SUM($D$4:D13)</f>
        <v>60</v>
      </c>
      <c r="J14" s="3">
        <f>INT((F13-(SUM($D$4:D13)/5))/((340+5*25)/5)+1)</f>
        <v>1</v>
      </c>
      <c r="K14" s="3">
        <f>INT((F13-(SUM($D$4:D13)/5))/((340+7*25)/5)+1)</f>
        <v>1</v>
      </c>
      <c r="L14" s="3">
        <f>INT((F13-(SUM($D$4:D13)/5))/((340+9*25)/5))+1</f>
        <v>1</v>
      </c>
      <c r="M14" s="3">
        <f>INT((F13-(SUM($D$4:D13)/5))/((340+11*25)/5))+1</f>
        <v>1</v>
      </c>
      <c r="N14" s="3">
        <f>INT((F13-(SUM($D$4:D13)/5))/((340+13*25)/5))+1</f>
        <v>1</v>
      </c>
      <c r="O14" s="3">
        <f>INT((F13-(SUM($D$4:D13)/5))/((340+15*25)/5))+1</f>
        <v>1</v>
      </c>
      <c r="P14" s="3">
        <f>INT((F13-(SUM($D$4:D13)/5))/((340+17*25)/5)+1)</f>
        <v>1</v>
      </c>
      <c r="Q14" s="3">
        <f>INT((F13-(SUM($D$4:D13)/5))/((340+40*25)/5)+1)</f>
        <v>1</v>
      </c>
      <c r="R14" s="1">
        <v>10</v>
      </c>
      <c r="T14" s="11">
        <v>60</v>
      </c>
      <c r="U14" s="11">
        <f t="shared" si="7"/>
        <v>13.485074626865671</v>
      </c>
      <c r="V14" s="11">
        <f t="shared" si="8"/>
        <v>23.62091503267974</v>
      </c>
      <c r="W14" s="11">
        <f t="shared" si="9"/>
        <v>38.86021505376344</v>
      </c>
      <c r="X14" s="11">
        <f t="shared" si="10"/>
        <v>35.68832250040122</v>
      </c>
      <c r="Y14" s="11">
        <f>VLOOKUP(T14-1,计算!$A$3:F583,COLUMN(计算!F4),0)</f>
        <v>3989</v>
      </c>
      <c r="Z14" s="11">
        <f>VLOOKUP(T14-1,计算!$A$4:I583,COLUMN(计算!I6),0)</f>
        <v>18070</v>
      </c>
      <c r="AA14" s="14">
        <v>40</v>
      </c>
      <c r="AB14">
        <f t="shared" si="6"/>
        <v>27</v>
      </c>
      <c r="AC14" s="13">
        <f t="shared" si="3"/>
        <v>340</v>
      </c>
      <c r="AD14" s="13">
        <f t="shared" si="4"/>
        <v>675</v>
      </c>
      <c r="AE14">
        <v>219</v>
      </c>
      <c r="AF14">
        <v>319</v>
      </c>
      <c r="AH14">
        <f t="shared" si="5"/>
        <v>0.88078817733990145</v>
      </c>
    </row>
    <row r="15" spans="1:34" x14ac:dyDescent="0.25">
      <c r="A15" s="3">
        <v>12</v>
      </c>
      <c r="B15" s="3">
        <v>12</v>
      </c>
      <c r="C15" s="3">
        <v>50</v>
      </c>
      <c r="D15" s="3">
        <v>20</v>
      </c>
      <c r="E15" s="3">
        <f t="shared" si="0"/>
        <v>5</v>
      </c>
      <c r="F15" s="3">
        <f>SUM($E$4:E15)</f>
        <v>32</v>
      </c>
      <c r="G15" s="3">
        <f t="shared" si="1"/>
        <v>25</v>
      </c>
      <c r="H15" s="3">
        <f t="shared" si="2"/>
        <v>160</v>
      </c>
      <c r="I15" s="3">
        <f>H15-SUM($D$4:D14)</f>
        <v>65</v>
      </c>
      <c r="J15" s="3">
        <f>INT((F14-(SUM($D$4:D14)/5))/((340+5*25)/5)+1)</f>
        <v>1</v>
      </c>
      <c r="K15" s="3">
        <f>INT((F14-(SUM($D$4:D14)/5))/((340+7*25)/5)+1)</f>
        <v>1</v>
      </c>
      <c r="L15" s="3">
        <f>INT((F14-(SUM($D$4:D14)/5))/((340+9*25)/5))+1</f>
        <v>1</v>
      </c>
      <c r="M15" s="3">
        <f>INT((F14-(SUM($D$4:D14)/5))/((340+11*25)/5))+1</f>
        <v>1</v>
      </c>
      <c r="N15" s="3">
        <f>INT((F14-(SUM($D$4:D14)/5))/((340+13*25)/5))+1</f>
        <v>1</v>
      </c>
      <c r="O15" s="3">
        <f>INT((F14-(SUM($D$4:D14)/5))/((340+15*25)/5))+1</f>
        <v>1</v>
      </c>
      <c r="P15" s="3">
        <f>INT((F14-(SUM($D$4:D14)/5))/((340+17*25)/5)+1)</f>
        <v>1</v>
      </c>
      <c r="Q15" s="3">
        <f>INT((F14-(SUM($D$4:D14)/5))/((340+40*25)/5)+1)</f>
        <v>1</v>
      </c>
      <c r="R15" s="1">
        <v>10</v>
      </c>
      <c r="T15" s="11">
        <v>80</v>
      </c>
      <c r="U15" s="11">
        <f t="shared" si="7"/>
        <v>68.708955223880594</v>
      </c>
      <c r="V15" s="11">
        <f t="shared" si="8"/>
        <v>120.35294117647059</v>
      </c>
      <c r="W15" s="11">
        <f t="shared" si="9"/>
        <v>198</v>
      </c>
      <c r="X15" s="11">
        <f t="shared" si="10"/>
        <v>181.83861940298507</v>
      </c>
      <c r="Y15" s="11">
        <f>VLOOKUP(T15-1,计算!$A$3:F584,COLUMN(计算!F5),0)</f>
        <v>18989</v>
      </c>
      <c r="Z15" s="11">
        <f>VLOOKUP(T15-1,计算!$A$4:I584,COLUMN(计算!I7),0)</f>
        <v>92070</v>
      </c>
      <c r="AA15" s="14">
        <v>120</v>
      </c>
      <c r="AB15">
        <f t="shared" si="6"/>
        <v>29</v>
      </c>
      <c r="AC15" s="13">
        <f t="shared" si="3"/>
        <v>340</v>
      </c>
      <c r="AD15" s="13">
        <f t="shared" si="4"/>
        <v>725</v>
      </c>
      <c r="AE15">
        <v>219</v>
      </c>
      <c r="AF15">
        <v>319</v>
      </c>
      <c r="AH15">
        <f t="shared" si="5"/>
        <v>0.8863849765258216</v>
      </c>
    </row>
    <row r="16" spans="1:34" x14ac:dyDescent="0.25">
      <c r="A16" s="3">
        <v>13</v>
      </c>
      <c r="B16" s="3">
        <v>13</v>
      </c>
      <c r="C16" s="3">
        <v>60</v>
      </c>
      <c r="D16" s="3">
        <v>20</v>
      </c>
      <c r="E16" s="3">
        <f t="shared" si="0"/>
        <v>6</v>
      </c>
      <c r="F16" s="3">
        <f>SUM($E$4:E16)</f>
        <v>38</v>
      </c>
      <c r="G16" s="3">
        <f t="shared" si="1"/>
        <v>30</v>
      </c>
      <c r="H16" s="3">
        <f t="shared" si="2"/>
        <v>190</v>
      </c>
      <c r="I16" s="3">
        <f>H16-SUM($D$4:D15)</f>
        <v>75</v>
      </c>
      <c r="J16" s="3">
        <f>INT((F15-(SUM($D$4:D15)/5))/((340+5*25)/5)+1)</f>
        <v>1</v>
      </c>
      <c r="K16" s="3">
        <f>INT((F15-(SUM($D$4:D15)/5))/((340+7*25)/5)+1)</f>
        <v>1</v>
      </c>
      <c r="L16" s="3">
        <f>INT((F15-(SUM($D$4:D15)/5))/((340+9*25)/5))+1</f>
        <v>1</v>
      </c>
      <c r="M16" s="3">
        <f>INT((F15-(SUM($D$4:D15)/5))/((340+11*25)/5))+1</f>
        <v>1</v>
      </c>
      <c r="N16" s="3">
        <f>INT((F15-(SUM($D$4:D15)/5))/((340+13*25)/5))+1</f>
        <v>1</v>
      </c>
      <c r="O16" s="3">
        <f>INT((F15-(SUM($D$4:D15)/5))/((340+15*25)/5))+1</f>
        <v>1</v>
      </c>
      <c r="P16" s="3">
        <f>INT((F15-(SUM($D$4:D15)/5))/((340+17*25)/5)+1)</f>
        <v>1</v>
      </c>
      <c r="Q16" s="3">
        <f>INT((F15-(SUM($D$4:D15)/5))/((340+40*25)/5)+1)</f>
        <v>1</v>
      </c>
      <c r="R16" s="1">
        <v>10</v>
      </c>
      <c r="T16" s="11">
        <v>120</v>
      </c>
      <c r="U16" s="11">
        <f t="shared" ref="U16" si="11">Z16/5/(340+40*5)</f>
        <v>0</v>
      </c>
      <c r="V16" s="11"/>
      <c r="W16" s="11">
        <f>Y16/68</f>
        <v>2398.955882352941</v>
      </c>
      <c r="X16" s="11">
        <f t="shared" si="10"/>
        <v>2099.0863970588234</v>
      </c>
      <c r="Y16" s="11">
        <f>VLOOKUP(T16-1,计算!$A$3:F585,COLUMN(计算!F6),0)</f>
        <v>163129</v>
      </c>
      <c r="Z16" s="11"/>
      <c r="AA16" s="14">
        <v>400</v>
      </c>
      <c r="AB16">
        <f t="shared" si="6"/>
        <v>31</v>
      </c>
      <c r="AC16" s="13">
        <f t="shared" si="3"/>
        <v>340</v>
      </c>
      <c r="AD16" s="13">
        <f t="shared" si="4"/>
        <v>775</v>
      </c>
      <c r="AE16">
        <v>219</v>
      </c>
      <c r="AF16">
        <v>319</v>
      </c>
      <c r="AH16">
        <f t="shared" si="5"/>
        <v>0.89147982062780273</v>
      </c>
    </row>
    <row r="17" spans="1:34" x14ac:dyDescent="0.25">
      <c r="A17" s="3">
        <v>14</v>
      </c>
      <c r="B17" s="3">
        <v>14</v>
      </c>
      <c r="C17" s="3">
        <v>60</v>
      </c>
      <c r="D17" s="3">
        <v>20</v>
      </c>
      <c r="E17" s="3">
        <f t="shared" si="0"/>
        <v>6</v>
      </c>
      <c r="F17" s="3">
        <f>SUM($E$4:E17)</f>
        <v>44</v>
      </c>
      <c r="G17" s="3">
        <f t="shared" si="1"/>
        <v>30</v>
      </c>
      <c r="H17" s="3">
        <f t="shared" si="2"/>
        <v>220</v>
      </c>
      <c r="I17" s="3">
        <f>H17-SUM($D$4:D16)</f>
        <v>85</v>
      </c>
      <c r="J17" s="3">
        <f>INT((F16-(SUM($D$4:D16)/5))/((340+5*25)/5)+1)</f>
        <v>1</v>
      </c>
      <c r="K17" s="3">
        <f>INT((F16-(SUM($D$4:D16)/5))/((340+7*25)/5)+1)</f>
        <v>1</v>
      </c>
      <c r="L17" s="3">
        <f>INT((F16-(SUM($D$4:D16)/5))/((340+9*25)/5))+1</f>
        <v>1</v>
      </c>
      <c r="M17" s="3">
        <f>INT((F16-(SUM($D$4:D16)/5))/((340+11*25)/5))+1</f>
        <v>1</v>
      </c>
      <c r="N17" s="3">
        <f>INT((F16-(SUM($D$4:D16)/5))/((340+13*25)/5))+1</f>
        <v>1</v>
      </c>
      <c r="O17" s="3">
        <f>INT((F16-(SUM($D$4:D16)/5))/((340+15*25)/5))+1</f>
        <v>1</v>
      </c>
      <c r="P17" s="3">
        <f>INT((F16-(SUM($D$4:D16)/5))/((340+17*25)/5)+1)</f>
        <v>1</v>
      </c>
      <c r="Q17" s="3">
        <f>INT((F16-(SUM($D$4:D16)/5))/((340+40*25)/5)+1)</f>
        <v>1</v>
      </c>
      <c r="R17" s="1">
        <v>10</v>
      </c>
      <c r="AB17">
        <v>34</v>
      </c>
      <c r="AC17" s="13">
        <f t="shared" si="3"/>
        <v>340</v>
      </c>
      <c r="AD17" s="13">
        <f t="shared" si="4"/>
        <v>850</v>
      </c>
      <c r="AE17">
        <v>219</v>
      </c>
      <c r="AF17">
        <v>319</v>
      </c>
      <c r="AH17">
        <f t="shared" si="5"/>
        <v>0.89831932773109247</v>
      </c>
    </row>
    <row r="18" spans="1:34" x14ac:dyDescent="0.25">
      <c r="A18" s="3">
        <v>15</v>
      </c>
      <c r="B18" s="3">
        <v>15</v>
      </c>
      <c r="C18" s="3">
        <v>70</v>
      </c>
      <c r="D18" s="3">
        <v>20</v>
      </c>
      <c r="E18" s="3">
        <f t="shared" si="0"/>
        <v>7</v>
      </c>
      <c r="F18" s="3">
        <f>SUM($E$4:E18)</f>
        <v>51</v>
      </c>
      <c r="G18" s="3">
        <f t="shared" si="1"/>
        <v>35</v>
      </c>
      <c r="H18" s="3">
        <f t="shared" si="2"/>
        <v>255</v>
      </c>
      <c r="I18" s="3">
        <f>H18-SUM($D$4:D17)</f>
        <v>100</v>
      </c>
      <c r="J18" s="3">
        <f>INT((F17-(SUM($D$4:D17)/5))/((340+5*25)/5)+1)</f>
        <v>1</v>
      </c>
      <c r="K18" s="3">
        <f>INT((F17-(SUM($D$4:D17)/5))/((340+7*25)/5)+1)</f>
        <v>1</v>
      </c>
      <c r="L18" s="3">
        <f>INT((F17-(SUM($D$4:D17)/5))/((340+9*25)/5))+1</f>
        <v>1</v>
      </c>
      <c r="M18" s="3">
        <f>INT((F17-(SUM($D$4:D17)/5))/((340+11*25)/5))+1</f>
        <v>1</v>
      </c>
      <c r="N18" s="3">
        <f>INT((F17-(SUM($D$4:D17)/5))/((340+13*25)/5))+1</f>
        <v>1</v>
      </c>
      <c r="O18" s="3">
        <f>INT((F17-(SUM($D$4:D17)/5))/((340+15*25)/5))+1</f>
        <v>1</v>
      </c>
      <c r="P18" s="3">
        <f>INT((F17-(SUM($D$4:D17)/5))/((340+17*25)/5)+1)</f>
        <v>1</v>
      </c>
      <c r="Q18" s="3">
        <f>INT((F17-(SUM($D$4:D17)/5))/((340+40*25)/5)+1)</f>
        <v>1</v>
      </c>
      <c r="R18" s="1">
        <v>10</v>
      </c>
      <c r="AB18">
        <v>37</v>
      </c>
      <c r="AC18" s="13">
        <f t="shared" si="3"/>
        <v>340</v>
      </c>
      <c r="AD18" s="13">
        <f t="shared" si="4"/>
        <v>925</v>
      </c>
      <c r="AE18">
        <v>219</v>
      </c>
      <c r="AF18">
        <v>319</v>
      </c>
      <c r="AH18">
        <f t="shared" si="5"/>
        <v>0.90434782608695652</v>
      </c>
    </row>
    <row r="19" spans="1:34" x14ac:dyDescent="0.25">
      <c r="A19" s="3">
        <v>16</v>
      </c>
      <c r="B19" s="3">
        <v>16</v>
      </c>
      <c r="C19" s="3">
        <v>70</v>
      </c>
      <c r="D19" s="3">
        <v>20</v>
      </c>
      <c r="E19" s="3">
        <f t="shared" si="0"/>
        <v>7</v>
      </c>
      <c r="F19" s="3">
        <f>SUM($E$4:E19)</f>
        <v>58</v>
      </c>
      <c r="G19" s="3">
        <f t="shared" si="1"/>
        <v>35</v>
      </c>
      <c r="H19" s="3">
        <f t="shared" si="2"/>
        <v>290</v>
      </c>
      <c r="I19" s="3">
        <f>H19-SUM($D$4:D18)</f>
        <v>115</v>
      </c>
      <c r="J19" s="3">
        <f>INT((F18-(SUM($D$4:D18)/5))/((340+5*25)/5)+1)</f>
        <v>1</v>
      </c>
      <c r="K19" s="3">
        <f>INT((F18-(SUM($D$4:D18)/5))/((340+7*25)/5)+1)</f>
        <v>1</v>
      </c>
      <c r="L19" s="3">
        <f>INT((F18-(SUM($D$4:D18)/5))/((340+9*25)/5))+1</f>
        <v>1</v>
      </c>
      <c r="M19" s="3">
        <f>INT((F18-(SUM($D$4:D18)/5))/((340+11*25)/5))+1</f>
        <v>1</v>
      </c>
      <c r="N19" s="3">
        <f>INT((F18-(SUM($D$4:D18)/5))/((340+13*25)/5))+1</f>
        <v>1</v>
      </c>
      <c r="O19" s="3">
        <f>INT((F18-(SUM($D$4:D18)/5))/((340+15*25)/5))+1</f>
        <v>1</v>
      </c>
      <c r="P19" s="3">
        <f>INT((F18-(SUM($D$4:D18)/5))/((340+17*25)/5)+1)</f>
        <v>1</v>
      </c>
      <c r="Q19" s="3">
        <f>INT((F18-(SUM($D$4:D18)/5))/((340+40*25)/5)+1)</f>
        <v>1</v>
      </c>
      <c r="R19" s="1">
        <v>10</v>
      </c>
      <c r="AB19">
        <v>40</v>
      </c>
      <c r="AC19" s="13">
        <f t="shared" si="3"/>
        <v>340</v>
      </c>
      <c r="AD19" s="13">
        <f t="shared" si="4"/>
        <v>1000</v>
      </c>
      <c r="AE19">
        <v>219</v>
      </c>
      <c r="AF19">
        <v>319</v>
      </c>
      <c r="AH19">
        <f t="shared" si="5"/>
        <v>0.90970149253731347</v>
      </c>
    </row>
    <row r="20" spans="1:34" x14ac:dyDescent="0.25">
      <c r="A20" s="3">
        <v>17</v>
      </c>
      <c r="B20" s="3">
        <v>17</v>
      </c>
      <c r="C20" s="3">
        <v>80</v>
      </c>
      <c r="D20" s="3">
        <v>20</v>
      </c>
      <c r="E20" s="3">
        <f t="shared" si="0"/>
        <v>8</v>
      </c>
      <c r="F20" s="3">
        <f>SUM($E$4:E20)</f>
        <v>66</v>
      </c>
      <c r="G20" s="3">
        <f t="shared" si="1"/>
        <v>40</v>
      </c>
      <c r="H20" s="3">
        <f t="shared" si="2"/>
        <v>330</v>
      </c>
      <c r="I20" s="3">
        <f>H20-SUM($D$4:D19)</f>
        <v>135</v>
      </c>
      <c r="J20" s="3">
        <f>INT((F19-(SUM($D$4:D19)/5))/((340+5*25)/5)+1)</f>
        <v>1</v>
      </c>
      <c r="K20" s="3">
        <f>INT((F19-(SUM($D$4:D19)/5))/((340+7*25)/5)+1)</f>
        <v>1</v>
      </c>
      <c r="L20" s="3">
        <f>INT((F19-(SUM($D$4:D19)/5))/((340+9*25)/5))+1</f>
        <v>1</v>
      </c>
      <c r="M20" s="3">
        <f>INT((F19-(SUM($D$4:D19)/5))/((340+11*25)/5))+1</f>
        <v>1</v>
      </c>
      <c r="N20" s="3">
        <f>INT((F19-(SUM($D$4:D19)/5))/((340+13*25)/5))+1</f>
        <v>1</v>
      </c>
      <c r="O20" s="3">
        <f>INT((F19-(SUM($D$4:D19)/5))/((340+15*25)/5))+1</f>
        <v>1</v>
      </c>
      <c r="P20" s="3">
        <f>INT((F19-(SUM($D$4:D19)/5))/((340+17*25)/5)+1)</f>
        <v>1</v>
      </c>
      <c r="Q20" s="3">
        <f>INT((F19-(SUM($D$4:D19)/5))/((340+40*25)/5)+1)</f>
        <v>1</v>
      </c>
      <c r="R20" s="1">
        <v>10</v>
      </c>
    </row>
    <row r="21" spans="1:34" x14ac:dyDescent="0.25">
      <c r="A21" s="3">
        <v>18</v>
      </c>
      <c r="B21" s="3">
        <v>18</v>
      </c>
      <c r="C21" s="3">
        <v>80</v>
      </c>
      <c r="D21" s="3">
        <v>20</v>
      </c>
      <c r="E21" s="3">
        <f t="shared" si="0"/>
        <v>8</v>
      </c>
      <c r="F21" s="3">
        <f>SUM($E$4:E21)</f>
        <v>74</v>
      </c>
      <c r="G21" s="3">
        <f t="shared" si="1"/>
        <v>40</v>
      </c>
      <c r="H21" s="3">
        <f t="shared" si="2"/>
        <v>370</v>
      </c>
      <c r="I21" s="3">
        <f>H21-SUM($D$4:D20)</f>
        <v>155</v>
      </c>
      <c r="J21" s="3">
        <f>INT((F20-(SUM($D$4:D20)/5))/((340+5*25)/5)+1)</f>
        <v>1</v>
      </c>
      <c r="K21" s="3">
        <f>INT((F20-(SUM($D$4:D20)/5))/((340+7*25)/5)+1)</f>
        <v>1</v>
      </c>
      <c r="L21" s="3">
        <f>INT((F20-(SUM($D$4:D20)/5))/((340+9*25)/5))+1</f>
        <v>1</v>
      </c>
      <c r="M21" s="3">
        <f>INT((F20-(SUM($D$4:D20)/5))/((340+11*25)/5))+1</f>
        <v>1</v>
      </c>
      <c r="N21" s="3">
        <f>INT((F20-(SUM($D$4:D20)/5))/((340+13*25)/5))+1</f>
        <v>1</v>
      </c>
      <c r="O21" s="3">
        <f>INT((F20-(SUM($D$4:D20)/5))/((340+15*25)/5))+1</f>
        <v>1</v>
      </c>
      <c r="P21" s="3">
        <f>INT((F20-(SUM($D$4:D20)/5))/((340+17*25)/5)+1)</f>
        <v>1</v>
      </c>
      <c r="Q21" s="3">
        <f>INT((F20-(SUM($D$4:D20)/5))/((340+40*25)/5)+1)</f>
        <v>1</v>
      </c>
      <c r="R21" s="1">
        <v>10</v>
      </c>
      <c r="AB21" s="15" t="s">
        <v>62</v>
      </c>
      <c r="AF21">
        <v>144</v>
      </c>
    </row>
    <row r="22" spans="1:34" x14ac:dyDescent="0.25">
      <c r="A22" s="3">
        <v>19</v>
      </c>
      <c r="B22" s="3">
        <v>19</v>
      </c>
      <c r="C22" s="3">
        <v>90</v>
      </c>
      <c r="D22" s="3">
        <v>20</v>
      </c>
      <c r="E22" s="3">
        <f t="shared" si="0"/>
        <v>9</v>
      </c>
      <c r="F22" s="3">
        <f>SUM($E$4:E22)</f>
        <v>83</v>
      </c>
      <c r="G22" s="3">
        <f t="shared" si="1"/>
        <v>45</v>
      </c>
      <c r="H22" s="3">
        <f t="shared" si="2"/>
        <v>415</v>
      </c>
      <c r="I22" s="3">
        <f>H22-SUM($D$4:D21)</f>
        <v>180</v>
      </c>
      <c r="J22" s="3">
        <f>INT((F21-(SUM($D$4:D21)/5))/((340+5*25)/5)+1)</f>
        <v>1</v>
      </c>
      <c r="K22" s="3">
        <f>INT((F21-(SUM($D$4:D21)/5))/((340+7*25)/5)+1)</f>
        <v>1</v>
      </c>
      <c r="L22" s="3">
        <f>INT((F21-(SUM($D$4:D21)/5))/((340+9*25)/5))+1</f>
        <v>1</v>
      </c>
      <c r="M22" s="3">
        <f>INT((F21-(SUM($D$4:D21)/5))/((340+11*25)/5))+1</f>
        <v>1</v>
      </c>
      <c r="N22" s="3">
        <f>INT((F21-(SUM($D$4:D21)/5))/((340+13*25)/5))+1</f>
        <v>1</v>
      </c>
      <c r="O22" s="3">
        <f>INT((F21-(SUM($D$4:D21)/5))/((340+15*25)/5))+1</f>
        <v>1</v>
      </c>
      <c r="P22" s="3">
        <f>INT((F21-(SUM($D$4:D21)/5))/((340+17*25)/5)+1)</f>
        <v>1</v>
      </c>
      <c r="Q22" s="3">
        <f>INT((F21-(SUM($D$4:D21)/5))/((340+40*25)/5)+1)</f>
        <v>1</v>
      </c>
      <c r="R22" s="1">
        <v>10</v>
      </c>
      <c r="AB22" t="s">
        <v>63</v>
      </c>
      <c r="AF22">
        <v>50</v>
      </c>
    </row>
    <row r="23" spans="1:34" x14ac:dyDescent="0.25">
      <c r="A23" s="3">
        <v>20</v>
      </c>
      <c r="B23" s="3">
        <v>20</v>
      </c>
      <c r="C23" s="3">
        <v>90</v>
      </c>
      <c r="D23" s="3">
        <v>20</v>
      </c>
      <c r="E23" s="3">
        <f t="shared" si="0"/>
        <v>9</v>
      </c>
      <c r="F23" s="3">
        <f>SUM($E$4:E23)</f>
        <v>92</v>
      </c>
      <c r="G23" s="3">
        <f t="shared" si="1"/>
        <v>45</v>
      </c>
      <c r="H23" s="3">
        <f t="shared" si="2"/>
        <v>460</v>
      </c>
      <c r="I23" s="3">
        <f>H23-SUM($D$4:D22)</f>
        <v>205</v>
      </c>
      <c r="J23" s="3">
        <f>INT((F22-(SUM($D$4:D22)/5))/((340+5*25)/5)+1)</f>
        <v>1</v>
      </c>
      <c r="K23" s="3">
        <f>INT((F22-(SUM($D$4:D22)/5))/((340+7*25)/5)+1)</f>
        <v>1</v>
      </c>
      <c r="L23" s="3">
        <f>INT((F22-(SUM($D$4:D22)/5))/((340+9*25)/5))+1</f>
        <v>1</v>
      </c>
      <c r="M23" s="3">
        <f>INT((F22-(SUM($D$4:D22)/5))/((340+11*25)/5))+1</f>
        <v>1</v>
      </c>
      <c r="N23" s="3">
        <f>INT((F22-(SUM($D$4:D22)/5))/((340+13*25)/5))+1</f>
        <v>1</v>
      </c>
      <c r="O23" s="3">
        <f>INT((F22-(SUM($D$4:D22)/5))/((340+15*25)/5))+1</f>
        <v>1</v>
      </c>
      <c r="P23" s="3">
        <f>INT((F22-(SUM($D$4:D22)/5))/((340+17*25)/5)+1)</f>
        <v>1</v>
      </c>
      <c r="Q23" s="3">
        <f>INT((F22-(SUM($D$4:D22)/5))/((340+40*25)/5)+1)</f>
        <v>1</v>
      </c>
      <c r="R23" s="1">
        <v>10</v>
      </c>
      <c r="AF23">
        <v>125</v>
      </c>
    </row>
    <row r="24" spans="1:34" x14ac:dyDescent="0.25">
      <c r="A24" s="3">
        <v>21</v>
      </c>
      <c r="B24" s="3">
        <v>21</v>
      </c>
      <c r="C24" s="3">
        <v>100</v>
      </c>
      <c r="D24" s="3">
        <v>30</v>
      </c>
      <c r="E24" s="3">
        <f t="shared" si="0"/>
        <v>10</v>
      </c>
      <c r="F24" s="3">
        <f>SUM($E$4:E24)</f>
        <v>102</v>
      </c>
      <c r="G24" s="3">
        <f t="shared" si="1"/>
        <v>50</v>
      </c>
      <c r="H24" s="3">
        <f t="shared" si="2"/>
        <v>510</v>
      </c>
      <c r="I24" s="3">
        <f>H24-SUM($D$4:D23)</f>
        <v>235</v>
      </c>
      <c r="J24" s="3">
        <f>INT((F23-(SUM($D$4:D23)/5))/((340+5*25)/5)+1)</f>
        <v>1</v>
      </c>
      <c r="K24" s="3">
        <f>INT((F23-(SUM($D$4:D23)/5))/((340+7*25)/5)+1)</f>
        <v>1</v>
      </c>
      <c r="L24" s="3">
        <f>INT((F23-(SUM($D$4:D23)/5))/((340+9*25)/5))+1</f>
        <v>1</v>
      </c>
      <c r="M24" s="3">
        <f>INT((F23-(SUM($D$4:D23)/5))/((340+11*25)/5))+1</f>
        <v>1</v>
      </c>
      <c r="N24" s="3">
        <f>INT((F23-(SUM($D$4:D23)/5))/((340+13*25)/5))+1</f>
        <v>1</v>
      </c>
      <c r="O24" s="3">
        <f>INT((F23-(SUM($D$4:D23)/5))/((340+15*25)/5))+1</f>
        <v>1</v>
      </c>
      <c r="P24" s="3">
        <f>INT((F23-(SUM($D$4:D23)/5))/((340+17*25)/5)+1)</f>
        <v>1</v>
      </c>
      <c r="Q24" s="3">
        <f>INT((F23-(SUM($D$4:D23)/5))/((340+40*25)/5)+1)</f>
        <v>1</v>
      </c>
      <c r="R24" s="1">
        <v>10</v>
      </c>
    </row>
    <row r="25" spans="1:34" x14ac:dyDescent="0.25">
      <c r="A25" s="3">
        <v>22</v>
      </c>
      <c r="B25" s="3">
        <v>22</v>
      </c>
      <c r="C25" s="3">
        <v>110</v>
      </c>
      <c r="D25" s="3">
        <v>30</v>
      </c>
      <c r="E25" s="3">
        <f t="shared" si="0"/>
        <v>11</v>
      </c>
      <c r="F25" s="3">
        <f>SUM($E$4:E25)</f>
        <v>113</v>
      </c>
      <c r="G25" s="3">
        <f t="shared" si="1"/>
        <v>55</v>
      </c>
      <c r="H25" s="3">
        <f t="shared" si="2"/>
        <v>565</v>
      </c>
      <c r="I25" s="3">
        <f>H25-SUM($D$4:D24)</f>
        <v>260</v>
      </c>
      <c r="J25" s="3">
        <f>INT((F24-(SUM($D$4:D24)/5))/((340+5*25)/5)+1)</f>
        <v>1</v>
      </c>
      <c r="K25" s="3">
        <f>INT((F24-(SUM($D$4:D24)/5))/((340+7*25)/5)+1)</f>
        <v>1</v>
      </c>
      <c r="L25" s="3">
        <f>INT((F24-(SUM($D$4:D24)/5))/((340+9*25)/5))+1</f>
        <v>1</v>
      </c>
      <c r="M25" s="3">
        <f>INT((F24-(SUM($D$4:D24)/5))/((340+11*25)/5))+1</f>
        <v>1</v>
      </c>
      <c r="N25" s="3">
        <f>INT((F24-(SUM($D$4:D24)/5))/((340+13*25)/5))+1</f>
        <v>1</v>
      </c>
      <c r="O25" s="3">
        <f>INT((F24-(SUM($D$4:D24)/5))/((340+15*25)/5))+1</f>
        <v>1</v>
      </c>
      <c r="P25" s="3">
        <f>INT((F24-(SUM($D$4:D24)/5))/((340+17*25)/5)+1)</f>
        <v>1</v>
      </c>
      <c r="Q25" s="3">
        <f>INT((F24-(SUM($D$4:D24)/5))/((340+40*25)/5)+1)</f>
        <v>1</v>
      </c>
      <c r="R25" s="1">
        <v>10</v>
      </c>
      <c r="AB25">
        <v>465</v>
      </c>
      <c r="AC25">
        <v>344</v>
      </c>
      <c r="AD25">
        <f>AC25/AB25</f>
        <v>0.7397849462365591</v>
      </c>
    </row>
    <row r="26" spans="1:34" x14ac:dyDescent="0.25">
      <c r="A26" s="3">
        <v>23</v>
      </c>
      <c r="B26" s="3">
        <v>23</v>
      </c>
      <c r="C26" s="3">
        <v>120</v>
      </c>
      <c r="D26" s="3">
        <v>30</v>
      </c>
      <c r="E26" s="3">
        <f t="shared" si="0"/>
        <v>12</v>
      </c>
      <c r="F26" s="3">
        <f>SUM($E$4:E26)</f>
        <v>125</v>
      </c>
      <c r="G26" s="3">
        <f t="shared" si="1"/>
        <v>60</v>
      </c>
      <c r="H26" s="3">
        <f t="shared" si="2"/>
        <v>625</v>
      </c>
      <c r="I26" s="3">
        <f>H26-SUM($D$4:D25)</f>
        <v>290</v>
      </c>
      <c r="J26" s="3">
        <f>INT((F25-(SUM($D$4:D25)/5))/((340+5*25)/5)+1)</f>
        <v>1</v>
      </c>
      <c r="K26" s="3">
        <f>INT((F25-(SUM($D$4:D25)/5))/((340+7*25)/5)+1)</f>
        <v>1</v>
      </c>
      <c r="L26" s="3">
        <f>INT((F25-(SUM($D$4:D25)/5))/((340+9*25)/5))+1</f>
        <v>1</v>
      </c>
      <c r="M26" s="3">
        <f>INT((F25-(SUM($D$4:D25)/5))/((340+11*25)/5))+1</f>
        <v>1</v>
      </c>
      <c r="N26" s="3">
        <f>INT((F25-(SUM($D$4:D25)/5))/((340+13*25)/5))+1</f>
        <v>1</v>
      </c>
      <c r="O26" s="3">
        <f>INT((F25-(SUM($D$4:D25)/5))/((340+15*25)/5))+1</f>
        <v>1</v>
      </c>
      <c r="P26" s="3">
        <f>INT((F25-(SUM($D$4:D25)/5))/((340+17*25)/5)+1)</f>
        <v>1</v>
      </c>
      <c r="Q26" s="3">
        <f>INT((F25-(SUM($D$4:D25)/5))/((340+40*25)/5)+1)</f>
        <v>1</v>
      </c>
      <c r="R26" s="1">
        <v>10</v>
      </c>
      <c r="T26">
        <v>30</v>
      </c>
      <c r="U26" s="11">
        <f>Z12/(219+40*25)</f>
        <v>0.52091878589007379</v>
      </c>
      <c r="V26" s="11">
        <f>Z12/5/(219/5+17*5)</f>
        <v>0.98602484472049678</v>
      </c>
      <c r="W26" s="11">
        <f>Z12/5/(219/5+5*5)</f>
        <v>1.8459302325581397</v>
      </c>
      <c r="X26" s="11">
        <f>(7*W26+1*U26)/8</f>
        <v>1.6803038017246315</v>
      </c>
      <c r="AF26">
        <f>250+144+75</f>
        <v>469</v>
      </c>
    </row>
    <row r="27" spans="1:34" x14ac:dyDescent="0.25">
      <c r="A27" s="3">
        <v>24</v>
      </c>
      <c r="B27" s="3">
        <v>24</v>
      </c>
      <c r="C27" s="3">
        <v>130</v>
      </c>
      <c r="D27" s="3">
        <v>30</v>
      </c>
      <c r="E27" s="3">
        <f t="shared" si="0"/>
        <v>13</v>
      </c>
      <c r="F27" s="3">
        <f>SUM($E$4:E27)</f>
        <v>138</v>
      </c>
      <c r="G27" s="3">
        <f t="shared" si="1"/>
        <v>65</v>
      </c>
      <c r="H27" s="3">
        <f t="shared" si="2"/>
        <v>690</v>
      </c>
      <c r="I27" s="3">
        <f>H27-SUM($D$4:D26)</f>
        <v>325</v>
      </c>
      <c r="J27" s="3">
        <f>INT((F26-(SUM($D$4:D26)/5))/((340+5*25)/5)+1)</f>
        <v>1</v>
      </c>
      <c r="K27" s="3">
        <f>INT((F26-(SUM($D$4:D26)/5))/((340+7*25)/5)+1)</f>
        <v>1</v>
      </c>
      <c r="L27" s="3">
        <f>INT((F26-(SUM($D$4:D26)/5))/((340+9*25)/5))+1</f>
        <v>1</v>
      </c>
      <c r="M27" s="3">
        <f>INT((F26-(SUM($D$4:D26)/5))/((340+11*25)/5))+1</f>
        <v>1</v>
      </c>
      <c r="N27" s="3">
        <f>INT((F26-(SUM($D$4:D26)/5))/((340+13*25)/5))+1</f>
        <v>1</v>
      </c>
      <c r="O27" s="3">
        <f>INT((F26-(SUM($D$4:D26)/5))/((340+15*25)/5))+1</f>
        <v>1</v>
      </c>
      <c r="P27" s="3">
        <f>INT((F26-(SUM($D$4:D26)/5))/((340+17*25)/5)+1)</f>
        <v>1</v>
      </c>
      <c r="Q27" s="3">
        <f>INT((F26-(SUM($D$4:D26)/5))/((340+40*25)/5)+1)</f>
        <v>1</v>
      </c>
      <c r="R27" s="1">
        <v>10</v>
      </c>
      <c r="T27">
        <v>50</v>
      </c>
      <c r="U27" s="11">
        <f t="shared" ref="U27:U29" si="12">Z13/(219+40*25)</f>
        <v>5.3076292042657913</v>
      </c>
      <c r="V27" s="11">
        <f t="shared" ref="V27:V29" si="13">Z13/5/(219/5+17*5)</f>
        <v>10.046583850931675</v>
      </c>
      <c r="W27" s="11">
        <f t="shared" ref="W27:W29" si="14">Z13/5/(219/5+5*5)</f>
        <v>18.808139534883722</v>
      </c>
      <c r="X27" s="11">
        <f t="shared" ref="X27:X29" si="15">(7*W27+1*U27)/8</f>
        <v>17.120575743556483</v>
      </c>
    </row>
    <row r="28" spans="1:34" x14ac:dyDescent="0.25">
      <c r="A28" s="3">
        <v>25</v>
      </c>
      <c r="B28" s="3">
        <v>25</v>
      </c>
      <c r="C28" s="3">
        <v>140</v>
      </c>
      <c r="D28" s="3">
        <v>30</v>
      </c>
      <c r="E28" s="3">
        <f t="shared" si="0"/>
        <v>14</v>
      </c>
      <c r="F28" s="3">
        <f>SUM($E$4:E28)</f>
        <v>152</v>
      </c>
      <c r="G28" s="3">
        <f t="shared" si="1"/>
        <v>70</v>
      </c>
      <c r="H28" s="3">
        <f t="shared" si="2"/>
        <v>760</v>
      </c>
      <c r="I28" s="3">
        <f>H28-SUM($D$4:D27)</f>
        <v>365</v>
      </c>
      <c r="J28" s="3">
        <f>INT((F27-(SUM($D$4:D27)/5))/((340+5*25)/5)+1)</f>
        <v>1</v>
      </c>
      <c r="K28" s="3">
        <f>INT((F27-(SUM($D$4:D27)/5))/((340+7*25)/5)+1)</f>
        <v>1</v>
      </c>
      <c r="L28" s="3">
        <f>INT((F27-(SUM($D$4:D27)/5))/((340+9*25)/5))+1</f>
        <v>1</v>
      </c>
      <c r="M28" s="3">
        <f>INT((F27-(SUM($D$4:D27)/5))/((340+11*25)/5))+1</f>
        <v>1</v>
      </c>
      <c r="N28" s="3">
        <f>INT((F27-(SUM($D$4:D27)/5))/((340+13*25)/5))+1</f>
        <v>1</v>
      </c>
      <c r="O28" s="3">
        <f>INT((F27-(SUM($D$4:D27)/5))/((340+15*25)/5))+1</f>
        <v>1</v>
      </c>
      <c r="P28" s="3">
        <f>INT((F27-(SUM($D$4:D27)/5))/((340+17*25)/5)+1)</f>
        <v>1</v>
      </c>
      <c r="Q28" s="3">
        <f>INT((F27-(SUM($D$4:D27)/5))/((340+40*25)/5)+1)</f>
        <v>1</v>
      </c>
      <c r="R28" s="1">
        <v>10</v>
      </c>
      <c r="T28">
        <v>60</v>
      </c>
      <c r="U28" s="11">
        <f t="shared" si="12"/>
        <v>14.823625922887613</v>
      </c>
      <c r="V28" s="11">
        <f t="shared" si="13"/>
        <v>28.059006211180122</v>
      </c>
      <c r="W28" s="11">
        <f t="shared" si="14"/>
        <v>52.529069767441861</v>
      </c>
      <c r="X28" s="11">
        <f t="shared" si="15"/>
        <v>47.815889286872583</v>
      </c>
    </row>
    <row r="29" spans="1:34" x14ac:dyDescent="0.25">
      <c r="A29" s="3">
        <v>26</v>
      </c>
      <c r="B29" s="3">
        <v>26</v>
      </c>
      <c r="C29" s="3">
        <v>150</v>
      </c>
      <c r="D29" s="3">
        <v>30</v>
      </c>
      <c r="E29" s="3">
        <f t="shared" si="0"/>
        <v>15</v>
      </c>
      <c r="F29" s="3">
        <f>SUM($E$4:E29)</f>
        <v>167</v>
      </c>
      <c r="G29" s="3">
        <f t="shared" si="1"/>
        <v>75</v>
      </c>
      <c r="H29" s="3">
        <f t="shared" si="2"/>
        <v>835</v>
      </c>
      <c r="I29" s="3">
        <f>H29-SUM($D$4:D28)</f>
        <v>410</v>
      </c>
      <c r="J29" s="3">
        <f>INT((F28-(SUM($D$4:D28)/5))/((340+5*25)/5)+1)</f>
        <v>1</v>
      </c>
      <c r="K29" s="3">
        <f>INT((F28-(SUM($D$4:D28)/5))/((340+7*25)/5)+1)</f>
        <v>1</v>
      </c>
      <c r="L29" s="3">
        <f>INT((F28-(SUM($D$4:D28)/5))/((340+9*25)/5))+1</f>
        <v>1</v>
      </c>
      <c r="M29" s="3">
        <f>INT((F28-(SUM($D$4:D28)/5))/((340+11*25)/5))+1</f>
        <v>1</v>
      </c>
      <c r="N29" s="3">
        <f>INT((F28-(SUM($D$4:D28)/5))/((340+13*25)/5))+1</f>
        <v>1</v>
      </c>
      <c r="O29" s="3">
        <f>INT((F28-(SUM($D$4:D28)/5))/((340+15*25)/5))+1</f>
        <v>1</v>
      </c>
      <c r="P29" s="3">
        <f>INT((F28-(SUM($D$4:D28)/5))/((340+17*25)/5)+1)</f>
        <v>1</v>
      </c>
      <c r="Q29" s="3">
        <f>INT((F28-(SUM($D$4:D28)/5))/((340+40*25)/5)+1)</f>
        <v>1</v>
      </c>
      <c r="R29" s="1">
        <v>10</v>
      </c>
      <c r="T29">
        <v>80</v>
      </c>
      <c r="U29" s="11">
        <f t="shared" si="12"/>
        <v>75.529122231337155</v>
      </c>
      <c r="V29" s="11">
        <f t="shared" si="13"/>
        <v>142.96583850931677</v>
      </c>
      <c r="W29" s="11">
        <f t="shared" si="14"/>
        <v>267.64534883720933</v>
      </c>
      <c r="X29" s="11">
        <f t="shared" si="15"/>
        <v>243.63082051147529</v>
      </c>
    </row>
    <row r="30" spans="1:34" x14ac:dyDescent="0.25">
      <c r="A30" s="3">
        <v>27</v>
      </c>
      <c r="B30" s="3">
        <v>27</v>
      </c>
      <c r="C30" s="3">
        <v>160</v>
      </c>
      <c r="D30" s="3">
        <v>30</v>
      </c>
      <c r="E30" s="3">
        <f t="shared" si="0"/>
        <v>16</v>
      </c>
      <c r="F30" s="3">
        <f>SUM($E$4:E30)</f>
        <v>183</v>
      </c>
      <c r="G30" s="3">
        <f t="shared" si="1"/>
        <v>80</v>
      </c>
      <c r="H30" s="3">
        <f t="shared" si="2"/>
        <v>915</v>
      </c>
      <c r="I30" s="3">
        <f>H30-SUM($D$4:D29)</f>
        <v>460</v>
      </c>
      <c r="J30" s="3">
        <f>INT((F29-(SUM($D$4:D29)/5))/((340+5*25)/5)+1)</f>
        <v>1</v>
      </c>
      <c r="K30" s="3">
        <f>INT((F29-(SUM($D$4:D29)/5))/((340+7*25)/5)+1)</f>
        <v>1</v>
      </c>
      <c r="L30" s="3">
        <f>INT((F29-(SUM($D$4:D29)/5))/((340+9*25)/5))+1</f>
        <v>1</v>
      </c>
      <c r="M30" s="3">
        <f>INT((F29-(SUM($D$4:D29)/5))/((340+11*25)/5))+1</f>
        <v>1</v>
      </c>
      <c r="N30" s="3">
        <f>INT((F29-(SUM($D$4:D29)/5))/((340+13*25)/5))+1</f>
        <v>1</v>
      </c>
      <c r="O30" s="3">
        <f>INT((F29-(SUM($D$4:D29)/5))/((340+15*25)/5))+1</f>
        <v>1</v>
      </c>
      <c r="P30" s="3">
        <f>INT((F29-(SUM($D$4:D29)/5))/((340+17*25)/5)+1)</f>
        <v>1</v>
      </c>
      <c r="Q30" s="3">
        <f>INT((F29-(SUM($D$4:D29)/5))/((340+40*25)/5)+1)</f>
        <v>1</v>
      </c>
      <c r="R30" s="1">
        <v>10</v>
      </c>
    </row>
    <row r="31" spans="1:34" x14ac:dyDescent="0.25">
      <c r="A31" s="3">
        <v>28</v>
      </c>
      <c r="B31" s="3">
        <v>28</v>
      </c>
      <c r="C31" s="3">
        <v>170</v>
      </c>
      <c r="D31" s="3">
        <v>30</v>
      </c>
      <c r="E31" s="3">
        <f t="shared" si="0"/>
        <v>17</v>
      </c>
      <c r="F31" s="3">
        <f>SUM($E$4:E31)</f>
        <v>200</v>
      </c>
      <c r="G31" s="3">
        <f t="shared" si="1"/>
        <v>85</v>
      </c>
      <c r="H31" s="3">
        <f t="shared" si="2"/>
        <v>1000</v>
      </c>
      <c r="I31" s="3">
        <f>H31-SUM($D$4:D30)</f>
        <v>515</v>
      </c>
      <c r="J31" s="3">
        <f>INT((F30-(SUM($D$4:D30)/5))/((340+5*25)/5)+1)</f>
        <v>1</v>
      </c>
      <c r="K31" s="3">
        <f>INT((F30-(SUM($D$4:D30)/5))/((340+7*25)/5)+1)</f>
        <v>1</v>
      </c>
      <c r="L31" s="3">
        <f>INT((F30-(SUM($D$4:D30)/5))/((340+9*25)/5))+1</f>
        <v>1</v>
      </c>
      <c r="M31" s="3">
        <f>INT((F30-(SUM($D$4:D30)/5))/((340+11*25)/5))+1</f>
        <v>1</v>
      </c>
      <c r="N31" s="3">
        <f>INT((F30-(SUM($D$4:D30)/5))/((340+13*25)/5))+1</f>
        <v>1</v>
      </c>
      <c r="O31" s="3">
        <f>INT((F30-(SUM($D$4:D30)/5))/((340+15*25)/5))+1</f>
        <v>1</v>
      </c>
      <c r="P31" s="3">
        <f>INT((F30-(SUM($D$4:D30)/5))/((340+17*25)/5)+1)</f>
        <v>1</v>
      </c>
      <c r="Q31" s="3">
        <f>INT((F30-(SUM($D$4:D30)/5))/((340+40*25)/5)+1)</f>
        <v>1</v>
      </c>
      <c r="R31" s="1">
        <v>10</v>
      </c>
    </row>
    <row r="32" spans="1:34" x14ac:dyDescent="0.25">
      <c r="A32" s="3">
        <v>29</v>
      </c>
      <c r="B32" s="3">
        <v>29</v>
      </c>
      <c r="C32" s="3">
        <v>300</v>
      </c>
      <c r="D32" s="3">
        <v>30</v>
      </c>
      <c r="E32" s="3">
        <f t="shared" si="0"/>
        <v>30</v>
      </c>
      <c r="F32" s="3">
        <f>SUM($E$4:E32)</f>
        <v>230</v>
      </c>
      <c r="G32" s="3">
        <f t="shared" si="1"/>
        <v>150</v>
      </c>
      <c r="H32" s="3">
        <f t="shared" si="2"/>
        <v>1150</v>
      </c>
      <c r="I32" s="3">
        <f>H32-SUM($D$4:D31)</f>
        <v>635</v>
      </c>
      <c r="J32" s="3">
        <f>INT((F31-(SUM($D$4:D31)/5))/((340+5*25)/5)+1)</f>
        <v>2</v>
      </c>
      <c r="K32" s="3">
        <f>INT((F31-(SUM($D$4:D31)/5))/((340+7*25)/5)+1)</f>
        <v>1</v>
      </c>
      <c r="L32" s="3">
        <f>INT((F31-(SUM($D$4:D31)/5))/((340+9*25)/5))+1</f>
        <v>1</v>
      </c>
      <c r="M32" s="3">
        <f>INT((F31-(SUM($D$4:D31)/5))/((340+11*25)/5))+1</f>
        <v>1</v>
      </c>
      <c r="N32" s="3">
        <f>INT((F31-(SUM($D$4:D31)/5))/((340+13*25)/5))+1</f>
        <v>1</v>
      </c>
      <c r="O32" s="3">
        <f>INT((F31-(SUM($D$4:D31)/5))/((340+15*25)/5))+1</f>
        <v>1</v>
      </c>
      <c r="P32" s="3">
        <f>INT((F31-(SUM($D$4:D31)/5))/((340+17*25)/5)+1)</f>
        <v>1</v>
      </c>
      <c r="Q32" s="3">
        <f>INT((F31-(SUM($D$4:D31)/5))/((340+40*25)/5)+1)</f>
        <v>1</v>
      </c>
      <c r="R32" s="1">
        <v>10</v>
      </c>
      <c r="T32" t="s">
        <v>64</v>
      </c>
    </row>
    <row r="33" spans="1:20" x14ac:dyDescent="0.25">
      <c r="A33" s="7">
        <v>30</v>
      </c>
      <c r="B33" s="7">
        <v>30</v>
      </c>
      <c r="C33" s="7">
        <v>320</v>
      </c>
      <c r="D33" s="7">
        <v>30</v>
      </c>
      <c r="E33" s="7">
        <f t="shared" si="0"/>
        <v>32</v>
      </c>
      <c r="F33" s="7">
        <f>SUM($E$4:E33)</f>
        <v>262</v>
      </c>
      <c r="G33" s="7">
        <f t="shared" si="1"/>
        <v>160</v>
      </c>
      <c r="H33" s="7">
        <f t="shared" si="2"/>
        <v>1310</v>
      </c>
      <c r="I33" s="7">
        <f>H33-SUM($D$4:D32)</f>
        <v>765</v>
      </c>
      <c r="J33" s="3">
        <f>INT((F32-(SUM($D$4:D32)/5))/((340+5*25)/5)+1)</f>
        <v>2</v>
      </c>
      <c r="K33" s="3">
        <f>INT((F32-(SUM($D$4:D32)/5))/((340+7*25)/5)+1)</f>
        <v>2</v>
      </c>
      <c r="L33" s="3">
        <f>INT((F32-(SUM($D$4:D32)/5))/((340+9*25)/5))+1</f>
        <v>2</v>
      </c>
      <c r="M33" s="3">
        <f>INT((F32-(SUM($D$4:D32)/5))/((340+11*25)/5))+1</f>
        <v>1</v>
      </c>
      <c r="N33" s="3">
        <f>INT((F32-(SUM($D$4:D32)/5))/((340+13*25)/5))+1</f>
        <v>1</v>
      </c>
      <c r="O33" s="3">
        <f>INT((F32-(SUM($D$4:D32)/5))/((340+15*25)/5))+1</f>
        <v>1</v>
      </c>
      <c r="P33" s="3">
        <f>INT((F32-(SUM($D$4:D32)/5))/((340+17*25)/5)+1)</f>
        <v>1</v>
      </c>
      <c r="Q33" s="3">
        <f>INT((F32-(SUM($D$4:D32)/5))/((340+40*25)/5)+1)</f>
        <v>1</v>
      </c>
      <c r="R33" s="12">
        <v>10</v>
      </c>
      <c r="T33" t="s">
        <v>65</v>
      </c>
    </row>
    <row r="34" spans="1:20" x14ac:dyDescent="0.25">
      <c r="A34" s="3">
        <v>31</v>
      </c>
      <c r="B34" s="3">
        <v>31</v>
      </c>
      <c r="C34" s="3">
        <v>330</v>
      </c>
      <c r="D34" s="3">
        <v>40</v>
      </c>
      <c r="E34" s="3">
        <f t="shared" si="0"/>
        <v>33</v>
      </c>
      <c r="F34" s="3">
        <f>SUM($E$4:E34)</f>
        <v>295</v>
      </c>
      <c r="G34" s="3">
        <f t="shared" si="1"/>
        <v>165</v>
      </c>
      <c r="H34" s="3">
        <f t="shared" si="2"/>
        <v>1475</v>
      </c>
      <c r="I34" s="3">
        <f>H34-SUM($D$4:D33)</f>
        <v>900</v>
      </c>
      <c r="J34" s="3">
        <f>INT((F33-(SUM($D$4:D33)/5))/((340+5*25)/5)+1)</f>
        <v>2</v>
      </c>
      <c r="K34" s="3">
        <f>INT((F33-(SUM($D$4:D33)/5))/((340+7*25)/5)+1)</f>
        <v>2</v>
      </c>
      <c r="L34" s="3">
        <f>INT((F33-(SUM($D$4:D33)/5))/((340+9*25)/5))+1</f>
        <v>2</v>
      </c>
      <c r="M34" s="3">
        <f>INT((F33-(SUM($D$4:D33)/5))/((340+11*25)/5))+1</f>
        <v>2</v>
      </c>
      <c r="N34" s="3">
        <f>INT((F33-(SUM($D$4:D33)/5))/((340+13*25)/5))+1</f>
        <v>2</v>
      </c>
      <c r="O34" s="3">
        <f>INT((F33-(SUM($D$4:D33)/5))/((340+15*25)/5))+1</f>
        <v>2</v>
      </c>
      <c r="P34" s="3">
        <f>INT((F33-(SUM($D$4:D33)/5))/((340+17*25)/5)+1)</f>
        <v>1</v>
      </c>
      <c r="Q34" s="3">
        <f>INT((F33-(SUM($D$4:D33)/5))/((340+40*25)/5)+1)</f>
        <v>1</v>
      </c>
      <c r="R34" s="1">
        <v>10</v>
      </c>
    </row>
    <row r="35" spans="1:20" x14ac:dyDescent="0.25">
      <c r="A35" s="3">
        <v>32</v>
      </c>
      <c r="B35" s="3">
        <v>32</v>
      </c>
      <c r="C35" s="3">
        <v>340</v>
      </c>
      <c r="D35" s="3">
        <v>40</v>
      </c>
      <c r="E35" s="3">
        <f t="shared" si="0"/>
        <v>34</v>
      </c>
      <c r="F35" s="3">
        <f>SUM($E$4:E35)</f>
        <v>329</v>
      </c>
      <c r="G35" s="3">
        <f t="shared" si="1"/>
        <v>170</v>
      </c>
      <c r="H35" s="3">
        <f t="shared" si="2"/>
        <v>1645</v>
      </c>
      <c r="I35" s="3">
        <f>H35-SUM($D$4:D34)</f>
        <v>1030</v>
      </c>
      <c r="J35" s="3">
        <f>INT((F34-(SUM($D$4:D34)/5))/((340+5*25)/5)+1)</f>
        <v>2</v>
      </c>
      <c r="K35" s="3">
        <f>INT((F34-(SUM($D$4:D34)/5))/((340+7*25)/5)+1)</f>
        <v>2</v>
      </c>
      <c r="L35" s="3">
        <f>INT((F34-(SUM($D$4:D34)/5))/((340+9*25)/5))+1</f>
        <v>2</v>
      </c>
      <c r="M35" s="3">
        <f>INT((F34-(SUM($D$4:D34)/5))/((340+11*25)/5))+1</f>
        <v>2</v>
      </c>
      <c r="N35" s="3">
        <f>INT((F34-(SUM($D$4:D34)/5))/((340+13*25)/5))+1</f>
        <v>2</v>
      </c>
      <c r="O35" s="3">
        <f>INT((F34-(SUM($D$4:D34)/5))/((340+15*25)/5))+1</f>
        <v>2</v>
      </c>
      <c r="P35" s="3">
        <f>INT((F34-(SUM($D$4:D34)/5))/((340+17*25)/5)+1)</f>
        <v>2</v>
      </c>
      <c r="Q35" s="3">
        <f>INT((F34-(SUM($D$4:D34)/5))/((340+40*25)/5)+1)</f>
        <v>1</v>
      </c>
      <c r="R35" s="1">
        <v>10</v>
      </c>
    </row>
    <row r="36" spans="1:20" x14ac:dyDescent="0.25">
      <c r="A36" s="3">
        <v>33</v>
      </c>
      <c r="B36" s="3">
        <v>33</v>
      </c>
      <c r="C36" s="3">
        <v>350</v>
      </c>
      <c r="D36" s="3">
        <v>40</v>
      </c>
      <c r="E36" s="3">
        <f t="shared" ref="E36:E67" si="16">C36/R36</f>
        <v>35</v>
      </c>
      <c r="F36" s="3">
        <f>SUM($E$4:E36)</f>
        <v>364</v>
      </c>
      <c r="G36" s="3">
        <f t="shared" ref="G36:G67" si="17">E36*5</f>
        <v>175</v>
      </c>
      <c r="H36" s="3">
        <f t="shared" ref="H36:H67" si="18">F36*5</f>
        <v>1820</v>
      </c>
      <c r="I36" s="3">
        <f>H36-SUM($D$4:D35)</f>
        <v>1165</v>
      </c>
      <c r="J36" s="3">
        <f>INT((F35-(SUM($D$4:D35)/5))/((340+5*25)/5)+1)</f>
        <v>3</v>
      </c>
      <c r="K36" s="3">
        <f>INT((F35-(SUM($D$4:D35)/5))/((340+7*25)/5)+1)</f>
        <v>2</v>
      </c>
      <c r="L36" s="3">
        <f>INT((F35-(SUM($D$4:D35)/5))/((340+9*25)/5))+1</f>
        <v>2</v>
      </c>
      <c r="M36" s="3">
        <f>INT((F35-(SUM($D$4:D35)/5))/((340+11*25)/5))+1</f>
        <v>2</v>
      </c>
      <c r="N36" s="3">
        <f>INT((F35-(SUM($D$4:D35)/5))/((340+13*25)/5))+1</f>
        <v>2</v>
      </c>
      <c r="O36" s="3">
        <f>INT((F35-(SUM($D$4:D35)/5))/((340+15*25)/5))+1</f>
        <v>2</v>
      </c>
      <c r="P36" s="3">
        <f>INT((F35-(SUM($D$4:D35)/5))/((340+17*25)/5)+1)</f>
        <v>2</v>
      </c>
      <c r="Q36" s="3">
        <f>INT((F35-(SUM($D$4:D35)/5))/((340+40*25)/5)+1)</f>
        <v>1</v>
      </c>
      <c r="R36" s="1">
        <v>10</v>
      </c>
    </row>
    <row r="37" spans="1:20" x14ac:dyDescent="0.25">
      <c r="A37" s="3">
        <v>34</v>
      </c>
      <c r="B37" s="3">
        <v>34</v>
      </c>
      <c r="C37" s="3">
        <v>360</v>
      </c>
      <c r="D37" s="3">
        <v>40</v>
      </c>
      <c r="E37" s="3">
        <f t="shared" si="16"/>
        <v>36</v>
      </c>
      <c r="F37" s="3">
        <f>SUM($E$4:E37)</f>
        <v>400</v>
      </c>
      <c r="G37" s="3">
        <f t="shared" si="17"/>
        <v>180</v>
      </c>
      <c r="H37" s="3">
        <f t="shared" si="18"/>
        <v>2000</v>
      </c>
      <c r="I37" s="3">
        <f>H37-SUM($D$4:D36)</f>
        <v>1305</v>
      </c>
      <c r="J37" s="3">
        <f>INT((F36-(SUM($D$4:D36)/5))/((340+5*25)/5)+1)</f>
        <v>3</v>
      </c>
      <c r="K37" s="3">
        <f>INT((F36-(SUM($D$4:D36)/5))/((340+7*25)/5)+1)</f>
        <v>3</v>
      </c>
      <c r="L37" s="3">
        <f>INT((F36-(SUM($D$4:D36)/5))/((340+9*25)/5))+1</f>
        <v>2</v>
      </c>
      <c r="M37" s="3">
        <f>INT((F36-(SUM($D$4:D36)/5))/((340+11*25)/5))+1</f>
        <v>2</v>
      </c>
      <c r="N37" s="3">
        <f>INT((F36-(SUM($D$4:D36)/5))/((340+13*25)/5))+1</f>
        <v>2</v>
      </c>
      <c r="O37" s="3">
        <f>INT((F36-(SUM($D$4:D36)/5))/((340+15*25)/5))+1</f>
        <v>2</v>
      </c>
      <c r="P37" s="3">
        <f>INT((F36-(SUM($D$4:D36)/5))/((340+17*25)/5)+1)</f>
        <v>2</v>
      </c>
      <c r="Q37" s="3">
        <f>INT((F36-(SUM($D$4:D36)/5))/((340+40*25)/5)+1)</f>
        <v>1</v>
      </c>
      <c r="R37" s="1">
        <v>10</v>
      </c>
    </row>
    <row r="38" spans="1:20" x14ac:dyDescent="0.25">
      <c r="A38" s="3">
        <v>35</v>
      </c>
      <c r="B38" s="3">
        <v>35</v>
      </c>
      <c r="C38" s="3">
        <v>370</v>
      </c>
      <c r="D38" s="3">
        <v>40</v>
      </c>
      <c r="E38" s="3">
        <f t="shared" si="16"/>
        <v>37</v>
      </c>
      <c r="F38" s="3">
        <f>SUM($E$4:E38)</f>
        <v>437</v>
      </c>
      <c r="G38" s="3">
        <f t="shared" si="17"/>
        <v>185</v>
      </c>
      <c r="H38" s="3">
        <f t="shared" si="18"/>
        <v>2185</v>
      </c>
      <c r="I38" s="3">
        <f>H38-SUM($D$4:D37)</f>
        <v>1450</v>
      </c>
      <c r="J38" s="3">
        <f>INT((F37-(SUM($D$4:D37)/5))/((340+5*25)/5)+1)</f>
        <v>3</v>
      </c>
      <c r="K38" s="3">
        <f>INT((F37-(SUM($D$4:D37)/5))/((340+7*25)/5)+1)</f>
        <v>3</v>
      </c>
      <c r="L38" s="3">
        <f>INT((F37-(SUM($D$4:D37)/5))/((340+9*25)/5))+1</f>
        <v>3</v>
      </c>
      <c r="M38" s="3">
        <f>INT((F37-(SUM($D$4:D37)/5))/((340+11*25)/5))+1</f>
        <v>3</v>
      </c>
      <c r="N38" s="3">
        <f>INT((F37-(SUM($D$4:D37)/5))/((340+13*25)/5))+1</f>
        <v>2</v>
      </c>
      <c r="O38" s="3">
        <f>INT((F37-(SUM($D$4:D37)/5))/((340+15*25)/5))+1</f>
        <v>2</v>
      </c>
      <c r="P38" s="3">
        <f>INT((F37-(SUM($D$4:D37)/5))/((340+17*25)/5)+1)</f>
        <v>2</v>
      </c>
      <c r="Q38" s="3">
        <f>INT((F37-(SUM($D$4:D37)/5))/((340+40*25)/5)+1)</f>
        <v>1</v>
      </c>
      <c r="R38" s="1">
        <v>10</v>
      </c>
    </row>
    <row r="39" spans="1:20" x14ac:dyDescent="0.25">
      <c r="A39" s="3">
        <v>36</v>
      </c>
      <c r="B39" s="3">
        <v>36</v>
      </c>
      <c r="C39" s="3">
        <v>380</v>
      </c>
      <c r="D39" s="3">
        <v>40</v>
      </c>
      <c r="E39" s="3">
        <f t="shared" si="16"/>
        <v>38</v>
      </c>
      <c r="F39" s="3">
        <f>SUM($E$4:E39)</f>
        <v>475</v>
      </c>
      <c r="G39" s="3">
        <f t="shared" si="17"/>
        <v>190</v>
      </c>
      <c r="H39" s="3">
        <f t="shared" si="18"/>
        <v>2375</v>
      </c>
      <c r="I39" s="3">
        <f>H39-SUM($D$4:D38)</f>
        <v>1600</v>
      </c>
      <c r="J39" s="3">
        <f>INT((F38-(SUM($D$4:D38)/5))/((340+5*25)/5)+1)</f>
        <v>4</v>
      </c>
      <c r="K39" s="3">
        <f>INT((F38-(SUM($D$4:D38)/5))/((340+7*25)/5)+1)</f>
        <v>3</v>
      </c>
      <c r="L39" s="3">
        <f>INT((F38-(SUM($D$4:D38)/5))/((340+9*25)/5))+1</f>
        <v>3</v>
      </c>
      <c r="M39" s="3">
        <f>INT((F38-(SUM($D$4:D38)/5))/((340+11*25)/5))+1</f>
        <v>3</v>
      </c>
      <c r="N39" s="3">
        <f>INT((F38-(SUM($D$4:D38)/5))/((340+13*25)/5))+1</f>
        <v>3</v>
      </c>
      <c r="O39" s="3">
        <f>INT((F38-(SUM($D$4:D38)/5))/((340+15*25)/5))+1</f>
        <v>2</v>
      </c>
      <c r="P39" s="3">
        <f>INT((F38-(SUM($D$4:D38)/5))/((340+17*25)/5)+1)</f>
        <v>2</v>
      </c>
      <c r="Q39" s="3">
        <f>INT((F38-(SUM($D$4:D38)/5))/((340+40*25)/5)+1)</f>
        <v>2</v>
      </c>
      <c r="R39" s="1">
        <v>10</v>
      </c>
    </row>
    <row r="40" spans="1:20" x14ac:dyDescent="0.25">
      <c r="A40" s="3">
        <v>37</v>
      </c>
      <c r="B40" s="3">
        <v>37</v>
      </c>
      <c r="C40" s="3">
        <v>390</v>
      </c>
      <c r="D40" s="3">
        <v>40</v>
      </c>
      <c r="E40" s="3">
        <f t="shared" si="16"/>
        <v>39</v>
      </c>
      <c r="F40" s="3">
        <f>SUM($E$4:E40)</f>
        <v>514</v>
      </c>
      <c r="G40" s="3">
        <f t="shared" si="17"/>
        <v>195</v>
      </c>
      <c r="H40" s="3">
        <f t="shared" si="18"/>
        <v>2570</v>
      </c>
      <c r="I40" s="3">
        <f>H40-SUM($D$4:D39)</f>
        <v>1755</v>
      </c>
      <c r="J40" s="3">
        <f>INT((F39-(SUM($D$4:D39)/5))/((340+5*25)/5)+1)</f>
        <v>4</v>
      </c>
      <c r="K40" s="3">
        <f>INT((F39-(SUM($D$4:D39)/5))/((340+7*25)/5)+1)</f>
        <v>4</v>
      </c>
      <c r="L40" s="3">
        <f>INT((F39-(SUM($D$4:D39)/5))/((340+9*25)/5))+1</f>
        <v>3</v>
      </c>
      <c r="M40" s="3">
        <f>INT((F39-(SUM($D$4:D39)/5))/((340+11*25)/5))+1</f>
        <v>3</v>
      </c>
      <c r="N40" s="3">
        <f>INT((F39-(SUM($D$4:D39)/5))/((340+13*25)/5))+1</f>
        <v>3</v>
      </c>
      <c r="O40" s="3">
        <f>INT((F39-(SUM($D$4:D39)/5))/((340+15*25)/5))+1</f>
        <v>3</v>
      </c>
      <c r="P40" s="3">
        <f>INT((F39-(SUM($D$4:D39)/5))/((340+17*25)/5)+1)</f>
        <v>3</v>
      </c>
      <c r="Q40" s="3">
        <f>INT((F39-(SUM($D$4:D39)/5))/((340+40*25)/5)+1)</f>
        <v>2</v>
      </c>
      <c r="R40" s="1">
        <v>10</v>
      </c>
    </row>
    <row r="41" spans="1:20" x14ac:dyDescent="0.25">
      <c r="A41" s="3">
        <v>38</v>
      </c>
      <c r="B41" s="3">
        <v>38</v>
      </c>
      <c r="C41" s="3">
        <v>400</v>
      </c>
      <c r="D41" s="3">
        <v>40</v>
      </c>
      <c r="E41" s="3">
        <f t="shared" si="16"/>
        <v>40</v>
      </c>
      <c r="F41" s="3">
        <f>SUM($E$4:E41)</f>
        <v>554</v>
      </c>
      <c r="G41" s="3">
        <f t="shared" si="17"/>
        <v>200</v>
      </c>
      <c r="H41" s="3">
        <f t="shared" si="18"/>
        <v>2770</v>
      </c>
      <c r="I41" s="3">
        <f>H41-SUM($D$4:D40)</f>
        <v>1915</v>
      </c>
      <c r="J41" s="3">
        <f>INT((F40-(SUM($D$4:D40)/5))/((340+5*25)/5)+1)</f>
        <v>4</v>
      </c>
      <c r="K41" s="3">
        <f>INT((F40-(SUM($D$4:D40)/5))/((340+7*25)/5)+1)</f>
        <v>4</v>
      </c>
      <c r="L41" s="3">
        <f>INT((F40-(SUM($D$4:D40)/5))/((340+9*25)/5))+1</f>
        <v>4</v>
      </c>
      <c r="M41" s="3">
        <f>INT((F40-(SUM($D$4:D40)/5))/((340+11*25)/5))+1</f>
        <v>3</v>
      </c>
      <c r="N41" s="3">
        <f>INT((F40-(SUM($D$4:D40)/5))/((340+13*25)/5))+1</f>
        <v>3</v>
      </c>
      <c r="O41" s="3">
        <f>INT((F40-(SUM($D$4:D40)/5))/((340+15*25)/5))+1</f>
        <v>3</v>
      </c>
      <c r="P41" s="3">
        <f>INT((F40-(SUM($D$4:D40)/5))/((340+17*25)/5)+1)</f>
        <v>3</v>
      </c>
      <c r="Q41" s="3">
        <f>INT((F40-(SUM($D$4:D40)/5))/((340+40*25)/5)+1)</f>
        <v>2</v>
      </c>
      <c r="R41" s="1">
        <v>10</v>
      </c>
    </row>
    <row r="42" spans="1:20" x14ac:dyDescent="0.25">
      <c r="A42" s="3">
        <v>39</v>
      </c>
      <c r="B42" s="3">
        <v>39</v>
      </c>
      <c r="C42" s="8">
        <v>650</v>
      </c>
      <c r="D42" s="3">
        <v>40</v>
      </c>
      <c r="E42" s="3">
        <f t="shared" si="16"/>
        <v>65</v>
      </c>
      <c r="F42" s="3">
        <f>SUM($E$4:E42)</f>
        <v>619</v>
      </c>
      <c r="G42" s="3">
        <f t="shared" si="17"/>
        <v>325</v>
      </c>
      <c r="H42" s="3">
        <f t="shared" si="18"/>
        <v>3095</v>
      </c>
      <c r="I42" s="3">
        <f>H42-SUM($D$4:D41)</f>
        <v>2200</v>
      </c>
      <c r="J42" s="3">
        <f>INT((F41-(SUM($D$4:D41)/5))/((340+5*25)/5)+1)</f>
        <v>5</v>
      </c>
      <c r="K42" s="3">
        <f>INT((F41-(SUM($D$4:D41)/5))/((340+7*25)/5)+1)</f>
        <v>4</v>
      </c>
      <c r="L42" s="3">
        <f>INT((F41-(SUM($D$4:D41)/5))/((340+9*25)/5))+1</f>
        <v>4</v>
      </c>
      <c r="M42" s="3">
        <f>INT((F41-(SUM($D$4:D41)/5))/((340+11*25)/5))+1</f>
        <v>4</v>
      </c>
      <c r="N42" s="3">
        <f>INT((F41-(SUM($D$4:D41)/5))/((340+13*25)/5))+1</f>
        <v>3</v>
      </c>
      <c r="O42" s="3">
        <f>INT((F41-(SUM($D$4:D41)/5))/((340+15*25)/5))+1</f>
        <v>3</v>
      </c>
      <c r="P42" s="3">
        <f>INT((F41-(SUM($D$4:D41)/5))/((340+17*25)/5)+1)</f>
        <v>3</v>
      </c>
      <c r="Q42" s="3">
        <f>INT((F41-(SUM($D$4:D41)/5))/((340+40*25)/5)+1)</f>
        <v>2</v>
      </c>
      <c r="R42" s="1">
        <v>10</v>
      </c>
    </row>
    <row r="43" spans="1:20" x14ac:dyDescent="0.25">
      <c r="A43" s="3">
        <v>40</v>
      </c>
      <c r="B43" s="3">
        <v>40</v>
      </c>
      <c r="C43" s="3">
        <v>700</v>
      </c>
      <c r="D43" s="3">
        <v>40</v>
      </c>
      <c r="E43" s="3">
        <f t="shared" si="16"/>
        <v>70</v>
      </c>
      <c r="F43" s="3">
        <f>SUM($E$4:E43)</f>
        <v>689</v>
      </c>
      <c r="G43" s="3">
        <f t="shared" si="17"/>
        <v>350</v>
      </c>
      <c r="H43" s="3">
        <f t="shared" si="18"/>
        <v>3445</v>
      </c>
      <c r="I43" s="3">
        <f>H43-SUM($D$4:D42)</f>
        <v>2510</v>
      </c>
      <c r="J43" s="3">
        <f>INT((F42-(SUM($D$4:D42)/5))/((340+5*25)/5)+1)</f>
        <v>5</v>
      </c>
      <c r="K43" s="3">
        <f>INT((F42-(SUM($D$4:D42)/5))/((340+7*25)/5)+1)</f>
        <v>5</v>
      </c>
      <c r="L43" s="3">
        <f>INT((F42-(SUM($D$4:D42)/5))/((340+9*25)/5))+1</f>
        <v>4</v>
      </c>
      <c r="M43" s="3">
        <f>INT((F42-(SUM($D$4:D42)/5))/((340+11*25)/5))+1</f>
        <v>4</v>
      </c>
      <c r="N43" s="3">
        <f>INT((F42-(SUM($D$4:D42)/5))/((340+13*25)/5))+1</f>
        <v>4</v>
      </c>
      <c r="O43" s="3">
        <f>INT((F42-(SUM($D$4:D42)/5))/((340+15*25)/5))+1</f>
        <v>4</v>
      </c>
      <c r="P43" s="3">
        <f>INT((F42-(SUM($D$4:D42)/5))/((340+17*25)/5)+1)</f>
        <v>3</v>
      </c>
      <c r="Q43" s="3">
        <f>INT((F42-(SUM($D$4:D42)/5))/((340+40*25)/5)+1)</f>
        <v>2</v>
      </c>
      <c r="R43" s="1">
        <v>10</v>
      </c>
    </row>
    <row r="44" spans="1:20" x14ac:dyDescent="0.25">
      <c r="A44" s="3">
        <v>41</v>
      </c>
      <c r="B44" s="3">
        <v>41</v>
      </c>
      <c r="C44" s="3">
        <v>750</v>
      </c>
      <c r="D44" s="3">
        <v>50</v>
      </c>
      <c r="E44" s="3">
        <f t="shared" si="16"/>
        <v>75</v>
      </c>
      <c r="F44" s="3">
        <f>SUM($E$4:E44)</f>
        <v>764</v>
      </c>
      <c r="G44" s="3">
        <f t="shared" si="17"/>
        <v>375</v>
      </c>
      <c r="H44" s="3">
        <f t="shared" si="18"/>
        <v>3820</v>
      </c>
      <c r="I44" s="3">
        <f>H44-SUM($D$4:D43)</f>
        <v>2845</v>
      </c>
      <c r="J44" s="3">
        <f>INT((F43-(SUM($D$4:D43)/5))/((340+5*25)/5)+1)</f>
        <v>6</v>
      </c>
      <c r="K44" s="3">
        <f>INT((F43-(SUM($D$4:D43)/5))/((340+7*25)/5)+1)</f>
        <v>5</v>
      </c>
      <c r="L44" s="3">
        <f>INT((F43-(SUM($D$4:D43)/5))/((340+9*25)/5))+1</f>
        <v>5</v>
      </c>
      <c r="M44" s="3">
        <f>INT((F43-(SUM($D$4:D43)/5))/((340+11*25)/5))+1</f>
        <v>5</v>
      </c>
      <c r="N44" s="3">
        <f>INT((F43-(SUM($D$4:D43)/5))/((340+13*25)/5))+1</f>
        <v>4</v>
      </c>
      <c r="O44" s="3">
        <f>INT((F43-(SUM($D$4:D43)/5))/((340+15*25)/5))+1</f>
        <v>4</v>
      </c>
      <c r="P44" s="3">
        <f>INT((F43-(SUM($D$4:D43)/5))/((340+17*25)/5)+1)</f>
        <v>4</v>
      </c>
      <c r="Q44" s="3">
        <f>INT((F43-(SUM($D$4:D43)/5))/((340+40*25)/5)+1)</f>
        <v>2</v>
      </c>
      <c r="R44" s="1">
        <v>10</v>
      </c>
    </row>
    <row r="45" spans="1:20" x14ac:dyDescent="0.25">
      <c r="A45" s="3">
        <v>42</v>
      </c>
      <c r="B45" s="3">
        <v>42</v>
      </c>
      <c r="C45" s="3">
        <v>800</v>
      </c>
      <c r="D45" s="3">
        <v>50</v>
      </c>
      <c r="E45" s="3">
        <f t="shared" si="16"/>
        <v>80</v>
      </c>
      <c r="F45" s="3">
        <f>SUM($E$4:E45)</f>
        <v>844</v>
      </c>
      <c r="G45" s="3">
        <f t="shared" si="17"/>
        <v>400</v>
      </c>
      <c r="H45" s="3">
        <f t="shared" si="18"/>
        <v>4220</v>
      </c>
      <c r="I45" s="3">
        <f>H45-SUM($D$4:D44)</f>
        <v>3195</v>
      </c>
      <c r="J45" s="3">
        <f>INT((F44-(SUM($D$4:D44)/5))/((340+5*25)/5)+1)</f>
        <v>7</v>
      </c>
      <c r="K45" s="3">
        <f>INT((F44-(SUM($D$4:D44)/5))/((340+7*25)/5)+1)</f>
        <v>6</v>
      </c>
      <c r="L45" s="3">
        <f>INT((F44-(SUM($D$4:D44)/5))/((340+9*25)/5))+1</f>
        <v>5</v>
      </c>
      <c r="M45" s="3">
        <f>INT((F44-(SUM($D$4:D44)/5))/((340+11*25)/5))+1</f>
        <v>5</v>
      </c>
      <c r="N45" s="3">
        <f>INT((F44-(SUM($D$4:D44)/5))/((340+13*25)/5))+1</f>
        <v>5</v>
      </c>
      <c r="O45" s="3">
        <f>INT((F44-(SUM($D$4:D44)/5))/((340+15*25)/5))+1</f>
        <v>4</v>
      </c>
      <c r="P45" s="3">
        <f>INT((F44-(SUM($D$4:D44)/5))/((340+17*25)/5)+1)</f>
        <v>4</v>
      </c>
      <c r="Q45" s="3">
        <f>INT((F44-(SUM($D$4:D44)/5))/((340+40*25)/5)+1)</f>
        <v>3</v>
      </c>
      <c r="R45" s="1">
        <v>10</v>
      </c>
    </row>
    <row r="46" spans="1:20" x14ac:dyDescent="0.25">
      <c r="A46" s="3">
        <v>43</v>
      </c>
      <c r="B46" s="3">
        <v>43</v>
      </c>
      <c r="C46" s="3">
        <v>850</v>
      </c>
      <c r="D46" s="3">
        <v>50</v>
      </c>
      <c r="E46" s="3">
        <f t="shared" si="16"/>
        <v>85</v>
      </c>
      <c r="F46" s="3">
        <f>SUM($E$4:E46)</f>
        <v>929</v>
      </c>
      <c r="G46" s="3">
        <f t="shared" si="17"/>
        <v>425</v>
      </c>
      <c r="H46" s="3">
        <f t="shared" si="18"/>
        <v>4645</v>
      </c>
      <c r="I46" s="3">
        <f>H46-SUM($D$4:D45)</f>
        <v>3570</v>
      </c>
      <c r="J46" s="3">
        <f>INT((F45-(SUM($D$4:D45)/5))/((340+5*25)/5)+1)</f>
        <v>7</v>
      </c>
      <c r="K46" s="3">
        <f>INT((F45-(SUM($D$4:D45)/5))/((340+7*25)/5)+1)</f>
        <v>7</v>
      </c>
      <c r="L46" s="3">
        <f>INT((F45-(SUM($D$4:D45)/5))/((340+9*25)/5))+1</f>
        <v>6</v>
      </c>
      <c r="M46" s="3">
        <f>INT((F45-(SUM($D$4:D45)/5))/((340+11*25)/5))+1</f>
        <v>6</v>
      </c>
      <c r="N46" s="3">
        <f>INT((F45-(SUM($D$4:D45)/5))/((340+13*25)/5))+1</f>
        <v>5</v>
      </c>
      <c r="O46" s="3">
        <f>INT((F45-(SUM($D$4:D45)/5))/((340+15*25)/5))+1</f>
        <v>5</v>
      </c>
      <c r="P46" s="3">
        <f>INT((F45-(SUM($D$4:D45)/5))/((340+17*25)/5)+1)</f>
        <v>5</v>
      </c>
      <c r="Q46" s="3">
        <f>INT((F45-(SUM($D$4:D45)/5))/((340+40*25)/5)+1)</f>
        <v>3</v>
      </c>
      <c r="R46" s="1">
        <v>10</v>
      </c>
    </row>
    <row r="47" spans="1:20" x14ac:dyDescent="0.25">
      <c r="A47" s="3">
        <v>44</v>
      </c>
      <c r="B47" s="3">
        <v>44</v>
      </c>
      <c r="C47" s="3">
        <v>900</v>
      </c>
      <c r="D47" s="3">
        <v>50</v>
      </c>
      <c r="E47" s="3">
        <f t="shared" si="16"/>
        <v>90</v>
      </c>
      <c r="F47" s="3">
        <f>SUM($E$4:E47)</f>
        <v>1019</v>
      </c>
      <c r="G47" s="3">
        <f t="shared" si="17"/>
        <v>450</v>
      </c>
      <c r="H47" s="3">
        <f t="shared" si="18"/>
        <v>5095</v>
      </c>
      <c r="I47" s="3">
        <f>H47-SUM($D$4:D46)</f>
        <v>3970</v>
      </c>
      <c r="J47" s="3">
        <f>INT((F46-(SUM($D$4:D46)/5))/((340+5*25)/5)+1)</f>
        <v>8</v>
      </c>
      <c r="K47" s="3">
        <f>INT((F46-(SUM($D$4:D46)/5))/((340+7*25)/5)+1)</f>
        <v>7</v>
      </c>
      <c r="L47" s="3">
        <f>INT((F46-(SUM($D$4:D46)/5))/((340+9*25)/5))+1</f>
        <v>7</v>
      </c>
      <c r="M47" s="3">
        <f>INT((F46-(SUM($D$4:D46)/5))/((340+11*25)/5))+1</f>
        <v>6</v>
      </c>
      <c r="N47" s="3">
        <f>INT((F46-(SUM($D$4:D46)/5))/((340+13*25)/5))+1</f>
        <v>6</v>
      </c>
      <c r="O47" s="3">
        <f>INT((F46-(SUM($D$4:D46)/5))/((340+15*25)/5))+1</f>
        <v>5</v>
      </c>
      <c r="P47" s="3">
        <f>INT((F46-(SUM($D$4:D46)/5))/((340+17*25)/5)+1)</f>
        <v>5</v>
      </c>
      <c r="Q47" s="3">
        <f>INT((F46-(SUM($D$4:D46)/5))/((340+40*25)/5)+1)</f>
        <v>3</v>
      </c>
      <c r="R47" s="1">
        <v>10</v>
      </c>
    </row>
    <row r="48" spans="1:20" x14ac:dyDescent="0.25">
      <c r="A48" s="3">
        <v>45</v>
      </c>
      <c r="B48" s="3">
        <v>45</v>
      </c>
      <c r="C48" s="3">
        <v>950</v>
      </c>
      <c r="D48" s="3">
        <v>50</v>
      </c>
      <c r="E48" s="3">
        <f t="shared" si="16"/>
        <v>95</v>
      </c>
      <c r="F48" s="3">
        <f>SUM($E$4:E48)</f>
        <v>1114</v>
      </c>
      <c r="G48" s="3">
        <f t="shared" si="17"/>
        <v>475</v>
      </c>
      <c r="H48" s="3">
        <f t="shared" si="18"/>
        <v>5570</v>
      </c>
      <c r="I48" s="3">
        <f>H48-SUM($D$4:D47)</f>
        <v>4395</v>
      </c>
      <c r="J48" s="3">
        <f>INT((F47-(SUM($D$4:D47)/5))/((340+5*25)/5)+1)</f>
        <v>9</v>
      </c>
      <c r="K48" s="3">
        <f>INT((F47-(SUM($D$4:D47)/5))/((340+7*25)/5)+1)</f>
        <v>8</v>
      </c>
      <c r="L48" s="3">
        <f>INT((F47-(SUM($D$4:D47)/5))/((340+9*25)/5))+1</f>
        <v>7</v>
      </c>
      <c r="M48" s="3">
        <f>INT((F47-(SUM($D$4:D47)/5))/((340+11*25)/5))+1</f>
        <v>7</v>
      </c>
      <c r="N48" s="3">
        <f>INT((F47-(SUM($D$4:D47)/5))/((340+13*25)/5))+1</f>
        <v>6</v>
      </c>
      <c r="O48" s="3">
        <f>INT((F47-(SUM($D$4:D47)/5))/((340+15*25)/5))+1</f>
        <v>6</v>
      </c>
      <c r="P48" s="3">
        <f>INT((F47-(SUM($D$4:D47)/5))/((340+17*25)/5)+1)</f>
        <v>6</v>
      </c>
      <c r="Q48" s="3">
        <f>INT((F47-(SUM($D$4:D47)/5))/((340+40*25)/5)+1)</f>
        <v>3</v>
      </c>
      <c r="R48" s="1">
        <v>10</v>
      </c>
    </row>
    <row r="49" spans="1:18" x14ac:dyDescent="0.25">
      <c r="A49" s="3">
        <v>46</v>
      </c>
      <c r="B49" s="3">
        <v>46</v>
      </c>
      <c r="C49" s="3">
        <v>1000</v>
      </c>
      <c r="D49" s="3">
        <v>50</v>
      </c>
      <c r="E49" s="3">
        <f t="shared" si="16"/>
        <v>100</v>
      </c>
      <c r="F49" s="3">
        <f>SUM($E$4:E49)</f>
        <v>1214</v>
      </c>
      <c r="G49" s="3">
        <f t="shared" si="17"/>
        <v>500</v>
      </c>
      <c r="H49" s="3">
        <f t="shared" si="18"/>
        <v>6070</v>
      </c>
      <c r="I49" s="3">
        <f>H49-SUM($D$4:D48)</f>
        <v>4845</v>
      </c>
      <c r="J49" s="3">
        <f>INT((F48-(SUM($D$4:D48)/5))/((340+5*25)/5)+1)</f>
        <v>10</v>
      </c>
      <c r="K49" s="3">
        <f>INT((F48-(SUM($D$4:D48)/5))/((340+7*25)/5)+1)</f>
        <v>9</v>
      </c>
      <c r="L49" s="3">
        <f>INT((F48-(SUM($D$4:D48)/5))/((340+9*25)/5))+1</f>
        <v>8</v>
      </c>
      <c r="M49" s="3">
        <f>INT((F48-(SUM($D$4:D48)/5))/((340+11*25)/5))+1</f>
        <v>8</v>
      </c>
      <c r="N49" s="3">
        <f>INT((F48-(SUM($D$4:D48)/5))/((340+13*25)/5))+1</f>
        <v>7</v>
      </c>
      <c r="O49" s="3">
        <f>INT((F48-(SUM($D$4:D48)/5))/((340+15*25)/5))+1</f>
        <v>7</v>
      </c>
      <c r="P49" s="3">
        <f>INT((F48-(SUM($D$4:D48)/5))/((340+17*25)/5)+1)</f>
        <v>6</v>
      </c>
      <c r="Q49" s="3">
        <f>INT((F48-(SUM($D$4:D48)/5))/((340+40*25)/5)+1)</f>
        <v>4</v>
      </c>
      <c r="R49" s="1">
        <v>10</v>
      </c>
    </row>
    <row r="50" spans="1:18" x14ac:dyDescent="0.25">
      <c r="A50" s="3">
        <v>47</v>
      </c>
      <c r="B50" s="3">
        <v>47</v>
      </c>
      <c r="C50" s="3">
        <v>1050</v>
      </c>
      <c r="D50" s="3">
        <v>50</v>
      </c>
      <c r="E50" s="3">
        <f t="shared" si="16"/>
        <v>105</v>
      </c>
      <c r="F50" s="3">
        <f>SUM($E$4:E50)</f>
        <v>1319</v>
      </c>
      <c r="G50" s="3">
        <f t="shared" si="17"/>
        <v>525</v>
      </c>
      <c r="H50" s="3">
        <f t="shared" si="18"/>
        <v>6595</v>
      </c>
      <c r="I50" s="3">
        <f>H50-SUM($D$4:D49)</f>
        <v>5320</v>
      </c>
      <c r="J50" s="3">
        <f>INT((F49-(SUM($D$4:D49)/5))/((340+5*25)/5)+1)</f>
        <v>11</v>
      </c>
      <c r="K50" s="3">
        <f>INT((F49-(SUM($D$4:D49)/5))/((340+7*25)/5)+1)</f>
        <v>10</v>
      </c>
      <c r="L50" s="3">
        <f>INT((F49-(SUM($D$4:D49)/5))/((340+9*25)/5))+1</f>
        <v>9</v>
      </c>
      <c r="M50" s="3">
        <f>INT((F49-(SUM($D$4:D49)/5))/((340+11*25)/5))+1</f>
        <v>8</v>
      </c>
      <c r="N50" s="3">
        <f>INT((F49-(SUM($D$4:D49)/5))/((340+13*25)/5))+1</f>
        <v>8</v>
      </c>
      <c r="O50" s="3">
        <f>INT((F49-(SUM($D$4:D49)/5))/((340+15*25)/5))+1</f>
        <v>7</v>
      </c>
      <c r="P50" s="3">
        <f>INT((F49-(SUM($D$4:D49)/5))/((340+17*25)/5)+1)</f>
        <v>7</v>
      </c>
      <c r="Q50" s="3">
        <f>INT((F49-(SUM($D$4:D49)/5))/((340+40*25)/5)+1)</f>
        <v>4</v>
      </c>
      <c r="R50" s="1">
        <v>10</v>
      </c>
    </row>
    <row r="51" spans="1:18" x14ac:dyDescent="0.25">
      <c r="A51" s="3">
        <v>48</v>
      </c>
      <c r="B51" s="3">
        <v>48</v>
      </c>
      <c r="C51" s="3">
        <v>1100</v>
      </c>
      <c r="D51" s="3">
        <v>50</v>
      </c>
      <c r="E51" s="3">
        <f t="shared" si="16"/>
        <v>110</v>
      </c>
      <c r="F51" s="3">
        <f>SUM($E$4:E51)</f>
        <v>1429</v>
      </c>
      <c r="G51" s="3">
        <f t="shared" si="17"/>
        <v>550</v>
      </c>
      <c r="H51" s="3">
        <f t="shared" si="18"/>
        <v>7145</v>
      </c>
      <c r="I51" s="3">
        <f>H51-SUM($D$4:D50)</f>
        <v>5820</v>
      </c>
      <c r="J51" s="3">
        <f>INT((F50-(SUM($D$4:D50)/5))/((340+5*25)/5)+1)</f>
        <v>12</v>
      </c>
      <c r="K51" s="3">
        <f>INT((F50-(SUM($D$4:D50)/5))/((340+7*25)/5)+1)</f>
        <v>11</v>
      </c>
      <c r="L51" s="3">
        <f>INT((F50-(SUM($D$4:D50)/5))/((340+9*25)/5))+1</f>
        <v>10</v>
      </c>
      <c r="M51" s="3">
        <f>INT((F50-(SUM($D$4:D50)/5))/((340+11*25)/5))+1</f>
        <v>9</v>
      </c>
      <c r="N51" s="3">
        <f>INT((F50-(SUM($D$4:D50)/5))/((340+13*25)/5))+1</f>
        <v>8</v>
      </c>
      <c r="O51" s="3">
        <f>INT((F50-(SUM($D$4:D50)/5))/((340+15*25)/5))+1</f>
        <v>8</v>
      </c>
      <c r="P51" s="3">
        <f>INT((F50-(SUM($D$4:D50)/5))/((340+17*25)/5)+1)</f>
        <v>7</v>
      </c>
      <c r="Q51" s="3">
        <f>INT((F50-(SUM($D$4:D50)/5))/((340+40*25)/5)+1)</f>
        <v>4</v>
      </c>
      <c r="R51" s="1">
        <v>10</v>
      </c>
    </row>
    <row r="52" spans="1:18" x14ac:dyDescent="0.25">
      <c r="A52" s="3">
        <v>49</v>
      </c>
      <c r="B52" s="3">
        <v>49</v>
      </c>
      <c r="C52" s="8">
        <v>1400</v>
      </c>
      <c r="D52" s="3">
        <v>50</v>
      </c>
      <c r="E52" s="3">
        <f t="shared" si="16"/>
        <v>140</v>
      </c>
      <c r="F52" s="3">
        <f>SUM($E$4:E52)</f>
        <v>1569</v>
      </c>
      <c r="G52" s="3">
        <f t="shared" si="17"/>
        <v>700</v>
      </c>
      <c r="H52" s="3">
        <f t="shared" si="18"/>
        <v>7845</v>
      </c>
      <c r="I52" s="3">
        <f>H52-SUM($D$4:D51)</f>
        <v>6470</v>
      </c>
      <c r="J52" s="3">
        <f>INT((F51-(SUM($D$4:D51)/5))/((340+5*25)/5)+1)</f>
        <v>13</v>
      </c>
      <c r="K52" s="3">
        <f>INT((F51-(SUM($D$4:D51)/5))/((340+7*25)/5)+1)</f>
        <v>12</v>
      </c>
      <c r="L52" s="3">
        <f>INT((F51-(SUM($D$4:D51)/5))/((340+9*25)/5))+1</f>
        <v>11</v>
      </c>
      <c r="M52" s="3">
        <f>INT((F51-(SUM($D$4:D51)/5))/((340+11*25)/5))+1</f>
        <v>10</v>
      </c>
      <c r="N52" s="3">
        <f>INT((F51-(SUM($D$4:D51)/5))/((340+13*25)/5))+1</f>
        <v>9</v>
      </c>
      <c r="O52" s="3">
        <f>INT((F51-(SUM($D$4:D51)/5))/((340+15*25)/5))+1</f>
        <v>9</v>
      </c>
      <c r="P52" s="3">
        <f>INT((F51-(SUM($D$4:D51)/5))/((340+17*25)/5)+1)</f>
        <v>8</v>
      </c>
      <c r="Q52" s="3">
        <f>INT((F51-(SUM($D$4:D51)/5))/((340+40*25)/5)+1)</f>
        <v>5</v>
      </c>
      <c r="R52" s="1">
        <v>10</v>
      </c>
    </row>
    <row r="53" spans="1:18" x14ac:dyDescent="0.25">
      <c r="A53" s="7">
        <v>50</v>
      </c>
      <c r="B53" s="7">
        <v>50</v>
      </c>
      <c r="C53" s="7">
        <v>1550</v>
      </c>
      <c r="D53" s="7">
        <v>50</v>
      </c>
      <c r="E53" s="7">
        <f t="shared" si="16"/>
        <v>155</v>
      </c>
      <c r="F53" s="7">
        <f>SUM($E$4:E53)</f>
        <v>1724</v>
      </c>
      <c r="G53" s="7">
        <f t="shared" si="17"/>
        <v>775</v>
      </c>
      <c r="H53" s="7">
        <f t="shared" si="18"/>
        <v>8620</v>
      </c>
      <c r="I53" s="7">
        <f>H53-SUM($D$4:D52)</f>
        <v>7195</v>
      </c>
      <c r="J53" s="3">
        <f>INT((F52-(SUM($D$4:D52)/5))/((340+5*25)/5)+1)</f>
        <v>14</v>
      </c>
      <c r="K53" s="3">
        <f>INT((F52-(SUM($D$4:D52)/5))/((340+7*25)/5)+1)</f>
        <v>13</v>
      </c>
      <c r="L53" s="3">
        <f>INT((F52-(SUM($D$4:D52)/5))/((340+9*25)/5))+1</f>
        <v>12</v>
      </c>
      <c r="M53" s="3">
        <f>INT((F52-(SUM($D$4:D52)/5))/((340+11*25)/5))+1</f>
        <v>11</v>
      </c>
      <c r="N53" s="3">
        <f>INT((F52-(SUM($D$4:D52)/5))/((340+13*25)/5))+1</f>
        <v>10</v>
      </c>
      <c r="O53" s="3">
        <f>INT((F52-(SUM($D$4:D52)/5))/((340+15*25)/5))+1</f>
        <v>9</v>
      </c>
      <c r="P53" s="3">
        <f>INT((F52-(SUM($D$4:D52)/5))/((340+17*25)/5)+1)</f>
        <v>9</v>
      </c>
      <c r="Q53" s="3">
        <f>INT((F52-(SUM($D$4:D52)/5))/((340+40*25)/5)+1)</f>
        <v>5</v>
      </c>
      <c r="R53" s="12">
        <v>10</v>
      </c>
    </row>
    <row r="54" spans="1:18" x14ac:dyDescent="0.25">
      <c r="A54" s="9">
        <v>51</v>
      </c>
      <c r="B54" s="9">
        <v>51</v>
      </c>
      <c r="C54" s="3">
        <v>1700</v>
      </c>
      <c r="D54" s="9">
        <v>50</v>
      </c>
      <c r="E54" s="3">
        <f t="shared" si="16"/>
        <v>170</v>
      </c>
      <c r="F54" s="3">
        <f>SUM($E$4:E54)</f>
        <v>1894</v>
      </c>
      <c r="G54" s="3">
        <f t="shared" si="17"/>
        <v>850</v>
      </c>
      <c r="H54" s="3">
        <f t="shared" si="18"/>
        <v>9470</v>
      </c>
      <c r="I54" s="3">
        <f>H54-SUM($D$4:D53)</f>
        <v>7995</v>
      </c>
      <c r="J54" s="3">
        <f>INT((F53-(SUM($D$4:D53)/5))/((340+5*25)/5)+1)</f>
        <v>16</v>
      </c>
      <c r="K54" s="3">
        <f>INT((F53-(SUM($D$4:D53)/5))/((340+7*25)/5)+1)</f>
        <v>14</v>
      </c>
      <c r="L54" s="3">
        <f>INT((F53-(SUM($D$4:D53)/5))/((340+9*25)/5))+1</f>
        <v>13</v>
      </c>
      <c r="M54" s="3">
        <f>INT((F53-(SUM($D$4:D53)/5))/((340+11*25)/5))+1</f>
        <v>12</v>
      </c>
      <c r="N54" s="3">
        <f>INT((F53-(SUM($D$4:D53)/5))/((340+13*25)/5))+1</f>
        <v>11</v>
      </c>
      <c r="O54" s="3">
        <f>INT((F53-(SUM($D$4:D53)/5))/((340+15*25)/5))+1</f>
        <v>10</v>
      </c>
      <c r="P54" s="3">
        <f>INT((F53-(SUM($D$4:D53)/5))/((340+17*25)/5)+1)</f>
        <v>10</v>
      </c>
      <c r="Q54" s="3">
        <f>INT((F53-(SUM($D$4:D53)/5))/((340+40*25)/5)+1)</f>
        <v>6</v>
      </c>
      <c r="R54" s="1">
        <v>10</v>
      </c>
    </row>
    <row r="55" spans="1:18" x14ac:dyDescent="0.25">
      <c r="A55" s="9">
        <v>52</v>
      </c>
      <c r="B55" s="9">
        <v>52</v>
      </c>
      <c r="C55" s="3">
        <v>1850</v>
      </c>
      <c r="D55" s="9">
        <v>50</v>
      </c>
      <c r="E55" s="3">
        <f t="shared" si="16"/>
        <v>185</v>
      </c>
      <c r="F55" s="3">
        <f>SUM($E$4:E55)</f>
        <v>2079</v>
      </c>
      <c r="G55" s="3">
        <f t="shared" si="17"/>
        <v>925</v>
      </c>
      <c r="H55" s="3">
        <f t="shared" si="18"/>
        <v>10395</v>
      </c>
      <c r="I55" s="3">
        <f>H55-SUM($D$4:D54)</f>
        <v>8870</v>
      </c>
      <c r="J55" s="3">
        <f>INT((F54-(SUM($D$4:D54)/5))/((340+5*25)/5)+1)</f>
        <v>18</v>
      </c>
      <c r="K55" s="3">
        <f>INT((F54-(SUM($D$4:D54)/5))/((340+7*25)/5)+1)</f>
        <v>16</v>
      </c>
      <c r="L55" s="3">
        <f>INT((F54-(SUM($D$4:D54)/5))/((340+9*25)/5))+1</f>
        <v>15</v>
      </c>
      <c r="M55" s="3">
        <f>INT((F54-(SUM($D$4:D54)/5))/((340+11*25)/5))+1</f>
        <v>13</v>
      </c>
      <c r="N55" s="3">
        <f>INT((F54-(SUM($D$4:D54)/5))/((340+13*25)/5))+1</f>
        <v>12</v>
      </c>
      <c r="O55" s="3">
        <f>INT((F54-(SUM($D$4:D54)/5))/((340+15*25)/5))+1</f>
        <v>12</v>
      </c>
      <c r="P55" s="3">
        <f>INT((F54-(SUM($D$4:D54)/5))/((340+17*25)/5)+1)</f>
        <v>11</v>
      </c>
      <c r="Q55" s="3">
        <f>INT((F54-(SUM($D$4:D54)/5))/((340+40*25)/5)+1)</f>
        <v>6</v>
      </c>
      <c r="R55" s="1">
        <v>10</v>
      </c>
    </row>
    <row r="56" spans="1:18" x14ac:dyDescent="0.25">
      <c r="A56" s="9">
        <v>53</v>
      </c>
      <c r="B56" s="9">
        <v>53</v>
      </c>
      <c r="C56" s="3">
        <v>2000</v>
      </c>
      <c r="D56" s="9">
        <v>50</v>
      </c>
      <c r="E56" s="3">
        <f t="shared" si="16"/>
        <v>200</v>
      </c>
      <c r="F56" s="3">
        <f>SUM($E$4:E56)</f>
        <v>2279</v>
      </c>
      <c r="G56" s="3">
        <f t="shared" si="17"/>
        <v>1000</v>
      </c>
      <c r="H56" s="3">
        <f t="shared" si="18"/>
        <v>11395</v>
      </c>
      <c r="I56" s="3">
        <f>H56-SUM($D$4:D55)</f>
        <v>9820</v>
      </c>
      <c r="J56" s="3">
        <f>INT((F55-(SUM($D$4:D55)/5))/((340+5*25)/5)+1)</f>
        <v>19</v>
      </c>
      <c r="K56" s="3">
        <f>INT((F55-(SUM($D$4:D55)/5))/((340+7*25)/5)+1)</f>
        <v>18</v>
      </c>
      <c r="L56" s="3">
        <f>INT((F55-(SUM($D$4:D55)/5))/((340+9*25)/5))+1</f>
        <v>16</v>
      </c>
      <c r="M56" s="3">
        <f>INT((F55-(SUM($D$4:D55)/5))/((340+11*25)/5))+1</f>
        <v>15</v>
      </c>
      <c r="N56" s="3">
        <f>INT((F55-(SUM($D$4:D55)/5))/((340+13*25)/5))+1</f>
        <v>14</v>
      </c>
      <c r="O56" s="3">
        <f>INT((F55-(SUM($D$4:D55)/5))/((340+15*25)/5))+1</f>
        <v>13</v>
      </c>
      <c r="P56" s="3">
        <f>INT((F55-(SUM($D$4:D55)/5))/((340+17*25)/5)+1)</f>
        <v>12</v>
      </c>
      <c r="Q56" s="3">
        <f>INT((F55-(SUM($D$4:D55)/5))/((340+40*25)/5)+1)</f>
        <v>7</v>
      </c>
      <c r="R56" s="1">
        <v>10</v>
      </c>
    </row>
    <row r="57" spans="1:18" x14ac:dyDescent="0.25">
      <c r="A57" s="9">
        <v>54</v>
      </c>
      <c r="B57" s="9">
        <v>54</v>
      </c>
      <c r="C57" s="3">
        <v>2200</v>
      </c>
      <c r="D57" s="9">
        <v>50</v>
      </c>
      <c r="E57" s="3">
        <f t="shared" si="16"/>
        <v>220</v>
      </c>
      <c r="F57" s="3">
        <f>SUM($E$4:E57)</f>
        <v>2499</v>
      </c>
      <c r="G57" s="3">
        <f t="shared" si="17"/>
        <v>1100</v>
      </c>
      <c r="H57" s="3">
        <f t="shared" si="18"/>
        <v>12495</v>
      </c>
      <c r="I57" s="3">
        <f>H57-SUM($D$4:D56)</f>
        <v>10870</v>
      </c>
      <c r="J57" s="3">
        <f>INT((F56-(SUM($D$4:D56)/5))/((340+5*25)/5)+1)</f>
        <v>22</v>
      </c>
      <c r="K57" s="3">
        <f>INT((F56-(SUM($D$4:D56)/5))/((340+7*25)/5)+1)</f>
        <v>19</v>
      </c>
      <c r="L57" s="3">
        <f>INT((F56-(SUM($D$4:D56)/5))/((340+9*25)/5))+1</f>
        <v>18</v>
      </c>
      <c r="M57" s="3">
        <f>INT((F56-(SUM($D$4:D56)/5))/((340+11*25)/5))+1</f>
        <v>16</v>
      </c>
      <c r="N57" s="3">
        <f>INT((F56-(SUM($D$4:D56)/5))/((340+13*25)/5))+1</f>
        <v>15</v>
      </c>
      <c r="O57" s="3">
        <f>INT((F56-(SUM($D$4:D56)/5))/((340+15*25)/5))+1</f>
        <v>14</v>
      </c>
      <c r="P57" s="3">
        <f>INT((F56-(SUM($D$4:D56)/5))/((340+17*25)/5)+1)</f>
        <v>13</v>
      </c>
      <c r="Q57" s="3">
        <f>INT((F56-(SUM($D$4:D56)/5))/((340+40*25)/5)+1)</f>
        <v>8</v>
      </c>
      <c r="R57" s="1">
        <v>10</v>
      </c>
    </row>
    <row r="58" spans="1:18" x14ac:dyDescent="0.25">
      <c r="A58" s="9">
        <v>55</v>
      </c>
      <c r="B58" s="9">
        <v>55</v>
      </c>
      <c r="C58" s="3">
        <v>2400</v>
      </c>
      <c r="D58" s="9">
        <v>50</v>
      </c>
      <c r="E58" s="3">
        <f t="shared" si="16"/>
        <v>240</v>
      </c>
      <c r="F58" s="3">
        <f>SUM($E$4:E58)</f>
        <v>2739</v>
      </c>
      <c r="G58" s="3">
        <f t="shared" si="17"/>
        <v>1200</v>
      </c>
      <c r="H58" s="3">
        <f t="shared" si="18"/>
        <v>13695</v>
      </c>
      <c r="I58" s="3">
        <f>H58-SUM($D$4:D57)</f>
        <v>12020</v>
      </c>
      <c r="J58" s="3">
        <f>INT((F57-(SUM($D$4:D57)/5))/((340+5*25)/5)+1)</f>
        <v>24</v>
      </c>
      <c r="K58" s="3">
        <f>INT((F57-(SUM($D$4:D57)/5))/((340+7*25)/5)+1)</f>
        <v>22</v>
      </c>
      <c r="L58" s="3">
        <f>INT((F57-(SUM($D$4:D57)/5))/((340+9*25)/5))+1</f>
        <v>20</v>
      </c>
      <c r="M58" s="3">
        <f>INT((F57-(SUM($D$4:D57)/5))/((340+11*25)/5))+1</f>
        <v>18</v>
      </c>
      <c r="N58" s="3">
        <f>INT((F57-(SUM($D$4:D57)/5))/((340+13*25)/5))+1</f>
        <v>17</v>
      </c>
      <c r="O58" s="3">
        <f>INT((F57-(SUM($D$4:D57)/5))/((340+15*25)/5))+1</f>
        <v>16</v>
      </c>
      <c r="P58" s="3">
        <f>INT((F57-(SUM($D$4:D57)/5))/((340+17*25)/5)+1)</f>
        <v>15</v>
      </c>
      <c r="Q58" s="3">
        <f>INT((F57-(SUM($D$4:D57)/5))/((340+40*25)/5)+1)</f>
        <v>9</v>
      </c>
      <c r="R58" s="1">
        <v>10</v>
      </c>
    </row>
    <row r="59" spans="1:18" x14ac:dyDescent="0.25">
      <c r="A59" s="3">
        <v>56</v>
      </c>
      <c r="B59" s="3">
        <v>56</v>
      </c>
      <c r="C59" s="3">
        <v>2650</v>
      </c>
      <c r="D59" s="3">
        <v>50</v>
      </c>
      <c r="E59" s="3">
        <f t="shared" si="16"/>
        <v>265</v>
      </c>
      <c r="F59" s="3">
        <f>SUM($E$4:E59)</f>
        <v>3004</v>
      </c>
      <c r="G59" s="3">
        <f t="shared" si="17"/>
        <v>1325</v>
      </c>
      <c r="H59" s="3">
        <f t="shared" si="18"/>
        <v>15020</v>
      </c>
      <c r="I59" s="3">
        <f>H59-SUM($D$4:D58)</f>
        <v>13295</v>
      </c>
      <c r="J59" s="3">
        <f>INT((F58-(SUM($D$4:D58)/5))/((340+5*25)/5)+1)</f>
        <v>26</v>
      </c>
      <c r="K59" s="3">
        <f>INT((F58-(SUM($D$4:D58)/5))/((340+7*25)/5)+1)</f>
        <v>24</v>
      </c>
      <c r="L59" s="3">
        <f>INT((F58-(SUM($D$4:D58)/5))/((340+9*25)/5))+1</f>
        <v>22</v>
      </c>
      <c r="M59" s="3">
        <f>INT((F58-(SUM($D$4:D58)/5))/((340+11*25)/5))+1</f>
        <v>20</v>
      </c>
      <c r="N59" s="3">
        <f>INT((F58-(SUM($D$4:D58)/5))/((340+13*25)/5))+1</f>
        <v>19</v>
      </c>
      <c r="O59" s="3">
        <f>INT((F58-(SUM($D$4:D58)/5))/((340+15*25)/5))+1</f>
        <v>17</v>
      </c>
      <c r="P59" s="3">
        <f>INT((F58-(SUM($D$4:D58)/5))/((340+17*25)/5)+1)</f>
        <v>16</v>
      </c>
      <c r="Q59" s="3">
        <f>INT((F58-(SUM($D$4:D58)/5))/((340+40*25)/5)+1)</f>
        <v>9</v>
      </c>
      <c r="R59" s="1">
        <v>10</v>
      </c>
    </row>
    <row r="60" spans="1:18" x14ac:dyDescent="0.25">
      <c r="A60" s="3">
        <v>57</v>
      </c>
      <c r="B60" s="3">
        <v>57</v>
      </c>
      <c r="C60" s="3">
        <v>2900</v>
      </c>
      <c r="D60" s="3">
        <v>50</v>
      </c>
      <c r="E60" s="3">
        <f t="shared" si="16"/>
        <v>290</v>
      </c>
      <c r="F60" s="3">
        <f>SUM($E$4:E60)</f>
        <v>3294</v>
      </c>
      <c r="G60" s="3">
        <f t="shared" si="17"/>
        <v>1450</v>
      </c>
      <c r="H60" s="3">
        <f t="shared" si="18"/>
        <v>16470</v>
      </c>
      <c r="I60" s="3">
        <f>H60-SUM($D$4:D59)</f>
        <v>14695</v>
      </c>
      <c r="J60" s="3">
        <f>INT((F59-(SUM($D$4:D59)/5))/((340+5*25)/5)+1)</f>
        <v>29</v>
      </c>
      <c r="K60" s="3">
        <f>INT((F59-(SUM($D$4:D59)/5))/((340+7*25)/5)+1)</f>
        <v>26</v>
      </c>
      <c r="L60" s="3">
        <f>INT((F59-(SUM($D$4:D59)/5))/((340+9*25)/5))+1</f>
        <v>24</v>
      </c>
      <c r="M60" s="3">
        <f>INT((F59-(SUM($D$4:D59)/5))/((340+11*25)/5))+1</f>
        <v>22</v>
      </c>
      <c r="N60" s="3">
        <f>INT((F59-(SUM($D$4:D59)/5))/((340+13*25)/5))+1</f>
        <v>20</v>
      </c>
      <c r="O60" s="3">
        <f>INT((F59-(SUM($D$4:D59)/5))/((340+15*25)/5))+1</f>
        <v>19</v>
      </c>
      <c r="P60" s="3">
        <f>INT((F59-(SUM($D$4:D59)/5))/((340+17*25)/5)+1)</f>
        <v>18</v>
      </c>
      <c r="Q60" s="3">
        <f>INT((F59-(SUM($D$4:D59)/5))/((340+40*25)/5)+1)</f>
        <v>10</v>
      </c>
      <c r="R60" s="1">
        <v>10</v>
      </c>
    </row>
    <row r="61" spans="1:18" x14ac:dyDescent="0.25">
      <c r="A61" s="3">
        <v>58</v>
      </c>
      <c r="B61" s="3">
        <v>58</v>
      </c>
      <c r="C61" s="3">
        <v>3150</v>
      </c>
      <c r="D61" s="3">
        <v>50</v>
      </c>
      <c r="E61" s="3">
        <f t="shared" si="16"/>
        <v>315</v>
      </c>
      <c r="F61" s="3">
        <f>SUM($E$4:E61)</f>
        <v>3609</v>
      </c>
      <c r="G61" s="3">
        <f t="shared" si="17"/>
        <v>1575</v>
      </c>
      <c r="H61" s="3">
        <f t="shared" si="18"/>
        <v>18045</v>
      </c>
      <c r="I61" s="3">
        <f>H61-SUM($D$4:D60)</f>
        <v>16220</v>
      </c>
      <c r="J61" s="3">
        <f>INT((F60-(SUM($D$4:D60)/5))/((340+5*25)/5)+1)</f>
        <v>32</v>
      </c>
      <c r="K61" s="3">
        <f>INT((F60-(SUM($D$4:D60)/5))/((340+7*25)/5)+1)</f>
        <v>29</v>
      </c>
      <c r="L61" s="3">
        <f>INT((F60-(SUM($D$4:D60)/5))/((340+9*25)/5))+1</f>
        <v>26</v>
      </c>
      <c r="M61" s="3">
        <f>INT((F60-(SUM($D$4:D60)/5))/((340+11*25)/5))+1</f>
        <v>24</v>
      </c>
      <c r="N61" s="3">
        <f>INT((F60-(SUM($D$4:D60)/5))/((340+13*25)/5))+1</f>
        <v>23</v>
      </c>
      <c r="O61" s="3">
        <f>INT((F60-(SUM($D$4:D60)/5))/((340+15*25)/5))+1</f>
        <v>21</v>
      </c>
      <c r="P61" s="3">
        <f>INT((F60-(SUM($D$4:D60)/5))/((340+17*25)/5)+1)</f>
        <v>20</v>
      </c>
      <c r="Q61" s="3">
        <f>INT((F60-(SUM($D$4:D60)/5))/((340+40*25)/5)+1)</f>
        <v>11</v>
      </c>
      <c r="R61" s="1">
        <v>10</v>
      </c>
    </row>
    <row r="62" spans="1:18" x14ac:dyDescent="0.25">
      <c r="A62" s="3">
        <v>59</v>
      </c>
      <c r="B62" s="3">
        <v>59</v>
      </c>
      <c r="C62" s="8">
        <v>3800</v>
      </c>
      <c r="D62" s="3">
        <v>50</v>
      </c>
      <c r="E62" s="3">
        <f t="shared" si="16"/>
        <v>380</v>
      </c>
      <c r="F62" s="3">
        <f>SUM($E$4:E62)</f>
        <v>3989</v>
      </c>
      <c r="G62" s="3">
        <f t="shared" si="17"/>
        <v>1900</v>
      </c>
      <c r="H62" s="3">
        <f t="shared" si="18"/>
        <v>19945</v>
      </c>
      <c r="I62" s="3">
        <f>H62-SUM($D$4:D61)</f>
        <v>18070</v>
      </c>
      <c r="J62" s="3">
        <f>INT((F61-(SUM($D$4:D61)/5))/((340+5*25)/5)+1)</f>
        <v>35</v>
      </c>
      <c r="K62" s="3">
        <f>INT((F61-(SUM($D$4:D61)/5))/((340+7*25)/5)+1)</f>
        <v>32</v>
      </c>
      <c r="L62" s="3">
        <f>INT((F61-(SUM($D$4:D61)/5))/((340+9*25)/5))+1</f>
        <v>29</v>
      </c>
      <c r="M62" s="3">
        <f>INT((F61-(SUM($D$4:D61)/5))/((340+11*25)/5))+1</f>
        <v>27</v>
      </c>
      <c r="N62" s="3">
        <f>INT((F61-(SUM($D$4:D61)/5))/((340+13*25)/5))+1</f>
        <v>25</v>
      </c>
      <c r="O62" s="3">
        <f>INT((F61-(SUM($D$4:D61)/5))/((340+15*25)/5))+1</f>
        <v>23</v>
      </c>
      <c r="P62" s="3">
        <f>INT((F61-(SUM($D$4:D61)/5))/((340+17*25)/5)+1)</f>
        <v>22</v>
      </c>
      <c r="Q62" s="3">
        <f>INT((F61-(SUM($D$4:D61)/5))/((340+40*25)/5)+1)</f>
        <v>13</v>
      </c>
      <c r="R62" s="1">
        <v>10</v>
      </c>
    </row>
    <row r="63" spans="1:18" x14ac:dyDescent="0.25">
      <c r="A63" s="3">
        <v>60</v>
      </c>
      <c r="B63" s="3">
        <v>60</v>
      </c>
      <c r="C63" s="3">
        <v>4000</v>
      </c>
      <c r="D63" s="3">
        <v>50</v>
      </c>
      <c r="E63" s="3">
        <f t="shared" si="16"/>
        <v>400</v>
      </c>
      <c r="F63" s="3">
        <f>SUM($E$4:E63)</f>
        <v>4389</v>
      </c>
      <c r="G63" s="3">
        <f t="shared" si="17"/>
        <v>2000</v>
      </c>
      <c r="H63" s="3">
        <f t="shared" si="18"/>
        <v>21945</v>
      </c>
      <c r="I63" s="3">
        <f>H63-SUM($D$4:D62)</f>
        <v>20020</v>
      </c>
      <c r="J63" s="3">
        <f>INT((F62-(SUM($D$4:D62)/5))/((340+5*25)/5)+1)</f>
        <v>39</v>
      </c>
      <c r="K63" s="3">
        <f>INT((F62-(SUM($D$4:D62)/5))/((340+7*25)/5)+1)</f>
        <v>35</v>
      </c>
      <c r="L63" s="3">
        <f>INT((F62-(SUM($D$4:D62)/5))/((340+9*25)/5))+1</f>
        <v>32</v>
      </c>
      <c r="M63" s="3">
        <f>INT((F62-(SUM($D$4:D62)/5))/((340+11*25)/5))+1</f>
        <v>30</v>
      </c>
      <c r="N63" s="3">
        <f>INT((F62-(SUM($D$4:D62)/5))/((340+13*25)/5))+1</f>
        <v>28</v>
      </c>
      <c r="O63" s="3">
        <f>INT((F62-(SUM($D$4:D62)/5))/((340+15*25)/5))+1</f>
        <v>26</v>
      </c>
      <c r="P63" s="3">
        <f>INT((F62-(SUM($D$4:D62)/5))/((340+17*25)/5)+1)</f>
        <v>24</v>
      </c>
      <c r="Q63" s="3">
        <f>INT((F62-(SUM($D$4:D62)/5))/((340+40*25)/5)+1)</f>
        <v>14</v>
      </c>
      <c r="R63" s="1">
        <v>10</v>
      </c>
    </row>
    <row r="64" spans="1:18" x14ac:dyDescent="0.25">
      <c r="A64" s="3">
        <v>61</v>
      </c>
      <c r="B64" s="3">
        <v>61</v>
      </c>
      <c r="C64" s="3">
        <v>4250</v>
      </c>
      <c r="D64" s="3">
        <v>50</v>
      </c>
      <c r="E64" s="3">
        <f t="shared" si="16"/>
        <v>425</v>
      </c>
      <c r="F64" s="3">
        <f>SUM($E$4:E64)</f>
        <v>4814</v>
      </c>
      <c r="G64" s="3">
        <f t="shared" si="17"/>
        <v>2125</v>
      </c>
      <c r="H64" s="3">
        <f t="shared" si="18"/>
        <v>24070</v>
      </c>
      <c r="I64" s="3">
        <f>H64-SUM($D$4:D63)</f>
        <v>22095</v>
      </c>
      <c r="J64" s="3">
        <f>INT((F63-(SUM($D$4:D63)/5))/((340+5*25)/5)+1)</f>
        <v>43</v>
      </c>
      <c r="K64" s="3">
        <f>INT((F63-(SUM($D$4:D63)/5))/((340+7*25)/5)+1)</f>
        <v>39</v>
      </c>
      <c r="L64" s="3">
        <f>INT((F63-(SUM($D$4:D63)/5))/((340+9*25)/5))+1</f>
        <v>36</v>
      </c>
      <c r="M64" s="3">
        <f>INT((F63-(SUM($D$4:D63)/5))/((340+11*25)/5))+1</f>
        <v>33</v>
      </c>
      <c r="N64" s="3">
        <f>INT((F63-(SUM($D$4:D63)/5))/((340+13*25)/5))+1</f>
        <v>31</v>
      </c>
      <c r="O64" s="3">
        <f>INT((F63-(SUM($D$4:D63)/5))/((340+15*25)/5))+1</f>
        <v>28</v>
      </c>
      <c r="P64" s="3">
        <f>INT((F63-(SUM($D$4:D63)/5))/((340+17*25)/5)+1)</f>
        <v>27</v>
      </c>
      <c r="Q64" s="3">
        <f>INT((F63-(SUM($D$4:D63)/5))/((340+40*25)/5)+1)</f>
        <v>15</v>
      </c>
      <c r="R64" s="1">
        <v>10</v>
      </c>
    </row>
    <row r="65" spans="1:18" x14ac:dyDescent="0.25">
      <c r="A65" s="3">
        <v>62</v>
      </c>
      <c r="B65" s="3">
        <v>62</v>
      </c>
      <c r="C65" s="3">
        <v>4500</v>
      </c>
      <c r="D65" s="3">
        <v>50</v>
      </c>
      <c r="E65" s="3">
        <f t="shared" si="16"/>
        <v>450</v>
      </c>
      <c r="F65" s="3">
        <f>SUM($E$4:E65)</f>
        <v>5264</v>
      </c>
      <c r="G65" s="3">
        <f t="shared" si="17"/>
        <v>2250</v>
      </c>
      <c r="H65" s="3">
        <f t="shared" si="18"/>
        <v>26320</v>
      </c>
      <c r="I65" s="3">
        <f>H65-SUM($D$4:D64)</f>
        <v>24295</v>
      </c>
      <c r="J65" s="3">
        <f>INT((F64-(SUM($D$4:D64)/5))/((340+5*25)/5)+1)</f>
        <v>48</v>
      </c>
      <c r="K65" s="3">
        <f>INT((F64-(SUM($D$4:D64)/5))/((340+7*25)/5)+1)</f>
        <v>43</v>
      </c>
      <c r="L65" s="3">
        <f>INT((F64-(SUM($D$4:D64)/5))/((340+9*25)/5))+1</f>
        <v>40</v>
      </c>
      <c r="M65" s="3">
        <f>INT((F64-(SUM($D$4:D64)/5))/((340+11*25)/5))+1</f>
        <v>36</v>
      </c>
      <c r="N65" s="3">
        <f>INT((F64-(SUM($D$4:D64)/5))/((340+13*25)/5))+1</f>
        <v>34</v>
      </c>
      <c r="O65" s="3">
        <f>INT((F64-(SUM($D$4:D64)/5))/((340+15*25)/5))+1</f>
        <v>31</v>
      </c>
      <c r="P65" s="3">
        <f>INT((F64-(SUM($D$4:D64)/5))/((340+17*25)/5)+1)</f>
        <v>29</v>
      </c>
      <c r="Q65" s="3">
        <f>INT((F64-(SUM($D$4:D64)/5))/((340+40*25)/5)+1)</f>
        <v>17</v>
      </c>
      <c r="R65" s="1">
        <v>10</v>
      </c>
    </row>
    <row r="66" spans="1:18" x14ac:dyDescent="0.25">
      <c r="A66" s="3">
        <v>63</v>
      </c>
      <c r="B66" s="3">
        <v>63</v>
      </c>
      <c r="C66" s="3">
        <v>4750</v>
      </c>
      <c r="D66" s="3">
        <v>50</v>
      </c>
      <c r="E66" s="3">
        <f t="shared" si="16"/>
        <v>475</v>
      </c>
      <c r="F66" s="3">
        <f>SUM($E$4:E66)</f>
        <v>5739</v>
      </c>
      <c r="G66" s="3">
        <f t="shared" si="17"/>
        <v>2375</v>
      </c>
      <c r="H66" s="3">
        <f t="shared" si="18"/>
        <v>28695</v>
      </c>
      <c r="I66" s="3">
        <f>H66-SUM($D$4:D65)</f>
        <v>26620</v>
      </c>
      <c r="J66" s="3">
        <f>INT((F65-(SUM($D$4:D65)/5))/((340+5*25)/5)+1)</f>
        <v>53</v>
      </c>
      <c r="K66" s="3">
        <f>INT((F65-(SUM($D$4:D65)/5))/((340+7*25)/5)+1)</f>
        <v>48</v>
      </c>
      <c r="L66" s="3">
        <f>INT((F65-(SUM($D$4:D65)/5))/((340+9*25)/5))+1</f>
        <v>43</v>
      </c>
      <c r="M66" s="3">
        <f>INT((F65-(SUM($D$4:D65)/5))/((340+11*25)/5))+1</f>
        <v>40</v>
      </c>
      <c r="N66" s="3">
        <f>INT((F65-(SUM($D$4:D65)/5))/((340+13*25)/5))+1</f>
        <v>37</v>
      </c>
      <c r="O66" s="3">
        <f>INT((F65-(SUM($D$4:D65)/5))/((340+15*25)/5))+1</f>
        <v>34</v>
      </c>
      <c r="P66" s="3">
        <f>INT((F65-(SUM($D$4:D65)/5))/((340+17*25)/5)+1)</f>
        <v>32</v>
      </c>
      <c r="Q66" s="3">
        <f>INT((F65-(SUM($D$4:D65)/5))/((340+40*25)/5)+1)</f>
        <v>19</v>
      </c>
      <c r="R66" s="1">
        <v>10</v>
      </c>
    </row>
    <row r="67" spans="1:18" x14ac:dyDescent="0.25">
      <c r="A67" s="3">
        <v>64</v>
      </c>
      <c r="B67" s="3">
        <v>64</v>
      </c>
      <c r="C67" s="3">
        <v>5000</v>
      </c>
      <c r="D67" s="3">
        <v>50</v>
      </c>
      <c r="E67" s="3">
        <f t="shared" si="16"/>
        <v>500</v>
      </c>
      <c r="F67" s="3">
        <f>SUM($E$4:E67)</f>
        <v>6239</v>
      </c>
      <c r="G67" s="3">
        <f t="shared" si="17"/>
        <v>2500</v>
      </c>
      <c r="H67" s="3">
        <f t="shared" si="18"/>
        <v>31195</v>
      </c>
      <c r="I67" s="3">
        <f>H67-SUM($D$4:D66)</f>
        <v>29070</v>
      </c>
      <c r="J67" s="3">
        <f>INT((F66-(SUM($D$4:D66)/5))/((340+5*25)/5)+1)</f>
        <v>58</v>
      </c>
      <c r="K67" s="3">
        <f>INT((F66-(SUM($D$4:D66)/5))/((340+7*25)/5)+1)</f>
        <v>52</v>
      </c>
      <c r="L67" s="3">
        <f>INT((F66-(SUM($D$4:D66)/5))/((340+9*25)/5))+1</f>
        <v>48</v>
      </c>
      <c r="M67" s="3">
        <f>INT((F66-(SUM($D$4:D66)/5))/((340+11*25)/5))+1</f>
        <v>44</v>
      </c>
      <c r="N67" s="3">
        <f>INT((F66-(SUM($D$4:D66)/5))/((340+13*25)/5))+1</f>
        <v>40</v>
      </c>
      <c r="O67" s="3">
        <f>INT((F66-(SUM($D$4:D66)/5))/((340+15*25)/5))+1</f>
        <v>38</v>
      </c>
      <c r="P67" s="3">
        <f>INT((F66-(SUM($D$4:D66)/5))/((340+17*25)/5)+1)</f>
        <v>35</v>
      </c>
      <c r="Q67" s="3">
        <f>INT((F66-(SUM($D$4:D66)/5))/((340+40*25)/5)+1)</f>
        <v>20</v>
      </c>
      <c r="R67" s="1">
        <v>10</v>
      </c>
    </row>
    <row r="68" spans="1:18" x14ac:dyDescent="0.25">
      <c r="A68" s="3">
        <v>65</v>
      </c>
      <c r="B68" s="3">
        <v>65</v>
      </c>
      <c r="C68" s="3">
        <v>5300</v>
      </c>
      <c r="D68" s="3">
        <v>50</v>
      </c>
      <c r="E68" s="3">
        <f t="shared" ref="E68:E131" si="19">C68/R68</f>
        <v>530</v>
      </c>
      <c r="F68" s="3">
        <f>SUM($E$4:E68)</f>
        <v>6769</v>
      </c>
      <c r="G68" s="3">
        <f t="shared" ref="G68:G83" si="20">E68*5</f>
        <v>2650</v>
      </c>
      <c r="H68" s="3">
        <f t="shared" ref="H68:H83" si="21">F68*5</f>
        <v>33845</v>
      </c>
      <c r="I68" s="3">
        <f>H68-SUM($D$4:D67)</f>
        <v>31670</v>
      </c>
      <c r="J68" s="3">
        <f>INT((F67-(SUM($D$4:D67)/5))/((340+5*25)/5)+1)</f>
        <v>63</v>
      </c>
      <c r="K68" s="3">
        <f>INT((F67-(SUM($D$4:D67)/5))/((340+7*25)/5)+1)</f>
        <v>57</v>
      </c>
      <c r="L68" s="3">
        <f>INT((F67-(SUM($D$4:D67)/5))/((340+9*25)/5))+1</f>
        <v>52</v>
      </c>
      <c r="M68" s="3">
        <f>INT((F67-(SUM($D$4:D67)/5))/((340+11*25)/5))+1</f>
        <v>48</v>
      </c>
      <c r="N68" s="3">
        <f>INT((F67-(SUM($D$4:D67)/5))/((340+13*25)/5))+1</f>
        <v>44</v>
      </c>
      <c r="O68" s="3">
        <f>INT((F67-(SUM($D$4:D67)/5))/((340+15*25)/5))+1</f>
        <v>41</v>
      </c>
      <c r="P68" s="3">
        <f>INT((F67-(SUM($D$4:D67)/5))/((340+17*25)/5)+1)</f>
        <v>38</v>
      </c>
      <c r="Q68" s="3">
        <f>INT((F67-(SUM($D$4:D67)/5))/((340+40*25)/5)+1)</f>
        <v>22</v>
      </c>
      <c r="R68" s="1">
        <v>10</v>
      </c>
    </row>
    <row r="69" spans="1:18" x14ac:dyDescent="0.25">
      <c r="A69" s="3">
        <v>66</v>
      </c>
      <c r="B69" s="3">
        <v>66</v>
      </c>
      <c r="C69" s="3">
        <v>5600</v>
      </c>
      <c r="D69" s="3">
        <v>50</v>
      </c>
      <c r="E69" s="3">
        <f t="shared" si="19"/>
        <v>560</v>
      </c>
      <c r="F69" s="3">
        <f>SUM($E$4:E69)</f>
        <v>7329</v>
      </c>
      <c r="G69" s="3">
        <f t="shared" si="20"/>
        <v>2800</v>
      </c>
      <c r="H69" s="3">
        <f t="shared" si="21"/>
        <v>36645</v>
      </c>
      <c r="I69" s="3">
        <f>H69-SUM($D$4:D68)</f>
        <v>34420</v>
      </c>
      <c r="J69" s="3">
        <f>INT((F68-(SUM($D$4:D68)/5))/((340+5*25)/5)+1)</f>
        <v>69</v>
      </c>
      <c r="K69" s="3">
        <f>INT((F68-(SUM($D$4:D68)/5))/((340+7*25)/5)+1)</f>
        <v>62</v>
      </c>
      <c r="L69" s="3">
        <f>INT((F68-(SUM($D$4:D68)/5))/((340+9*25)/5))+1</f>
        <v>56</v>
      </c>
      <c r="M69" s="3">
        <f>INT((F68-(SUM($D$4:D68)/5))/((340+11*25)/5))+1</f>
        <v>52</v>
      </c>
      <c r="N69" s="3">
        <f>INT((F68-(SUM($D$4:D68)/5))/((340+13*25)/5))+1</f>
        <v>48</v>
      </c>
      <c r="O69" s="3">
        <f>INT((F68-(SUM($D$4:D68)/5))/((340+15*25)/5))+1</f>
        <v>45</v>
      </c>
      <c r="P69" s="3">
        <f>INT((F68-(SUM($D$4:D68)/5))/((340+17*25)/5)+1)</f>
        <v>42</v>
      </c>
      <c r="Q69" s="3">
        <f>INT((F68-(SUM($D$4:D68)/5))/((340+40*25)/5)+1)</f>
        <v>24</v>
      </c>
      <c r="R69" s="1">
        <v>10</v>
      </c>
    </row>
    <row r="70" spans="1:18" x14ac:dyDescent="0.25">
      <c r="A70" s="3">
        <v>67</v>
      </c>
      <c r="B70" s="3">
        <v>67</v>
      </c>
      <c r="C70" s="3">
        <v>5900</v>
      </c>
      <c r="D70" s="3">
        <v>50</v>
      </c>
      <c r="E70" s="3">
        <f t="shared" si="19"/>
        <v>590</v>
      </c>
      <c r="F70" s="3">
        <f>SUM($E$4:E70)</f>
        <v>7919</v>
      </c>
      <c r="G70" s="3">
        <f t="shared" si="20"/>
        <v>2950</v>
      </c>
      <c r="H70" s="3">
        <f t="shared" si="21"/>
        <v>39595</v>
      </c>
      <c r="I70" s="3">
        <f>H70-SUM($D$4:D69)</f>
        <v>37320</v>
      </c>
      <c r="J70" s="3">
        <f>INT((F69-(SUM($D$4:D69)/5))/((340+5*25)/5)+1)</f>
        <v>74</v>
      </c>
      <c r="K70" s="3">
        <f>INT((F69-(SUM($D$4:D69)/5))/((340+7*25)/5)+1)</f>
        <v>67</v>
      </c>
      <c r="L70" s="3">
        <f>INT((F69-(SUM($D$4:D69)/5))/((340+9*25)/5))+1</f>
        <v>61</v>
      </c>
      <c r="M70" s="3">
        <f>INT((F69-(SUM($D$4:D69)/5))/((340+11*25)/5))+1</f>
        <v>56</v>
      </c>
      <c r="N70" s="3">
        <f>INT((F69-(SUM($D$4:D69)/5))/((340+13*25)/5))+1</f>
        <v>52</v>
      </c>
      <c r="O70" s="3">
        <f>INT((F69-(SUM($D$4:D69)/5))/((340+15*25)/5))+1</f>
        <v>49</v>
      </c>
      <c r="P70" s="3">
        <f>INT((F69-(SUM($D$4:D69)/5))/((340+17*25)/5)+1)</f>
        <v>45</v>
      </c>
      <c r="Q70" s="3">
        <f>INT((F69-(SUM($D$4:D69)/5))/((340+40*25)/5)+1)</f>
        <v>26</v>
      </c>
      <c r="R70" s="1">
        <v>10</v>
      </c>
    </row>
    <row r="71" spans="1:18" x14ac:dyDescent="0.25">
      <c r="A71" s="3">
        <v>68</v>
      </c>
      <c r="B71" s="3">
        <v>68</v>
      </c>
      <c r="C71" s="3">
        <v>6200</v>
      </c>
      <c r="D71" s="3">
        <v>50</v>
      </c>
      <c r="E71" s="3">
        <f t="shared" si="19"/>
        <v>620</v>
      </c>
      <c r="F71" s="3">
        <f>SUM($E$4:E71)</f>
        <v>8539</v>
      </c>
      <c r="G71" s="3">
        <f t="shared" si="20"/>
        <v>3100</v>
      </c>
      <c r="H71" s="3">
        <f t="shared" si="21"/>
        <v>42695</v>
      </c>
      <c r="I71" s="3">
        <f>H71-SUM($D$4:D70)</f>
        <v>40370</v>
      </c>
      <c r="J71" s="3">
        <f>INT((F70-(SUM($D$4:D70)/5))/((340+5*25)/5)+1)</f>
        <v>81</v>
      </c>
      <c r="K71" s="3">
        <f>INT((F70-(SUM($D$4:D70)/5))/((340+7*25)/5)+1)</f>
        <v>73</v>
      </c>
      <c r="L71" s="3">
        <f>INT((F70-(SUM($D$4:D70)/5))/((340+9*25)/5))+1</f>
        <v>66</v>
      </c>
      <c r="M71" s="3">
        <f>INT((F70-(SUM($D$4:D70)/5))/((340+11*25)/5))+1</f>
        <v>61</v>
      </c>
      <c r="N71" s="3">
        <f>INT((F70-(SUM($D$4:D70)/5))/((340+13*25)/5))+1</f>
        <v>57</v>
      </c>
      <c r="O71" s="3">
        <f>INT((F70-(SUM($D$4:D70)/5))/((340+15*25)/5))+1</f>
        <v>53</v>
      </c>
      <c r="P71" s="3">
        <f>INT((F70-(SUM($D$4:D70)/5))/((340+17*25)/5)+1)</f>
        <v>49</v>
      </c>
      <c r="Q71" s="3">
        <f>INT((F70-(SUM($D$4:D70)/5))/((340+40*25)/5)+1)</f>
        <v>28</v>
      </c>
      <c r="R71" s="1">
        <v>10</v>
      </c>
    </row>
    <row r="72" spans="1:18" x14ac:dyDescent="0.25">
      <c r="A72" s="3">
        <v>69</v>
      </c>
      <c r="B72" s="3">
        <v>69</v>
      </c>
      <c r="C72" s="8">
        <v>7000</v>
      </c>
      <c r="D72" s="3">
        <v>50</v>
      </c>
      <c r="E72" s="3">
        <f t="shared" si="19"/>
        <v>700</v>
      </c>
      <c r="F72" s="3">
        <f>SUM($E$4:E72)</f>
        <v>9239</v>
      </c>
      <c r="G72" s="3">
        <f t="shared" si="20"/>
        <v>3500</v>
      </c>
      <c r="H72" s="3">
        <f t="shared" si="21"/>
        <v>46195</v>
      </c>
      <c r="I72" s="3">
        <f>H72-SUM($D$4:D71)</f>
        <v>43820</v>
      </c>
      <c r="J72" s="3">
        <f>INT((F71-(SUM($D$4:D71)/5))/((340+5*25)/5)+1)</f>
        <v>87</v>
      </c>
      <c r="K72" s="3">
        <f>INT((F71-(SUM($D$4:D71)/5))/((340+7*25)/5)+1)</f>
        <v>79</v>
      </c>
      <c r="L72" s="3">
        <f>INT((F71-(SUM($D$4:D71)/5))/((340+9*25)/5))+1</f>
        <v>72</v>
      </c>
      <c r="M72" s="3">
        <f>INT((F71-(SUM($D$4:D71)/5))/((340+11*25)/5))+1</f>
        <v>66</v>
      </c>
      <c r="N72" s="3">
        <f>INT((F71-(SUM($D$4:D71)/5))/((340+13*25)/5))+1</f>
        <v>61</v>
      </c>
      <c r="O72" s="3">
        <f>INT((F71-(SUM($D$4:D71)/5))/((340+15*25)/5))+1</f>
        <v>57</v>
      </c>
      <c r="P72" s="3">
        <f>INT((F71-(SUM($D$4:D71)/5))/((340+17*25)/5)+1)</f>
        <v>53</v>
      </c>
      <c r="Q72" s="3">
        <f>INT((F71-(SUM($D$4:D71)/5))/((340+40*25)/5)+1)</f>
        <v>31</v>
      </c>
      <c r="R72" s="1">
        <v>10</v>
      </c>
    </row>
    <row r="73" spans="1:18" x14ac:dyDescent="0.25">
      <c r="A73" s="3">
        <v>70</v>
      </c>
      <c r="B73" s="3">
        <v>70</v>
      </c>
      <c r="C73" s="3">
        <v>7500</v>
      </c>
      <c r="D73" s="3">
        <v>50</v>
      </c>
      <c r="E73" s="3">
        <f t="shared" si="19"/>
        <v>750</v>
      </c>
      <c r="F73" s="3">
        <f>SUM($E$4:E73)</f>
        <v>9989</v>
      </c>
      <c r="G73" s="3">
        <f t="shared" si="20"/>
        <v>3750</v>
      </c>
      <c r="H73" s="3">
        <f t="shared" si="21"/>
        <v>49945</v>
      </c>
      <c r="I73" s="3">
        <f>H73-SUM($D$4:D72)</f>
        <v>47520</v>
      </c>
      <c r="J73" s="3">
        <f>INT((F72-(SUM($D$4:D72)/5))/((340+5*25)/5)+1)</f>
        <v>95</v>
      </c>
      <c r="K73" s="3">
        <f>INT((F72-(SUM($D$4:D72)/5))/((340+7*25)/5)+1)</f>
        <v>85</v>
      </c>
      <c r="L73" s="3">
        <f>INT((F72-(SUM($D$4:D72)/5))/((340+9*25)/5))+1</f>
        <v>78</v>
      </c>
      <c r="M73" s="3">
        <f>INT((F72-(SUM($D$4:D72)/5))/((340+11*25)/5))+1</f>
        <v>72</v>
      </c>
      <c r="N73" s="3">
        <f>INT((F72-(SUM($D$4:D72)/5))/((340+13*25)/5))+1</f>
        <v>66</v>
      </c>
      <c r="O73" s="3">
        <f>INT((F72-(SUM($D$4:D72)/5))/((340+15*25)/5))+1</f>
        <v>62</v>
      </c>
      <c r="P73" s="3">
        <f>INT((F72-(SUM($D$4:D72)/5))/((340+17*25)/5)+1)</f>
        <v>58</v>
      </c>
      <c r="Q73" s="3">
        <f>INT((F72-(SUM($D$4:D72)/5))/((340+40*25)/5)+1)</f>
        <v>33</v>
      </c>
      <c r="R73" s="1">
        <v>10</v>
      </c>
    </row>
    <row r="74" spans="1:18" x14ac:dyDescent="0.25">
      <c r="A74" s="3">
        <v>71</v>
      </c>
      <c r="B74" s="3">
        <v>71</v>
      </c>
      <c r="C74" s="3">
        <v>8000</v>
      </c>
      <c r="D74" s="3">
        <v>50</v>
      </c>
      <c r="E74" s="3">
        <f t="shared" si="19"/>
        <v>800</v>
      </c>
      <c r="F74" s="3">
        <f>SUM($E$4:E74)</f>
        <v>10789</v>
      </c>
      <c r="G74" s="3">
        <f t="shared" si="20"/>
        <v>4000</v>
      </c>
      <c r="H74" s="3">
        <f t="shared" si="21"/>
        <v>53945</v>
      </c>
      <c r="I74" s="3">
        <f>H74-SUM($D$4:D73)</f>
        <v>51470</v>
      </c>
      <c r="J74" s="3">
        <f>INT((F73-(SUM($D$4:D73)/5))/((340+5*25)/5)+1)</f>
        <v>103</v>
      </c>
      <c r="K74" s="3">
        <f>INT((F73-(SUM($D$4:D73)/5))/((340+7*25)/5)+1)</f>
        <v>93</v>
      </c>
      <c r="L74" s="3">
        <f>INT((F73-(SUM($D$4:D73)/5))/((340+9*25)/5))+1</f>
        <v>85</v>
      </c>
      <c r="M74" s="3">
        <f>INT((F73-(SUM($D$4:D73)/5))/((340+11*25)/5))+1</f>
        <v>78</v>
      </c>
      <c r="N74" s="3">
        <f>INT((F73-(SUM($D$4:D73)/5))/((340+13*25)/5))+1</f>
        <v>72</v>
      </c>
      <c r="O74" s="3">
        <f>INT((F73-(SUM($D$4:D73)/5))/((340+15*25)/5))+1</f>
        <v>67</v>
      </c>
      <c r="P74" s="3">
        <f>INT((F73-(SUM($D$4:D73)/5))/((340+17*25)/5)+1)</f>
        <v>63</v>
      </c>
      <c r="Q74" s="3">
        <f>INT((F73-(SUM($D$4:D73)/5))/((340+40*25)/5)+1)</f>
        <v>36</v>
      </c>
      <c r="R74" s="1">
        <v>10</v>
      </c>
    </row>
    <row r="75" spans="1:18" x14ac:dyDescent="0.25">
      <c r="A75" s="3">
        <v>72</v>
      </c>
      <c r="B75" s="3">
        <v>72</v>
      </c>
      <c r="C75" s="3">
        <v>8500</v>
      </c>
      <c r="D75" s="3">
        <v>50</v>
      </c>
      <c r="E75" s="3">
        <f t="shared" si="19"/>
        <v>850</v>
      </c>
      <c r="F75" s="3">
        <f>SUM($E$4:E75)</f>
        <v>11639</v>
      </c>
      <c r="G75" s="3">
        <f t="shared" si="20"/>
        <v>4250</v>
      </c>
      <c r="H75" s="3">
        <f t="shared" si="21"/>
        <v>58195</v>
      </c>
      <c r="I75" s="3">
        <f>H75-SUM($D$4:D74)</f>
        <v>55670</v>
      </c>
      <c r="J75" s="3">
        <f>INT((F74-(SUM($D$4:D74)/5))/((340+5*25)/5)+1)</f>
        <v>111</v>
      </c>
      <c r="K75" s="3">
        <f>INT((F74-(SUM($D$4:D74)/5))/((340+7*25)/5)+1)</f>
        <v>100</v>
      </c>
      <c r="L75" s="3">
        <f>INT((F74-(SUM($D$4:D74)/5))/((340+9*25)/5))+1</f>
        <v>92</v>
      </c>
      <c r="M75" s="3">
        <f>INT((F74-(SUM($D$4:D74)/5))/((340+11*25)/5))+1</f>
        <v>84</v>
      </c>
      <c r="N75" s="3">
        <f>INT((F74-(SUM($D$4:D74)/5))/((340+13*25)/5))+1</f>
        <v>78</v>
      </c>
      <c r="O75" s="3">
        <f>INT((F74-(SUM($D$4:D74)/5))/((340+15*25)/5))+1</f>
        <v>72</v>
      </c>
      <c r="P75" s="3">
        <f>INT((F74-(SUM($D$4:D74)/5))/((340+17*25)/5)+1)</f>
        <v>68</v>
      </c>
      <c r="Q75" s="3">
        <f>INT((F74-(SUM($D$4:D74)/5))/((340+40*25)/5)+1)</f>
        <v>39</v>
      </c>
      <c r="R75" s="1">
        <v>10</v>
      </c>
    </row>
    <row r="76" spans="1:18" x14ac:dyDescent="0.25">
      <c r="A76" s="3">
        <v>73</v>
      </c>
      <c r="B76" s="3">
        <v>73</v>
      </c>
      <c r="C76" s="3">
        <v>9000</v>
      </c>
      <c r="D76" s="3">
        <v>50</v>
      </c>
      <c r="E76" s="3">
        <f t="shared" si="19"/>
        <v>900</v>
      </c>
      <c r="F76" s="3">
        <f>SUM($E$4:E76)</f>
        <v>12539</v>
      </c>
      <c r="G76" s="3">
        <f t="shared" si="20"/>
        <v>4500</v>
      </c>
      <c r="H76" s="3">
        <f t="shared" si="21"/>
        <v>62695</v>
      </c>
      <c r="I76" s="3">
        <f>H76-SUM($D$4:D75)</f>
        <v>60120</v>
      </c>
      <c r="J76" s="3">
        <f>INT((F75-(SUM($D$4:D75)/5))/((340+5*25)/5)+1)</f>
        <v>120</v>
      </c>
      <c r="K76" s="3">
        <f>INT((F75-(SUM($D$4:D75)/5))/((340+7*25)/5)+1)</f>
        <v>109</v>
      </c>
      <c r="L76" s="3">
        <f>INT((F75-(SUM($D$4:D75)/5))/((340+9*25)/5))+1</f>
        <v>99</v>
      </c>
      <c r="M76" s="3">
        <f>INT((F75-(SUM($D$4:D75)/5))/((340+11*25)/5))+1</f>
        <v>91</v>
      </c>
      <c r="N76" s="3">
        <f>INT((F75-(SUM($D$4:D75)/5))/((340+13*25)/5))+1</f>
        <v>84</v>
      </c>
      <c r="O76" s="3">
        <f>INT((F75-(SUM($D$4:D75)/5))/((340+15*25)/5))+1</f>
        <v>78</v>
      </c>
      <c r="P76" s="3">
        <f>INT((F75-(SUM($D$4:D75)/5))/((340+17*25)/5)+1)</f>
        <v>73</v>
      </c>
      <c r="Q76" s="3">
        <f>INT((F75-(SUM($D$4:D75)/5))/((340+40*25)/5)+1)</f>
        <v>42</v>
      </c>
      <c r="R76" s="1">
        <v>10</v>
      </c>
    </row>
    <row r="77" spans="1:18" x14ac:dyDescent="0.25">
      <c r="A77" s="3">
        <v>74</v>
      </c>
      <c r="B77" s="3">
        <v>74</v>
      </c>
      <c r="C77" s="3">
        <v>9500</v>
      </c>
      <c r="D77" s="3">
        <v>50</v>
      </c>
      <c r="E77" s="3">
        <f t="shared" si="19"/>
        <v>950</v>
      </c>
      <c r="F77" s="3">
        <f>SUM($E$4:E77)</f>
        <v>13489</v>
      </c>
      <c r="G77" s="3">
        <f t="shared" si="20"/>
        <v>4750</v>
      </c>
      <c r="H77" s="3">
        <f t="shared" si="21"/>
        <v>67445</v>
      </c>
      <c r="I77" s="3">
        <f>H77-SUM($D$4:D76)</f>
        <v>64820</v>
      </c>
      <c r="J77" s="3">
        <f>INT((F76-(SUM($D$4:D76)/5))/((340+5*25)/5)+1)</f>
        <v>130</v>
      </c>
      <c r="K77" s="3">
        <f>INT((F76-(SUM($D$4:D76)/5))/((340+7*25)/5)+1)</f>
        <v>117</v>
      </c>
      <c r="L77" s="3">
        <f>INT((F76-(SUM($D$4:D76)/5))/((340+9*25)/5))+1</f>
        <v>107</v>
      </c>
      <c r="M77" s="3">
        <f>INT((F76-(SUM($D$4:D76)/5))/((340+11*25)/5))+1</f>
        <v>98</v>
      </c>
      <c r="N77" s="3">
        <f>INT((F76-(SUM($D$4:D76)/5))/((340+13*25)/5))+1</f>
        <v>91</v>
      </c>
      <c r="O77" s="3">
        <f>INT((F76-(SUM($D$4:D76)/5))/((340+15*25)/5))+1</f>
        <v>85</v>
      </c>
      <c r="P77" s="3">
        <f>INT((F76-(SUM($D$4:D76)/5))/((340+17*25)/5)+1)</f>
        <v>79</v>
      </c>
      <c r="Q77" s="3">
        <f>INT((F76-(SUM($D$4:D76)/5))/((340+40*25)/5)+1)</f>
        <v>45</v>
      </c>
      <c r="R77" s="1">
        <v>10</v>
      </c>
    </row>
    <row r="78" spans="1:18" x14ac:dyDescent="0.25">
      <c r="A78" s="3">
        <v>75</v>
      </c>
      <c r="B78" s="3">
        <v>75</v>
      </c>
      <c r="C78" s="3">
        <v>10000</v>
      </c>
      <c r="D78" s="3">
        <v>50</v>
      </c>
      <c r="E78" s="3">
        <f t="shared" si="19"/>
        <v>1000</v>
      </c>
      <c r="F78" s="3">
        <f>SUM($E$4:E78)</f>
        <v>14489</v>
      </c>
      <c r="G78" s="3">
        <f t="shared" si="20"/>
        <v>5000</v>
      </c>
      <c r="H78" s="3">
        <f t="shared" si="21"/>
        <v>72445</v>
      </c>
      <c r="I78" s="3">
        <f>H78-SUM($D$4:D77)</f>
        <v>69770</v>
      </c>
      <c r="J78" s="3">
        <f>INT((F77-(SUM($D$4:D77)/5))/((340+5*25)/5)+1)</f>
        <v>140</v>
      </c>
      <c r="K78" s="3">
        <f>INT((F77-(SUM($D$4:D77)/5))/((340+7*25)/5)+1)</f>
        <v>126</v>
      </c>
      <c r="L78" s="3">
        <f>INT((F77-(SUM($D$4:D77)/5))/((340+9*25)/5))+1</f>
        <v>115</v>
      </c>
      <c r="M78" s="3">
        <f>INT((F77-(SUM($D$4:D77)/5))/((340+11*25)/5))+1</f>
        <v>106</v>
      </c>
      <c r="N78" s="3">
        <f>INT((F77-(SUM($D$4:D77)/5))/((340+13*25)/5))+1</f>
        <v>98</v>
      </c>
      <c r="O78" s="3">
        <f>INT((F77-(SUM($D$4:D77)/5))/((340+15*25)/5))+1</f>
        <v>91</v>
      </c>
      <c r="P78" s="3">
        <f>INT((F77-(SUM($D$4:D77)/5))/((340+17*25)/5)+1)</f>
        <v>85</v>
      </c>
      <c r="Q78" s="3">
        <f>INT((F77-(SUM($D$4:D77)/5))/((340+40*25)/5)+1)</f>
        <v>49</v>
      </c>
      <c r="R78" s="1">
        <v>10</v>
      </c>
    </row>
    <row r="79" spans="1:18" x14ac:dyDescent="0.25">
      <c r="A79" s="3">
        <v>76</v>
      </c>
      <c r="B79" s="3">
        <v>76</v>
      </c>
      <c r="C79" s="3">
        <v>10500</v>
      </c>
      <c r="D79" s="3">
        <v>50</v>
      </c>
      <c r="E79" s="3">
        <f t="shared" si="19"/>
        <v>1050</v>
      </c>
      <c r="F79" s="3">
        <f>SUM($E$4:E79)</f>
        <v>15539</v>
      </c>
      <c r="G79" s="3">
        <f t="shared" si="20"/>
        <v>5250</v>
      </c>
      <c r="H79" s="3">
        <f t="shared" si="21"/>
        <v>77695</v>
      </c>
      <c r="I79" s="3">
        <f>H79-SUM($D$4:D78)</f>
        <v>74970</v>
      </c>
      <c r="J79" s="3">
        <f>INT((F78-(SUM($D$4:D78)/5))/((340+5*25)/5)+1)</f>
        <v>150</v>
      </c>
      <c r="K79" s="3">
        <f>INT((F78-(SUM($D$4:D78)/5))/((340+7*25)/5)+1)</f>
        <v>136</v>
      </c>
      <c r="L79" s="3">
        <f>INT((F78-(SUM($D$4:D78)/5))/((340+9*25)/5))+1</f>
        <v>124</v>
      </c>
      <c r="M79" s="3">
        <f>INT((F78-(SUM($D$4:D78)/5))/((340+11*25)/5))+1</f>
        <v>114</v>
      </c>
      <c r="N79" s="3">
        <f>INT((F78-(SUM($D$4:D78)/5))/((340+13*25)/5))+1</f>
        <v>105</v>
      </c>
      <c r="O79" s="3">
        <f>INT((F78-(SUM($D$4:D78)/5))/((340+15*25)/5))+1</f>
        <v>98</v>
      </c>
      <c r="P79" s="3">
        <f>INT((F78-(SUM($D$4:D78)/5))/((340+17*25)/5)+1)</f>
        <v>92</v>
      </c>
      <c r="Q79" s="3">
        <f>INT((F78-(SUM($D$4:D78)/5))/((340+40*25)/5)+1)</f>
        <v>53</v>
      </c>
      <c r="R79" s="1">
        <v>10</v>
      </c>
    </row>
    <row r="80" spans="1:18" x14ac:dyDescent="0.25">
      <c r="A80" s="3">
        <v>77</v>
      </c>
      <c r="B80" s="3">
        <v>77</v>
      </c>
      <c r="C80" s="3">
        <v>11000</v>
      </c>
      <c r="D80" s="3">
        <v>50</v>
      </c>
      <c r="E80" s="3">
        <f t="shared" si="19"/>
        <v>1100</v>
      </c>
      <c r="F80" s="3">
        <f>SUM($E$4:E80)</f>
        <v>16639</v>
      </c>
      <c r="G80" s="3">
        <f t="shared" si="20"/>
        <v>5500</v>
      </c>
      <c r="H80" s="3">
        <f t="shared" si="21"/>
        <v>83195</v>
      </c>
      <c r="I80" s="3">
        <f>H80-SUM($D$4:D79)</f>
        <v>80420</v>
      </c>
      <c r="J80" s="3">
        <f>INT((F79-(SUM($D$4:D79)/5))/((340+5*25)/5)+1)</f>
        <v>162</v>
      </c>
      <c r="K80" s="3">
        <f>INT((F79-(SUM($D$4:D79)/5))/((340+7*25)/5)+1)</f>
        <v>146</v>
      </c>
      <c r="L80" s="3">
        <f>INT((F79-(SUM($D$4:D79)/5))/((340+9*25)/5))+1</f>
        <v>133</v>
      </c>
      <c r="M80" s="3">
        <f>INT((F79-(SUM($D$4:D79)/5))/((340+11*25)/5))+1</f>
        <v>122</v>
      </c>
      <c r="N80" s="3">
        <f>INT((F79-(SUM($D$4:D79)/5))/((340+13*25)/5))+1</f>
        <v>113</v>
      </c>
      <c r="O80" s="3">
        <f>INT((F79-(SUM($D$4:D79)/5))/((340+15*25)/5))+1</f>
        <v>105</v>
      </c>
      <c r="P80" s="3">
        <f>INT((F79-(SUM($D$4:D79)/5))/((340+17*25)/5)+1)</f>
        <v>98</v>
      </c>
      <c r="Q80" s="3">
        <f>INT((F79-(SUM($D$4:D79)/5))/((340+40*25)/5)+1)</f>
        <v>56</v>
      </c>
      <c r="R80" s="1">
        <v>10</v>
      </c>
    </row>
    <row r="81" spans="1:18" x14ac:dyDescent="0.25">
      <c r="A81" s="3">
        <v>78</v>
      </c>
      <c r="B81" s="3">
        <v>78</v>
      </c>
      <c r="C81" s="3">
        <v>11500</v>
      </c>
      <c r="D81" s="3">
        <v>50</v>
      </c>
      <c r="E81" s="3">
        <f t="shared" si="19"/>
        <v>1150</v>
      </c>
      <c r="F81" s="3">
        <f>SUM($E$4:E81)</f>
        <v>17789</v>
      </c>
      <c r="G81" s="3">
        <f t="shared" si="20"/>
        <v>5750</v>
      </c>
      <c r="H81" s="3">
        <f t="shared" si="21"/>
        <v>88945</v>
      </c>
      <c r="I81" s="3">
        <f>H81-SUM($D$4:D80)</f>
        <v>86120</v>
      </c>
      <c r="J81" s="3">
        <f>INT((F80-(SUM($D$4:D80)/5))/((340+5*25)/5)+1)</f>
        <v>173</v>
      </c>
      <c r="K81" s="3">
        <f>INT((F80-(SUM($D$4:D80)/5))/((340+7*25)/5)+1)</f>
        <v>157</v>
      </c>
      <c r="L81" s="3">
        <f>INT((F80-(SUM($D$4:D80)/5))/((340+9*25)/5))+1</f>
        <v>143</v>
      </c>
      <c r="M81" s="3">
        <f>INT((F80-(SUM($D$4:D80)/5))/((340+11*25)/5))+1</f>
        <v>131</v>
      </c>
      <c r="N81" s="3">
        <f>INT((F80-(SUM($D$4:D80)/5))/((340+13*25)/5))+1</f>
        <v>121</v>
      </c>
      <c r="O81" s="3">
        <f>INT((F80-(SUM($D$4:D80)/5))/((340+15*25)/5))+1</f>
        <v>113</v>
      </c>
      <c r="P81" s="3">
        <f>INT((F80-(SUM($D$4:D80)/5))/((340+17*25)/5)+1)</f>
        <v>106</v>
      </c>
      <c r="Q81" s="3">
        <f>INT((F80-(SUM($D$4:D80)/5))/((340+40*25)/5)+1)</f>
        <v>60</v>
      </c>
      <c r="R81" s="1">
        <v>10</v>
      </c>
    </row>
    <row r="82" spans="1:18" x14ac:dyDescent="0.25">
      <c r="A82" s="3">
        <v>79</v>
      </c>
      <c r="B82" s="3">
        <v>79</v>
      </c>
      <c r="C82" s="3">
        <v>12000</v>
      </c>
      <c r="D82" s="3">
        <v>50</v>
      </c>
      <c r="E82" s="3">
        <f t="shared" si="19"/>
        <v>1200</v>
      </c>
      <c r="F82" s="3">
        <f>SUM($E$4:E82)</f>
        <v>18989</v>
      </c>
      <c r="G82" s="3">
        <f t="shared" si="20"/>
        <v>6000</v>
      </c>
      <c r="H82" s="3">
        <f t="shared" si="21"/>
        <v>94945</v>
      </c>
      <c r="I82" s="3">
        <f>H82-SUM($D$4:D81)</f>
        <v>92070</v>
      </c>
      <c r="J82" s="3">
        <f>INT((F81-(SUM($D$4:D81)/5))/((340+5*25)/5)+1)</f>
        <v>186</v>
      </c>
      <c r="K82" s="3">
        <f>INT((F81-(SUM($D$4:D81)/5))/((340+7*25)/5)+1)</f>
        <v>168</v>
      </c>
      <c r="L82" s="3">
        <f>INT((F81-(SUM($D$4:D81)/5))/((340+9*25)/5))+1</f>
        <v>153</v>
      </c>
      <c r="M82" s="3">
        <f>INT((F81-(SUM($D$4:D81)/5))/((340+11*25)/5))+1</f>
        <v>140</v>
      </c>
      <c r="N82" s="3">
        <f>INT((F81-(SUM($D$4:D81)/5))/((340+13*25)/5))+1</f>
        <v>130</v>
      </c>
      <c r="O82" s="3">
        <f>INT((F81-(SUM($D$4:D81)/5))/((340+15*25)/5))+1</f>
        <v>121</v>
      </c>
      <c r="P82" s="3">
        <f>INT((F81-(SUM($D$4:D81)/5))/((340+17*25)/5)+1)</f>
        <v>113</v>
      </c>
      <c r="Q82" s="3">
        <f>INT((F81-(SUM($D$4:D81)/5))/((340+40*25)/5)+1)</f>
        <v>65</v>
      </c>
      <c r="R82" s="1">
        <v>10</v>
      </c>
    </row>
    <row r="83" spans="1:18" x14ac:dyDescent="0.25">
      <c r="A83" s="7">
        <v>80</v>
      </c>
      <c r="B83" s="7">
        <v>80</v>
      </c>
      <c r="C83" s="7">
        <v>12500</v>
      </c>
      <c r="D83" s="7">
        <v>50</v>
      </c>
      <c r="E83" s="7">
        <f t="shared" si="19"/>
        <v>1250</v>
      </c>
      <c r="F83" s="7">
        <f>SUM($E$4:E83)</f>
        <v>20239</v>
      </c>
      <c r="G83" s="7">
        <f t="shared" si="20"/>
        <v>6250</v>
      </c>
      <c r="H83" s="7">
        <f t="shared" si="21"/>
        <v>101195</v>
      </c>
      <c r="I83" s="7">
        <f>H83-SUM($D$4:D82)</f>
        <v>98270</v>
      </c>
      <c r="J83" s="3">
        <f>INT((F82-(SUM($D$4:D82)/5))/((340+5*25)/5)+1)</f>
        <v>198</v>
      </c>
      <c r="K83" s="3">
        <f>INT((F82-(SUM($D$4:D82)/5))/((340+7*25)/5)+1)</f>
        <v>179</v>
      </c>
      <c r="L83" s="3">
        <f>INT((F82-(SUM($D$4:D82)/5))/((340+9*25)/5))+1</f>
        <v>163</v>
      </c>
      <c r="M83" s="3">
        <f>INT((F82-(SUM($D$4:D82)/5))/((340+11*25)/5))+1</f>
        <v>150</v>
      </c>
      <c r="N83" s="3">
        <f>INT((F82-(SUM($D$4:D82)/5))/((340+13*25)/5))+1</f>
        <v>139</v>
      </c>
      <c r="O83" s="3">
        <f>INT((F82-(SUM($D$4:D82)/5))/((340+15*25)/5))+1</f>
        <v>129</v>
      </c>
      <c r="P83" s="3">
        <f>INT((F82-(SUM($D$4:D82)/5))/((340+17*25)/5)+1)</f>
        <v>121</v>
      </c>
      <c r="Q83" s="3">
        <f>INT((F82-(SUM($D$4:D82)/5))/((340+40*25)/5)+1)</f>
        <v>69</v>
      </c>
      <c r="R83" s="12">
        <v>10</v>
      </c>
    </row>
    <row r="84" spans="1:18" x14ac:dyDescent="0.25">
      <c r="A84" s="3">
        <v>81</v>
      </c>
      <c r="B84" s="3">
        <v>81</v>
      </c>
      <c r="C84" s="3">
        <v>13000</v>
      </c>
      <c r="D84" s="3">
        <v>50</v>
      </c>
      <c r="E84" s="3">
        <f t="shared" si="19"/>
        <v>1300</v>
      </c>
      <c r="F84" s="3">
        <f>SUM($E$4:E84)</f>
        <v>21539</v>
      </c>
      <c r="G84" s="3">
        <f t="shared" ref="G84:G147" si="22">E84*5</f>
        <v>6500</v>
      </c>
      <c r="H84" s="3">
        <f t="shared" ref="H84:H147" si="23">F84*5</f>
        <v>107695</v>
      </c>
      <c r="I84" s="3">
        <f>H84-SUM($D$4:D83)</f>
        <v>104720</v>
      </c>
      <c r="J84" s="3">
        <f>INT((F83-(SUM($D$4:D83)/5))/((340+5*25)/5)+1)</f>
        <v>212</v>
      </c>
      <c r="K84" s="3">
        <f>INT((F83-(SUM($D$4:D83)/5))/((340+7*25)/5)+1)</f>
        <v>191</v>
      </c>
      <c r="L84" s="3">
        <f>INT((F83-(SUM($D$4:D83)/5))/((340+9*25)/5))+1</f>
        <v>174</v>
      </c>
      <c r="M84" s="3">
        <f>INT((F83-(SUM($D$4:D83)/5))/((340+11*25)/5))+1</f>
        <v>160</v>
      </c>
      <c r="N84" s="3">
        <f>INT((F83-(SUM($D$4:D83)/5))/((340+13*25)/5))+1</f>
        <v>148</v>
      </c>
      <c r="O84" s="3">
        <f>INT((F83-(SUM($D$4:D83)/5))/((340+15*25)/5))+1</f>
        <v>138</v>
      </c>
      <c r="P84" s="3">
        <f>INT((F83-(SUM($D$4:D83)/5))/((340+17*25)/5)+1)</f>
        <v>129</v>
      </c>
      <c r="Q84" s="3">
        <f>INT((F83-(SUM($D$4:D83)/5))/((340+40*25)/5)+1)</f>
        <v>74</v>
      </c>
      <c r="R84" s="1">
        <v>10</v>
      </c>
    </row>
    <row r="85" spans="1:18" x14ac:dyDescent="0.25">
      <c r="A85" s="3">
        <v>82</v>
      </c>
      <c r="B85" s="3">
        <v>82</v>
      </c>
      <c r="C85" s="3">
        <v>13800</v>
      </c>
      <c r="D85" s="3">
        <v>50</v>
      </c>
      <c r="E85" s="3">
        <f t="shared" si="19"/>
        <v>1380</v>
      </c>
      <c r="F85" s="3">
        <f>SUM($E$4:E85)</f>
        <v>22919</v>
      </c>
      <c r="G85" s="3">
        <f t="shared" si="22"/>
        <v>6900</v>
      </c>
      <c r="H85" s="3">
        <f t="shared" si="23"/>
        <v>114595</v>
      </c>
      <c r="I85" s="3">
        <f>H85-SUM($D$4:D84)</f>
        <v>111570</v>
      </c>
      <c r="J85" s="3">
        <f>INT((F84-(SUM($D$4:D84)/5))/((340+5*25)/5)+1)</f>
        <v>226</v>
      </c>
      <c r="K85" s="3">
        <f>INT((F84-(SUM($D$4:D84)/5))/((340+7*25)/5)+1)</f>
        <v>204</v>
      </c>
      <c r="L85" s="3">
        <f>INT((F84-(SUM($D$4:D84)/5))/((340+9*25)/5))+1</f>
        <v>186</v>
      </c>
      <c r="M85" s="3">
        <f>INT((F84-(SUM($D$4:D84)/5))/((340+11*25)/5))+1</f>
        <v>171</v>
      </c>
      <c r="N85" s="3">
        <f>INT((F84-(SUM($D$4:D84)/5))/((340+13*25)/5))+1</f>
        <v>158</v>
      </c>
      <c r="O85" s="3">
        <f>INT((F84-(SUM($D$4:D84)/5))/((340+15*25)/5))+1</f>
        <v>147</v>
      </c>
      <c r="P85" s="3">
        <f>INT((F84-(SUM($D$4:D84)/5))/((340+17*25)/5)+1)</f>
        <v>137</v>
      </c>
      <c r="Q85" s="3">
        <f>INT((F84-(SUM($D$4:D84)/5))/((340+40*25)/5)+1)</f>
        <v>79</v>
      </c>
      <c r="R85" s="1">
        <v>10</v>
      </c>
    </row>
    <row r="86" spans="1:18" x14ac:dyDescent="0.25">
      <c r="A86" s="3">
        <v>83</v>
      </c>
      <c r="B86" s="3">
        <v>83</v>
      </c>
      <c r="C86" s="3">
        <v>14600</v>
      </c>
      <c r="D86" s="3">
        <v>50</v>
      </c>
      <c r="E86" s="3">
        <f t="shared" si="19"/>
        <v>1460</v>
      </c>
      <c r="F86" s="3">
        <f>SUM($E$4:E86)</f>
        <v>24379</v>
      </c>
      <c r="G86" s="3">
        <f t="shared" si="22"/>
        <v>7300</v>
      </c>
      <c r="H86" s="3">
        <f t="shared" si="23"/>
        <v>121895</v>
      </c>
      <c r="I86" s="3">
        <f>H86-SUM($D$4:D85)</f>
        <v>118820</v>
      </c>
      <c r="J86" s="3">
        <f>INT((F85-(SUM($D$4:D85)/5))/((340+5*25)/5)+1)</f>
        <v>240</v>
      </c>
      <c r="K86" s="3">
        <f>INT((F85-(SUM($D$4:D85)/5))/((340+7*25)/5)+1)</f>
        <v>217</v>
      </c>
      <c r="L86" s="3">
        <f>INT((F85-(SUM($D$4:D85)/5))/((340+9*25)/5))+1</f>
        <v>198</v>
      </c>
      <c r="M86" s="3">
        <f>INT((F85-(SUM($D$4:D85)/5))/((340+11*25)/5))+1</f>
        <v>182</v>
      </c>
      <c r="N86" s="3">
        <f>INT((F85-(SUM($D$4:D85)/5))/((340+13*25)/5))+1</f>
        <v>168</v>
      </c>
      <c r="O86" s="3">
        <f>INT((F85-(SUM($D$4:D85)/5))/((340+15*25)/5))+1</f>
        <v>156</v>
      </c>
      <c r="P86" s="3">
        <f>INT((F85-(SUM($D$4:D85)/5))/((340+17*25)/5)+1)</f>
        <v>146</v>
      </c>
      <c r="Q86" s="3">
        <f>INT((F85-(SUM($D$4:D85)/5))/((340+40*25)/5)+1)</f>
        <v>84</v>
      </c>
      <c r="R86" s="1">
        <v>10</v>
      </c>
    </row>
    <row r="87" spans="1:18" x14ac:dyDescent="0.25">
      <c r="A87" s="3">
        <v>84</v>
      </c>
      <c r="B87" s="3">
        <v>84</v>
      </c>
      <c r="C87" s="3">
        <v>15400</v>
      </c>
      <c r="D87" s="3">
        <v>50</v>
      </c>
      <c r="E87" s="3">
        <f t="shared" si="19"/>
        <v>1540</v>
      </c>
      <c r="F87" s="3">
        <f>SUM($E$4:E87)</f>
        <v>25919</v>
      </c>
      <c r="G87" s="3">
        <f t="shared" si="22"/>
        <v>7700</v>
      </c>
      <c r="H87" s="3">
        <f t="shared" si="23"/>
        <v>129595</v>
      </c>
      <c r="I87" s="3">
        <f>H87-SUM($D$4:D86)</f>
        <v>126470</v>
      </c>
      <c r="J87" s="3">
        <f>INT((F86-(SUM($D$4:D86)/5))/((340+5*25)/5)+1)</f>
        <v>256</v>
      </c>
      <c r="K87" s="3">
        <f>INT((F86-(SUM($D$4:D86)/5))/((340+7*25)/5)+1)</f>
        <v>231</v>
      </c>
      <c r="L87" s="3">
        <f>INT((F86-(SUM($D$4:D86)/5))/((340+9*25)/5))+1</f>
        <v>211</v>
      </c>
      <c r="M87" s="3">
        <f>INT((F86-(SUM($D$4:D86)/5))/((340+11*25)/5))+1</f>
        <v>194</v>
      </c>
      <c r="N87" s="3">
        <f>INT((F86-(SUM($D$4:D86)/5))/((340+13*25)/5))+1</f>
        <v>179</v>
      </c>
      <c r="O87" s="3">
        <f>INT((F86-(SUM($D$4:D86)/5))/((340+15*25)/5))+1</f>
        <v>167</v>
      </c>
      <c r="P87" s="3">
        <f>INT((F86-(SUM($D$4:D86)/5))/((340+17*25)/5)+1)</f>
        <v>156</v>
      </c>
      <c r="Q87" s="3">
        <f>INT((F86-(SUM($D$4:D86)/5))/((340+40*25)/5)+1)</f>
        <v>89</v>
      </c>
      <c r="R87" s="1">
        <v>10</v>
      </c>
    </row>
    <row r="88" spans="1:18" x14ac:dyDescent="0.25">
      <c r="A88" s="3">
        <v>85</v>
      </c>
      <c r="B88" s="3">
        <v>85</v>
      </c>
      <c r="C88" s="3">
        <v>16200</v>
      </c>
      <c r="D88" s="3">
        <v>50</v>
      </c>
      <c r="E88" s="3">
        <f t="shared" si="19"/>
        <v>1620</v>
      </c>
      <c r="F88" s="3">
        <f>SUM($E$4:E88)</f>
        <v>27539</v>
      </c>
      <c r="G88" s="3">
        <f t="shared" si="22"/>
        <v>8100</v>
      </c>
      <c r="H88" s="3">
        <f t="shared" si="23"/>
        <v>137695</v>
      </c>
      <c r="I88" s="3">
        <f>H88-SUM($D$4:D87)</f>
        <v>134520</v>
      </c>
      <c r="J88" s="3">
        <f>INT((F87-(SUM($D$4:D87)/5))/((340+5*25)/5)+1)</f>
        <v>272</v>
      </c>
      <c r="K88" s="3">
        <f>INT((F87-(SUM($D$4:D87)/5))/((340+7*25)/5)+1)</f>
        <v>246</v>
      </c>
      <c r="L88" s="3">
        <f>INT((F87-(SUM($D$4:D87)/5))/((340+9*25)/5))+1</f>
        <v>224</v>
      </c>
      <c r="M88" s="3">
        <f>INT((F87-(SUM($D$4:D87)/5))/((340+11*25)/5))+1</f>
        <v>206</v>
      </c>
      <c r="N88" s="3">
        <f>INT((F87-(SUM($D$4:D87)/5))/((340+13*25)/5))+1</f>
        <v>191</v>
      </c>
      <c r="O88" s="3">
        <f>INT((F87-(SUM($D$4:D87)/5))/((340+15*25)/5))+1</f>
        <v>177</v>
      </c>
      <c r="P88" s="3">
        <f>INT((F87-(SUM($D$4:D87)/5))/((340+17*25)/5)+1)</f>
        <v>166</v>
      </c>
      <c r="Q88" s="3">
        <f>INT((F87-(SUM($D$4:D87)/5))/((340+40*25)/5)+1)</f>
        <v>95</v>
      </c>
      <c r="R88" s="1">
        <v>10</v>
      </c>
    </row>
    <row r="89" spans="1:18" x14ac:dyDescent="0.25">
      <c r="A89" s="3">
        <v>86</v>
      </c>
      <c r="B89" s="3">
        <v>86</v>
      </c>
      <c r="C89" s="3">
        <v>17000</v>
      </c>
      <c r="D89" s="3">
        <v>50</v>
      </c>
      <c r="E89" s="3">
        <f t="shared" si="19"/>
        <v>1700</v>
      </c>
      <c r="F89" s="3">
        <f>SUM($E$4:E89)</f>
        <v>29239</v>
      </c>
      <c r="G89" s="3">
        <f t="shared" si="22"/>
        <v>8500</v>
      </c>
      <c r="H89" s="3">
        <f t="shared" si="23"/>
        <v>146195</v>
      </c>
      <c r="I89" s="3">
        <f>H89-SUM($D$4:D88)</f>
        <v>142970</v>
      </c>
      <c r="J89" s="3">
        <f>INT((F88-(SUM($D$4:D88)/5))/((340+5*25)/5)+1)</f>
        <v>290</v>
      </c>
      <c r="K89" s="3">
        <f>INT((F88-(SUM($D$4:D88)/5))/((340+7*25)/5)+1)</f>
        <v>262</v>
      </c>
      <c r="L89" s="3">
        <f>INT((F88-(SUM($D$4:D88)/5))/((340+9*25)/5))+1</f>
        <v>239</v>
      </c>
      <c r="M89" s="3">
        <f>INT((F88-(SUM($D$4:D88)/5))/((340+11*25)/5))+1</f>
        <v>219</v>
      </c>
      <c r="N89" s="3">
        <f>INT((F88-(SUM($D$4:D88)/5))/((340+13*25)/5))+1</f>
        <v>203</v>
      </c>
      <c r="O89" s="3">
        <f>INT((F88-(SUM($D$4:D88)/5))/((340+15*25)/5))+1</f>
        <v>189</v>
      </c>
      <c r="P89" s="3">
        <f>INT((F88-(SUM($D$4:D88)/5))/((340+17*25)/5)+1)</f>
        <v>176</v>
      </c>
      <c r="Q89" s="3">
        <f>INT((F88-(SUM($D$4:D88)/5))/((340+40*25)/5)+1)</f>
        <v>101</v>
      </c>
      <c r="R89" s="1">
        <v>10</v>
      </c>
    </row>
    <row r="90" spans="1:18" x14ac:dyDescent="0.25">
      <c r="A90" s="3">
        <v>87</v>
      </c>
      <c r="B90" s="3">
        <v>87</v>
      </c>
      <c r="C90" s="3">
        <v>17800</v>
      </c>
      <c r="D90" s="3">
        <v>50</v>
      </c>
      <c r="E90" s="3">
        <f t="shared" si="19"/>
        <v>1780</v>
      </c>
      <c r="F90" s="3">
        <f>SUM($E$4:E90)</f>
        <v>31019</v>
      </c>
      <c r="G90" s="3">
        <f t="shared" si="22"/>
        <v>8900</v>
      </c>
      <c r="H90" s="3">
        <f t="shared" si="23"/>
        <v>155095</v>
      </c>
      <c r="I90" s="3">
        <f>H90-SUM($D$4:D89)</f>
        <v>151820</v>
      </c>
      <c r="J90" s="3">
        <f>INT((F89-(SUM($D$4:D89)/5))/((340+5*25)/5)+1)</f>
        <v>308</v>
      </c>
      <c r="K90" s="3">
        <f>INT((F89-(SUM($D$4:D89)/5))/((340+7*25)/5)+1)</f>
        <v>278</v>
      </c>
      <c r="L90" s="3">
        <f>INT((F89-(SUM($D$4:D89)/5))/((340+9*25)/5))+1</f>
        <v>253</v>
      </c>
      <c r="M90" s="3">
        <f>INT((F89-(SUM($D$4:D89)/5))/((340+11*25)/5))+1</f>
        <v>233</v>
      </c>
      <c r="N90" s="3">
        <f>INT((F89-(SUM($D$4:D89)/5))/((340+13*25)/5))+1</f>
        <v>215</v>
      </c>
      <c r="O90" s="3">
        <f>INT((F89-(SUM($D$4:D89)/5))/((340+15*25)/5))+1</f>
        <v>200</v>
      </c>
      <c r="P90" s="3">
        <f>INT((F89-(SUM($D$4:D89)/5))/((340+17*25)/5)+1)</f>
        <v>187</v>
      </c>
      <c r="Q90" s="3">
        <f>INT((F89-(SUM($D$4:D89)/5))/((340+40*25)/5)+1)</f>
        <v>107</v>
      </c>
      <c r="R90" s="1">
        <v>10</v>
      </c>
    </row>
    <row r="91" spans="1:18" x14ac:dyDescent="0.25">
      <c r="A91" s="3">
        <v>88</v>
      </c>
      <c r="B91" s="3">
        <v>88</v>
      </c>
      <c r="C91" s="3">
        <v>18600</v>
      </c>
      <c r="D91" s="3">
        <v>50</v>
      </c>
      <c r="E91" s="3">
        <f t="shared" si="19"/>
        <v>1860</v>
      </c>
      <c r="F91" s="3">
        <f>SUM($E$4:E91)</f>
        <v>32879</v>
      </c>
      <c r="G91" s="3">
        <f t="shared" si="22"/>
        <v>9300</v>
      </c>
      <c r="H91" s="3">
        <f t="shared" si="23"/>
        <v>164395</v>
      </c>
      <c r="I91" s="3">
        <f>H91-SUM($D$4:D90)</f>
        <v>161070</v>
      </c>
      <c r="J91" s="3">
        <f>INT((F90-(SUM($D$4:D90)/5))/((340+5*25)/5)+1)</f>
        <v>327</v>
      </c>
      <c r="K91" s="3">
        <f>INT((F90-(SUM($D$4:D90)/5))/((340+7*25)/5)+1)</f>
        <v>295</v>
      </c>
      <c r="L91" s="3">
        <f>INT((F90-(SUM($D$4:D90)/5))/((340+9*25)/5))+1</f>
        <v>269</v>
      </c>
      <c r="M91" s="3">
        <f>INT((F90-(SUM($D$4:D90)/5))/((340+11*25)/5))+1</f>
        <v>247</v>
      </c>
      <c r="N91" s="3">
        <f>INT((F90-(SUM($D$4:D90)/5))/((340+13*25)/5))+1</f>
        <v>229</v>
      </c>
      <c r="O91" s="3">
        <f>INT((F90-(SUM($D$4:D90)/5))/((340+15*25)/5))+1</f>
        <v>213</v>
      </c>
      <c r="P91" s="3">
        <f>INT((F90-(SUM($D$4:D90)/5))/((340+17*25)/5)+1)</f>
        <v>199</v>
      </c>
      <c r="Q91" s="3">
        <f>INT((F90-(SUM($D$4:D90)/5))/((340+40*25)/5)+1)</f>
        <v>114</v>
      </c>
      <c r="R91" s="1">
        <v>10</v>
      </c>
    </row>
    <row r="92" spans="1:18" x14ac:dyDescent="0.25">
      <c r="A92" s="3">
        <v>89</v>
      </c>
      <c r="B92" s="3">
        <v>89</v>
      </c>
      <c r="C92" s="3">
        <v>20500</v>
      </c>
      <c r="D92" s="3">
        <v>50</v>
      </c>
      <c r="E92" s="3">
        <f t="shared" si="19"/>
        <v>2050</v>
      </c>
      <c r="F92" s="3">
        <f>SUM($E$4:E92)</f>
        <v>34929</v>
      </c>
      <c r="G92" s="3">
        <f t="shared" si="22"/>
        <v>10250</v>
      </c>
      <c r="H92" s="3">
        <f t="shared" si="23"/>
        <v>174645</v>
      </c>
      <c r="I92" s="3">
        <f>H92-SUM($D$4:D91)</f>
        <v>171270</v>
      </c>
      <c r="J92" s="3">
        <f>INT((F91-(SUM($D$4:D91)/5))/((340+5*25)/5)+1)</f>
        <v>347</v>
      </c>
      <c r="K92" s="3">
        <f>INT((F91-(SUM($D$4:D91)/5))/((340+7*25)/5)+1)</f>
        <v>313</v>
      </c>
      <c r="L92" s="3">
        <f>INT((F91-(SUM($D$4:D91)/5))/((340+9*25)/5))+1</f>
        <v>285</v>
      </c>
      <c r="M92" s="3">
        <f>INT((F91-(SUM($D$4:D91)/5))/((340+11*25)/5))+1</f>
        <v>262</v>
      </c>
      <c r="N92" s="3">
        <f>INT((F91-(SUM($D$4:D91)/5))/((340+13*25)/5))+1</f>
        <v>243</v>
      </c>
      <c r="O92" s="3">
        <f>INT((F91-(SUM($D$4:D91)/5))/((340+15*25)/5))+1</f>
        <v>226</v>
      </c>
      <c r="P92" s="3">
        <f>INT((F91-(SUM($D$4:D91)/5))/((340+17*25)/5)+1)</f>
        <v>211</v>
      </c>
      <c r="Q92" s="3">
        <f>INT((F91-(SUM($D$4:D91)/5))/((340+40*25)/5)+1)</f>
        <v>121</v>
      </c>
      <c r="R92" s="1">
        <v>10</v>
      </c>
    </row>
    <row r="93" spans="1:18" x14ac:dyDescent="0.25">
      <c r="A93" s="3">
        <v>90</v>
      </c>
      <c r="B93" s="3">
        <v>90</v>
      </c>
      <c r="C93" s="3">
        <v>21500</v>
      </c>
      <c r="D93" s="3">
        <v>50</v>
      </c>
      <c r="E93" s="3">
        <f t="shared" si="19"/>
        <v>2150</v>
      </c>
      <c r="F93" s="3">
        <f>SUM($E$4:E93)</f>
        <v>37079</v>
      </c>
      <c r="G93" s="3">
        <f t="shared" si="22"/>
        <v>10750</v>
      </c>
      <c r="H93" s="3">
        <f t="shared" si="23"/>
        <v>185395</v>
      </c>
      <c r="I93" s="3">
        <f>H93-SUM($D$4:D92)</f>
        <v>181970</v>
      </c>
      <c r="J93" s="3">
        <f>INT((F92-(SUM($D$4:D92)/5))/((340+5*25)/5)+1)</f>
        <v>369</v>
      </c>
      <c r="K93" s="3">
        <f>INT((F92-(SUM($D$4:D92)/5))/((340+7*25)/5)+1)</f>
        <v>333</v>
      </c>
      <c r="L93" s="3">
        <f>INT((F92-(SUM($D$4:D92)/5))/((340+9*25)/5))+1</f>
        <v>304</v>
      </c>
      <c r="M93" s="3">
        <f>INT((F92-(SUM($D$4:D92)/5))/((340+11*25)/5))+1</f>
        <v>279</v>
      </c>
      <c r="N93" s="3">
        <f>INT((F92-(SUM($D$4:D92)/5))/((340+13*25)/5))+1</f>
        <v>258</v>
      </c>
      <c r="O93" s="3">
        <f>INT((F92-(SUM($D$4:D92)/5))/((340+15*25)/5))+1</f>
        <v>240</v>
      </c>
      <c r="P93" s="3">
        <f>INT((F92-(SUM($D$4:D92)/5))/((340+17*25)/5)+1)</f>
        <v>224</v>
      </c>
      <c r="Q93" s="3">
        <f>INT((F92-(SUM($D$4:D92)/5))/((340+40*25)/5)+1)</f>
        <v>128</v>
      </c>
      <c r="R93" s="1">
        <v>10</v>
      </c>
    </row>
    <row r="94" spans="1:18" x14ac:dyDescent="0.25">
      <c r="A94" s="3">
        <v>91</v>
      </c>
      <c r="B94" s="3">
        <v>91</v>
      </c>
      <c r="C94" s="3">
        <v>22500</v>
      </c>
      <c r="D94" s="3">
        <v>50</v>
      </c>
      <c r="E94" s="3">
        <f t="shared" si="19"/>
        <v>2250</v>
      </c>
      <c r="F94" s="3">
        <f>SUM($E$4:E94)</f>
        <v>39329</v>
      </c>
      <c r="G94" s="3">
        <f t="shared" si="22"/>
        <v>11250</v>
      </c>
      <c r="H94" s="3">
        <f t="shared" si="23"/>
        <v>196645</v>
      </c>
      <c r="I94" s="3">
        <f>H94-SUM($D$4:D93)</f>
        <v>193170</v>
      </c>
      <c r="J94" s="3">
        <f>INT((F93-(SUM($D$4:D93)/5))/((340+5*25)/5)+1)</f>
        <v>392</v>
      </c>
      <c r="K94" s="3">
        <f>INT((F93-(SUM($D$4:D93)/5))/((340+7*25)/5)+1)</f>
        <v>354</v>
      </c>
      <c r="L94" s="3">
        <f>INT((F93-(SUM($D$4:D93)/5))/((340+9*25)/5))+1</f>
        <v>322</v>
      </c>
      <c r="M94" s="3">
        <f>INT((F93-(SUM($D$4:D93)/5))/((340+11*25)/5))+1</f>
        <v>296</v>
      </c>
      <c r="N94" s="3">
        <f>INT((F93-(SUM($D$4:D93)/5))/((340+13*25)/5))+1</f>
        <v>274</v>
      </c>
      <c r="O94" s="3">
        <f>INT((F93-(SUM($D$4:D93)/5))/((340+15*25)/5))+1</f>
        <v>255</v>
      </c>
      <c r="P94" s="3">
        <f>INT((F93-(SUM($D$4:D93)/5))/((340+17*25)/5)+1)</f>
        <v>238</v>
      </c>
      <c r="Q94" s="3">
        <f>INT((F93-(SUM($D$4:D93)/5))/((340+40*25)/5)+1)</f>
        <v>136</v>
      </c>
      <c r="R94" s="1">
        <v>10</v>
      </c>
    </row>
    <row r="95" spans="1:18" x14ac:dyDescent="0.25">
      <c r="A95" s="3">
        <v>92</v>
      </c>
      <c r="B95" s="3">
        <v>92</v>
      </c>
      <c r="C95" s="3">
        <v>23500</v>
      </c>
      <c r="D95" s="3">
        <v>50</v>
      </c>
      <c r="E95" s="3">
        <f t="shared" si="19"/>
        <v>2350</v>
      </c>
      <c r="F95" s="3">
        <f>SUM($E$4:E95)</f>
        <v>41679</v>
      </c>
      <c r="G95" s="3">
        <f t="shared" si="22"/>
        <v>11750</v>
      </c>
      <c r="H95" s="3">
        <f t="shared" si="23"/>
        <v>208395</v>
      </c>
      <c r="I95" s="3">
        <f>H95-SUM($D$4:D94)</f>
        <v>204870</v>
      </c>
      <c r="J95" s="3">
        <f>INT((F94-(SUM($D$4:D94)/5))/((340+5*25)/5)+1)</f>
        <v>416</v>
      </c>
      <c r="K95" s="3">
        <f>INT((F94-(SUM($D$4:D94)/5))/((340+7*25)/5)+1)</f>
        <v>375</v>
      </c>
      <c r="L95" s="3">
        <f>INT((F94-(SUM($D$4:D94)/5))/((340+9*25)/5))+1</f>
        <v>342</v>
      </c>
      <c r="M95" s="3">
        <f>INT((F94-(SUM($D$4:D94)/5))/((340+11*25)/5))+1</f>
        <v>315</v>
      </c>
      <c r="N95" s="3">
        <f>INT((F94-(SUM($D$4:D94)/5))/((340+13*25)/5))+1</f>
        <v>291</v>
      </c>
      <c r="O95" s="3">
        <f>INT((F94-(SUM($D$4:D94)/5))/((340+15*25)/5))+1</f>
        <v>271</v>
      </c>
      <c r="P95" s="3">
        <f>INT((F94-(SUM($D$4:D94)/5))/((340+17*25)/5)+1)</f>
        <v>253</v>
      </c>
      <c r="Q95" s="3">
        <f>INT((F94-(SUM($D$4:D94)/5))/((340+40*25)/5)+1)</f>
        <v>145</v>
      </c>
      <c r="R95" s="1">
        <v>10</v>
      </c>
    </row>
    <row r="96" spans="1:18" x14ac:dyDescent="0.25">
      <c r="A96" s="3">
        <v>93</v>
      </c>
      <c r="B96" s="3">
        <v>93</v>
      </c>
      <c r="C96" s="3">
        <v>24500</v>
      </c>
      <c r="D96" s="3">
        <v>50</v>
      </c>
      <c r="E96" s="3">
        <f t="shared" si="19"/>
        <v>2450</v>
      </c>
      <c r="F96" s="3">
        <f>SUM($E$4:E96)</f>
        <v>44129</v>
      </c>
      <c r="G96" s="3">
        <f t="shared" si="22"/>
        <v>12250</v>
      </c>
      <c r="H96" s="3">
        <f t="shared" si="23"/>
        <v>220645</v>
      </c>
      <c r="I96" s="3">
        <f>H96-SUM($D$4:D95)</f>
        <v>217070</v>
      </c>
      <c r="J96" s="3">
        <f>INT((F95-(SUM($D$4:D95)/5))/((340+5*25)/5)+1)</f>
        <v>441</v>
      </c>
      <c r="K96" s="3">
        <f>INT((F95-(SUM($D$4:D95)/5))/((340+7*25)/5)+1)</f>
        <v>398</v>
      </c>
      <c r="L96" s="3">
        <f>INT((F95-(SUM($D$4:D95)/5))/((340+9*25)/5))+1</f>
        <v>363</v>
      </c>
      <c r="M96" s="3">
        <f>INT((F95-(SUM($D$4:D95)/5))/((340+11*25)/5))+1</f>
        <v>334</v>
      </c>
      <c r="N96" s="3">
        <f>INT((F95-(SUM($D$4:D95)/5))/((340+13*25)/5))+1</f>
        <v>309</v>
      </c>
      <c r="O96" s="3">
        <f>INT((F95-(SUM($D$4:D95)/5))/((340+15*25)/5))+1</f>
        <v>287</v>
      </c>
      <c r="P96" s="3">
        <f>INT((F95-(SUM($D$4:D95)/5))/((340+17*25)/5)+1)</f>
        <v>268</v>
      </c>
      <c r="Q96" s="3">
        <f>INT((F95-(SUM($D$4:D95)/5))/((340+40*25)/5)+1)</f>
        <v>153</v>
      </c>
      <c r="R96" s="1">
        <v>10</v>
      </c>
    </row>
    <row r="97" spans="1:18" x14ac:dyDescent="0.25">
      <c r="A97" s="3">
        <v>94</v>
      </c>
      <c r="B97" s="3">
        <v>94</v>
      </c>
      <c r="C97" s="3">
        <v>25500</v>
      </c>
      <c r="D97" s="3">
        <v>50</v>
      </c>
      <c r="E97" s="3">
        <f t="shared" si="19"/>
        <v>2550</v>
      </c>
      <c r="F97" s="3">
        <f>SUM($E$4:E97)</f>
        <v>46679</v>
      </c>
      <c r="G97" s="3">
        <f t="shared" si="22"/>
        <v>12750</v>
      </c>
      <c r="H97" s="3">
        <f t="shared" si="23"/>
        <v>233395</v>
      </c>
      <c r="I97" s="3">
        <f>H97-SUM($D$4:D96)</f>
        <v>229770</v>
      </c>
      <c r="J97" s="3">
        <f>INT((F96-(SUM($D$4:D96)/5))/((340+5*25)/5)+1)</f>
        <v>467</v>
      </c>
      <c r="K97" s="3">
        <f>INT((F96-(SUM($D$4:D96)/5))/((340+7*25)/5)+1)</f>
        <v>422</v>
      </c>
      <c r="L97" s="3">
        <f>INT((F96-(SUM($D$4:D96)/5))/((340+9*25)/5))+1</f>
        <v>385</v>
      </c>
      <c r="M97" s="3">
        <f>INT((F96-(SUM($D$4:D96)/5))/((340+11*25)/5))+1</f>
        <v>353</v>
      </c>
      <c r="N97" s="3">
        <f>INT((F96-(SUM($D$4:D96)/5))/((340+13*25)/5))+1</f>
        <v>327</v>
      </c>
      <c r="O97" s="3">
        <f>INT((F96-(SUM($D$4:D96)/5))/((340+15*25)/5))+1</f>
        <v>304</v>
      </c>
      <c r="P97" s="3">
        <f>INT((F96-(SUM($D$4:D96)/5))/((340+17*25)/5)+1)</f>
        <v>284</v>
      </c>
      <c r="Q97" s="3">
        <f>INT((F96-(SUM($D$4:D96)/5))/((340+40*25)/5)+1)</f>
        <v>162</v>
      </c>
      <c r="R97" s="1">
        <v>10</v>
      </c>
    </row>
    <row r="98" spans="1:18" x14ac:dyDescent="0.25">
      <c r="A98" s="3">
        <v>95</v>
      </c>
      <c r="B98" s="3">
        <v>95</v>
      </c>
      <c r="C98" s="3">
        <v>26500</v>
      </c>
      <c r="D98" s="3">
        <v>50</v>
      </c>
      <c r="E98" s="3">
        <f t="shared" si="19"/>
        <v>2650</v>
      </c>
      <c r="F98" s="3">
        <f>SUM($E$4:E98)</f>
        <v>49329</v>
      </c>
      <c r="G98" s="3">
        <f t="shared" si="22"/>
        <v>13250</v>
      </c>
      <c r="H98" s="3">
        <f t="shared" si="23"/>
        <v>246645</v>
      </c>
      <c r="I98" s="3">
        <f>H98-SUM($D$4:D97)</f>
        <v>242970</v>
      </c>
      <c r="J98" s="3">
        <f>INT((F97-(SUM($D$4:D97)/5))/((340+5*25)/5)+1)</f>
        <v>495</v>
      </c>
      <c r="K98" s="3">
        <f>INT((F97-(SUM($D$4:D97)/5))/((340+7*25)/5)+1)</f>
        <v>447</v>
      </c>
      <c r="L98" s="3">
        <f>INT((F97-(SUM($D$4:D97)/5))/((340+9*25)/5))+1</f>
        <v>407</v>
      </c>
      <c r="M98" s="3">
        <f>INT((F97-(SUM($D$4:D97)/5))/((340+11*25)/5))+1</f>
        <v>374</v>
      </c>
      <c r="N98" s="3">
        <f>INT((F97-(SUM($D$4:D97)/5))/((340+13*25)/5))+1</f>
        <v>346</v>
      </c>
      <c r="O98" s="3">
        <f>INT((F97-(SUM($D$4:D97)/5))/((340+15*25)/5))+1</f>
        <v>322</v>
      </c>
      <c r="P98" s="3">
        <f>INT((F97-(SUM($D$4:D97)/5))/((340+17*25)/5)+1)</f>
        <v>301</v>
      </c>
      <c r="Q98" s="3">
        <f>INT((F97-(SUM($D$4:D97)/5))/((340+40*25)/5)+1)</f>
        <v>172</v>
      </c>
      <c r="R98" s="1">
        <v>10</v>
      </c>
    </row>
    <row r="99" spans="1:18" x14ac:dyDescent="0.25">
      <c r="A99" s="3">
        <v>96</v>
      </c>
      <c r="B99" s="3">
        <v>96</v>
      </c>
      <c r="C99" s="3">
        <v>27500</v>
      </c>
      <c r="D99" s="3">
        <v>50</v>
      </c>
      <c r="E99" s="3">
        <f t="shared" si="19"/>
        <v>2750</v>
      </c>
      <c r="F99" s="3">
        <f>SUM($E$4:E99)</f>
        <v>52079</v>
      </c>
      <c r="G99" s="3">
        <f t="shared" si="22"/>
        <v>13750</v>
      </c>
      <c r="H99" s="3">
        <f t="shared" si="23"/>
        <v>260395</v>
      </c>
      <c r="I99" s="3">
        <f>H99-SUM($D$4:D98)</f>
        <v>256670</v>
      </c>
      <c r="J99" s="3">
        <f>INT((F98-(SUM($D$4:D98)/5))/((340+5*25)/5)+1)</f>
        <v>523</v>
      </c>
      <c r="K99" s="3">
        <f>INT((F98-(SUM($D$4:D98)/5))/((340+7*25)/5)+1)</f>
        <v>472</v>
      </c>
      <c r="L99" s="3">
        <f>INT((F98-(SUM($D$4:D98)/5))/((340+9*25)/5))+1</f>
        <v>430</v>
      </c>
      <c r="M99" s="3">
        <f>INT((F98-(SUM($D$4:D98)/5))/((340+11*25)/5))+1</f>
        <v>395</v>
      </c>
      <c r="N99" s="3">
        <f>INT((F98-(SUM($D$4:D98)/5))/((340+13*25)/5))+1</f>
        <v>366</v>
      </c>
      <c r="O99" s="3">
        <f>INT((F98-(SUM($D$4:D98)/5))/((340+15*25)/5))+1</f>
        <v>340</v>
      </c>
      <c r="P99" s="3">
        <f>INT((F98-(SUM($D$4:D98)/5))/((340+17*25)/5)+1)</f>
        <v>318</v>
      </c>
      <c r="Q99" s="3">
        <f>INT((F98-(SUM($D$4:D98)/5))/((340+40*25)/5)+1)</f>
        <v>182</v>
      </c>
      <c r="R99" s="1">
        <v>10</v>
      </c>
    </row>
    <row r="100" spans="1:18" x14ac:dyDescent="0.25">
      <c r="A100" s="3">
        <v>97</v>
      </c>
      <c r="B100" s="3">
        <v>97</v>
      </c>
      <c r="C100" s="3">
        <v>28500</v>
      </c>
      <c r="D100" s="3">
        <v>50</v>
      </c>
      <c r="E100" s="3">
        <f t="shared" si="19"/>
        <v>2850</v>
      </c>
      <c r="F100" s="3">
        <f>SUM($E$4:E100)</f>
        <v>54929</v>
      </c>
      <c r="G100" s="3">
        <f t="shared" si="22"/>
        <v>14250</v>
      </c>
      <c r="H100" s="3">
        <f t="shared" si="23"/>
        <v>274645</v>
      </c>
      <c r="I100" s="3">
        <f>H100-SUM($D$4:D99)</f>
        <v>270870</v>
      </c>
      <c r="J100" s="3">
        <f>INT((F99-(SUM($D$4:D99)/5))/((340+5*25)/5)+1)</f>
        <v>552</v>
      </c>
      <c r="K100" s="3">
        <f>INT((F99-(SUM($D$4:D99)/5))/((340+7*25)/5)+1)</f>
        <v>499</v>
      </c>
      <c r="L100" s="3">
        <f>INT((F99-(SUM($D$4:D99)/5))/((340+9*25)/5))+1</f>
        <v>455</v>
      </c>
      <c r="M100" s="3">
        <f>INT((F99-(SUM($D$4:D99)/5))/((340+11*25)/5))+1</f>
        <v>418</v>
      </c>
      <c r="N100" s="3">
        <f>INT((F99-(SUM($D$4:D99)/5))/((340+13*25)/5))+1</f>
        <v>386</v>
      </c>
      <c r="O100" s="3">
        <f>INT((F99-(SUM($D$4:D99)/5))/((340+15*25)/5))+1</f>
        <v>359</v>
      </c>
      <c r="P100" s="3">
        <f>INT((F99-(SUM($D$4:D99)/5))/((340+17*25)/5)+1)</f>
        <v>336</v>
      </c>
      <c r="Q100" s="3">
        <f>INT((F99-(SUM($D$4:D99)/5))/((340+40*25)/5)+1)</f>
        <v>192</v>
      </c>
      <c r="R100" s="1">
        <v>10</v>
      </c>
    </row>
    <row r="101" spans="1:18" x14ac:dyDescent="0.25">
      <c r="A101" s="3">
        <v>98</v>
      </c>
      <c r="B101" s="3">
        <v>98</v>
      </c>
      <c r="C101" s="3">
        <v>29500</v>
      </c>
      <c r="D101" s="3">
        <v>50</v>
      </c>
      <c r="E101" s="3">
        <f t="shared" si="19"/>
        <v>2950</v>
      </c>
      <c r="F101" s="3">
        <f>SUM($E$4:E101)</f>
        <v>57879</v>
      </c>
      <c r="G101" s="3">
        <f t="shared" si="22"/>
        <v>14750</v>
      </c>
      <c r="H101" s="3">
        <f t="shared" si="23"/>
        <v>289395</v>
      </c>
      <c r="I101" s="3">
        <f>H101-SUM($D$4:D100)</f>
        <v>285570</v>
      </c>
      <c r="J101" s="3">
        <f>INT((F100-(SUM($D$4:D100)/5))/((340+5*25)/5)+1)</f>
        <v>583</v>
      </c>
      <c r="K101" s="3">
        <f>INT((F100-(SUM($D$4:D100)/5))/((340+7*25)/5)+1)</f>
        <v>526</v>
      </c>
      <c r="L101" s="3">
        <f>INT((F100-(SUM($D$4:D100)/5))/((340+9*25)/5))+1</f>
        <v>480</v>
      </c>
      <c r="M101" s="3">
        <f>INT((F100-(SUM($D$4:D100)/5))/((340+11*25)/5))+1</f>
        <v>441</v>
      </c>
      <c r="N101" s="3">
        <f>INT((F100-(SUM($D$4:D100)/5))/((340+13*25)/5))+1</f>
        <v>408</v>
      </c>
      <c r="O101" s="3">
        <f>INT((F100-(SUM($D$4:D100)/5))/((340+15*25)/5))+1</f>
        <v>379</v>
      </c>
      <c r="P101" s="3">
        <f>INT((F100-(SUM($D$4:D100)/5))/((340+17*25)/5)+1)</f>
        <v>355</v>
      </c>
      <c r="Q101" s="3">
        <f>INT((F100-(SUM($D$4:D100)/5))/((340+40*25)/5)+1)</f>
        <v>203</v>
      </c>
      <c r="R101" s="1">
        <v>10</v>
      </c>
    </row>
    <row r="102" spans="1:18" x14ac:dyDescent="0.25">
      <c r="A102" s="3">
        <v>99</v>
      </c>
      <c r="B102" s="3">
        <v>99</v>
      </c>
      <c r="C102" s="3">
        <v>33500</v>
      </c>
      <c r="D102" s="3">
        <v>50</v>
      </c>
      <c r="E102" s="3">
        <f t="shared" si="19"/>
        <v>3350</v>
      </c>
      <c r="F102" s="3">
        <f>SUM($E$4:E102)</f>
        <v>61229</v>
      </c>
      <c r="G102" s="3">
        <f t="shared" si="22"/>
        <v>16750</v>
      </c>
      <c r="H102" s="3">
        <f t="shared" si="23"/>
        <v>306145</v>
      </c>
      <c r="I102" s="3">
        <f>H102-SUM($D$4:D101)</f>
        <v>302270</v>
      </c>
      <c r="J102" s="3">
        <f>INT((F101-(SUM($D$4:D101)/5))/((340+5*25)/5)+1)</f>
        <v>615</v>
      </c>
      <c r="K102" s="3">
        <f>INT((F101-(SUM($D$4:D101)/5))/((340+7*25)/5)+1)</f>
        <v>555</v>
      </c>
      <c r="L102" s="3">
        <f>INT((F101-(SUM($D$4:D101)/5))/((340+9*25)/5))+1</f>
        <v>506</v>
      </c>
      <c r="M102" s="3">
        <f>INT((F101-(SUM($D$4:D101)/5))/((340+11*25)/5))+1</f>
        <v>465</v>
      </c>
      <c r="N102" s="3">
        <f>INT((F101-(SUM($D$4:D101)/5))/((340+13*25)/5))+1</f>
        <v>430</v>
      </c>
      <c r="O102" s="3">
        <f>INT((F101-(SUM($D$4:D101)/5))/((340+15*25)/5))+1</f>
        <v>400</v>
      </c>
      <c r="P102" s="3">
        <f>INT((F101-(SUM($D$4:D101)/5))/((340+17*25)/5)+1)</f>
        <v>374</v>
      </c>
      <c r="Q102" s="3">
        <f>INT((F101-(SUM($D$4:D101)/5))/((340+40*25)/5)+1)</f>
        <v>214</v>
      </c>
      <c r="R102" s="1">
        <v>10</v>
      </c>
    </row>
    <row r="103" spans="1:18" x14ac:dyDescent="0.25">
      <c r="A103" s="3">
        <v>100</v>
      </c>
      <c r="B103" s="3">
        <v>100</v>
      </c>
      <c r="C103" s="3">
        <v>35000</v>
      </c>
      <c r="D103" s="3">
        <v>50</v>
      </c>
      <c r="E103" s="3">
        <f t="shared" si="19"/>
        <v>3500</v>
      </c>
      <c r="F103" s="3">
        <f>SUM($E$4:E103)</f>
        <v>64729</v>
      </c>
      <c r="G103" s="3">
        <f t="shared" si="22"/>
        <v>17500</v>
      </c>
      <c r="H103" s="3">
        <f t="shared" si="23"/>
        <v>323645</v>
      </c>
      <c r="I103" s="3">
        <f>H103-SUM($D$4:D102)</f>
        <v>319720</v>
      </c>
      <c r="J103" s="3">
        <f>INT((F102-(SUM($D$4:D102)/5))/((340+5*25)/5)+1)</f>
        <v>650</v>
      </c>
      <c r="K103" s="3">
        <f>INT((F102-(SUM($D$4:D102)/5))/((340+7*25)/5)+1)</f>
        <v>587</v>
      </c>
      <c r="L103" s="3">
        <f>INT((F102-(SUM($D$4:D102)/5))/((340+9*25)/5))+1</f>
        <v>535</v>
      </c>
      <c r="M103" s="3">
        <f>INT((F102-(SUM($D$4:D102)/5))/((340+11*25)/5))+1</f>
        <v>492</v>
      </c>
      <c r="N103" s="3">
        <f>INT((F102-(SUM($D$4:D102)/5))/((340+13*25)/5))+1</f>
        <v>455</v>
      </c>
      <c r="O103" s="3">
        <f>INT((F102-(SUM($D$4:D102)/5))/((340+15*25)/5))+1</f>
        <v>423</v>
      </c>
      <c r="P103" s="3">
        <f>INT((F102-(SUM($D$4:D102)/5))/((340+17*25)/5)+1)</f>
        <v>396</v>
      </c>
      <c r="Q103" s="3">
        <f>INT((F102-(SUM($D$4:D102)/5))/((340+40*25)/5)+1)</f>
        <v>226</v>
      </c>
      <c r="R103" s="1">
        <v>10</v>
      </c>
    </row>
    <row r="104" spans="1:18" x14ac:dyDescent="0.25">
      <c r="A104" s="3">
        <v>101</v>
      </c>
      <c r="B104" s="3">
        <v>101</v>
      </c>
      <c r="C104" s="3">
        <v>36500</v>
      </c>
      <c r="D104" s="3">
        <v>50</v>
      </c>
      <c r="E104" s="3">
        <f t="shared" si="19"/>
        <v>3650</v>
      </c>
      <c r="F104" s="3">
        <f>SUM($E$4:E104)</f>
        <v>68379</v>
      </c>
      <c r="G104" s="3">
        <f t="shared" si="22"/>
        <v>18250</v>
      </c>
      <c r="H104" s="3">
        <f t="shared" si="23"/>
        <v>341895</v>
      </c>
      <c r="I104" s="3">
        <f>H104-SUM($D$4:D103)</f>
        <v>337920</v>
      </c>
      <c r="J104" s="3">
        <f>INT((F103-(SUM($D$4:D103)/5))/((340+5*25)/5)+1)</f>
        <v>688</v>
      </c>
      <c r="K104" s="3">
        <f>INT((F103-(SUM($D$4:D103)/5))/((340+7*25)/5)+1)</f>
        <v>621</v>
      </c>
      <c r="L104" s="3">
        <f>INT((F103-(SUM($D$4:D103)/5))/((340+9*25)/5))+1</f>
        <v>566</v>
      </c>
      <c r="M104" s="3">
        <f>INT((F103-(SUM($D$4:D103)/5))/((340+11*25)/5))+1</f>
        <v>520</v>
      </c>
      <c r="N104" s="3">
        <f>INT((F103-(SUM($D$4:D103)/5))/((340+13*25)/5))+1</f>
        <v>481</v>
      </c>
      <c r="O104" s="3">
        <f>INT((F103-(SUM($D$4:D103)/5))/((340+15*25)/5))+1</f>
        <v>448</v>
      </c>
      <c r="P104" s="3">
        <f>INT((F103-(SUM($D$4:D103)/5))/((340+17*25)/5)+1)</f>
        <v>418</v>
      </c>
      <c r="Q104" s="3">
        <f>INT((F103-(SUM($D$4:D103)/5))/((340+40*25)/5)+1)</f>
        <v>239</v>
      </c>
      <c r="R104" s="1">
        <v>10</v>
      </c>
    </row>
    <row r="105" spans="1:18" x14ac:dyDescent="0.25">
      <c r="A105" s="3">
        <v>102</v>
      </c>
      <c r="B105" s="3">
        <v>102</v>
      </c>
      <c r="C105" s="3">
        <v>38000</v>
      </c>
      <c r="D105" s="3">
        <v>50</v>
      </c>
      <c r="E105" s="3">
        <f t="shared" si="19"/>
        <v>3800</v>
      </c>
      <c r="F105" s="3">
        <f>SUM($E$4:E105)</f>
        <v>72179</v>
      </c>
      <c r="G105" s="3">
        <f t="shared" si="22"/>
        <v>19000</v>
      </c>
      <c r="H105" s="3">
        <f t="shared" si="23"/>
        <v>360895</v>
      </c>
      <c r="I105" s="3">
        <f>H105-SUM($D$4:D104)</f>
        <v>356870</v>
      </c>
      <c r="J105" s="3">
        <f>INT((F104-(SUM($D$4:D104)/5))/((340+5*25)/5)+1)</f>
        <v>727</v>
      </c>
      <c r="K105" s="3">
        <f>INT((F104-(SUM($D$4:D104)/5))/((340+7*25)/5)+1)</f>
        <v>657</v>
      </c>
      <c r="L105" s="3">
        <f>INT((F104-(SUM($D$4:D104)/5))/((340+9*25)/5))+1</f>
        <v>599</v>
      </c>
      <c r="M105" s="3">
        <f>INT((F104-(SUM($D$4:D104)/5))/((340+11*25)/5))+1</f>
        <v>550</v>
      </c>
      <c r="N105" s="3">
        <f>INT((F104-(SUM($D$4:D104)/5))/((340+13*25)/5))+1</f>
        <v>509</v>
      </c>
      <c r="O105" s="3">
        <f>INT((F104-(SUM($D$4:D104)/5))/((340+15*25)/5))+1</f>
        <v>473</v>
      </c>
      <c r="P105" s="3">
        <f>INT((F104-(SUM($D$4:D104)/5))/((340+17*25)/5)+1)</f>
        <v>442</v>
      </c>
      <c r="Q105" s="3">
        <f>INT((F104-(SUM($D$4:D104)/5))/((340+40*25)/5)+1)</f>
        <v>253</v>
      </c>
      <c r="R105" s="1">
        <v>10</v>
      </c>
    </row>
    <row r="106" spans="1:18" x14ac:dyDescent="0.25">
      <c r="A106" s="3">
        <v>103</v>
      </c>
      <c r="B106" s="3">
        <v>103</v>
      </c>
      <c r="C106" s="3">
        <v>39500</v>
      </c>
      <c r="D106" s="3">
        <v>50</v>
      </c>
      <c r="E106" s="3">
        <f t="shared" si="19"/>
        <v>3950</v>
      </c>
      <c r="F106" s="3">
        <f>SUM($E$4:E106)</f>
        <v>76129</v>
      </c>
      <c r="G106" s="3">
        <f t="shared" si="22"/>
        <v>19750</v>
      </c>
      <c r="H106" s="3">
        <f t="shared" si="23"/>
        <v>380645</v>
      </c>
      <c r="I106" s="3">
        <f>H106-SUM($D$4:D105)</f>
        <v>376570</v>
      </c>
      <c r="J106" s="3">
        <f>INT((F105-(SUM($D$4:D105)/5))/((340+5*25)/5)+1)</f>
        <v>768</v>
      </c>
      <c r="K106" s="3">
        <f>INT((F105-(SUM($D$4:D105)/5))/((340+7*25)/5)+1)</f>
        <v>693</v>
      </c>
      <c r="L106" s="3">
        <f>INT((F105-(SUM($D$4:D105)/5))/((340+9*25)/5))+1</f>
        <v>632</v>
      </c>
      <c r="M106" s="3">
        <f>INT((F105-(SUM($D$4:D105)/5))/((340+11*25)/5))+1</f>
        <v>581</v>
      </c>
      <c r="N106" s="3">
        <f>INT((F105-(SUM($D$4:D105)/5))/((340+13*25)/5))+1</f>
        <v>537</v>
      </c>
      <c r="O106" s="3">
        <f>INT((F105-(SUM($D$4:D105)/5))/((340+15*25)/5))+1</f>
        <v>500</v>
      </c>
      <c r="P106" s="3">
        <f>INT((F105-(SUM($D$4:D105)/5))/((340+17*25)/5)+1)</f>
        <v>467</v>
      </c>
      <c r="Q106" s="3">
        <f>INT((F105-(SUM($D$4:D105)/5))/((340+40*25)/5)+1)</f>
        <v>267</v>
      </c>
      <c r="R106" s="1">
        <v>10</v>
      </c>
    </row>
    <row r="107" spans="1:18" x14ac:dyDescent="0.25">
      <c r="A107" s="3">
        <v>104</v>
      </c>
      <c r="B107" s="3">
        <v>104</v>
      </c>
      <c r="C107" s="3">
        <v>41000</v>
      </c>
      <c r="D107" s="3">
        <v>50</v>
      </c>
      <c r="E107" s="3">
        <f t="shared" si="19"/>
        <v>4100</v>
      </c>
      <c r="F107" s="3">
        <f>SUM($E$4:E107)</f>
        <v>80229</v>
      </c>
      <c r="G107" s="3">
        <f t="shared" si="22"/>
        <v>20500</v>
      </c>
      <c r="H107" s="3">
        <f t="shared" si="23"/>
        <v>401145</v>
      </c>
      <c r="I107" s="3">
        <f>H107-SUM($D$4:D106)</f>
        <v>397020</v>
      </c>
      <c r="J107" s="3">
        <f>INT((F106-(SUM($D$4:D106)/5))/((340+5*25)/5)+1)</f>
        <v>810</v>
      </c>
      <c r="K107" s="3">
        <f>INT((F106-(SUM($D$4:D106)/5))/((340+7*25)/5)+1)</f>
        <v>732</v>
      </c>
      <c r="L107" s="3">
        <f>INT((F106-(SUM($D$4:D106)/5))/((340+9*25)/5))+1</f>
        <v>667</v>
      </c>
      <c r="M107" s="3">
        <f>INT((F106-(SUM($D$4:D106)/5))/((340+11*25)/5))+1</f>
        <v>613</v>
      </c>
      <c r="N107" s="3">
        <f>INT((F106-(SUM($D$4:D106)/5))/((340+13*25)/5))+1</f>
        <v>567</v>
      </c>
      <c r="O107" s="3">
        <f>INT((F106-(SUM($D$4:D106)/5))/((340+15*25)/5))+1</f>
        <v>527</v>
      </c>
      <c r="P107" s="3">
        <f>INT((F106-(SUM($D$4:D106)/5))/((340+17*25)/5)+1)</f>
        <v>493</v>
      </c>
      <c r="Q107" s="3">
        <f>INT((F106-(SUM($D$4:D106)/5))/((340+40*25)/5)+1)</f>
        <v>281</v>
      </c>
      <c r="R107" s="1">
        <v>10</v>
      </c>
    </row>
    <row r="108" spans="1:18" x14ac:dyDescent="0.25">
      <c r="A108" s="3">
        <v>105</v>
      </c>
      <c r="B108" s="3">
        <v>105</v>
      </c>
      <c r="C108" s="3">
        <v>42500</v>
      </c>
      <c r="D108" s="3">
        <v>50</v>
      </c>
      <c r="E108" s="3">
        <f t="shared" si="19"/>
        <v>4250</v>
      </c>
      <c r="F108" s="3">
        <f>SUM($E$4:E108)</f>
        <v>84479</v>
      </c>
      <c r="G108" s="3">
        <f t="shared" si="22"/>
        <v>21250</v>
      </c>
      <c r="H108" s="3">
        <f t="shared" si="23"/>
        <v>422395</v>
      </c>
      <c r="I108" s="3">
        <f>H108-SUM($D$4:D107)</f>
        <v>418220</v>
      </c>
      <c r="J108" s="3">
        <f>INT((F107-(SUM($D$4:D107)/5))/((340+5*25)/5)+1)</f>
        <v>854</v>
      </c>
      <c r="K108" s="3">
        <f>INT((F107-(SUM($D$4:D107)/5))/((340+7*25)/5)+1)</f>
        <v>771</v>
      </c>
      <c r="L108" s="3">
        <f>INT((F107-(SUM($D$4:D107)/5))/((340+9*25)/5))+1</f>
        <v>703</v>
      </c>
      <c r="M108" s="3">
        <f>INT((F107-(SUM($D$4:D107)/5))/((340+11*25)/5))+1</f>
        <v>646</v>
      </c>
      <c r="N108" s="3">
        <f>INT((F107-(SUM($D$4:D107)/5))/((340+13*25)/5))+1</f>
        <v>597</v>
      </c>
      <c r="O108" s="3">
        <f>INT((F107-(SUM($D$4:D107)/5))/((340+15*25)/5))+1</f>
        <v>556</v>
      </c>
      <c r="P108" s="3">
        <f>INT((F107-(SUM($D$4:D107)/5))/((340+17*25)/5)+1)</f>
        <v>519</v>
      </c>
      <c r="Q108" s="3">
        <f>INT((F107-(SUM($D$4:D107)/5))/((340+40*25)/5)+1)</f>
        <v>297</v>
      </c>
      <c r="R108" s="1">
        <v>10</v>
      </c>
    </row>
    <row r="109" spans="1:18" x14ac:dyDescent="0.25">
      <c r="A109" s="3">
        <v>106</v>
      </c>
      <c r="B109" s="3">
        <v>106</v>
      </c>
      <c r="C109" s="3">
        <v>44000</v>
      </c>
      <c r="D109" s="3">
        <v>50</v>
      </c>
      <c r="E109" s="3">
        <f t="shared" si="19"/>
        <v>4400</v>
      </c>
      <c r="F109" s="3">
        <f>SUM($E$4:E109)</f>
        <v>88879</v>
      </c>
      <c r="G109" s="3">
        <f t="shared" si="22"/>
        <v>22000</v>
      </c>
      <c r="H109" s="3">
        <f t="shared" si="23"/>
        <v>444395</v>
      </c>
      <c r="I109" s="3">
        <f>H109-SUM($D$4:D108)</f>
        <v>440170</v>
      </c>
      <c r="J109" s="3">
        <f>INT((F108-(SUM($D$4:D108)/5))/((340+5*25)/5)+1)</f>
        <v>900</v>
      </c>
      <c r="K109" s="3">
        <f>INT((F108-(SUM($D$4:D108)/5))/((340+7*25)/5)+1)</f>
        <v>812</v>
      </c>
      <c r="L109" s="3">
        <f>INT((F108-(SUM($D$4:D108)/5))/((340+9*25)/5))+1</f>
        <v>741</v>
      </c>
      <c r="M109" s="3">
        <f>INT((F108-(SUM($D$4:D108)/5))/((340+11*25)/5))+1</f>
        <v>680</v>
      </c>
      <c r="N109" s="3">
        <f>INT((F108-(SUM($D$4:D108)/5))/((340+13*25)/5))+1</f>
        <v>629</v>
      </c>
      <c r="O109" s="3">
        <f>INT((F108-(SUM($D$4:D108)/5))/((340+15*25)/5))+1</f>
        <v>585</v>
      </c>
      <c r="P109" s="3">
        <f>INT((F108-(SUM($D$4:D108)/5))/((340+17*25)/5)+1)</f>
        <v>547</v>
      </c>
      <c r="Q109" s="3">
        <f>INT((F108-(SUM($D$4:D108)/5))/((340+40*25)/5)+1)</f>
        <v>313</v>
      </c>
      <c r="R109" s="1">
        <v>10</v>
      </c>
    </row>
    <row r="110" spans="1:18" x14ac:dyDescent="0.25">
      <c r="A110" s="3">
        <v>107</v>
      </c>
      <c r="B110" s="3">
        <v>107</v>
      </c>
      <c r="C110" s="3">
        <v>45500</v>
      </c>
      <c r="D110" s="3">
        <v>50</v>
      </c>
      <c r="E110" s="3">
        <f t="shared" si="19"/>
        <v>4550</v>
      </c>
      <c r="F110" s="3">
        <f>SUM($E$4:E110)</f>
        <v>93429</v>
      </c>
      <c r="G110" s="3">
        <f t="shared" si="22"/>
        <v>22750</v>
      </c>
      <c r="H110" s="3">
        <f t="shared" si="23"/>
        <v>467145</v>
      </c>
      <c r="I110" s="3">
        <f>H110-SUM($D$4:D109)</f>
        <v>462870</v>
      </c>
      <c r="J110" s="3">
        <f>INT((F109-(SUM($D$4:D109)/5))/((340+5*25)/5)+1)</f>
        <v>947</v>
      </c>
      <c r="K110" s="3">
        <f>INT((F109-(SUM($D$4:D109)/5))/((340+7*25)/5)+1)</f>
        <v>855</v>
      </c>
      <c r="L110" s="3">
        <f>INT((F109-(SUM($D$4:D109)/5))/((340+9*25)/5))+1</f>
        <v>779</v>
      </c>
      <c r="M110" s="3">
        <f>INT((F109-(SUM($D$4:D109)/5))/((340+11*25)/5))+1</f>
        <v>716</v>
      </c>
      <c r="N110" s="3">
        <f>INT((F109-(SUM($D$4:D109)/5))/((340+13*25)/5))+1</f>
        <v>662</v>
      </c>
      <c r="O110" s="3">
        <f>INT((F109-(SUM($D$4:D109)/5))/((340+15*25)/5))+1</f>
        <v>616</v>
      </c>
      <c r="P110" s="3">
        <f>INT((F109-(SUM($D$4:D109)/5))/((340+17*25)/5)+1)</f>
        <v>576</v>
      </c>
      <c r="Q110" s="3">
        <f>INT((F109-(SUM($D$4:D109)/5))/((340+40*25)/5)+1)</f>
        <v>329</v>
      </c>
      <c r="R110" s="1">
        <v>10</v>
      </c>
    </row>
    <row r="111" spans="1:18" x14ac:dyDescent="0.25">
      <c r="A111" s="3">
        <v>108</v>
      </c>
      <c r="B111" s="3">
        <v>108</v>
      </c>
      <c r="C111" s="3">
        <v>47000</v>
      </c>
      <c r="D111" s="3">
        <v>50</v>
      </c>
      <c r="E111" s="3">
        <f t="shared" si="19"/>
        <v>4700</v>
      </c>
      <c r="F111" s="3">
        <f>SUM($E$4:E111)</f>
        <v>98129</v>
      </c>
      <c r="G111" s="3">
        <f t="shared" si="22"/>
        <v>23500</v>
      </c>
      <c r="H111" s="3">
        <f t="shared" si="23"/>
        <v>490645</v>
      </c>
      <c r="I111" s="3">
        <f>H111-SUM($D$4:D110)</f>
        <v>486320</v>
      </c>
      <c r="J111" s="3">
        <f>INT((F110-(SUM($D$4:D110)/5))/((340+5*25)/5)+1)</f>
        <v>996</v>
      </c>
      <c r="K111" s="3">
        <f>INT((F110-(SUM($D$4:D110)/5))/((340+7*25)/5)+1)</f>
        <v>899</v>
      </c>
      <c r="L111" s="3">
        <f>INT((F110-(SUM($D$4:D110)/5))/((340+9*25)/5))+1</f>
        <v>820</v>
      </c>
      <c r="M111" s="3">
        <f>INT((F110-(SUM($D$4:D110)/5))/((340+11*25)/5))+1</f>
        <v>753</v>
      </c>
      <c r="N111" s="3">
        <f>INT((F110-(SUM($D$4:D110)/5))/((340+13*25)/5))+1</f>
        <v>696</v>
      </c>
      <c r="O111" s="3">
        <f>INT((F110-(SUM($D$4:D110)/5))/((340+15*25)/5))+1</f>
        <v>648</v>
      </c>
      <c r="P111" s="3">
        <f>INT((F110-(SUM($D$4:D110)/5))/((340+17*25)/5)+1)</f>
        <v>605</v>
      </c>
      <c r="Q111" s="3">
        <f>INT((F110-(SUM($D$4:D110)/5))/((340+40*25)/5)+1)</f>
        <v>346</v>
      </c>
      <c r="R111" s="1">
        <v>10</v>
      </c>
    </row>
    <row r="112" spans="1:18" x14ac:dyDescent="0.25">
      <c r="A112" s="3">
        <v>109</v>
      </c>
      <c r="B112" s="3">
        <v>109</v>
      </c>
      <c r="C112" s="3">
        <v>49000</v>
      </c>
      <c r="D112" s="3">
        <v>50</v>
      </c>
      <c r="E112" s="3">
        <f t="shared" si="19"/>
        <v>4900</v>
      </c>
      <c r="F112" s="3">
        <f>SUM($E$4:E112)</f>
        <v>103029</v>
      </c>
      <c r="G112" s="3">
        <f t="shared" si="22"/>
        <v>24500</v>
      </c>
      <c r="H112" s="3">
        <f t="shared" si="23"/>
        <v>515145</v>
      </c>
      <c r="I112" s="3">
        <f>H112-SUM($D$4:D111)</f>
        <v>510770</v>
      </c>
      <c r="J112" s="3">
        <f>INT((F111-(SUM($D$4:D111)/5))/((340+5*25)/5)+1)</f>
        <v>1046</v>
      </c>
      <c r="K112" s="3">
        <f>INT((F111-(SUM($D$4:D111)/5))/((340+7*25)/5)+1)</f>
        <v>945</v>
      </c>
      <c r="L112" s="3">
        <f>INT((F111-(SUM($D$4:D111)/5))/((340+9*25)/5))+1</f>
        <v>861</v>
      </c>
      <c r="M112" s="3">
        <f>INT((F111-(SUM($D$4:D111)/5))/((340+11*25)/5))+1</f>
        <v>791</v>
      </c>
      <c r="N112" s="3">
        <f>INT((F111-(SUM($D$4:D111)/5))/((340+13*25)/5))+1</f>
        <v>732</v>
      </c>
      <c r="O112" s="3">
        <f>INT((F111-(SUM($D$4:D111)/5))/((340+15*25)/5))+1</f>
        <v>681</v>
      </c>
      <c r="P112" s="3">
        <f>INT((F111-(SUM($D$4:D111)/5))/((340+17*25)/5)+1)</f>
        <v>636</v>
      </c>
      <c r="Q112" s="3">
        <f>INT((F111-(SUM($D$4:D111)/5))/((340+40*25)/5)+1)</f>
        <v>363</v>
      </c>
      <c r="R112" s="1">
        <v>10</v>
      </c>
    </row>
    <row r="113" spans="1:18" x14ac:dyDescent="0.25">
      <c r="A113" s="3">
        <v>110</v>
      </c>
      <c r="B113" s="3">
        <v>110</v>
      </c>
      <c r="C113" s="3">
        <v>51000</v>
      </c>
      <c r="D113" s="3">
        <v>50</v>
      </c>
      <c r="E113" s="3">
        <f t="shared" si="19"/>
        <v>5100</v>
      </c>
      <c r="F113" s="3">
        <f>SUM($E$4:E113)</f>
        <v>108129</v>
      </c>
      <c r="G113" s="3">
        <f t="shared" si="22"/>
        <v>25500</v>
      </c>
      <c r="H113" s="3">
        <f t="shared" si="23"/>
        <v>540645</v>
      </c>
      <c r="I113" s="3">
        <f>H113-SUM($D$4:D112)</f>
        <v>536220</v>
      </c>
      <c r="J113" s="3">
        <f>INT((F112-(SUM($D$4:D112)/5))/((340+5*25)/5)+1)</f>
        <v>1099</v>
      </c>
      <c r="K113" s="3">
        <f>INT((F112-(SUM($D$4:D112)/5))/((340+7*25)/5)+1)</f>
        <v>992</v>
      </c>
      <c r="L113" s="3">
        <f>INT((F112-(SUM($D$4:D112)/5))/((340+9*25)/5))+1</f>
        <v>904</v>
      </c>
      <c r="M113" s="3">
        <f>INT((F112-(SUM($D$4:D112)/5))/((340+11*25)/5))+1</f>
        <v>831</v>
      </c>
      <c r="N113" s="3">
        <f>INT((F112-(SUM($D$4:D112)/5))/((340+13*25)/5))+1</f>
        <v>769</v>
      </c>
      <c r="O113" s="3">
        <f>INT((F112-(SUM($D$4:D112)/5))/((340+15*25)/5))+1</f>
        <v>715</v>
      </c>
      <c r="P113" s="3">
        <f>INT((F112-(SUM($D$4:D112)/5))/((340+17*25)/5)+1)</f>
        <v>668</v>
      </c>
      <c r="Q113" s="3">
        <f>INT((F112-(SUM($D$4:D112)/5))/((340+40*25)/5)+1)</f>
        <v>382</v>
      </c>
      <c r="R113" s="1">
        <v>10</v>
      </c>
    </row>
    <row r="114" spans="1:18" x14ac:dyDescent="0.25">
      <c r="A114" s="3">
        <v>111</v>
      </c>
      <c r="B114" s="3">
        <v>111</v>
      </c>
      <c r="C114" s="3">
        <v>53000</v>
      </c>
      <c r="D114" s="3">
        <v>50</v>
      </c>
      <c r="E114" s="3">
        <f t="shared" si="19"/>
        <v>5300</v>
      </c>
      <c r="F114" s="3">
        <f>SUM($E$4:E114)</f>
        <v>113429</v>
      </c>
      <c r="G114" s="3">
        <f t="shared" si="22"/>
        <v>26500</v>
      </c>
      <c r="H114" s="3">
        <f t="shared" si="23"/>
        <v>567145</v>
      </c>
      <c r="I114" s="3">
        <f>H114-SUM($D$4:D113)</f>
        <v>562670</v>
      </c>
      <c r="J114" s="3">
        <f>INT((F113-(SUM($D$4:D113)/5))/((340+5*25)/5)+1)</f>
        <v>1154</v>
      </c>
      <c r="K114" s="3">
        <f>INT((F113-(SUM($D$4:D113)/5))/((340+7*25)/5)+1)</f>
        <v>1042</v>
      </c>
      <c r="L114" s="3">
        <f>INT((F113-(SUM($D$4:D113)/5))/((340+9*25)/5))+1</f>
        <v>949</v>
      </c>
      <c r="M114" s="3">
        <f>INT((F113-(SUM($D$4:D113)/5))/((340+11*25)/5))+1</f>
        <v>872</v>
      </c>
      <c r="N114" s="3">
        <f>INT((F113-(SUM($D$4:D113)/5))/((340+13*25)/5))+1</f>
        <v>807</v>
      </c>
      <c r="O114" s="3">
        <f>INT((F113-(SUM($D$4:D113)/5))/((340+15*25)/5))+1</f>
        <v>750</v>
      </c>
      <c r="P114" s="3">
        <f>INT((F113-(SUM($D$4:D113)/5))/((340+17*25)/5)+1)</f>
        <v>701</v>
      </c>
      <c r="Q114" s="3">
        <f>INT((F113-(SUM($D$4:D113)/5))/((340+40*25)/5)+1)</f>
        <v>401</v>
      </c>
      <c r="R114" s="1">
        <v>10</v>
      </c>
    </row>
    <row r="115" spans="1:18" x14ac:dyDescent="0.25">
      <c r="A115" s="3">
        <v>112</v>
      </c>
      <c r="B115" s="3">
        <v>112</v>
      </c>
      <c r="C115" s="3">
        <v>55000</v>
      </c>
      <c r="D115" s="3">
        <v>50</v>
      </c>
      <c r="E115" s="3">
        <f t="shared" si="19"/>
        <v>5500</v>
      </c>
      <c r="F115" s="3">
        <f>SUM($E$4:E115)</f>
        <v>118929</v>
      </c>
      <c r="G115" s="3">
        <f t="shared" si="22"/>
        <v>27500</v>
      </c>
      <c r="H115" s="3">
        <f t="shared" si="23"/>
        <v>594645</v>
      </c>
      <c r="I115" s="3">
        <f>H115-SUM($D$4:D114)</f>
        <v>590120</v>
      </c>
      <c r="J115" s="3">
        <f>INT((F114-(SUM($D$4:D114)/5))/((340+5*25)/5)+1)</f>
        <v>1210</v>
      </c>
      <c r="K115" s="3">
        <f>INT((F114-(SUM($D$4:D114)/5))/((340+7*25)/5)+1)</f>
        <v>1093</v>
      </c>
      <c r="L115" s="3">
        <f>INT((F114-(SUM($D$4:D114)/5))/((340+9*25)/5))+1</f>
        <v>996</v>
      </c>
      <c r="M115" s="3">
        <f>INT((F114-(SUM($D$4:D114)/5))/((340+11*25)/5))+1</f>
        <v>915</v>
      </c>
      <c r="N115" s="3">
        <f>INT((F114-(SUM($D$4:D114)/5))/((340+13*25)/5))+1</f>
        <v>847</v>
      </c>
      <c r="O115" s="3">
        <f>INT((F114-(SUM($D$4:D114)/5))/((340+15*25)/5))+1</f>
        <v>787</v>
      </c>
      <c r="P115" s="3">
        <f>INT((F114-(SUM($D$4:D114)/5))/((340+17*25)/5)+1)</f>
        <v>736</v>
      </c>
      <c r="Q115" s="3">
        <f>INT((F114-(SUM($D$4:D114)/5))/((340+40*25)/5)+1)</f>
        <v>420</v>
      </c>
      <c r="R115" s="1">
        <v>10</v>
      </c>
    </row>
    <row r="116" spans="1:18" x14ac:dyDescent="0.25">
      <c r="A116" s="3">
        <v>113</v>
      </c>
      <c r="B116" s="3">
        <v>113</v>
      </c>
      <c r="C116" s="3">
        <v>57000</v>
      </c>
      <c r="D116" s="3">
        <v>50</v>
      </c>
      <c r="E116" s="3">
        <f t="shared" si="19"/>
        <v>5700</v>
      </c>
      <c r="F116" s="3">
        <f>SUM($E$4:E116)</f>
        <v>124629</v>
      </c>
      <c r="G116" s="3">
        <f t="shared" si="22"/>
        <v>28500</v>
      </c>
      <c r="H116" s="3">
        <f t="shared" si="23"/>
        <v>623145</v>
      </c>
      <c r="I116" s="3">
        <f>H116-SUM($D$4:D115)</f>
        <v>618570</v>
      </c>
      <c r="J116" s="3">
        <f>INT((F115-(SUM($D$4:D115)/5))/((340+5*25)/5)+1)</f>
        <v>1269</v>
      </c>
      <c r="K116" s="3">
        <f>INT((F115-(SUM($D$4:D115)/5))/((340+7*25)/5)+1)</f>
        <v>1146</v>
      </c>
      <c r="L116" s="3">
        <f>INT((F115-(SUM($D$4:D115)/5))/((340+9*25)/5))+1</f>
        <v>1045</v>
      </c>
      <c r="M116" s="3">
        <f>INT((F115-(SUM($D$4:D115)/5))/((340+11*25)/5))+1</f>
        <v>960</v>
      </c>
      <c r="N116" s="3">
        <f>INT((F115-(SUM($D$4:D115)/5))/((340+13*25)/5))+1</f>
        <v>888</v>
      </c>
      <c r="O116" s="3">
        <f>INT((F115-(SUM($D$4:D115)/5))/((340+15*25)/5))+1</f>
        <v>826</v>
      </c>
      <c r="P116" s="3">
        <f>INT((F115-(SUM($D$4:D115)/5))/((340+17*25)/5)+1)</f>
        <v>772</v>
      </c>
      <c r="Q116" s="3">
        <f>INT((F115-(SUM($D$4:D115)/5))/((340+40*25)/5)+1)</f>
        <v>441</v>
      </c>
      <c r="R116" s="1">
        <v>10</v>
      </c>
    </row>
    <row r="117" spans="1:18" x14ac:dyDescent="0.25">
      <c r="A117" s="3">
        <v>114</v>
      </c>
      <c r="B117" s="3">
        <v>114</v>
      </c>
      <c r="C117" s="3">
        <v>59000</v>
      </c>
      <c r="D117" s="3">
        <v>50</v>
      </c>
      <c r="E117" s="3">
        <f t="shared" si="19"/>
        <v>5900</v>
      </c>
      <c r="F117" s="3">
        <f>SUM($E$4:E117)</f>
        <v>130529</v>
      </c>
      <c r="G117" s="3">
        <f t="shared" si="22"/>
        <v>29500</v>
      </c>
      <c r="H117" s="3">
        <f t="shared" si="23"/>
        <v>652645</v>
      </c>
      <c r="I117" s="3">
        <f>H117-SUM($D$4:D116)</f>
        <v>648020</v>
      </c>
      <c r="J117" s="3">
        <f>INT((F116-(SUM($D$4:D116)/5))/((340+5*25)/5)+1)</f>
        <v>1331</v>
      </c>
      <c r="K117" s="3">
        <f>INT((F116-(SUM($D$4:D116)/5))/((340+7*25)/5)+1)</f>
        <v>1202</v>
      </c>
      <c r="L117" s="3">
        <f>INT((F116-(SUM($D$4:D116)/5))/((340+9*25)/5))+1</f>
        <v>1095</v>
      </c>
      <c r="M117" s="3">
        <f>INT((F116-(SUM($D$4:D116)/5))/((340+11*25)/5))+1</f>
        <v>1006</v>
      </c>
      <c r="N117" s="3">
        <f>INT((F116-(SUM($D$4:D116)/5))/((340+13*25)/5))+1</f>
        <v>931</v>
      </c>
      <c r="O117" s="3">
        <f>INT((F116-(SUM($D$4:D116)/5))/((340+15*25)/5))+1</f>
        <v>866</v>
      </c>
      <c r="P117" s="3">
        <f>INT((F116-(SUM($D$4:D116)/5))/((340+17*25)/5)+1)</f>
        <v>809</v>
      </c>
      <c r="Q117" s="3">
        <f>INT((F116-(SUM($D$4:D116)/5))/((340+40*25)/5)+1)</f>
        <v>462</v>
      </c>
      <c r="R117" s="1">
        <v>10</v>
      </c>
    </row>
    <row r="118" spans="1:18" x14ac:dyDescent="0.25">
      <c r="A118" s="3">
        <v>115</v>
      </c>
      <c r="B118" s="3">
        <v>115</v>
      </c>
      <c r="C118" s="3">
        <v>61000</v>
      </c>
      <c r="D118" s="3">
        <v>50</v>
      </c>
      <c r="E118" s="3">
        <f t="shared" si="19"/>
        <v>6100</v>
      </c>
      <c r="F118" s="3">
        <f>SUM($E$4:E118)</f>
        <v>136629</v>
      </c>
      <c r="G118" s="3">
        <f t="shared" si="22"/>
        <v>30500</v>
      </c>
      <c r="H118" s="3">
        <f t="shared" si="23"/>
        <v>683145</v>
      </c>
      <c r="I118" s="3">
        <f>H118-SUM($D$4:D117)</f>
        <v>678470</v>
      </c>
      <c r="J118" s="3">
        <f>INT((F117-(SUM($D$4:D117)/5))/((340+5*25)/5)+1)</f>
        <v>1394</v>
      </c>
      <c r="K118" s="3">
        <f>INT((F117-(SUM($D$4:D117)/5))/((340+7*25)/5)+1)</f>
        <v>1259</v>
      </c>
      <c r="L118" s="3">
        <f>INT((F117-(SUM($D$4:D117)/5))/((340+9*25)/5))+1</f>
        <v>1147</v>
      </c>
      <c r="M118" s="3">
        <f>INT((F117-(SUM($D$4:D117)/5))/((340+11*25)/5))+1</f>
        <v>1054</v>
      </c>
      <c r="N118" s="3">
        <f>INT((F117-(SUM($D$4:D117)/5))/((340+13*25)/5))+1</f>
        <v>975</v>
      </c>
      <c r="O118" s="3">
        <f>INT((F117-(SUM($D$4:D117)/5))/((340+15*25)/5))+1</f>
        <v>907</v>
      </c>
      <c r="P118" s="3">
        <f>INT((F117-(SUM($D$4:D117)/5))/((340+17*25)/5)+1)</f>
        <v>848</v>
      </c>
      <c r="Q118" s="3">
        <f>INT((F117-(SUM($D$4:D117)/5))/((340+40*25)/5)+1)</f>
        <v>484</v>
      </c>
      <c r="R118" s="1">
        <v>10</v>
      </c>
    </row>
    <row r="119" spans="1:18" x14ac:dyDescent="0.25">
      <c r="A119" s="3">
        <v>116</v>
      </c>
      <c r="B119" s="3">
        <v>116</v>
      </c>
      <c r="C119" s="3">
        <v>63000</v>
      </c>
      <c r="D119" s="3">
        <v>50</v>
      </c>
      <c r="E119" s="3">
        <f t="shared" si="19"/>
        <v>6300</v>
      </c>
      <c r="F119" s="3">
        <f>SUM($E$4:E119)</f>
        <v>142929</v>
      </c>
      <c r="G119" s="3">
        <f t="shared" si="22"/>
        <v>31500</v>
      </c>
      <c r="H119" s="3">
        <f t="shared" si="23"/>
        <v>714645</v>
      </c>
      <c r="I119" s="3">
        <f>H119-SUM($D$4:D118)</f>
        <v>709920</v>
      </c>
      <c r="J119" s="3">
        <f>INT((F118-(SUM($D$4:D118)/5))/((340+5*25)/5)+1)</f>
        <v>1459</v>
      </c>
      <c r="K119" s="3">
        <f>INT((F118-(SUM($D$4:D118)/5))/((340+7*25)/5)+1)</f>
        <v>1318</v>
      </c>
      <c r="L119" s="3">
        <f>INT((F118-(SUM($D$4:D118)/5))/((340+9*25)/5))+1</f>
        <v>1201</v>
      </c>
      <c r="M119" s="3">
        <f>INT((F118-(SUM($D$4:D118)/5))/((340+11*25)/5))+1</f>
        <v>1104</v>
      </c>
      <c r="N119" s="3">
        <f>INT((F118-(SUM($D$4:D118)/5))/((340+13*25)/5))+1</f>
        <v>1021</v>
      </c>
      <c r="O119" s="3">
        <f>INT((F118-(SUM($D$4:D118)/5))/((340+15*25)/5))+1</f>
        <v>949</v>
      </c>
      <c r="P119" s="3">
        <f>INT((F118-(SUM($D$4:D118)/5))/((340+17*25)/5)+1)</f>
        <v>887</v>
      </c>
      <c r="Q119" s="3">
        <f>INT((F118-(SUM($D$4:D118)/5))/((340+40*25)/5)+1)</f>
        <v>507</v>
      </c>
      <c r="R119" s="1">
        <v>10</v>
      </c>
    </row>
    <row r="120" spans="1:18" x14ac:dyDescent="0.25">
      <c r="A120" s="3">
        <v>117</v>
      </c>
      <c r="B120" s="3">
        <v>117</v>
      </c>
      <c r="C120" s="3">
        <v>65000</v>
      </c>
      <c r="D120" s="3">
        <v>50</v>
      </c>
      <c r="E120" s="3">
        <f t="shared" si="19"/>
        <v>6500</v>
      </c>
      <c r="F120" s="3">
        <f>SUM($E$4:E120)</f>
        <v>149429</v>
      </c>
      <c r="G120" s="3">
        <f t="shared" si="22"/>
        <v>32500</v>
      </c>
      <c r="H120" s="3">
        <f t="shared" si="23"/>
        <v>747145</v>
      </c>
      <c r="I120" s="3">
        <f>H120-SUM($D$4:D119)</f>
        <v>742370</v>
      </c>
      <c r="J120" s="3">
        <f>INT((F119-(SUM($D$4:D119)/5))/((340+5*25)/5)+1)</f>
        <v>1527</v>
      </c>
      <c r="K120" s="3">
        <f>INT((F119-(SUM($D$4:D119)/5))/((340+7*25)/5)+1)</f>
        <v>1379</v>
      </c>
      <c r="L120" s="3">
        <f>INT((F119-(SUM($D$4:D119)/5))/((340+9*25)/5))+1</f>
        <v>1257</v>
      </c>
      <c r="M120" s="3">
        <f>INT((F119-(SUM($D$4:D119)/5))/((340+11*25)/5))+1</f>
        <v>1155</v>
      </c>
      <c r="N120" s="3">
        <f>INT((F119-(SUM($D$4:D119)/5))/((340+13*25)/5))+1</f>
        <v>1068</v>
      </c>
      <c r="O120" s="3">
        <f>INT((F119-(SUM($D$4:D119)/5))/((340+15*25)/5))+1</f>
        <v>993</v>
      </c>
      <c r="P120" s="3">
        <f>INT((F119-(SUM($D$4:D119)/5))/((340+17*25)/5)+1)</f>
        <v>928</v>
      </c>
      <c r="Q120" s="3">
        <f>INT((F119-(SUM($D$4:D119)/5))/((340+40*25)/5)+1)</f>
        <v>530</v>
      </c>
      <c r="R120" s="1">
        <v>10</v>
      </c>
    </row>
    <row r="121" spans="1:18" x14ac:dyDescent="0.25">
      <c r="A121" s="3">
        <v>118</v>
      </c>
      <c r="B121" s="3">
        <v>118</v>
      </c>
      <c r="C121" s="3">
        <v>67000</v>
      </c>
      <c r="D121" s="3">
        <v>50</v>
      </c>
      <c r="E121" s="3">
        <f t="shared" si="19"/>
        <v>6700</v>
      </c>
      <c r="F121" s="3">
        <f>SUM($E$4:E121)</f>
        <v>156129</v>
      </c>
      <c r="G121" s="3">
        <f t="shared" si="22"/>
        <v>33500</v>
      </c>
      <c r="H121" s="3">
        <f t="shared" si="23"/>
        <v>780645</v>
      </c>
      <c r="I121" s="3">
        <f>H121-SUM($D$4:D120)</f>
        <v>775820</v>
      </c>
      <c r="J121" s="3">
        <f>INT((F120-(SUM($D$4:D120)/5))/((340+5*25)/5)+1)</f>
        <v>1597</v>
      </c>
      <c r="K121" s="3">
        <f>INT((F120-(SUM($D$4:D120)/5))/((340+7*25)/5)+1)</f>
        <v>1442</v>
      </c>
      <c r="L121" s="3">
        <f>INT((F120-(SUM($D$4:D120)/5))/((340+9*25)/5))+1</f>
        <v>1314</v>
      </c>
      <c r="M121" s="3">
        <f>INT((F120-(SUM($D$4:D120)/5))/((340+11*25)/5))+1</f>
        <v>1208</v>
      </c>
      <c r="N121" s="3">
        <f>INT((F120-(SUM($D$4:D120)/5))/((340+13*25)/5))+1</f>
        <v>1117</v>
      </c>
      <c r="O121" s="3">
        <f>INT((F120-(SUM($D$4:D120)/5))/((340+15*25)/5))+1</f>
        <v>1039</v>
      </c>
      <c r="P121" s="3">
        <f>INT((F120-(SUM($D$4:D120)/5))/((340+17*25)/5)+1)</f>
        <v>971</v>
      </c>
      <c r="Q121" s="3">
        <f>INT((F120-(SUM($D$4:D120)/5))/((340+40*25)/5)+1)</f>
        <v>554</v>
      </c>
      <c r="R121" s="1">
        <v>10</v>
      </c>
    </row>
    <row r="122" spans="1:18" x14ac:dyDescent="0.25">
      <c r="A122" s="3">
        <v>119</v>
      </c>
      <c r="B122" s="3">
        <v>119</v>
      </c>
      <c r="C122" s="3">
        <v>70000</v>
      </c>
      <c r="D122" s="3">
        <v>50</v>
      </c>
      <c r="E122" s="3">
        <f t="shared" si="19"/>
        <v>7000</v>
      </c>
      <c r="F122" s="3">
        <f>SUM($E$4:E122)</f>
        <v>163129</v>
      </c>
      <c r="G122" s="3">
        <f t="shared" si="22"/>
        <v>35000</v>
      </c>
      <c r="H122" s="3">
        <f t="shared" si="23"/>
        <v>815645</v>
      </c>
      <c r="I122" s="3">
        <f>H122-SUM($D$4:D121)</f>
        <v>810770</v>
      </c>
      <c r="J122" s="3">
        <f>INT((F121-(SUM($D$4:D121)/5))/((340+5*25)/5)+1)</f>
        <v>1669</v>
      </c>
      <c r="K122" s="3">
        <f>INT((F121-(SUM($D$4:D121)/5))/((340+7*25)/5)+1)</f>
        <v>1507</v>
      </c>
      <c r="L122" s="3">
        <f>INT((F121-(SUM($D$4:D121)/5))/((340+9*25)/5))+1</f>
        <v>1374</v>
      </c>
      <c r="M122" s="3">
        <f>INT((F121-(SUM($D$4:D121)/5))/((340+11*25)/5))+1</f>
        <v>1262</v>
      </c>
      <c r="N122" s="3">
        <f>INT((F121-(SUM($D$4:D121)/5))/((340+13*25)/5))+1</f>
        <v>1167</v>
      </c>
      <c r="O122" s="3">
        <f>INT((F121-(SUM($D$4:D121)/5))/((340+15*25)/5))+1</f>
        <v>1085</v>
      </c>
      <c r="P122" s="3">
        <f>INT((F121-(SUM($D$4:D121)/5))/((340+17*25)/5)+1)</f>
        <v>1015</v>
      </c>
      <c r="Q122" s="3">
        <f>INT((F121-(SUM($D$4:D121)/5))/((340+40*25)/5)+1)</f>
        <v>579</v>
      </c>
      <c r="R122" s="1">
        <v>10</v>
      </c>
    </row>
    <row r="123" spans="1:18" x14ac:dyDescent="0.25">
      <c r="A123" s="3">
        <v>120</v>
      </c>
      <c r="B123" s="3">
        <v>120</v>
      </c>
      <c r="C123" s="3">
        <v>0</v>
      </c>
      <c r="D123" s="3">
        <v>50</v>
      </c>
      <c r="E123" s="3">
        <f t="shared" si="19"/>
        <v>0</v>
      </c>
      <c r="F123" s="3">
        <f>SUM($E$4:E123)</f>
        <v>163129</v>
      </c>
      <c r="G123" s="3">
        <f t="shared" si="22"/>
        <v>0</v>
      </c>
      <c r="H123" s="3">
        <f t="shared" si="23"/>
        <v>815645</v>
      </c>
      <c r="I123" s="3">
        <f>H123-SUM($D$4:D122)</f>
        <v>810720</v>
      </c>
      <c r="J123" s="3">
        <f>INT((F122-(SUM($D$4:D122)/5))/((340+5*25)/5)+1)</f>
        <v>1744</v>
      </c>
      <c r="K123" s="3">
        <f>INT((F122-(SUM($D$4:D122)/5))/((340+7*25)/5)+1)</f>
        <v>1575</v>
      </c>
      <c r="L123" s="3">
        <f>INT((F122-(SUM($D$4:D122)/5))/((340+9*25)/5))+1</f>
        <v>1435</v>
      </c>
      <c r="M123" s="3">
        <f>INT((F122-(SUM($D$4:D122)/5))/((340+11*25)/5))+1</f>
        <v>1319</v>
      </c>
      <c r="N123" s="3">
        <f>INT((F122-(SUM($D$4:D122)/5))/((340+13*25)/5))+1</f>
        <v>1220</v>
      </c>
      <c r="O123" s="3">
        <f>INT((F122-(SUM($D$4:D122)/5))/((340+15*25)/5))+1</f>
        <v>1134</v>
      </c>
      <c r="P123" s="3">
        <f>INT((F122-(SUM($D$4:D122)/5))/((340+17*25)/5)+1)</f>
        <v>1060</v>
      </c>
      <c r="Q123" s="3">
        <f>INT((F122-(SUM($D$4:D122)/5))/((340+40*25)/5)+1)</f>
        <v>606</v>
      </c>
      <c r="R123" s="1">
        <v>10</v>
      </c>
    </row>
    <row r="124" spans="1:18" x14ac:dyDescent="0.25">
      <c r="A124" s="3">
        <v>121</v>
      </c>
      <c r="B124" s="3">
        <v>121</v>
      </c>
      <c r="C124" s="3">
        <v>0</v>
      </c>
      <c r="D124" s="3">
        <v>50</v>
      </c>
      <c r="E124" s="3">
        <f t="shared" si="19"/>
        <v>0</v>
      </c>
      <c r="F124" s="3">
        <f>SUM($E$4:E124)</f>
        <v>163129</v>
      </c>
      <c r="G124" s="3">
        <f t="shared" si="22"/>
        <v>0</v>
      </c>
      <c r="H124" s="3">
        <f t="shared" si="23"/>
        <v>815645</v>
      </c>
      <c r="I124" s="3">
        <f>H124-SUM($D$4:D123)</f>
        <v>810670</v>
      </c>
      <c r="J124" s="3">
        <f>INT((F123-(SUM($D$4:D123)/5))/((340+5*25)/5)+1)</f>
        <v>1744</v>
      </c>
      <c r="K124" s="3">
        <f>INT((F123-(SUM($D$4:D123)/5))/((340+7*25)/5)+1)</f>
        <v>1575</v>
      </c>
      <c r="L124" s="3">
        <f>INT((F123-(SUM($D$4:D123)/5))/((340+9*25)/5))+1</f>
        <v>1435</v>
      </c>
      <c r="M124" s="3">
        <f>INT((F123-(SUM($D$4:D123)/5))/((340+11*25)/5))+1</f>
        <v>1319</v>
      </c>
      <c r="N124" s="3">
        <f>INT((F123-(SUM($D$4:D123)/5))/((340+13*25)/5))+1</f>
        <v>1220</v>
      </c>
      <c r="O124" s="3">
        <f>INT((F123-(SUM($D$4:D123)/5))/((340+15*25)/5))+1</f>
        <v>1134</v>
      </c>
      <c r="P124" s="3">
        <f>INT((F123-(SUM($D$4:D123)/5))/((340+17*25)/5)+1)</f>
        <v>1060</v>
      </c>
      <c r="Q124" s="3">
        <f>INT((F123-(SUM($D$4:D123)/5))/((340+40*25)/5)+1)</f>
        <v>605</v>
      </c>
      <c r="R124" s="1">
        <v>10</v>
      </c>
    </row>
    <row r="125" spans="1:18" x14ac:dyDescent="0.25">
      <c r="A125" s="3">
        <v>122</v>
      </c>
      <c r="B125" s="3">
        <v>122</v>
      </c>
      <c r="C125" s="3">
        <v>0</v>
      </c>
      <c r="D125" s="3">
        <v>50</v>
      </c>
      <c r="E125" s="3">
        <f t="shared" si="19"/>
        <v>0</v>
      </c>
      <c r="F125" s="3">
        <f>SUM($E$4:E125)</f>
        <v>163129</v>
      </c>
      <c r="G125" s="3">
        <f t="shared" si="22"/>
        <v>0</v>
      </c>
      <c r="H125" s="3">
        <f t="shared" si="23"/>
        <v>815645</v>
      </c>
      <c r="I125" s="3">
        <f>H125-SUM($D$4:D124)</f>
        <v>810620</v>
      </c>
      <c r="J125" s="3">
        <f>INT((F124-(SUM($D$4:D124)/5))/((340+5*25)/5)+1)</f>
        <v>1744</v>
      </c>
      <c r="K125" s="3">
        <f>INT((F124-(SUM($D$4:D124)/5))/((340+7*25)/5)+1)</f>
        <v>1575</v>
      </c>
      <c r="L125" s="3">
        <f>INT((F124-(SUM($D$4:D124)/5))/((340+9*25)/5))+1</f>
        <v>1435</v>
      </c>
      <c r="M125" s="3">
        <f>INT((F124-(SUM($D$4:D124)/5))/((340+11*25)/5))+1</f>
        <v>1319</v>
      </c>
      <c r="N125" s="3">
        <f>INT((F124-(SUM($D$4:D124)/5))/((340+13*25)/5))+1</f>
        <v>1219</v>
      </c>
      <c r="O125" s="3">
        <f>INT((F124-(SUM($D$4:D124)/5))/((340+15*25)/5))+1</f>
        <v>1134</v>
      </c>
      <c r="P125" s="3">
        <f>INT((F124-(SUM($D$4:D124)/5))/((340+17*25)/5)+1)</f>
        <v>1060</v>
      </c>
      <c r="Q125" s="3">
        <f>INT((F124-(SUM($D$4:D124)/5))/((340+40*25)/5)+1)</f>
        <v>605</v>
      </c>
      <c r="R125" s="1">
        <v>10</v>
      </c>
    </row>
    <row r="126" spans="1:18" x14ac:dyDescent="0.25">
      <c r="A126" s="3">
        <v>123</v>
      </c>
      <c r="B126" s="3">
        <v>123</v>
      </c>
      <c r="C126" s="3">
        <v>0</v>
      </c>
      <c r="D126" s="3">
        <v>50</v>
      </c>
      <c r="E126" s="3">
        <f t="shared" si="19"/>
        <v>0</v>
      </c>
      <c r="F126" s="3">
        <f>SUM($E$4:E126)</f>
        <v>163129</v>
      </c>
      <c r="G126" s="3">
        <f t="shared" si="22"/>
        <v>0</v>
      </c>
      <c r="H126" s="3">
        <f t="shared" si="23"/>
        <v>815645</v>
      </c>
      <c r="I126" s="3">
        <f>H126-SUM($D$4:D125)</f>
        <v>810570</v>
      </c>
      <c r="J126" s="3">
        <f>INT((F125-(SUM($D$4:D125)/5))/((340+5*25)/5)+1)</f>
        <v>1744</v>
      </c>
      <c r="K126" s="3">
        <f>INT((F125-(SUM($D$4:D125)/5))/((340+7*25)/5)+1)</f>
        <v>1574</v>
      </c>
      <c r="L126" s="3">
        <f>INT((F125-(SUM($D$4:D125)/5))/((340+9*25)/5))+1</f>
        <v>1435</v>
      </c>
      <c r="M126" s="3">
        <f>INT((F125-(SUM($D$4:D125)/5))/((340+11*25)/5))+1</f>
        <v>1319</v>
      </c>
      <c r="N126" s="3">
        <f>INT((F125-(SUM($D$4:D125)/5))/((340+13*25)/5))+1</f>
        <v>1219</v>
      </c>
      <c r="O126" s="3">
        <f>INT((F125-(SUM($D$4:D125)/5))/((340+15*25)/5))+1</f>
        <v>1134</v>
      </c>
      <c r="P126" s="3">
        <f>INT((F125-(SUM($D$4:D125)/5))/((340+17*25)/5)+1)</f>
        <v>1060</v>
      </c>
      <c r="Q126" s="3">
        <f>INT((F125-(SUM($D$4:D125)/5))/((340+40*25)/5)+1)</f>
        <v>605</v>
      </c>
      <c r="R126" s="1">
        <v>10</v>
      </c>
    </row>
    <row r="127" spans="1:18" x14ac:dyDescent="0.25">
      <c r="A127" s="3">
        <v>124</v>
      </c>
      <c r="B127" s="3">
        <v>124</v>
      </c>
      <c r="C127" s="3">
        <v>0</v>
      </c>
      <c r="D127" s="3">
        <v>50</v>
      </c>
      <c r="E127" s="3">
        <f t="shared" si="19"/>
        <v>0</v>
      </c>
      <c r="F127" s="3">
        <f>SUM($E$4:E127)</f>
        <v>163129</v>
      </c>
      <c r="G127" s="3">
        <f t="shared" si="22"/>
        <v>0</v>
      </c>
      <c r="H127" s="3">
        <f t="shared" si="23"/>
        <v>815645</v>
      </c>
      <c r="I127" s="3">
        <f>H127-SUM($D$4:D126)</f>
        <v>810520</v>
      </c>
      <c r="J127" s="3">
        <f>INT((F126-(SUM($D$4:D126)/5))/((340+5*25)/5)+1)</f>
        <v>1744</v>
      </c>
      <c r="K127" s="3">
        <f>INT((F126-(SUM($D$4:D126)/5))/((340+7*25)/5)+1)</f>
        <v>1574</v>
      </c>
      <c r="L127" s="3">
        <f>INT((F126-(SUM($D$4:D126)/5))/((340+9*25)/5))+1</f>
        <v>1435</v>
      </c>
      <c r="M127" s="3">
        <f>INT((F126-(SUM($D$4:D126)/5))/((340+11*25)/5))+1</f>
        <v>1318</v>
      </c>
      <c r="N127" s="3">
        <f>INT((F126-(SUM($D$4:D126)/5))/((340+13*25)/5))+1</f>
        <v>1219</v>
      </c>
      <c r="O127" s="3">
        <f>INT((F126-(SUM($D$4:D126)/5))/((340+15*25)/5))+1</f>
        <v>1134</v>
      </c>
      <c r="P127" s="3">
        <f>INT((F126-(SUM($D$4:D126)/5))/((340+17*25)/5)+1)</f>
        <v>1060</v>
      </c>
      <c r="Q127" s="3">
        <f>INT((F126-(SUM($D$4:D126)/5))/((340+40*25)/5)+1)</f>
        <v>605</v>
      </c>
      <c r="R127" s="1">
        <v>10</v>
      </c>
    </row>
    <row r="128" spans="1:18" x14ac:dyDescent="0.25">
      <c r="A128" s="3">
        <v>125</v>
      </c>
      <c r="B128" s="3">
        <v>125</v>
      </c>
      <c r="C128" s="3">
        <v>0</v>
      </c>
      <c r="D128" s="3">
        <v>50</v>
      </c>
      <c r="E128" s="3">
        <f t="shared" si="19"/>
        <v>0</v>
      </c>
      <c r="F128" s="3">
        <f>SUM($E$4:E128)</f>
        <v>163129</v>
      </c>
      <c r="G128" s="3">
        <f t="shared" si="22"/>
        <v>0</v>
      </c>
      <c r="H128" s="3">
        <f t="shared" si="23"/>
        <v>815645</v>
      </c>
      <c r="I128" s="3">
        <f>H128-SUM($D$4:D127)</f>
        <v>810470</v>
      </c>
      <c r="J128" s="3">
        <f>INT((F127-(SUM($D$4:D127)/5))/((340+5*25)/5)+1)</f>
        <v>1743</v>
      </c>
      <c r="K128" s="3">
        <f>INT((F127-(SUM($D$4:D127)/5))/((340+7*25)/5)+1)</f>
        <v>1574</v>
      </c>
      <c r="L128" s="3">
        <f>INT((F127-(SUM($D$4:D127)/5))/((340+9*25)/5))+1</f>
        <v>1435</v>
      </c>
      <c r="M128" s="3">
        <f>INT((F127-(SUM($D$4:D127)/5))/((340+11*25)/5))+1</f>
        <v>1318</v>
      </c>
      <c r="N128" s="3">
        <f>INT((F127-(SUM($D$4:D127)/5))/((340+13*25)/5))+1</f>
        <v>1219</v>
      </c>
      <c r="O128" s="3">
        <f>INT((F127-(SUM($D$4:D127)/5))/((340+15*25)/5))+1</f>
        <v>1134</v>
      </c>
      <c r="P128" s="3">
        <f>INT((F127-(SUM($D$4:D127)/5))/((340+17*25)/5)+1)</f>
        <v>1060</v>
      </c>
      <c r="Q128" s="3">
        <f>INT((F127-(SUM($D$4:D127)/5))/((340+40*25)/5)+1)</f>
        <v>605</v>
      </c>
      <c r="R128" s="1">
        <v>10</v>
      </c>
    </row>
    <row r="129" spans="1:18" x14ac:dyDescent="0.25">
      <c r="A129" s="3">
        <v>126</v>
      </c>
      <c r="B129" s="3">
        <v>126</v>
      </c>
      <c r="C129" s="3">
        <v>0</v>
      </c>
      <c r="D129" s="3">
        <v>50</v>
      </c>
      <c r="E129" s="3">
        <f t="shared" si="19"/>
        <v>0</v>
      </c>
      <c r="F129" s="3">
        <f>SUM($E$4:E129)</f>
        <v>163129</v>
      </c>
      <c r="G129" s="3">
        <f t="shared" si="22"/>
        <v>0</v>
      </c>
      <c r="H129" s="3">
        <f t="shared" si="23"/>
        <v>815645</v>
      </c>
      <c r="I129" s="3">
        <f>H129-SUM($D$4:D128)</f>
        <v>810420</v>
      </c>
      <c r="J129" s="3">
        <f>INT((F128-(SUM($D$4:D128)/5))/((340+5*25)/5)+1)</f>
        <v>1743</v>
      </c>
      <c r="K129" s="3">
        <f>INT((F128-(SUM($D$4:D128)/5))/((340+7*25)/5)+1)</f>
        <v>1574</v>
      </c>
      <c r="L129" s="3">
        <f>INT((F128-(SUM($D$4:D128)/5))/((340+9*25)/5))+1</f>
        <v>1435</v>
      </c>
      <c r="M129" s="3">
        <f>INT((F128-(SUM($D$4:D128)/5))/((340+11*25)/5))+1</f>
        <v>1318</v>
      </c>
      <c r="N129" s="3">
        <f>INT((F128-(SUM($D$4:D128)/5))/((340+13*25)/5))+1</f>
        <v>1219</v>
      </c>
      <c r="O129" s="3">
        <f>INT((F128-(SUM($D$4:D128)/5))/((340+15*25)/5))+1</f>
        <v>1134</v>
      </c>
      <c r="P129" s="3">
        <f>INT((F128-(SUM($D$4:D128)/5))/((340+17*25)/5)+1)</f>
        <v>1060</v>
      </c>
      <c r="Q129" s="3">
        <f>INT((F128-(SUM($D$4:D128)/5))/((340+40*25)/5)+1)</f>
        <v>605</v>
      </c>
      <c r="R129" s="1">
        <v>10</v>
      </c>
    </row>
    <row r="130" spans="1:18" x14ac:dyDescent="0.25">
      <c r="A130" s="3">
        <v>127</v>
      </c>
      <c r="B130" s="3">
        <v>127</v>
      </c>
      <c r="D130" s="3">
        <v>50</v>
      </c>
      <c r="E130" s="3">
        <f t="shared" si="19"/>
        <v>0</v>
      </c>
      <c r="F130" s="3">
        <f>SUM($E$4:E130)</f>
        <v>163129</v>
      </c>
      <c r="G130" s="3">
        <f t="shared" si="22"/>
        <v>0</v>
      </c>
      <c r="H130" s="3">
        <f t="shared" si="23"/>
        <v>815645</v>
      </c>
      <c r="I130" s="3">
        <f>H130-SUM($D$4:D129)</f>
        <v>810370</v>
      </c>
      <c r="J130" s="3">
        <f>INT((F129-(SUM($D$4:D129)/5))/((340+5*25)/5)+1)</f>
        <v>1743</v>
      </c>
      <c r="K130" s="3">
        <f>INT((F129-(SUM($D$4:D129)/5))/((340+7*25)/5)+1)</f>
        <v>1574</v>
      </c>
      <c r="L130" s="3">
        <f>INT((F129-(SUM($D$4:D129)/5))/((340+9*25)/5))+1</f>
        <v>1435</v>
      </c>
      <c r="M130" s="3">
        <f>INT((F129-(SUM($D$4:D129)/5))/((340+11*25)/5))+1</f>
        <v>1318</v>
      </c>
      <c r="N130" s="3">
        <f>INT((F129-(SUM($D$4:D129)/5))/((340+13*25)/5))+1</f>
        <v>1219</v>
      </c>
      <c r="O130" s="3">
        <f>INT((F129-(SUM($D$4:D129)/5))/((340+15*25)/5))+1</f>
        <v>1134</v>
      </c>
      <c r="P130" s="3">
        <f>INT((F129-(SUM($D$4:D129)/5))/((340+17*25)/5)+1)</f>
        <v>1060</v>
      </c>
      <c r="Q130" s="3">
        <f>INT((F129-(SUM($D$4:D129)/5))/((340+40*25)/5)+1)</f>
        <v>605</v>
      </c>
      <c r="R130" s="1">
        <v>10</v>
      </c>
    </row>
    <row r="131" spans="1:18" x14ac:dyDescent="0.25">
      <c r="A131" s="3">
        <v>128</v>
      </c>
      <c r="B131" s="3">
        <v>128</v>
      </c>
      <c r="D131" s="3">
        <v>50</v>
      </c>
      <c r="E131" s="3">
        <f t="shared" si="19"/>
        <v>0</v>
      </c>
      <c r="F131" s="3">
        <f>SUM($E$4:E131)</f>
        <v>163129</v>
      </c>
      <c r="G131" s="3">
        <f t="shared" si="22"/>
        <v>0</v>
      </c>
      <c r="H131" s="3">
        <f t="shared" si="23"/>
        <v>815645</v>
      </c>
      <c r="I131" s="3">
        <f>H131-SUM($D$4:D130)</f>
        <v>810320</v>
      </c>
      <c r="J131" s="3">
        <f>INT((F130-(SUM($D$4:D130)/5))/((340+5*25)/5)+1)</f>
        <v>1743</v>
      </c>
      <c r="K131" s="3">
        <f>INT((F130-(SUM($D$4:D130)/5))/((340+7*25)/5)+1)</f>
        <v>1574</v>
      </c>
      <c r="L131" s="3">
        <f>INT((F130-(SUM($D$4:D130)/5))/((340+9*25)/5))+1</f>
        <v>1435</v>
      </c>
      <c r="M131" s="3">
        <f>INT((F130-(SUM($D$4:D130)/5))/((340+11*25)/5))+1</f>
        <v>1318</v>
      </c>
      <c r="N131" s="3">
        <f>INT((F130-(SUM($D$4:D130)/5))/((340+13*25)/5))+1</f>
        <v>1219</v>
      </c>
      <c r="O131" s="3">
        <f>INT((F130-(SUM($D$4:D130)/5))/((340+15*25)/5))+1</f>
        <v>1134</v>
      </c>
      <c r="P131" s="3">
        <f>INT((F130-(SUM($D$4:D130)/5))/((340+17*25)/5)+1)</f>
        <v>1060</v>
      </c>
      <c r="Q131" s="3">
        <f>INT((F130-(SUM($D$4:D130)/5))/((340+40*25)/5)+1)</f>
        <v>605</v>
      </c>
      <c r="R131" s="1">
        <v>10</v>
      </c>
    </row>
    <row r="132" spans="1:18" x14ac:dyDescent="0.25">
      <c r="A132" s="3">
        <v>129</v>
      </c>
      <c r="B132" s="3">
        <v>129</v>
      </c>
      <c r="D132" s="3">
        <v>50</v>
      </c>
      <c r="E132" s="3">
        <f t="shared" ref="E132:E153" si="24">C132/R132</f>
        <v>0</v>
      </c>
      <c r="F132" s="3">
        <f>SUM($E$4:E132)</f>
        <v>163129</v>
      </c>
      <c r="G132" s="3">
        <f t="shared" si="22"/>
        <v>0</v>
      </c>
      <c r="H132" s="3">
        <f t="shared" si="23"/>
        <v>815645</v>
      </c>
      <c r="I132" s="3">
        <f>H132-SUM($D$4:D131)</f>
        <v>810270</v>
      </c>
      <c r="J132" s="3">
        <f>INT((F131-(SUM($D$4:D131)/5))/((340+5*25)/5)+1)</f>
        <v>1743</v>
      </c>
      <c r="K132" s="3">
        <f>INT((F131-(SUM($D$4:D131)/5))/((340+7*25)/5)+1)</f>
        <v>1574</v>
      </c>
      <c r="L132" s="3">
        <f>INT((F131-(SUM($D$4:D131)/5))/((340+9*25)/5))+1</f>
        <v>1435</v>
      </c>
      <c r="M132" s="3">
        <f>INT((F131-(SUM($D$4:D131)/5))/((340+11*25)/5))+1</f>
        <v>1318</v>
      </c>
      <c r="N132" s="3">
        <f>INT((F131-(SUM($D$4:D131)/5))/((340+13*25)/5))+1</f>
        <v>1219</v>
      </c>
      <c r="O132" s="3">
        <f>INT((F131-(SUM($D$4:D131)/5))/((340+15*25)/5))+1</f>
        <v>1134</v>
      </c>
      <c r="P132" s="3">
        <f>INT((F131-(SUM($D$4:D131)/5))/((340+17*25)/5)+1)</f>
        <v>1060</v>
      </c>
      <c r="Q132" s="3">
        <f>INT((F131-(SUM($D$4:D131)/5))/((340+40*25)/5)+1)</f>
        <v>605</v>
      </c>
      <c r="R132" s="1">
        <v>10</v>
      </c>
    </row>
    <row r="133" spans="1:18" x14ac:dyDescent="0.25">
      <c r="A133" s="3">
        <v>130</v>
      </c>
      <c r="B133" s="3">
        <v>130</v>
      </c>
      <c r="D133" s="3">
        <v>50</v>
      </c>
      <c r="E133" s="3">
        <f t="shared" si="24"/>
        <v>0</v>
      </c>
      <c r="F133" s="3">
        <f>SUM($E$4:E133)</f>
        <v>163129</v>
      </c>
      <c r="G133" s="3">
        <f t="shared" si="22"/>
        <v>0</v>
      </c>
      <c r="H133" s="3">
        <f t="shared" si="23"/>
        <v>815645</v>
      </c>
      <c r="I133" s="3">
        <f>H133-SUM($D$4:D132)</f>
        <v>810220</v>
      </c>
      <c r="J133" s="3">
        <f>INT((F132-(SUM($D$4:D132)/5))/((340+5*25)/5)+1)</f>
        <v>1743</v>
      </c>
      <c r="K133" s="3">
        <f>INT((F132-(SUM($D$4:D132)/5))/((340+7*25)/5)+1)</f>
        <v>1574</v>
      </c>
      <c r="L133" s="3">
        <f>INT((F132-(SUM($D$4:D132)/5))/((340+9*25)/5))+1</f>
        <v>1435</v>
      </c>
      <c r="M133" s="3">
        <f>INT((F132-(SUM($D$4:D132)/5))/((340+11*25)/5))+1</f>
        <v>1318</v>
      </c>
      <c r="N133" s="3">
        <f>INT((F132-(SUM($D$4:D132)/5))/((340+13*25)/5))+1</f>
        <v>1219</v>
      </c>
      <c r="O133" s="3">
        <f>INT((F132-(SUM($D$4:D132)/5))/((340+15*25)/5))+1</f>
        <v>1134</v>
      </c>
      <c r="P133" s="3">
        <f>INT((F132-(SUM($D$4:D132)/5))/((340+17*25)/5)+1)</f>
        <v>1060</v>
      </c>
      <c r="Q133" s="3">
        <f>INT((F132-(SUM($D$4:D132)/5))/((340+40*25)/5)+1)</f>
        <v>605</v>
      </c>
      <c r="R133" s="1">
        <v>10</v>
      </c>
    </row>
    <row r="134" spans="1:18" x14ac:dyDescent="0.25">
      <c r="A134" s="3">
        <v>131</v>
      </c>
      <c r="B134" s="3">
        <v>131</v>
      </c>
      <c r="D134" s="3">
        <v>50</v>
      </c>
      <c r="E134" s="3">
        <f t="shared" si="24"/>
        <v>0</v>
      </c>
      <c r="F134" s="3">
        <f>SUM($E$4:E134)</f>
        <v>163129</v>
      </c>
      <c r="G134" s="3">
        <f t="shared" si="22"/>
        <v>0</v>
      </c>
      <c r="H134" s="3">
        <f t="shared" si="23"/>
        <v>815645</v>
      </c>
      <c r="I134" s="3">
        <f>H134-SUM($D$4:D133)</f>
        <v>810170</v>
      </c>
      <c r="J134" s="3">
        <f>INT((F133-(SUM($D$4:D133)/5))/((340+5*25)/5)+1)</f>
        <v>1743</v>
      </c>
      <c r="K134" s="3">
        <f>INT((F133-(SUM($D$4:D133)/5))/((340+7*25)/5)+1)</f>
        <v>1574</v>
      </c>
      <c r="L134" s="3">
        <f>INT((F133-(SUM($D$4:D133)/5))/((340+9*25)/5))+1</f>
        <v>1434</v>
      </c>
      <c r="M134" s="3">
        <f>INT((F133-(SUM($D$4:D133)/5))/((340+11*25)/5))+1</f>
        <v>1318</v>
      </c>
      <c r="N134" s="3">
        <f>INT((F133-(SUM($D$4:D133)/5))/((340+13*25)/5))+1</f>
        <v>1219</v>
      </c>
      <c r="O134" s="3">
        <f>INT((F133-(SUM($D$4:D133)/5))/((340+15*25)/5))+1</f>
        <v>1134</v>
      </c>
      <c r="P134" s="3">
        <f>INT((F133-(SUM($D$4:D133)/5))/((340+17*25)/5)+1)</f>
        <v>1060</v>
      </c>
      <c r="Q134" s="3">
        <f>INT((F133-(SUM($D$4:D133)/5))/((340+40*25)/5)+1)</f>
        <v>605</v>
      </c>
      <c r="R134" s="1">
        <v>10</v>
      </c>
    </row>
    <row r="135" spans="1:18" x14ac:dyDescent="0.25">
      <c r="A135" s="3">
        <v>132</v>
      </c>
      <c r="B135" s="3">
        <v>132</v>
      </c>
      <c r="D135" s="3">
        <v>50</v>
      </c>
      <c r="E135" s="3">
        <f t="shared" si="24"/>
        <v>0</v>
      </c>
      <c r="F135" s="3">
        <f>SUM($E$4:E135)</f>
        <v>163129</v>
      </c>
      <c r="G135" s="3">
        <f t="shared" si="22"/>
        <v>0</v>
      </c>
      <c r="H135" s="3">
        <f t="shared" si="23"/>
        <v>815645</v>
      </c>
      <c r="I135" s="3">
        <f>H135-SUM($D$4:D134)</f>
        <v>810120</v>
      </c>
      <c r="J135" s="3">
        <f>INT((F134-(SUM($D$4:D134)/5))/((340+5*25)/5)+1)</f>
        <v>1743</v>
      </c>
      <c r="K135" s="3">
        <f>INT((F134-(SUM($D$4:D134)/5))/((340+7*25)/5)+1)</f>
        <v>1574</v>
      </c>
      <c r="L135" s="3">
        <f>INT((F134-(SUM($D$4:D134)/5))/((340+9*25)/5))+1</f>
        <v>1434</v>
      </c>
      <c r="M135" s="3">
        <f>INT((F134-(SUM($D$4:D134)/5))/((340+11*25)/5))+1</f>
        <v>1318</v>
      </c>
      <c r="N135" s="3">
        <f>INT((F134-(SUM($D$4:D134)/5))/((340+13*25)/5))+1</f>
        <v>1219</v>
      </c>
      <c r="O135" s="3">
        <f>INT((F134-(SUM($D$4:D134)/5))/((340+15*25)/5))+1</f>
        <v>1134</v>
      </c>
      <c r="P135" s="3">
        <f>INT((F134-(SUM($D$4:D134)/5))/((340+17*25)/5)+1)</f>
        <v>1059</v>
      </c>
      <c r="Q135" s="3">
        <f>INT((F134-(SUM($D$4:D134)/5))/((340+40*25)/5)+1)</f>
        <v>605</v>
      </c>
      <c r="R135" s="1">
        <v>10</v>
      </c>
    </row>
    <row r="136" spans="1:18" x14ac:dyDescent="0.25">
      <c r="A136" s="3">
        <v>133</v>
      </c>
      <c r="B136" s="3">
        <v>133</v>
      </c>
      <c r="D136" s="3">
        <v>50</v>
      </c>
      <c r="E136" s="3">
        <f t="shared" si="24"/>
        <v>0</v>
      </c>
      <c r="F136" s="3">
        <f>SUM($E$4:E136)</f>
        <v>163129</v>
      </c>
      <c r="G136" s="3">
        <f t="shared" si="22"/>
        <v>0</v>
      </c>
      <c r="H136" s="3">
        <f t="shared" si="23"/>
        <v>815645</v>
      </c>
      <c r="I136" s="3">
        <f>H136-SUM($D$4:D135)</f>
        <v>810070</v>
      </c>
      <c r="J136" s="3">
        <f>INT((F135-(SUM($D$4:D135)/5))/((340+5*25)/5)+1)</f>
        <v>1743</v>
      </c>
      <c r="K136" s="3">
        <f>INT((F135-(SUM($D$4:D135)/5))/((340+7*25)/5)+1)</f>
        <v>1573</v>
      </c>
      <c r="L136" s="3">
        <f>INT((F135-(SUM($D$4:D135)/5))/((340+9*25)/5))+1</f>
        <v>1434</v>
      </c>
      <c r="M136" s="3">
        <f>INT((F135-(SUM($D$4:D135)/5))/((340+11*25)/5))+1</f>
        <v>1318</v>
      </c>
      <c r="N136" s="3">
        <f>INT((F135-(SUM($D$4:D135)/5))/((340+13*25)/5))+1</f>
        <v>1219</v>
      </c>
      <c r="O136" s="3">
        <f>INT((F135-(SUM($D$4:D135)/5))/((340+15*25)/5))+1</f>
        <v>1133</v>
      </c>
      <c r="P136" s="3">
        <f>INT((F135-(SUM($D$4:D135)/5))/((340+17*25)/5)+1)</f>
        <v>1059</v>
      </c>
      <c r="Q136" s="3">
        <f>INT((F135-(SUM($D$4:D135)/5))/((340+40*25)/5)+1)</f>
        <v>605</v>
      </c>
      <c r="R136" s="1">
        <v>10</v>
      </c>
    </row>
    <row r="137" spans="1:18" x14ac:dyDescent="0.25">
      <c r="A137" s="3">
        <v>134</v>
      </c>
      <c r="B137" s="3">
        <v>134</v>
      </c>
      <c r="D137" s="3">
        <v>50</v>
      </c>
      <c r="E137" s="3">
        <f t="shared" si="24"/>
        <v>0</v>
      </c>
      <c r="F137" s="3">
        <f>SUM($E$4:E137)</f>
        <v>163129</v>
      </c>
      <c r="G137" s="3">
        <f t="shared" si="22"/>
        <v>0</v>
      </c>
      <c r="H137" s="3">
        <f t="shared" si="23"/>
        <v>815645</v>
      </c>
      <c r="I137" s="3">
        <f>H137-SUM($D$4:D136)</f>
        <v>810020</v>
      </c>
      <c r="J137" s="3">
        <f>INT((F136-(SUM($D$4:D136)/5))/((340+5*25)/5)+1)</f>
        <v>1742</v>
      </c>
      <c r="K137" s="3">
        <f>INT((F136-(SUM($D$4:D136)/5))/((340+7*25)/5)+1)</f>
        <v>1573</v>
      </c>
      <c r="L137" s="3">
        <f>INT((F136-(SUM($D$4:D136)/5))/((340+9*25)/5))+1</f>
        <v>1434</v>
      </c>
      <c r="M137" s="3">
        <f>INT((F136-(SUM($D$4:D136)/5))/((340+11*25)/5))+1</f>
        <v>1318</v>
      </c>
      <c r="N137" s="3">
        <f>INT((F136-(SUM($D$4:D136)/5))/((340+13*25)/5))+1</f>
        <v>1219</v>
      </c>
      <c r="O137" s="3">
        <f>INT((F136-(SUM($D$4:D136)/5))/((340+15*25)/5))+1</f>
        <v>1133</v>
      </c>
      <c r="P137" s="3">
        <f>INT((F136-(SUM($D$4:D136)/5))/((340+17*25)/5)+1)</f>
        <v>1059</v>
      </c>
      <c r="Q137" s="3">
        <f>INT((F136-(SUM($D$4:D136)/5))/((340+40*25)/5)+1)</f>
        <v>605</v>
      </c>
      <c r="R137" s="1">
        <v>10</v>
      </c>
    </row>
    <row r="138" spans="1:18" x14ac:dyDescent="0.25">
      <c r="A138" s="3">
        <v>135</v>
      </c>
      <c r="B138" s="3">
        <v>135</v>
      </c>
      <c r="D138" s="3">
        <v>50</v>
      </c>
      <c r="E138" s="3">
        <f t="shared" si="24"/>
        <v>0</v>
      </c>
      <c r="F138" s="3">
        <f>SUM($E$4:E138)</f>
        <v>163129</v>
      </c>
      <c r="G138" s="3">
        <f t="shared" si="22"/>
        <v>0</v>
      </c>
      <c r="H138" s="3">
        <f t="shared" si="23"/>
        <v>815645</v>
      </c>
      <c r="I138" s="3">
        <f>H138-SUM($D$4:D137)</f>
        <v>809970</v>
      </c>
      <c r="J138" s="3">
        <f>INT((F137-(SUM($D$4:D137)/5))/((340+5*25)/5)+1)</f>
        <v>1742</v>
      </c>
      <c r="K138" s="3">
        <f>INT((F137-(SUM($D$4:D137)/5))/((340+7*25)/5)+1)</f>
        <v>1573</v>
      </c>
      <c r="L138" s="3">
        <f>INT((F137-(SUM($D$4:D137)/5))/((340+9*25)/5))+1</f>
        <v>1434</v>
      </c>
      <c r="M138" s="3">
        <f>INT((F137-(SUM($D$4:D137)/5))/((340+11*25)/5))+1</f>
        <v>1318</v>
      </c>
      <c r="N138" s="3">
        <f>INT((F137-(SUM($D$4:D137)/5))/((340+13*25)/5))+1</f>
        <v>1219</v>
      </c>
      <c r="O138" s="3">
        <f>INT((F137-(SUM($D$4:D137)/5))/((340+15*25)/5))+1</f>
        <v>1133</v>
      </c>
      <c r="P138" s="3">
        <f>INT((F137-(SUM($D$4:D137)/5))/((340+17*25)/5)+1)</f>
        <v>1059</v>
      </c>
      <c r="Q138" s="3">
        <f>INT((F137-(SUM($D$4:D137)/5))/((340+40*25)/5)+1)</f>
        <v>605</v>
      </c>
      <c r="R138" s="1">
        <v>10</v>
      </c>
    </row>
    <row r="139" spans="1:18" x14ac:dyDescent="0.25">
      <c r="A139" s="3">
        <v>136</v>
      </c>
      <c r="B139" s="3">
        <v>136</v>
      </c>
      <c r="D139" s="3">
        <v>50</v>
      </c>
      <c r="E139" s="3">
        <f t="shared" si="24"/>
        <v>0</v>
      </c>
      <c r="F139" s="3">
        <f>SUM($E$4:E139)</f>
        <v>163129</v>
      </c>
      <c r="G139" s="3">
        <f t="shared" si="22"/>
        <v>0</v>
      </c>
      <c r="H139" s="3">
        <f t="shared" si="23"/>
        <v>815645</v>
      </c>
      <c r="I139" s="3">
        <f>H139-SUM($D$4:D138)</f>
        <v>809920</v>
      </c>
      <c r="J139" s="3">
        <f>INT((F138-(SUM($D$4:D138)/5))/((340+5*25)/5)+1)</f>
        <v>1742</v>
      </c>
      <c r="K139" s="3">
        <f>INT((F138-(SUM($D$4:D138)/5))/((340+7*25)/5)+1)</f>
        <v>1573</v>
      </c>
      <c r="L139" s="3">
        <f>INT((F138-(SUM($D$4:D138)/5))/((340+9*25)/5))+1</f>
        <v>1434</v>
      </c>
      <c r="M139" s="3">
        <f>INT((F138-(SUM($D$4:D138)/5))/((340+11*25)/5))+1</f>
        <v>1317</v>
      </c>
      <c r="N139" s="3">
        <f>INT((F138-(SUM($D$4:D138)/5))/((340+13*25)/5))+1</f>
        <v>1218</v>
      </c>
      <c r="O139" s="3">
        <f>INT((F138-(SUM($D$4:D138)/5))/((340+15*25)/5))+1</f>
        <v>1133</v>
      </c>
      <c r="P139" s="3">
        <f>INT((F138-(SUM($D$4:D138)/5))/((340+17*25)/5)+1)</f>
        <v>1059</v>
      </c>
      <c r="Q139" s="3">
        <f>INT((F138-(SUM($D$4:D138)/5))/((340+40*25)/5)+1)</f>
        <v>605</v>
      </c>
      <c r="R139" s="1">
        <v>10</v>
      </c>
    </row>
    <row r="140" spans="1:18" x14ac:dyDescent="0.25">
      <c r="A140" s="3">
        <v>137</v>
      </c>
      <c r="B140" s="3">
        <v>137</v>
      </c>
      <c r="D140" s="3">
        <v>50</v>
      </c>
      <c r="E140" s="3">
        <f t="shared" si="24"/>
        <v>0</v>
      </c>
      <c r="F140" s="3">
        <f>SUM($E$4:E140)</f>
        <v>163129</v>
      </c>
      <c r="G140" s="3">
        <f t="shared" si="22"/>
        <v>0</v>
      </c>
      <c r="H140" s="3">
        <f t="shared" si="23"/>
        <v>815645</v>
      </c>
      <c r="I140" s="3">
        <f>H140-SUM($D$4:D139)</f>
        <v>809870</v>
      </c>
      <c r="J140" s="3">
        <f>INT((F139-(SUM($D$4:D139)/5))/((340+5*25)/5)+1)</f>
        <v>1742</v>
      </c>
      <c r="K140" s="3">
        <f>INT((F139-(SUM($D$4:D139)/5))/((340+7*25)/5)+1)</f>
        <v>1573</v>
      </c>
      <c r="L140" s="3">
        <f>INT((F139-(SUM($D$4:D139)/5))/((340+9*25)/5))+1</f>
        <v>1434</v>
      </c>
      <c r="M140" s="3">
        <f>INT((F139-(SUM($D$4:D139)/5))/((340+11*25)/5))+1</f>
        <v>1317</v>
      </c>
      <c r="N140" s="3">
        <f>INT((F139-(SUM($D$4:D139)/5))/((340+13*25)/5))+1</f>
        <v>1218</v>
      </c>
      <c r="O140" s="3">
        <f>INT((F139-(SUM($D$4:D139)/5))/((340+15*25)/5))+1</f>
        <v>1133</v>
      </c>
      <c r="P140" s="3">
        <f>INT((F139-(SUM($D$4:D139)/5))/((340+17*25)/5)+1)</f>
        <v>1059</v>
      </c>
      <c r="Q140" s="3">
        <f>INT((F139-(SUM($D$4:D139)/5))/((340+40*25)/5)+1)</f>
        <v>605</v>
      </c>
      <c r="R140" s="1">
        <v>10</v>
      </c>
    </row>
    <row r="141" spans="1:18" x14ac:dyDescent="0.25">
      <c r="A141" s="3">
        <v>138</v>
      </c>
      <c r="B141" s="3">
        <v>138</v>
      </c>
      <c r="D141" s="3">
        <v>50</v>
      </c>
      <c r="E141" s="3">
        <f t="shared" si="24"/>
        <v>0</v>
      </c>
      <c r="F141" s="3">
        <f>SUM($E$4:E141)</f>
        <v>163129</v>
      </c>
      <c r="G141" s="3">
        <f t="shared" si="22"/>
        <v>0</v>
      </c>
      <c r="H141" s="3">
        <f t="shared" si="23"/>
        <v>815645</v>
      </c>
      <c r="I141" s="3">
        <f>H141-SUM($D$4:D140)</f>
        <v>809820</v>
      </c>
      <c r="J141" s="3">
        <f>INT((F140-(SUM($D$4:D140)/5))/((340+5*25)/5)+1)</f>
        <v>1742</v>
      </c>
      <c r="K141" s="3">
        <f>INT((F140-(SUM($D$4:D140)/5))/((340+7*25)/5)+1)</f>
        <v>1573</v>
      </c>
      <c r="L141" s="3">
        <f>INT((F140-(SUM($D$4:D140)/5))/((340+9*25)/5))+1</f>
        <v>1434</v>
      </c>
      <c r="M141" s="3">
        <f>INT((F140-(SUM($D$4:D140)/5))/((340+11*25)/5))+1</f>
        <v>1317</v>
      </c>
      <c r="N141" s="3">
        <f>INT((F140-(SUM($D$4:D140)/5))/((340+13*25)/5))+1</f>
        <v>1218</v>
      </c>
      <c r="O141" s="3">
        <f>INT((F140-(SUM($D$4:D140)/5))/((340+15*25)/5))+1</f>
        <v>1133</v>
      </c>
      <c r="P141" s="3">
        <f>INT((F140-(SUM($D$4:D140)/5))/((340+17*25)/5)+1)</f>
        <v>1059</v>
      </c>
      <c r="Q141" s="3">
        <f>INT((F140-(SUM($D$4:D140)/5))/((340+40*25)/5)+1)</f>
        <v>605</v>
      </c>
      <c r="R141" s="1">
        <v>10</v>
      </c>
    </row>
    <row r="142" spans="1:18" x14ac:dyDescent="0.25">
      <c r="A142" s="3">
        <v>139</v>
      </c>
      <c r="B142" s="3">
        <v>139</v>
      </c>
      <c r="D142" s="3">
        <v>50</v>
      </c>
      <c r="E142" s="3">
        <f t="shared" si="24"/>
        <v>0</v>
      </c>
      <c r="F142" s="3">
        <f>SUM($E$4:E142)</f>
        <v>163129</v>
      </c>
      <c r="G142" s="3">
        <f t="shared" si="22"/>
        <v>0</v>
      </c>
      <c r="H142" s="3">
        <f t="shared" si="23"/>
        <v>815645</v>
      </c>
      <c r="I142" s="3">
        <f>H142-SUM($D$4:D141)</f>
        <v>809770</v>
      </c>
      <c r="J142" s="3">
        <f>INT((F141-(SUM($D$4:D141)/5))/((340+5*25)/5)+1)</f>
        <v>1742</v>
      </c>
      <c r="K142" s="3">
        <f>INT((F141-(SUM($D$4:D141)/5))/((340+7*25)/5)+1)</f>
        <v>1573</v>
      </c>
      <c r="L142" s="3">
        <f>INT((F141-(SUM($D$4:D141)/5))/((340+9*25)/5))+1</f>
        <v>1434</v>
      </c>
      <c r="M142" s="3">
        <f>INT((F141-(SUM($D$4:D141)/5))/((340+11*25)/5))+1</f>
        <v>1317</v>
      </c>
      <c r="N142" s="3">
        <f>INT((F141-(SUM($D$4:D141)/5))/((340+13*25)/5))+1</f>
        <v>1218</v>
      </c>
      <c r="O142" s="3">
        <f>INT((F141-(SUM($D$4:D141)/5))/((340+15*25)/5))+1</f>
        <v>1133</v>
      </c>
      <c r="P142" s="3">
        <f>INT((F141-(SUM($D$4:D141)/5))/((340+17*25)/5)+1)</f>
        <v>1059</v>
      </c>
      <c r="Q142" s="3">
        <f>INT((F141-(SUM($D$4:D141)/5))/((340+40*25)/5)+1)</f>
        <v>605</v>
      </c>
      <c r="R142" s="1">
        <v>10</v>
      </c>
    </row>
    <row r="143" spans="1:18" x14ac:dyDescent="0.25">
      <c r="A143" s="3">
        <v>140</v>
      </c>
      <c r="B143" s="3">
        <v>140</v>
      </c>
      <c r="D143" s="3">
        <v>50</v>
      </c>
      <c r="E143" s="3">
        <f t="shared" si="24"/>
        <v>0</v>
      </c>
      <c r="F143" s="3">
        <f>SUM($E$4:E143)</f>
        <v>163129</v>
      </c>
      <c r="G143" s="3">
        <f t="shared" si="22"/>
        <v>0</v>
      </c>
      <c r="H143" s="3">
        <f t="shared" si="23"/>
        <v>815645</v>
      </c>
      <c r="I143" s="3">
        <f>H143-SUM($D$4:D142)</f>
        <v>809720</v>
      </c>
      <c r="J143" s="3">
        <f>INT((F142-(SUM($D$4:D142)/5))/((340+5*25)/5)+1)</f>
        <v>1742</v>
      </c>
      <c r="K143" s="3">
        <f>INT((F142-(SUM($D$4:D142)/5))/((340+7*25)/5)+1)</f>
        <v>1573</v>
      </c>
      <c r="L143" s="3">
        <f>INT((F142-(SUM($D$4:D142)/5))/((340+9*25)/5))+1</f>
        <v>1434</v>
      </c>
      <c r="M143" s="3">
        <f>INT((F142-(SUM($D$4:D142)/5))/((340+11*25)/5))+1</f>
        <v>1317</v>
      </c>
      <c r="N143" s="3">
        <f>INT((F142-(SUM($D$4:D142)/5))/((340+13*25)/5))+1</f>
        <v>1218</v>
      </c>
      <c r="O143" s="3">
        <f>INT((F142-(SUM($D$4:D142)/5))/((340+15*25)/5))+1</f>
        <v>1133</v>
      </c>
      <c r="P143" s="3">
        <f>INT((F142-(SUM($D$4:D142)/5))/((340+17*25)/5)+1)</f>
        <v>1059</v>
      </c>
      <c r="Q143" s="3">
        <f>INT((F142-(SUM($D$4:D142)/5))/((340+40*25)/5)+1)</f>
        <v>605</v>
      </c>
      <c r="R143" s="1">
        <v>10</v>
      </c>
    </row>
    <row r="144" spans="1:18" x14ac:dyDescent="0.25">
      <c r="A144" s="3">
        <v>141</v>
      </c>
      <c r="B144" s="3">
        <v>141</v>
      </c>
      <c r="D144" s="3">
        <v>50</v>
      </c>
      <c r="E144" s="3">
        <f t="shared" si="24"/>
        <v>0</v>
      </c>
      <c r="F144" s="3">
        <f>SUM($E$4:E144)</f>
        <v>163129</v>
      </c>
      <c r="G144" s="3">
        <f t="shared" si="22"/>
        <v>0</v>
      </c>
      <c r="H144" s="3">
        <f t="shared" si="23"/>
        <v>815645</v>
      </c>
      <c r="I144" s="3">
        <f>H144-SUM($D$4:D143)</f>
        <v>809670</v>
      </c>
      <c r="J144" s="3">
        <f>INT((F143-(SUM($D$4:D143)/5))/((340+5*25)/5)+1)</f>
        <v>1742</v>
      </c>
      <c r="K144" s="3">
        <f>INT((F143-(SUM($D$4:D143)/5))/((340+7*25)/5)+1)</f>
        <v>1573</v>
      </c>
      <c r="L144" s="3">
        <f>INT((F143-(SUM($D$4:D143)/5))/((340+9*25)/5))+1</f>
        <v>1434</v>
      </c>
      <c r="M144" s="3">
        <f>INT((F143-(SUM($D$4:D143)/5))/((340+11*25)/5))+1</f>
        <v>1317</v>
      </c>
      <c r="N144" s="3">
        <f>INT((F143-(SUM($D$4:D143)/5))/((340+13*25)/5))+1</f>
        <v>1218</v>
      </c>
      <c r="O144" s="3">
        <f>INT((F143-(SUM($D$4:D143)/5))/((340+15*25)/5))+1</f>
        <v>1133</v>
      </c>
      <c r="P144" s="3">
        <f>INT((F143-(SUM($D$4:D143)/5))/((340+17*25)/5)+1)</f>
        <v>1059</v>
      </c>
      <c r="Q144" s="3">
        <f>INT((F143-(SUM($D$4:D143)/5))/((340+40*25)/5)+1)</f>
        <v>605</v>
      </c>
      <c r="R144" s="1">
        <v>10</v>
      </c>
    </row>
    <row r="145" spans="1:18" x14ac:dyDescent="0.25">
      <c r="A145" s="3">
        <v>142</v>
      </c>
      <c r="B145" s="3">
        <v>142</v>
      </c>
      <c r="D145" s="3">
        <v>50</v>
      </c>
      <c r="E145" s="3">
        <f t="shared" si="24"/>
        <v>0</v>
      </c>
      <c r="F145" s="3">
        <f>SUM($E$4:E145)</f>
        <v>163129</v>
      </c>
      <c r="G145" s="3">
        <f t="shared" si="22"/>
        <v>0</v>
      </c>
      <c r="H145" s="3">
        <f t="shared" si="23"/>
        <v>815645</v>
      </c>
      <c r="I145" s="3">
        <f>H145-SUM($D$4:D144)</f>
        <v>809620</v>
      </c>
      <c r="J145" s="3">
        <f>INT((F144-(SUM($D$4:D144)/5))/((340+5*25)/5)+1)</f>
        <v>1742</v>
      </c>
      <c r="K145" s="3">
        <f>INT((F144-(SUM($D$4:D144)/5))/((340+7*25)/5)+1)</f>
        <v>1573</v>
      </c>
      <c r="L145" s="3">
        <f>INT((F144-(SUM($D$4:D144)/5))/((340+9*25)/5))+1</f>
        <v>1433</v>
      </c>
      <c r="M145" s="3">
        <f>INT((F144-(SUM($D$4:D144)/5))/((340+11*25)/5))+1</f>
        <v>1317</v>
      </c>
      <c r="N145" s="3">
        <f>INT((F144-(SUM($D$4:D144)/5))/((340+13*25)/5))+1</f>
        <v>1218</v>
      </c>
      <c r="O145" s="3">
        <f>INT((F144-(SUM($D$4:D144)/5))/((340+15*25)/5))+1</f>
        <v>1133</v>
      </c>
      <c r="P145" s="3">
        <f>INT((F144-(SUM($D$4:D144)/5))/((340+17*25)/5)+1)</f>
        <v>1059</v>
      </c>
      <c r="Q145" s="3">
        <f>INT((F144-(SUM($D$4:D144)/5))/((340+40*25)/5)+1)</f>
        <v>605</v>
      </c>
      <c r="R145" s="1">
        <v>10</v>
      </c>
    </row>
    <row r="146" spans="1:18" x14ac:dyDescent="0.25">
      <c r="A146" s="3">
        <v>143</v>
      </c>
      <c r="B146" s="3">
        <v>143</v>
      </c>
      <c r="D146" s="3">
        <v>50</v>
      </c>
      <c r="E146" s="3">
        <f t="shared" si="24"/>
        <v>0</v>
      </c>
      <c r="F146" s="3">
        <f>SUM($E$4:E146)</f>
        <v>163129</v>
      </c>
      <c r="G146" s="3">
        <f t="shared" si="22"/>
        <v>0</v>
      </c>
      <c r="H146" s="3">
        <f t="shared" si="23"/>
        <v>815645</v>
      </c>
      <c r="I146" s="3">
        <f>H146-SUM($D$4:D145)</f>
        <v>809570</v>
      </c>
      <c r="J146" s="3">
        <f>INT((F145-(SUM($D$4:D145)/5))/((340+5*25)/5)+1)</f>
        <v>1742</v>
      </c>
      <c r="K146" s="3">
        <f>INT((F145-(SUM($D$4:D145)/5))/((340+7*25)/5)+1)</f>
        <v>1572</v>
      </c>
      <c r="L146" s="3">
        <f>INT((F145-(SUM($D$4:D145)/5))/((340+9*25)/5))+1</f>
        <v>1433</v>
      </c>
      <c r="M146" s="3">
        <f>INT((F145-(SUM($D$4:D145)/5))/((340+11*25)/5))+1</f>
        <v>1317</v>
      </c>
      <c r="N146" s="3">
        <f>INT((F145-(SUM($D$4:D145)/5))/((340+13*25)/5))+1</f>
        <v>1218</v>
      </c>
      <c r="O146" s="3">
        <f>INT((F145-(SUM($D$4:D145)/5))/((340+15*25)/5))+1</f>
        <v>1133</v>
      </c>
      <c r="P146" s="3">
        <f>INT((F145-(SUM($D$4:D145)/5))/((340+17*25)/5)+1)</f>
        <v>1059</v>
      </c>
      <c r="Q146" s="3">
        <f>INT((F145-(SUM($D$4:D145)/5))/((340+40*25)/5)+1)</f>
        <v>605</v>
      </c>
      <c r="R146" s="1">
        <v>10</v>
      </c>
    </row>
    <row r="147" spans="1:18" x14ac:dyDescent="0.25">
      <c r="A147" s="3">
        <v>144</v>
      </c>
      <c r="B147" s="3">
        <v>144</v>
      </c>
      <c r="D147" s="3">
        <v>50</v>
      </c>
      <c r="E147" s="3">
        <f t="shared" si="24"/>
        <v>0</v>
      </c>
      <c r="F147" s="3">
        <f>SUM($E$4:E147)</f>
        <v>163129</v>
      </c>
      <c r="G147" s="3">
        <f t="shared" si="22"/>
        <v>0</v>
      </c>
      <c r="H147" s="3">
        <f t="shared" si="23"/>
        <v>815645</v>
      </c>
      <c r="I147" s="3">
        <f>H147-SUM($D$4:D146)</f>
        <v>809520</v>
      </c>
      <c r="J147" s="3">
        <f>INT((F146-(SUM($D$4:D146)/5))/((340+5*25)/5)+1)</f>
        <v>1741</v>
      </c>
      <c r="K147" s="3">
        <f>INT((F146-(SUM($D$4:D146)/5))/((340+7*25)/5)+1)</f>
        <v>1572</v>
      </c>
      <c r="L147" s="3">
        <f>INT((F146-(SUM($D$4:D146)/5))/((340+9*25)/5))+1</f>
        <v>1433</v>
      </c>
      <c r="M147" s="3">
        <f>INT((F146-(SUM($D$4:D146)/5))/((340+11*25)/5))+1</f>
        <v>1317</v>
      </c>
      <c r="N147" s="3">
        <f>INT((F146-(SUM($D$4:D146)/5))/((340+13*25)/5))+1</f>
        <v>1218</v>
      </c>
      <c r="O147" s="3">
        <f>INT((F146-(SUM($D$4:D146)/5))/((340+15*25)/5))+1</f>
        <v>1133</v>
      </c>
      <c r="P147" s="3">
        <f>INT((F146-(SUM($D$4:D146)/5))/((340+17*25)/5)+1)</f>
        <v>1059</v>
      </c>
      <c r="Q147" s="3">
        <f>INT((F146-(SUM($D$4:D146)/5))/((340+40*25)/5)+1)</f>
        <v>605</v>
      </c>
      <c r="R147" s="1">
        <v>10</v>
      </c>
    </row>
    <row r="148" spans="1:18" x14ac:dyDescent="0.25">
      <c r="A148" s="3">
        <v>145</v>
      </c>
      <c r="B148" s="3">
        <v>145</v>
      </c>
      <c r="D148" s="3">
        <v>50</v>
      </c>
      <c r="E148" s="3">
        <f t="shared" si="24"/>
        <v>0</v>
      </c>
      <c r="F148" s="3">
        <f>SUM($E$4:E148)</f>
        <v>163129</v>
      </c>
      <c r="G148" s="3">
        <f t="shared" ref="G148:H153" si="25">E148*5</f>
        <v>0</v>
      </c>
      <c r="H148" s="3">
        <f t="shared" si="25"/>
        <v>815645</v>
      </c>
      <c r="I148" s="3">
        <f>H148-SUM($D$4:D147)</f>
        <v>809470</v>
      </c>
      <c r="J148" s="3">
        <f>INT((F147-(SUM($D$4:D147)/5))/((340+5*25)/5)+1)</f>
        <v>1741</v>
      </c>
      <c r="K148" s="3">
        <f>INT((F147-(SUM($D$4:D147)/5))/((340+7*25)/5)+1)</f>
        <v>1572</v>
      </c>
      <c r="L148" s="3">
        <f>INT((F147-(SUM($D$4:D147)/5))/((340+9*25)/5))+1</f>
        <v>1433</v>
      </c>
      <c r="M148" s="3">
        <f>INT((F147-(SUM($D$4:D147)/5))/((340+11*25)/5))+1</f>
        <v>1317</v>
      </c>
      <c r="N148" s="3">
        <f>INT((F147-(SUM($D$4:D147)/5))/((340+13*25)/5))+1</f>
        <v>1218</v>
      </c>
      <c r="O148" s="3">
        <f>INT((F147-(SUM($D$4:D147)/5))/((340+15*25)/5))+1</f>
        <v>1133</v>
      </c>
      <c r="P148" s="3">
        <f>INT((F147-(SUM($D$4:D147)/5))/((340+17*25)/5)+1)</f>
        <v>1059</v>
      </c>
      <c r="Q148" s="3">
        <f>INT((F147-(SUM($D$4:D147)/5))/((340+40*25)/5)+1)</f>
        <v>605</v>
      </c>
      <c r="R148" s="1">
        <v>10</v>
      </c>
    </row>
    <row r="149" spans="1:18" x14ac:dyDescent="0.25">
      <c r="A149" s="3">
        <v>146</v>
      </c>
      <c r="B149" s="3">
        <v>146</v>
      </c>
      <c r="D149" s="3">
        <v>50</v>
      </c>
      <c r="E149" s="3">
        <f t="shared" si="24"/>
        <v>0</v>
      </c>
      <c r="F149" s="3">
        <f>SUM($E$4:E149)</f>
        <v>163129</v>
      </c>
      <c r="G149" s="3">
        <f t="shared" si="25"/>
        <v>0</v>
      </c>
      <c r="H149" s="3">
        <f t="shared" si="25"/>
        <v>815645</v>
      </c>
      <c r="I149" s="3">
        <f>H149-SUM($D$4:D148)</f>
        <v>809420</v>
      </c>
      <c r="J149" s="3">
        <f>INT((F148-(SUM($D$4:D148)/5))/((340+5*25)/5)+1)</f>
        <v>1741</v>
      </c>
      <c r="K149" s="3">
        <f>INT((F148-(SUM($D$4:D148)/5))/((340+7*25)/5)+1)</f>
        <v>1572</v>
      </c>
      <c r="L149" s="3">
        <f>INT((F148-(SUM($D$4:D148)/5))/((340+9*25)/5))+1</f>
        <v>1433</v>
      </c>
      <c r="M149" s="3">
        <f>INT((F148-(SUM($D$4:D148)/5))/((340+11*25)/5))+1</f>
        <v>1317</v>
      </c>
      <c r="N149" s="3">
        <f>INT((F148-(SUM($D$4:D148)/5))/((340+13*25)/5))+1</f>
        <v>1218</v>
      </c>
      <c r="O149" s="3">
        <f>INT((F148-(SUM($D$4:D148)/5))/((340+15*25)/5))+1</f>
        <v>1133</v>
      </c>
      <c r="P149" s="3">
        <f>INT((F148-(SUM($D$4:D148)/5))/((340+17*25)/5)+1)</f>
        <v>1059</v>
      </c>
      <c r="Q149" s="3">
        <f>INT((F148-(SUM($D$4:D148)/5))/((340+40*25)/5)+1)</f>
        <v>605</v>
      </c>
      <c r="R149" s="1">
        <v>10</v>
      </c>
    </row>
    <row r="150" spans="1:18" x14ac:dyDescent="0.25">
      <c r="A150" s="3">
        <v>147</v>
      </c>
      <c r="B150" s="3">
        <v>147</v>
      </c>
      <c r="D150" s="3">
        <v>50</v>
      </c>
      <c r="E150" s="3">
        <f t="shared" si="24"/>
        <v>0</v>
      </c>
      <c r="F150" s="3">
        <f>SUM($E$4:E150)</f>
        <v>163129</v>
      </c>
      <c r="G150" s="3">
        <f t="shared" si="25"/>
        <v>0</v>
      </c>
      <c r="H150" s="3">
        <f t="shared" si="25"/>
        <v>815645</v>
      </c>
      <c r="I150" s="3">
        <f>H150-SUM($D$4:D149)</f>
        <v>809370</v>
      </c>
      <c r="J150" s="3">
        <f>INT((F149-(SUM($D$4:D149)/5))/((340+5*25)/5)+1)</f>
        <v>1741</v>
      </c>
      <c r="K150" s="3">
        <f>INT((F149-(SUM($D$4:D149)/5))/((340+7*25)/5)+1)</f>
        <v>1572</v>
      </c>
      <c r="L150" s="3">
        <f>INT((F149-(SUM($D$4:D149)/5))/((340+9*25)/5))+1</f>
        <v>1433</v>
      </c>
      <c r="M150" s="3">
        <f>INT((F149-(SUM($D$4:D149)/5))/((340+11*25)/5))+1</f>
        <v>1317</v>
      </c>
      <c r="N150" s="3">
        <f>INT((F149-(SUM($D$4:D149)/5))/((340+13*25)/5))+1</f>
        <v>1218</v>
      </c>
      <c r="O150" s="3">
        <f>INT((F149-(SUM($D$4:D149)/5))/((340+15*25)/5))+1</f>
        <v>1132</v>
      </c>
      <c r="P150" s="3">
        <f>INT((F149-(SUM($D$4:D149)/5))/((340+17*25)/5)+1)</f>
        <v>1059</v>
      </c>
      <c r="Q150" s="3">
        <f>INT((F149-(SUM($D$4:D149)/5))/((340+40*25)/5)+1)</f>
        <v>605</v>
      </c>
      <c r="R150" s="1">
        <v>10</v>
      </c>
    </row>
    <row r="151" spans="1:18" x14ac:dyDescent="0.25">
      <c r="A151" s="3">
        <v>148</v>
      </c>
      <c r="B151" s="3">
        <v>148</v>
      </c>
      <c r="D151" s="3">
        <v>50</v>
      </c>
      <c r="E151" s="3">
        <f t="shared" si="24"/>
        <v>0</v>
      </c>
      <c r="F151" s="3">
        <f>SUM($E$4:E151)</f>
        <v>163129</v>
      </c>
      <c r="G151" s="3">
        <f t="shared" si="25"/>
        <v>0</v>
      </c>
      <c r="H151" s="3">
        <f t="shared" si="25"/>
        <v>815645</v>
      </c>
      <c r="I151" s="3">
        <f>H151-SUM($D$4:D150)</f>
        <v>809320</v>
      </c>
      <c r="J151" s="3">
        <f>INT((F150-(SUM($D$4:D150)/5))/((340+5*25)/5)+1)</f>
        <v>1741</v>
      </c>
      <c r="K151" s="3">
        <f>INT((F150-(SUM($D$4:D150)/5))/((340+7*25)/5)+1)</f>
        <v>1572</v>
      </c>
      <c r="L151" s="3">
        <f>INT((F150-(SUM($D$4:D150)/5))/((340+9*25)/5))+1</f>
        <v>1433</v>
      </c>
      <c r="M151" s="3">
        <f>INT((F150-(SUM($D$4:D150)/5))/((340+11*25)/5))+1</f>
        <v>1316</v>
      </c>
      <c r="N151" s="3">
        <f>INT((F150-(SUM($D$4:D150)/5))/((340+13*25)/5))+1</f>
        <v>1218</v>
      </c>
      <c r="O151" s="3">
        <f>INT((F150-(SUM($D$4:D150)/5))/((340+15*25)/5))+1</f>
        <v>1132</v>
      </c>
      <c r="P151" s="3">
        <f>INT((F150-(SUM($D$4:D150)/5))/((340+17*25)/5)+1)</f>
        <v>1058</v>
      </c>
      <c r="Q151" s="3">
        <f>INT((F150-(SUM($D$4:D150)/5))/((340+40*25)/5)+1)</f>
        <v>604</v>
      </c>
      <c r="R151" s="1">
        <v>10</v>
      </c>
    </row>
    <row r="152" spans="1:18" x14ac:dyDescent="0.25">
      <c r="A152" s="3">
        <v>149</v>
      </c>
      <c r="B152" s="3">
        <v>149</v>
      </c>
      <c r="D152" s="3">
        <v>50</v>
      </c>
      <c r="E152" s="3">
        <f t="shared" si="24"/>
        <v>0</v>
      </c>
      <c r="F152" s="3">
        <f>SUM($E$4:E152)</f>
        <v>163129</v>
      </c>
      <c r="G152" s="3">
        <f t="shared" si="25"/>
        <v>0</v>
      </c>
      <c r="H152" s="3">
        <f t="shared" si="25"/>
        <v>815645</v>
      </c>
      <c r="I152" s="3">
        <f>H152-SUM($D$4:D151)</f>
        <v>809270</v>
      </c>
      <c r="J152" s="3">
        <f>INT((F151-(SUM($D$4:D151)/5))/((340+5*25)/5)+1)</f>
        <v>1741</v>
      </c>
      <c r="K152" s="3">
        <f>INT((F151-(SUM($D$4:D151)/5))/((340+7*25)/5)+1)</f>
        <v>1572</v>
      </c>
      <c r="L152" s="3">
        <f>INT((F151-(SUM($D$4:D151)/5))/((340+9*25)/5))+1</f>
        <v>1433</v>
      </c>
      <c r="M152" s="3">
        <f>INT((F151-(SUM($D$4:D151)/5))/((340+11*25)/5))+1</f>
        <v>1316</v>
      </c>
      <c r="N152" s="3">
        <f>INT((F151-(SUM($D$4:D151)/5))/((340+13*25)/5))+1</f>
        <v>1217</v>
      </c>
      <c r="O152" s="3">
        <f>INT((F151-(SUM($D$4:D151)/5))/((340+15*25)/5))+1</f>
        <v>1132</v>
      </c>
      <c r="P152" s="3">
        <f>INT((F151-(SUM($D$4:D151)/5))/((340+17*25)/5)+1)</f>
        <v>1058</v>
      </c>
      <c r="Q152" s="3">
        <f>INT((F151-(SUM($D$4:D151)/5))/((340+40*25)/5)+1)</f>
        <v>604</v>
      </c>
      <c r="R152" s="1">
        <v>10</v>
      </c>
    </row>
    <row r="153" spans="1:18" x14ac:dyDescent="0.25">
      <c r="A153" s="3">
        <v>150</v>
      </c>
      <c r="B153" s="3">
        <v>150</v>
      </c>
      <c r="D153" s="3">
        <v>50</v>
      </c>
      <c r="E153" s="3">
        <f t="shared" si="24"/>
        <v>0</v>
      </c>
      <c r="F153" s="3">
        <f>SUM($E$4:E153)</f>
        <v>163129</v>
      </c>
      <c r="G153" s="3">
        <f t="shared" si="25"/>
        <v>0</v>
      </c>
      <c r="H153" s="3">
        <f t="shared" si="25"/>
        <v>815645</v>
      </c>
      <c r="I153" s="3">
        <f>H153-SUM($D$4:D152)</f>
        <v>809220</v>
      </c>
      <c r="J153" s="3">
        <f>INT((F152-(SUM($D$4:D152)/5))/((340+5*25)/5)+1)</f>
        <v>1741</v>
      </c>
      <c r="K153" s="3">
        <f>INT((F152-(SUM($D$4:D152)/5))/((340+7*25)/5)+1)</f>
        <v>1572</v>
      </c>
      <c r="L153" s="3">
        <f>INT((F152-(SUM($D$4:D152)/5))/((340+9*25)/5))+1</f>
        <v>1433</v>
      </c>
      <c r="M153" s="3">
        <f>INT((F152-(SUM($D$4:D152)/5))/((340+11*25)/5))+1</f>
        <v>1316</v>
      </c>
      <c r="N153" s="3">
        <f>INT((F152-(SUM($D$4:D152)/5))/((340+13*25)/5))+1</f>
        <v>1217</v>
      </c>
      <c r="O153" s="3">
        <f>INT((F152-(SUM($D$4:D152)/5))/((340+15*25)/5))+1</f>
        <v>1132</v>
      </c>
      <c r="P153" s="3">
        <f>INT((F152-(SUM($D$4:D152)/5))/((340+17*25)/5)+1)</f>
        <v>1058</v>
      </c>
      <c r="Q153" s="3">
        <f>INT((F152-(SUM($D$4:D152)/5))/((340+40*25)/5)+1)</f>
        <v>604</v>
      </c>
      <c r="R153" s="1">
        <v>10</v>
      </c>
    </row>
    <row r="154" spans="1:18" x14ac:dyDescent="0.25">
      <c r="B154" s="3"/>
    </row>
    <row r="155" spans="1:18" x14ac:dyDescent="0.25">
      <c r="B155" s="3"/>
    </row>
    <row r="156" spans="1:18" x14ac:dyDescent="0.25">
      <c r="B156" s="3"/>
    </row>
    <row r="157" spans="1:18" x14ac:dyDescent="0.25">
      <c r="B157" s="3"/>
    </row>
    <row r="158" spans="1:18" x14ac:dyDescent="0.25">
      <c r="B158" s="3"/>
    </row>
    <row r="159" spans="1:18" x14ac:dyDescent="0.25">
      <c r="B159" s="3"/>
    </row>
    <row r="160" spans="1:18" x14ac:dyDescent="0.25">
      <c r="B160" s="3"/>
    </row>
    <row r="161" spans="2:2" x14ac:dyDescent="0.25">
      <c r="B161" s="3"/>
    </row>
    <row r="162" spans="2:2" x14ac:dyDescent="0.25">
      <c r="B162" s="3"/>
    </row>
  </sheetData>
  <phoneticPr fontId="7" type="noConversion"/>
  <conditionalFormatting sqref="A2:R2">
    <cfRule type="expression" dxfId="7" priority="2">
      <formula>A2="Excluded"</formula>
    </cfRule>
    <cfRule type="expression" dxfId="6" priority="3">
      <formula>A2="Server"</formula>
    </cfRule>
    <cfRule type="expression" dxfId="5" priority="4">
      <formula>A2="Both"</formula>
    </cfRule>
    <cfRule type="expression" dxfId="4" priority="1">
      <formula>A2="Client"</formula>
    </cfRule>
  </conditionalFormatting>
  <dataValidations count="1">
    <dataValidation type="list" allowBlank="1" showInputMessage="1" showErrorMessage="1" sqref="A2:R2" xr:uid="{00000000-0002-0000-0100-000000000000}">
      <formula1>"Both,Client,Server,Excluded"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62"/>
  <sheetViews>
    <sheetView workbookViewId="0">
      <selection activeCell="P33" sqref="P33"/>
    </sheetView>
  </sheetViews>
  <sheetFormatPr defaultColWidth="9" defaultRowHeight="14.4" x14ac:dyDescent="0.25"/>
  <cols>
    <col min="1" max="1" width="6.5546875" customWidth="1"/>
    <col min="2" max="2" width="9.109375" customWidth="1"/>
    <col min="3" max="3" width="17.33203125" customWidth="1"/>
    <col min="4" max="4" width="13.21875" customWidth="1"/>
    <col min="5" max="5" width="15.21875" customWidth="1"/>
    <col min="6" max="6" width="13.109375" customWidth="1"/>
    <col min="7" max="8" width="12.77734375" customWidth="1"/>
    <col min="9" max="9" width="13.109375" customWidth="1"/>
    <col min="10" max="10" width="10.77734375" customWidth="1"/>
    <col min="11" max="17" width="11.21875" customWidth="1"/>
    <col min="18" max="18" width="8.33203125" customWidth="1"/>
    <col min="19" max="19" width="3" customWidth="1"/>
    <col min="21" max="22" width="13.6640625" customWidth="1"/>
    <col min="23" max="23" width="12.5546875" customWidth="1"/>
    <col min="25" max="25" width="9.6640625" customWidth="1"/>
    <col min="26" max="26" width="10.21875" customWidth="1"/>
    <col min="29" max="29" width="12.77734375" customWidth="1"/>
  </cols>
  <sheetData>
    <row r="1" spans="1:32" ht="17.399999999999999" customHeight="1" x14ac:dyDescent="0.25">
      <c r="A1" s="4" t="s">
        <v>0</v>
      </c>
      <c r="B1" s="4" t="s">
        <v>2</v>
      </c>
      <c r="C1" s="4" t="s">
        <v>3</v>
      </c>
      <c r="D1" s="4" t="s">
        <v>6</v>
      </c>
      <c r="E1" s="4" t="s">
        <v>34</v>
      </c>
      <c r="F1" s="4" t="s">
        <v>35</v>
      </c>
      <c r="G1" s="4" t="s">
        <v>36</v>
      </c>
      <c r="H1" s="4" t="s">
        <v>37</v>
      </c>
      <c r="I1" s="4" t="s">
        <v>38</v>
      </c>
      <c r="J1" s="10" t="s">
        <v>39</v>
      </c>
      <c r="K1" s="4" t="s">
        <v>40</v>
      </c>
      <c r="L1" s="4" t="s">
        <v>41</v>
      </c>
      <c r="M1" s="4" t="s">
        <v>42</v>
      </c>
      <c r="N1" s="4" t="s">
        <v>43</v>
      </c>
      <c r="O1" s="4" t="s">
        <v>44</v>
      </c>
      <c r="P1" s="4" t="s">
        <v>45</v>
      </c>
      <c r="Q1" s="4" t="s">
        <v>46</v>
      </c>
      <c r="R1" s="4" t="s">
        <v>47</v>
      </c>
    </row>
    <row r="2" spans="1:32" x14ac:dyDescent="0.25">
      <c r="A2" s="5" t="s">
        <v>17</v>
      </c>
      <c r="B2" s="5" t="s">
        <v>17</v>
      </c>
      <c r="C2" s="5" t="s">
        <v>17</v>
      </c>
      <c r="D2" s="5" t="s">
        <v>17</v>
      </c>
      <c r="E2" s="5" t="s">
        <v>48</v>
      </c>
      <c r="F2" s="5" t="s">
        <v>48</v>
      </c>
      <c r="G2" s="5" t="s">
        <v>48</v>
      </c>
      <c r="H2" s="5" t="s">
        <v>48</v>
      </c>
      <c r="I2" s="5" t="s">
        <v>48</v>
      </c>
      <c r="J2" s="5" t="s">
        <v>48</v>
      </c>
      <c r="K2" s="5" t="s">
        <v>48</v>
      </c>
      <c r="L2" s="5" t="s">
        <v>48</v>
      </c>
      <c r="M2" s="5" t="s">
        <v>48</v>
      </c>
      <c r="N2" s="5" t="s">
        <v>48</v>
      </c>
      <c r="O2" s="5" t="s">
        <v>48</v>
      </c>
      <c r="P2" s="5" t="s">
        <v>48</v>
      </c>
      <c r="Q2" s="5" t="s">
        <v>48</v>
      </c>
      <c r="R2" s="5" t="s">
        <v>17</v>
      </c>
      <c r="U2" t="s">
        <v>49</v>
      </c>
      <c r="X2">
        <v>240</v>
      </c>
      <c r="Y2">
        <v>48</v>
      </c>
      <c r="AC2" s="13" t="s">
        <v>50</v>
      </c>
      <c r="AD2" s="13" t="s">
        <v>51</v>
      </c>
    </row>
    <row r="3" spans="1:32" x14ac:dyDescent="0.25">
      <c r="A3" s="6" t="s">
        <v>0</v>
      </c>
      <c r="B3" s="6" t="s">
        <v>19</v>
      </c>
      <c r="C3" s="6" t="s">
        <v>20</v>
      </c>
      <c r="D3" s="6" t="s">
        <v>23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 t="s">
        <v>52</v>
      </c>
      <c r="U3" t="s">
        <v>53</v>
      </c>
      <c r="X3">
        <v>100</v>
      </c>
      <c r="Y3">
        <v>20</v>
      </c>
      <c r="AB3">
        <v>5</v>
      </c>
      <c r="AC3" s="13">
        <f>240+100</f>
        <v>340</v>
      </c>
      <c r="AD3" s="13">
        <f>AB3*25</f>
        <v>125</v>
      </c>
      <c r="AF3">
        <f>AF21+AF22+AF23</f>
        <v>344</v>
      </c>
    </row>
    <row r="4" spans="1:32" x14ac:dyDescent="0.25">
      <c r="A4" s="3">
        <v>1</v>
      </c>
      <c r="B4" s="3">
        <v>1</v>
      </c>
      <c r="C4" s="3">
        <v>10</v>
      </c>
      <c r="D4" s="3">
        <v>5</v>
      </c>
      <c r="E4" s="3">
        <f t="shared" ref="E4:E67" si="0">C4/R4</f>
        <v>1</v>
      </c>
      <c r="F4" s="3">
        <f>SUM($E$4:E4)</f>
        <v>1</v>
      </c>
      <c r="G4" s="3">
        <f t="shared" ref="G4:H35" si="1">E4*5</f>
        <v>5</v>
      </c>
      <c r="H4" s="3">
        <f t="shared" si="1"/>
        <v>5</v>
      </c>
      <c r="I4" s="3">
        <f>H4-SUM($D$4:D4)</f>
        <v>0</v>
      </c>
      <c r="J4" s="3">
        <f>INT((F4-(SUM($D$4:D4)/5))/(($AF$25+5*25)/5)+1)</f>
        <v>1</v>
      </c>
      <c r="K4" s="3">
        <f>INT((F4-(SUM($D$4:D4)/5))/(($AF$25+7*25)/5)+1)</f>
        <v>1</v>
      </c>
      <c r="L4" s="3">
        <f>INT((F4-(SUM($D$4:D4)/5))/(($AF$25+9*25)/5))+1</f>
        <v>1</v>
      </c>
      <c r="M4" s="3">
        <f>INT((F4-(SUM($D$4:D4)/5))/(($AF$25+11*25)/5))+1</f>
        <v>1</v>
      </c>
      <c r="N4" s="3">
        <f>INT((F4-(SUM($D$4:D4)/5))/(($AF$25+11*25)/5))+1</f>
        <v>1</v>
      </c>
      <c r="O4" s="3">
        <f>INT((F4-(SUM($D$4:D4)/5))/(($AF$25+11*25)/5))+1</f>
        <v>1</v>
      </c>
      <c r="P4" s="3">
        <f>INT((F4-(SUM($D$4:D4)/5))/(($AF$25+17*25)/5)+1)</f>
        <v>1</v>
      </c>
      <c r="Q4" s="3">
        <f>INT((F4-(SUM($D$4:D4)/5))/(($AF$25+40*25)/5)+1)</f>
        <v>1</v>
      </c>
      <c r="R4" s="1">
        <v>10</v>
      </c>
      <c r="AB4">
        <v>7</v>
      </c>
      <c r="AC4" s="13">
        <f t="shared" ref="AC4:AC19" si="2">240+100</f>
        <v>340</v>
      </c>
      <c r="AD4" s="13">
        <f t="shared" ref="AD4:AD19" si="3">AB4*25</f>
        <v>175</v>
      </c>
      <c r="AF4">
        <v>344</v>
      </c>
    </row>
    <row r="5" spans="1:32" x14ac:dyDescent="0.25">
      <c r="A5" s="3">
        <v>2</v>
      </c>
      <c r="B5" s="3">
        <v>2</v>
      </c>
      <c r="C5" s="3">
        <v>10</v>
      </c>
      <c r="D5" s="3">
        <v>5</v>
      </c>
      <c r="E5" s="3">
        <f t="shared" si="0"/>
        <v>1</v>
      </c>
      <c r="F5" s="3">
        <f>SUM($E$4:E5)</f>
        <v>2</v>
      </c>
      <c r="G5" s="3">
        <f t="shared" si="1"/>
        <v>5</v>
      </c>
      <c r="H5" s="3">
        <f t="shared" si="1"/>
        <v>10</v>
      </c>
      <c r="I5" s="3">
        <f>H5-SUM($D$4:D5)</f>
        <v>0</v>
      </c>
      <c r="J5" s="3">
        <f>INT((F5-(SUM($D$4:D5)/5))/(($AF$25+5*25)/5)+1)</f>
        <v>1</v>
      </c>
      <c r="K5" s="3">
        <f>INT((F5-(SUM($D$4:D5)/5))/(($AF$25+7*25)/5)+1)</f>
        <v>1</v>
      </c>
      <c r="L5" s="3">
        <f>INT((F5-(SUM($D$4:D5)/5))/(($AF$25+9*25)/5))+1</f>
        <v>1</v>
      </c>
      <c r="M5" s="3">
        <f>INT((F5-(SUM($D$4:D5)/5))/(($AF$25+11*25)/5))+1</f>
        <v>1</v>
      </c>
      <c r="N5" s="3">
        <f>INT((F5-(SUM($D$4:D5)/5))/(($AF$25+11*25)/5))+1</f>
        <v>1</v>
      </c>
      <c r="O5" s="3">
        <f>INT((F5-(SUM($D$4:D5)/5))/(($AF$25+11*25)/5))+1</f>
        <v>1</v>
      </c>
      <c r="P5" s="3">
        <f>INT((F5-(SUM($D$4:D5)/5))/(($AF$25+17*25)/5)+1)</f>
        <v>1</v>
      </c>
      <c r="Q5" s="3">
        <f>INT((F5-(SUM($D$4:D5)/5))/(($AF$25+40*25)/5)+1)</f>
        <v>1</v>
      </c>
      <c r="R5" s="1">
        <v>10</v>
      </c>
      <c r="AB5">
        <v>9</v>
      </c>
      <c r="AC5" s="13">
        <f t="shared" si="2"/>
        <v>340</v>
      </c>
      <c r="AD5" s="13">
        <f t="shared" si="3"/>
        <v>225</v>
      </c>
      <c r="AF5">
        <v>344</v>
      </c>
    </row>
    <row r="6" spans="1:32" x14ac:dyDescent="0.25">
      <c r="A6" s="3">
        <v>3</v>
      </c>
      <c r="B6" s="3">
        <v>3</v>
      </c>
      <c r="C6" s="3">
        <v>10</v>
      </c>
      <c r="D6" s="3">
        <v>5</v>
      </c>
      <c r="E6" s="3">
        <f t="shared" si="0"/>
        <v>1</v>
      </c>
      <c r="F6" s="3">
        <f>SUM($E$4:E6)</f>
        <v>3</v>
      </c>
      <c r="G6" s="3">
        <f t="shared" si="1"/>
        <v>5</v>
      </c>
      <c r="H6" s="3">
        <f t="shared" si="1"/>
        <v>15</v>
      </c>
      <c r="I6" s="3">
        <f>H6-SUM($D$4:D5)</f>
        <v>5</v>
      </c>
      <c r="J6" s="3">
        <f>INT((F6-(SUM($D$4:D6)/5))/(($AF$25+5*25)/5)+1)</f>
        <v>1</v>
      </c>
      <c r="K6" s="3">
        <f>INT((F6-(SUM($D$4:D6)/5))/(($AF$25+7*25)/5)+1)</f>
        <v>1</v>
      </c>
      <c r="L6" s="3">
        <f>INT((F6-(SUM($D$4:D6)/5))/(($AF$25+9*25)/5))+1</f>
        <v>1</v>
      </c>
      <c r="M6" s="3">
        <f>INT((F6-(SUM($D$4:D6)/5))/(($AF$25+11*25)/5))+1</f>
        <v>1</v>
      </c>
      <c r="N6" s="3">
        <f>INT((F6-(SUM($D$4:D6)/5))/(($AF$25+11*25)/5))+1</f>
        <v>1</v>
      </c>
      <c r="O6" s="3">
        <f>INT((F6-(SUM($D$4:D6)/5))/(($AF$25+11*25)/5))+1</f>
        <v>1</v>
      </c>
      <c r="P6" s="3">
        <f>INT((F6-(SUM($D$4:D6)/5))/(($AF$25+17*25)/5)+1)</f>
        <v>1</v>
      </c>
      <c r="Q6" s="3">
        <f>INT((F6-(SUM($D$4:D6)/5))/(($AF$25+40*25)/5)+1)</f>
        <v>1</v>
      </c>
      <c r="R6" s="1">
        <v>10</v>
      </c>
      <c r="U6" t="s">
        <v>54</v>
      </c>
      <c r="AB6">
        <f>AB5+2</f>
        <v>11</v>
      </c>
      <c r="AC6" s="13">
        <f t="shared" si="2"/>
        <v>340</v>
      </c>
      <c r="AD6" s="13">
        <f t="shared" si="3"/>
        <v>275</v>
      </c>
      <c r="AF6">
        <v>344</v>
      </c>
    </row>
    <row r="7" spans="1:32" x14ac:dyDescent="0.25">
      <c r="A7" s="3">
        <v>4</v>
      </c>
      <c r="B7" s="3">
        <v>4</v>
      </c>
      <c r="C7" s="3">
        <v>10</v>
      </c>
      <c r="D7" s="3">
        <v>5</v>
      </c>
      <c r="E7" s="3">
        <f t="shared" si="0"/>
        <v>1</v>
      </c>
      <c r="F7" s="3">
        <f>SUM($E$4:E7)</f>
        <v>4</v>
      </c>
      <c r="G7" s="3">
        <f t="shared" si="1"/>
        <v>5</v>
      </c>
      <c r="H7" s="3">
        <f t="shared" si="1"/>
        <v>20</v>
      </c>
      <c r="I7" s="3">
        <f>H7-SUM($D$4:D6)</f>
        <v>5</v>
      </c>
      <c r="J7" s="3">
        <f>INT((F7-(SUM($D$4:D7)/5))/(($AF$25+5*25)/5)+1)</f>
        <v>1</v>
      </c>
      <c r="K7" s="3">
        <f>INT((F7-(SUM($D$4:D7)/5))/(($AF$25+7*25)/5)+1)</f>
        <v>1</v>
      </c>
      <c r="L7" s="3">
        <f>INT((F7-(SUM($D$4:D7)/5))/(($AF$25+9*25)/5))+1</f>
        <v>1</v>
      </c>
      <c r="M7" s="3">
        <f>INT((F7-(SUM($D$4:D7)/5))/(($AF$25+11*25)/5))+1</f>
        <v>1</v>
      </c>
      <c r="N7" s="3">
        <f>INT((F7-(SUM($D$4:D7)/5))/(($AF$25+11*25)/5))+1</f>
        <v>1</v>
      </c>
      <c r="O7" s="3">
        <f>INT((F7-(SUM($D$4:D7)/5))/(($AF$25+11*25)/5))+1</f>
        <v>1</v>
      </c>
      <c r="P7" s="3">
        <f>INT((F7-(SUM($D$4:D7)/5))/(($AF$25+17*25)/5)+1)</f>
        <v>1</v>
      </c>
      <c r="Q7" s="3">
        <f>INT((F7-(SUM($D$4:D7)/5))/(($AF$25+40*25)/5)+1)</f>
        <v>1</v>
      </c>
      <c r="R7" s="1">
        <v>10</v>
      </c>
      <c r="AB7">
        <f t="shared" ref="AB7:AB16" si="4">AB6+2</f>
        <v>13</v>
      </c>
      <c r="AC7" s="13">
        <f t="shared" si="2"/>
        <v>340</v>
      </c>
      <c r="AD7" s="13">
        <f t="shared" si="3"/>
        <v>325</v>
      </c>
      <c r="AF7">
        <v>344</v>
      </c>
    </row>
    <row r="8" spans="1:32" x14ac:dyDescent="0.25">
      <c r="A8" s="3">
        <v>5</v>
      </c>
      <c r="B8" s="3">
        <v>5</v>
      </c>
      <c r="C8" s="3">
        <v>20</v>
      </c>
      <c r="D8" s="3">
        <v>5</v>
      </c>
      <c r="E8" s="3">
        <f t="shared" si="0"/>
        <v>2</v>
      </c>
      <c r="F8" s="3">
        <f>SUM($E$4:E8)</f>
        <v>6</v>
      </c>
      <c r="G8" s="3">
        <f t="shared" si="1"/>
        <v>10</v>
      </c>
      <c r="H8" s="3">
        <f t="shared" si="1"/>
        <v>30</v>
      </c>
      <c r="I8" s="3">
        <f>H8-SUM($D$4:D7)</f>
        <v>10</v>
      </c>
      <c r="J8" s="3">
        <f>INT((F8-(SUM($D$4:D8)/5))/(($AF$25+5*25)/5)+1)</f>
        <v>1</v>
      </c>
      <c r="K8" s="3">
        <f>INT((F8-(SUM($D$4:D8)/5))/(($AF$25+7*25)/5)+1)</f>
        <v>1</v>
      </c>
      <c r="L8" s="3">
        <f>INT((F8-(SUM($D$4:D8)/5))/(($AF$25+9*25)/5))+1</f>
        <v>1</v>
      </c>
      <c r="M8" s="3">
        <f>INT((F8-(SUM($D$4:D8)/5))/(($AF$25+11*25)/5))+1</f>
        <v>1</v>
      </c>
      <c r="N8" s="3">
        <f>INT((F8-(SUM($D$4:D8)/5))/(($AF$25+11*25)/5))+1</f>
        <v>1</v>
      </c>
      <c r="O8" s="3">
        <f>INT((F8-(SUM($D$4:D8)/5))/(($AF$25+11*25)/5))+1</f>
        <v>1</v>
      </c>
      <c r="P8" s="3">
        <f>INT((F8-(SUM($D$4:D8)/5))/(($AF$25+17*25)/5)+1)</f>
        <v>1</v>
      </c>
      <c r="Q8" s="3">
        <f>INT((F8-(SUM($D$4:D8)/5))/(($AF$25+40*25)/5)+1)</f>
        <v>1</v>
      </c>
      <c r="R8" s="1">
        <v>10</v>
      </c>
      <c r="AB8">
        <f t="shared" si="4"/>
        <v>15</v>
      </c>
      <c r="AC8" s="13">
        <f t="shared" si="2"/>
        <v>340</v>
      </c>
      <c r="AD8" s="13">
        <f t="shared" si="3"/>
        <v>375</v>
      </c>
      <c r="AF8">
        <v>344</v>
      </c>
    </row>
    <row r="9" spans="1:32" x14ac:dyDescent="0.25">
      <c r="A9" s="3">
        <v>6</v>
      </c>
      <c r="B9" s="3">
        <v>6</v>
      </c>
      <c r="C9" s="3">
        <v>20</v>
      </c>
      <c r="D9" s="3">
        <v>10</v>
      </c>
      <c r="E9" s="3">
        <f t="shared" si="0"/>
        <v>2</v>
      </c>
      <c r="F9" s="3">
        <f>SUM($E$4:E9)</f>
        <v>8</v>
      </c>
      <c r="G9" s="3">
        <f t="shared" si="1"/>
        <v>10</v>
      </c>
      <c r="H9" s="3">
        <f t="shared" si="1"/>
        <v>40</v>
      </c>
      <c r="I9" s="3">
        <f>H9-SUM($D$4:D8)</f>
        <v>15</v>
      </c>
      <c r="J9" s="3">
        <f>INT((F9-(SUM($D$4:D9)/5))/(($AF$25+5*25)/5)+1)</f>
        <v>1</v>
      </c>
      <c r="K9" s="3">
        <f>INT((F9-(SUM($D$4:D9)/5))/(($AF$25+7*25)/5)+1)</f>
        <v>1</v>
      </c>
      <c r="L9" s="3">
        <f>INT((F9-(SUM($D$4:D9)/5))/(($AF$25+9*25)/5))+1</f>
        <v>1</v>
      </c>
      <c r="M9" s="3">
        <f>INT((F9-(SUM($D$4:D9)/5))/(($AF$25+11*25)/5))+1</f>
        <v>1</v>
      </c>
      <c r="N9" s="3">
        <f>INT((F9-(SUM($D$4:D9)/5))/(($AF$25+11*25)/5))+1</f>
        <v>1</v>
      </c>
      <c r="O9" s="3">
        <f>INT((F9-(SUM($D$4:D9)/5))/(($AF$25+11*25)/5))+1</f>
        <v>1</v>
      </c>
      <c r="P9" s="3">
        <f>INT((F9-(SUM($D$4:D9)/5))/(($AF$25+17*25)/5)+1)</f>
        <v>1</v>
      </c>
      <c r="Q9" s="3">
        <f>INT((F9-(SUM($D$4:D9)/5))/(($AF$25+40*25)/5)+1)</f>
        <v>1</v>
      </c>
      <c r="R9" s="1">
        <v>10</v>
      </c>
      <c r="AB9">
        <f t="shared" si="4"/>
        <v>17</v>
      </c>
      <c r="AC9" s="13">
        <f t="shared" si="2"/>
        <v>340</v>
      </c>
      <c r="AD9" s="13">
        <f t="shared" si="3"/>
        <v>425</v>
      </c>
      <c r="AF9">
        <v>344</v>
      </c>
    </row>
    <row r="10" spans="1:32" x14ac:dyDescent="0.25">
      <c r="A10" s="3">
        <v>7</v>
      </c>
      <c r="B10" s="3">
        <v>7</v>
      </c>
      <c r="C10" s="3">
        <v>30</v>
      </c>
      <c r="D10" s="3">
        <v>10</v>
      </c>
      <c r="E10" s="3">
        <f t="shared" si="0"/>
        <v>3</v>
      </c>
      <c r="F10" s="3">
        <f>SUM($E$4:E10)</f>
        <v>11</v>
      </c>
      <c r="G10" s="3">
        <f t="shared" si="1"/>
        <v>15</v>
      </c>
      <c r="H10" s="3">
        <f t="shared" si="1"/>
        <v>55</v>
      </c>
      <c r="I10" s="3">
        <f>H10-SUM($D$4:D9)</f>
        <v>20</v>
      </c>
      <c r="J10" s="3">
        <f>INT((F10-(SUM($D$4:D10)/5))/(($AF$25+5*25)/5)+1)</f>
        <v>1</v>
      </c>
      <c r="K10" s="3">
        <f>INT((F10-(SUM($D$4:D10)/5))/(($AF$25+7*25)/5)+1)</f>
        <v>1</v>
      </c>
      <c r="L10" s="3">
        <f>INT((F10-(SUM($D$4:D10)/5))/(($AF$25+9*25)/5))+1</f>
        <v>1</v>
      </c>
      <c r="M10" s="3">
        <f>INT((F10-(SUM($D$4:D10)/5))/(($AF$25+11*25)/5))+1</f>
        <v>1</v>
      </c>
      <c r="N10" s="3">
        <f>INT((F10-(SUM($D$4:D10)/5))/(($AF$25+11*25)/5))+1</f>
        <v>1</v>
      </c>
      <c r="O10" s="3">
        <f>INT((F10-(SUM($D$4:D10)/5))/(($AF$25+11*25)/5))+1</f>
        <v>1</v>
      </c>
      <c r="P10" s="3">
        <f>INT((F10-(SUM($D$4:D10)/5))/(($AF$25+17*25)/5)+1)</f>
        <v>1</v>
      </c>
      <c r="Q10" s="3">
        <f>INT((F10-(SUM($D$4:D10)/5))/(($AF$25+40*25)/5)+1)</f>
        <v>1</v>
      </c>
      <c r="R10" s="1">
        <v>10</v>
      </c>
      <c r="T10" s="11" t="s">
        <v>55</v>
      </c>
      <c r="U10" s="11" t="s">
        <v>56</v>
      </c>
      <c r="V10" s="11" t="s">
        <v>57</v>
      </c>
      <c r="W10" s="11" t="s">
        <v>58</v>
      </c>
      <c r="X10" s="11" t="s">
        <v>59</v>
      </c>
      <c r="Y10" s="11" t="s">
        <v>60</v>
      </c>
      <c r="Z10" s="11" t="s">
        <v>38</v>
      </c>
      <c r="AA10" s="14" t="s">
        <v>61</v>
      </c>
      <c r="AB10">
        <f t="shared" si="4"/>
        <v>19</v>
      </c>
      <c r="AC10" s="13">
        <f t="shared" si="2"/>
        <v>340</v>
      </c>
      <c r="AD10" s="13">
        <f t="shared" si="3"/>
        <v>475</v>
      </c>
      <c r="AF10">
        <v>344</v>
      </c>
    </row>
    <row r="11" spans="1:32" x14ac:dyDescent="0.25">
      <c r="A11" s="3">
        <v>8</v>
      </c>
      <c r="B11" s="3">
        <v>8</v>
      </c>
      <c r="C11" s="3">
        <v>30</v>
      </c>
      <c r="D11" s="3">
        <v>10</v>
      </c>
      <c r="E11" s="3">
        <f t="shared" si="0"/>
        <v>3</v>
      </c>
      <c r="F11" s="3">
        <f>SUM($E$4:E11)</f>
        <v>14</v>
      </c>
      <c r="G11" s="3">
        <f t="shared" si="1"/>
        <v>15</v>
      </c>
      <c r="H11" s="3">
        <f t="shared" si="1"/>
        <v>70</v>
      </c>
      <c r="I11" s="3">
        <f>H11-SUM($D$4:D10)</f>
        <v>25</v>
      </c>
      <c r="J11" s="3">
        <f>INT((F11-(SUM($D$4:D11)/5))/(($AF$25+5*25)/5)+1)</f>
        <v>1</v>
      </c>
      <c r="K11" s="3">
        <f>INT((F11-(SUM($D$4:D11)/5))/(($AF$25+7*25)/5)+1)</f>
        <v>1</v>
      </c>
      <c r="L11" s="3">
        <f>INT((F11-(SUM($D$4:D11)/5))/(($AF$25+9*25)/5))+1</f>
        <v>1</v>
      </c>
      <c r="M11" s="3">
        <f>INT((F11-(SUM($D$4:D11)/5))/(($AF$25+11*25)/5))+1</f>
        <v>1</v>
      </c>
      <c r="N11" s="3">
        <f>INT((F11-(SUM($D$4:D11)/5))/(($AF$25+11*25)/5))+1</f>
        <v>1</v>
      </c>
      <c r="O11" s="3">
        <f>INT((F11-(SUM($D$4:D11)/5))/(($AF$25+11*25)/5))+1</f>
        <v>1</v>
      </c>
      <c r="P11" s="3">
        <f>INT((F11-(SUM($D$4:D11)/5))/(($AF$25+17*25)/5)+1)</f>
        <v>1</v>
      </c>
      <c r="Q11" s="3">
        <f>INT((F11-(SUM($D$4:D11)/5))/(($AF$25+40*25)/5)+1)</f>
        <v>1</v>
      </c>
      <c r="R11" s="1">
        <v>10</v>
      </c>
      <c r="T11" s="11">
        <v>1</v>
      </c>
      <c r="U11" s="11"/>
      <c r="V11" s="11"/>
      <c r="W11" s="11"/>
      <c r="X11" s="11"/>
      <c r="Y11" s="11"/>
      <c r="Z11" s="11"/>
      <c r="AA11" s="14"/>
      <c r="AB11">
        <f t="shared" si="4"/>
        <v>21</v>
      </c>
      <c r="AC11" s="13">
        <f t="shared" si="2"/>
        <v>340</v>
      </c>
      <c r="AD11" s="13">
        <f t="shared" si="3"/>
        <v>525</v>
      </c>
      <c r="AF11">
        <v>344</v>
      </c>
    </row>
    <row r="12" spans="1:32" x14ac:dyDescent="0.25">
      <c r="A12" s="3">
        <v>9</v>
      </c>
      <c r="B12" s="3">
        <v>9</v>
      </c>
      <c r="C12" s="3">
        <v>40</v>
      </c>
      <c r="D12" s="3">
        <v>10</v>
      </c>
      <c r="E12" s="3">
        <f t="shared" si="0"/>
        <v>4</v>
      </c>
      <c r="F12" s="3">
        <f>SUM($E$4:E12)</f>
        <v>18</v>
      </c>
      <c r="G12" s="3">
        <f t="shared" si="1"/>
        <v>20</v>
      </c>
      <c r="H12" s="3">
        <f t="shared" si="1"/>
        <v>90</v>
      </c>
      <c r="I12" s="3">
        <f>H12-SUM($D$4:D11)</f>
        <v>35</v>
      </c>
      <c r="J12" s="3">
        <f>INT((F12-(SUM($D$4:D12)/5))/(($AF$25+5*25)/5)+1)</f>
        <v>1</v>
      </c>
      <c r="K12" s="3">
        <f>INT((F12-(SUM($D$4:D12)/5))/(($AF$25+7*25)/5)+1)</f>
        <v>1</v>
      </c>
      <c r="L12" s="3">
        <f>INT((F12-(SUM($D$4:D12)/5))/(($AF$25+9*25)/5))+1</f>
        <v>1</v>
      </c>
      <c r="M12" s="3">
        <f>INT((F12-(SUM($D$4:D12)/5))/(($AF$25+11*25)/5))+1</f>
        <v>1</v>
      </c>
      <c r="N12" s="3">
        <f>INT((F12-(SUM($D$4:D12)/5))/(($AF$25+11*25)/5))+1</f>
        <v>1</v>
      </c>
      <c r="O12" s="3">
        <f>INT((F12-(SUM($D$4:D12)/5))/(($AF$25+11*25)/5))+1</f>
        <v>1</v>
      </c>
      <c r="P12" s="3">
        <f>INT((F12-(SUM($D$4:D12)/5))/(($AF$25+17*25)/5)+1)</f>
        <v>1</v>
      </c>
      <c r="Q12" s="3">
        <f>INT((F12-(SUM($D$4:D12)/5))/(($AF$25+40*25)/5)+1)</f>
        <v>1</v>
      </c>
      <c r="R12" s="1">
        <v>10</v>
      </c>
      <c r="T12" s="11">
        <v>30</v>
      </c>
      <c r="U12" s="11">
        <f>Z12/(340+40*25)</f>
        <v>0.44776119402985076</v>
      </c>
      <c r="V12" s="11">
        <f>Z12/5/(340/5+17*5)</f>
        <v>0.78431372549019607</v>
      </c>
      <c r="W12" s="11">
        <f>Z12/5/(340/5+5*5)</f>
        <v>1.2903225806451613</v>
      </c>
      <c r="X12" s="11">
        <f>(7*W12+1*U12)/8</f>
        <v>1.1850024073182475</v>
      </c>
      <c r="Y12" s="11">
        <f>VLOOKUP(T12-1,Sheet3!$A$3:F581,COLUMN(Sheet3!F2),0)</f>
        <v>223</v>
      </c>
      <c r="Z12" s="11">
        <f>VLOOKUP(T12-1,Sheet3!$A$4:I581,COLUMN(Sheet3!I4),0)</f>
        <v>600</v>
      </c>
      <c r="AA12" s="14"/>
      <c r="AB12">
        <f t="shared" si="4"/>
        <v>23</v>
      </c>
      <c r="AC12" s="13">
        <f t="shared" si="2"/>
        <v>340</v>
      </c>
      <c r="AD12" s="13">
        <f t="shared" si="3"/>
        <v>575</v>
      </c>
      <c r="AF12">
        <v>344</v>
      </c>
    </row>
    <row r="13" spans="1:32" x14ac:dyDescent="0.25">
      <c r="A13" s="3">
        <v>10</v>
      </c>
      <c r="B13" s="3">
        <v>10</v>
      </c>
      <c r="C13" s="3">
        <v>40</v>
      </c>
      <c r="D13" s="3">
        <v>10</v>
      </c>
      <c r="E13" s="3">
        <f t="shared" si="0"/>
        <v>4</v>
      </c>
      <c r="F13" s="3">
        <f>SUM($E$4:E13)</f>
        <v>22</v>
      </c>
      <c r="G13" s="3">
        <f t="shared" si="1"/>
        <v>20</v>
      </c>
      <c r="H13" s="3">
        <f t="shared" si="1"/>
        <v>110</v>
      </c>
      <c r="I13" s="3">
        <f>H13-SUM($D$4:D12)</f>
        <v>45</v>
      </c>
      <c r="J13" s="3">
        <f>INT((F13-(SUM($D$4:D13)/5))/(($AF$25+5*25)/5)+1)</f>
        <v>1</v>
      </c>
      <c r="K13" s="3">
        <f>INT((F13-(SUM($D$4:D13)/5))/(($AF$25+7*25)/5)+1)</f>
        <v>1</v>
      </c>
      <c r="L13" s="3">
        <f>INT((F13-(SUM($D$4:D13)/5))/(($AF$25+9*25)/5))+1</f>
        <v>1</v>
      </c>
      <c r="M13" s="3">
        <f>INT((F13-(SUM($D$4:D13)/5))/(($AF$25+11*25)/5))+1</f>
        <v>1</v>
      </c>
      <c r="N13" s="3">
        <f>INT((F13-(SUM($D$4:D13)/5))/(($AF$25+11*25)/5))+1</f>
        <v>1</v>
      </c>
      <c r="O13" s="3">
        <f>INT((F13-(SUM($D$4:D13)/5))/(($AF$25+11*25)/5))+1</f>
        <v>1</v>
      </c>
      <c r="P13" s="3">
        <f>INT((F13-(SUM($D$4:D13)/5))/(($AF$25+17*25)/5)+1)</f>
        <v>1</v>
      </c>
      <c r="Q13" s="3">
        <f>INT((F13-(SUM($D$4:D13)/5))/(($AF$25+40*25)/5)+1)</f>
        <v>1</v>
      </c>
      <c r="R13" s="1">
        <v>10</v>
      </c>
      <c r="T13" s="11">
        <v>50</v>
      </c>
      <c r="U13" s="11">
        <f t="shared" ref="U13:U15" si="5">Z13/(340+40*25)</f>
        <v>3.7761194029850746</v>
      </c>
      <c r="V13" s="11">
        <f t="shared" ref="V13:V15" si="6">Z13/5/(340/5+17*5)</f>
        <v>6.6143790849673199</v>
      </c>
      <c r="W13" s="11">
        <f t="shared" ref="W13:W15" si="7">Z13/5/(340/5+5*5)</f>
        <v>10.881720430107526</v>
      </c>
      <c r="X13" s="11">
        <f t="shared" ref="X13:X16" si="8">(7*W13+1*U13)/8</f>
        <v>9.9935203017172203</v>
      </c>
      <c r="Y13" s="11">
        <f>VLOOKUP(T13-1,Sheet3!$A$3:F582,COLUMN(Sheet3!F3),0)</f>
        <v>1287</v>
      </c>
      <c r="Z13" s="11">
        <f>VLOOKUP(T13-1,Sheet3!$A$4:I582,COLUMN(Sheet3!I5),0)</f>
        <v>5060</v>
      </c>
      <c r="AA13" s="14">
        <v>20</v>
      </c>
      <c r="AB13">
        <f t="shared" si="4"/>
        <v>25</v>
      </c>
      <c r="AC13" s="13">
        <f t="shared" si="2"/>
        <v>340</v>
      </c>
      <c r="AD13" s="13">
        <f t="shared" si="3"/>
        <v>625</v>
      </c>
      <c r="AF13">
        <v>344</v>
      </c>
    </row>
    <row r="14" spans="1:32" x14ac:dyDescent="0.25">
      <c r="A14" s="3">
        <v>11</v>
      </c>
      <c r="B14" s="3">
        <v>11</v>
      </c>
      <c r="C14" s="3">
        <v>50</v>
      </c>
      <c r="D14" s="3">
        <v>20</v>
      </c>
      <c r="E14" s="3">
        <f t="shared" si="0"/>
        <v>5</v>
      </c>
      <c r="F14" s="3">
        <f>SUM($E$4:E14)</f>
        <v>27</v>
      </c>
      <c r="G14" s="3">
        <f t="shared" si="1"/>
        <v>25</v>
      </c>
      <c r="H14" s="3">
        <f t="shared" si="1"/>
        <v>135</v>
      </c>
      <c r="I14" s="3">
        <f>H14-SUM($D$4:D13)</f>
        <v>60</v>
      </c>
      <c r="J14" s="3">
        <f>INT((F14-(SUM($D$4:D14)/5))/(($AF$25+5*25)/5)+1)</f>
        <v>1</v>
      </c>
      <c r="K14" s="3">
        <f>INT((F14-(SUM($D$4:D14)/5))/(($AF$25+7*25)/5)+1)</f>
        <v>1</v>
      </c>
      <c r="L14" s="3">
        <f>INT((F14-(SUM($D$4:D14)/5))/(($AF$25+9*25)/5))+1</f>
        <v>1</v>
      </c>
      <c r="M14" s="3">
        <f>INT((F14-(SUM($D$4:D14)/5))/(($AF$25+11*25)/5))+1</f>
        <v>1</v>
      </c>
      <c r="N14" s="3">
        <f>INT((F14-(SUM($D$4:D14)/5))/(($AF$25+11*25)/5))+1</f>
        <v>1</v>
      </c>
      <c r="O14" s="3">
        <f>INT((F14-(SUM($D$4:D14)/5))/(($AF$25+11*25)/5))+1</f>
        <v>1</v>
      </c>
      <c r="P14" s="3">
        <f>INT((F14-(SUM($D$4:D14)/5))/(($AF$25+17*25)/5)+1)</f>
        <v>1</v>
      </c>
      <c r="Q14" s="3">
        <f>INT((F14-(SUM($D$4:D14)/5))/(($AF$25+40*25)/5)+1)</f>
        <v>1</v>
      </c>
      <c r="R14" s="1">
        <v>10</v>
      </c>
      <c r="T14" s="11">
        <v>60</v>
      </c>
      <c r="U14" s="11">
        <f t="shared" si="5"/>
        <v>10.626865671641792</v>
      </c>
      <c r="V14" s="11">
        <f t="shared" si="6"/>
        <v>18.614379084967322</v>
      </c>
      <c r="W14" s="11">
        <f t="shared" si="7"/>
        <v>30.623655913978496</v>
      </c>
      <c r="X14" s="11">
        <f t="shared" si="8"/>
        <v>28.124057133686406</v>
      </c>
      <c r="Y14" s="11">
        <f>VLOOKUP(T14-1,Sheet3!$A$3:F583,COLUMN(Sheet3!F4),0)</f>
        <v>3223</v>
      </c>
      <c r="Z14" s="11">
        <f>VLOOKUP(T14-1,Sheet3!$A$4:I583,COLUMN(Sheet3!I6),0)</f>
        <v>14240</v>
      </c>
      <c r="AA14" s="14">
        <v>40</v>
      </c>
      <c r="AB14">
        <f t="shared" si="4"/>
        <v>27</v>
      </c>
      <c r="AC14" s="13">
        <f t="shared" si="2"/>
        <v>340</v>
      </c>
      <c r="AD14" s="13">
        <f t="shared" si="3"/>
        <v>675</v>
      </c>
      <c r="AF14">
        <v>344</v>
      </c>
    </row>
    <row r="15" spans="1:32" x14ac:dyDescent="0.25">
      <c r="A15" s="3">
        <v>12</v>
      </c>
      <c r="B15" s="3">
        <v>12</v>
      </c>
      <c r="C15" s="3">
        <v>50</v>
      </c>
      <c r="D15" s="3">
        <v>20</v>
      </c>
      <c r="E15" s="3">
        <f t="shared" si="0"/>
        <v>5</v>
      </c>
      <c r="F15" s="3">
        <f>SUM($E$4:E15)</f>
        <v>32</v>
      </c>
      <c r="G15" s="3">
        <f t="shared" si="1"/>
        <v>25</v>
      </c>
      <c r="H15" s="3">
        <f t="shared" si="1"/>
        <v>160</v>
      </c>
      <c r="I15" s="3">
        <f>H15-SUM($D$4:D14)</f>
        <v>65</v>
      </c>
      <c r="J15" s="3">
        <f>INT((F15-(SUM($D$4:D15)/5))/(($AF$25+5*25)/5)+1)</f>
        <v>1</v>
      </c>
      <c r="K15" s="3">
        <f>INT((F15-(SUM($D$4:D15)/5))/(($AF$25+7*25)/5)+1)</f>
        <v>1</v>
      </c>
      <c r="L15" s="3">
        <f>INT((F15-(SUM($D$4:D15)/5))/(($AF$25+9*25)/5))+1</f>
        <v>1</v>
      </c>
      <c r="M15" s="3">
        <f>INT((F15-(SUM($D$4:D15)/5))/(($AF$25+11*25)/5))+1</f>
        <v>1</v>
      </c>
      <c r="N15" s="3">
        <f>INT((F15-(SUM($D$4:D15)/5))/(($AF$25+11*25)/5))+1</f>
        <v>1</v>
      </c>
      <c r="O15" s="3">
        <f>INT((F15-(SUM($D$4:D15)/5))/(($AF$25+11*25)/5))+1</f>
        <v>1</v>
      </c>
      <c r="P15" s="3">
        <f>INT((F15-(SUM($D$4:D15)/5))/(($AF$25+17*25)/5)+1)</f>
        <v>1</v>
      </c>
      <c r="Q15" s="3">
        <f>INT((F15-(SUM($D$4:D15)/5))/(($AF$25+40*25)/5)+1)</f>
        <v>1</v>
      </c>
      <c r="R15" s="1">
        <v>10</v>
      </c>
      <c r="T15" s="11">
        <v>80</v>
      </c>
      <c r="U15" s="11">
        <f t="shared" si="5"/>
        <v>54.656716417910445</v>
      </c>
      <c r="V15" s="11">
        <f t="shared" si="6"/>
        <v>95.738562091503269</v>
      </c>
      <c r="W15" s="11">
        <f t="shared" si="7"/>
        <v>157.50537634408602</v>
      </c>
      <c r="X15" s="11">
        <f t="shared" si="8"/>
        <v>144.64929385331408</v>
      </c>
      <c r="Y15" s="11">
        <f>VLOOKUP(T15-1,Sheet3!$A$3:F584,COLUMN(Sheet3!F5),0)</f>
        <v>15223</v>
      </c>
      <c r="Z15" s="11">
        <f>VLOOKUP(T15-1,Sheet3!$A$4:I584,COLUMN(Sheet3!I7),0)</f>
        <v>73240</v>
      </c>
      <c r="AA15" s="14">
        <v>120</v>
      </c>
      <c r="AB15">
        <f t="shared" si="4"/>
        <v>29</v>
      </c>
      <c r="AC15" s="13">
        <f t="shared" si="2"/>
        <v>340</v>
      </c>
      <c r="AD15" s="13">
        <f t="shared" si="3"/>
        <v>725</v>
      </c>
      <c r="AF15">
        <v>344</v>
      </c>
    </row>
    <row r="16" spans="1:32" x14ac:dyDescent="0.25">
      <c r="A16" s="3">
        <v>13</v>
      </c>
      <c r="B16" s="3">
        <v>13</v>
      </c>
      <c r="C16" s="3">
        <v>60</v>
      </c>
      <c r="D16" s="3">
        <v>20</v>
      </c>
      <c r="E16" s="3">
        <f t="shared" si="0"/>
        <v>6</v>
      </c>
      <c r="F16" s="3">
        <f>SUM($E$4:E16)</f>
        <v>38</v>
      </c>
      <c r="G16" s="3">
        <f t="shared" si="1"/>
        <v>30</v>
      </c>
      <c r="H16" s="3">
        <f t="shared" si="1"/>
        <v>190</v>
      </c>
      <c r="I16" s="3">
        <f>H16-SUM($D$4:D15)</f>
        <v>75</v>
      </c>
      <c r="J16" s="3">
        <f>INT((F16-(SUM($D$4:D16)/5))/(($AF$25+5*25)/5)+1)</f>
        <v>1</v>
      </c>
      <c r="K16" s="3">
        <f>INT((F16-(SUM($D$4:D16)/5))/(($AF$25+7*25)/5)+1)</f>
        <v>1</v>
      </c>
      <c r="L16" s="3">
        <f>INT((F16-(SUM($D$4:D16)/5))/(($AF$25+9*25)/5))+1</f>
        <v>1</v>
      </c>
      <c r="M16" s="3">
        <f>INT((F16-(SUM($D$4:D16)/5))/(($AF$25+11*25)/5))+1</f>
        <v>1</v>
      </c>
      <c r="N16" s="3">
        <f>INT((F16-(SUM($D$4:D16)/5))/(($AF$25+11*25)/5))+1</f>
        <v>1</v>
      </c>
      <c r="O16" s="3">
        <f>INT((F16-(SUM($D$4:D16)/5))/(($AF$25+11*25)/5))+1</f>
        <v>1</v>
      </c>
      <c r="P16" s="3">
        <f>INT((F16-(SUM($D$4:D16)/5))/(($AF$25+17*25)/5)+1)</f>
        <v>1</v>
      </c>
      <c r="Q16" s="3">
        <f>INT((F16-(SUM($D$4:D16)/5))/(($AF$25+40*25)/5)+1)</f>
        <v>1</v>
      </c>
      <c r="R16" s="1">
        <v>10</v>
      </c>
      <c r="T16" s="11">
        <v>120</v>
      </c>
      <c r="U16" s="11">
        <f t="shared" ref="U16" si="9">Z16/5/(340+40*5)</f>
        <v>0</v>
      </c>
      <c r="V16" s="11"/>
      <c r="W16" s="11">
        <f>Y16/68</f>
        <v>1919.6323529411766</v>
      </c>
      <c r="X16" s="11">
        <f t="shared" si="8"/>
        <v>1679.6783088235295</v>
      </c>
      <c r="Y16" s="11">
        <f>VLOOKUP(T16-1,Sheet3!$A$3:F585,COLUMN(Sheet3!F6),0)</f>
        <v>130535</v>
      </c>
      <c r="Z16" s="11"/>
      <c r="AA16" s="14">
        <v>400</v>
      </c>
      <c r="AB16">
        <f t="shared" si="4"/>
        <v>31</v>
      </c>
      <c r="AC16" s="13">
        <f t="shared" si="2"/>
        <v>340</v>
      </c>
      <c r="AD16" s="13">
        <f t="shared" si="3"/>
        <v>775</v>
      </c>
      <c r="AF16">
        <v>344</v>
      </c>
    </row>
    <row r="17" spans="1:32" x14ac:dyDescent="0.25">
      <c r="A17" s="3">
        <v>14</v>
      </c>
      <c r="B17" s="3">
        <v>14</v>
      </c>
      <c r="C17" s="3">
        <v>60</v>
      </c>
      <c r="D17" s="3">
        <v>20</v>
      </c>
      <c r="E17" s="3">
        <f t="shared" si="0"/>
        <v>6</v>
      </c>
      <c r="F17" s="3">
        <f>SUM($E$4:E17)</f>
        <v>44</v>
      </c>
      <c r="G17" s="3">
        <f t="shared" si="1"/>
        <v>30</v>
      </c>
      <c r="H17" s="3">
        <f t="shared" si="1"/>
        <v>220</v>
      </c>
      <c r="I17" s="3">
        <f>H17-SUM($D$4:D16)</f>
        <v>85</v>
      </c>
      <c r="J17" s="3">
        <f>INT((F17-(SUM($D$4:D17)/5))/(($AF$25+5*25)/5)+1)</f>
        <v>1</v>
      </c>
      <c r="K17" s="3">
        <f>INT((F17-(SUM($D$4:D17)/5))/(($AF$25+7*25)/5)+1)</f>
        <v>1</v>
      </c>
      <c r="L17" s="3">
        <f>INT((F17-(SUM($D$4:D17)/5))/(($AF$25+9*25)/5))+1</f>
        <v>1</v>
      </c>
      <c r="M17" s="3">
        <f>INT((F17-(SUM($D$4:D17)/5))/(($AF$25+11*25)/5))+1</f>
        <v>1</v>
      </c>
      <c r="N17" s="3">
        <f>INT((F17-(SUM($D$4:D17)/5))/(($AF$25+11*25)/5))+1</f>
        <v>1</v>
      </c>
      <c r="O17" s="3">
        <f>INT((F17-(SUM($D$4:D17)/5))/(($AF$25+11*25)/5))+1</f>
        <v>1</v>
      </c>
      <c r="P17" s="3">
        <f>INT((F17-(SUM($D$4:D17)/5))/(($AF$25+17*25)/5)+1)</f>
        <v>1</v>
      </c>
      <c r="Q17" s="3">
        <f>INT((F17-(SUM($D$4:D17)/5))/(($AF$25+40*25)/5)+1)</f>
        <v>1</v>
      </c>
      <c r="R17" s="1">
        <v>10</v>
      </c>
      <c r="AB17">
        <v>34</v>
      </c>
      <c r="AC17" s="13">
        <f t="shared" si="2"/>
        <v>340</v>
      </c>
      <c r="AD17" s="13">
        <f t="shared" si="3"/>
        <v>850</v>
      </c>
      <c r="AF17">
        <v>344</v>
      </c>
    </row>
    <row r="18" spans="1:32" x14ac:dyDescent="0.25">
      <c r="A18" s="3">
        <v>15</v>
      </c>
      <c r="B18" s="3">
        <v>15</v>
      </c>
      <c r="C18" s="3">
        <v>70</v>
      </c>
      <c r="D18" s="3">
        <v>20</v>
      </c>
      <c r="E18" s="3">
        <f t="shared" si="0"/>
        <v>7</v>
      </c>
      <c r="F18" s="3">
        <f>SUM($E$4:E18)</f>
        <v>51</v>
      </c>
      <c r="G18" s="3">
        <f t="shared" si="1"/>
        <v>35</v>
      </c>
      <c r="H18" s="3">
        <f t="shared" si="1"/>
        <v>255</v>
      </c>
      <c r="I18" s="3">
        <f>H18-SUM($D$4:D17)</f>
        <v>100</v>
      </c>
      <c r="J18" s="3">
        <f>INT((F18-(SUM($D$4:D18)/5))/(($AF$25+5*25)/5)+1)</f>
        <v>1</v>
      </c>
      <c r="K18" s="3">
        <f>INT((F18-(SUM($D$4:D18)/5))/(($AF$25+7*25)/5)+1)</f>
        <v>1</v>
      </c>
      <c r="L18" s="3">
        <f>INT((F18-(SUM($D$4:D18)/5))/(($AF$25+9*25)/5))+1</f>
        <v>1</v>
      </c>
      <c r="M18" s="3">
        <f>INT((F18-(SUM($D$4:D18)/5))/(($AF$25+11*25)/5))+1</f>
        <v>1</v>
      </c>
      <c r="N18" s="3">
        <f>INT((F18-(SUM($D$4:D18)/5))/(($AF$25+11*25)/5))+1</f>
        <v>1</v>
      </c>
      <c r="O18" s="3">
        <f>INT((F18-(SUM($D$4:D18)/5))/(($AF$25+11*25)/5))+1</f>
        <v>1</v>
      </c>
      <c r="P18" s="3">
        <f>INT((F18-(SUM($D$4:D18)/5))/(($AF$25+17*25)/5)+1)</f>
        <v>1</v>
      </c>
      <c r="Q18" s="3">
        <f>INT((F18-(SUM($D$4:D18)/5))/(($AF$25+40*25)/5)+1)</f>
        <v>1</v>
      </c>
      <c r="R18" s="1">
        <v>10</v>
      </c>
      <c r="AB18">
        <v>37</v>
      </c>
      <c r="AC18" s="13">
        <f t="shared" si="2"/>
        <v>340</v>
      </c>
      <c r="AD18" s="13">
        <f t="shared" si="3"/>
        <v>925</v>
      </c>
      <c r="AF18">
        <v>344</v>
      </c>
    </row>
    <row r="19" spans="1:32" x14ac:dyDescent="0.25">
      <c r="A19" s="3">
        <v>16</v>
      </c>
      <c r="B19" s="3">
        <v>16</v>
      </c>
      <c r="C19" s="3">
        <v>70</v>
      </c>
      <c r="D19" s="3">
        <v>20</v>
      </c>
      <c r="E19" s="3">
        <f t="shared" si="0"/>
        <v>7</v>
      </c>
      <c r="F19" s="3">
        <f>SUM($E$4:E19)</f>
        <v>58</v>
      </c>
      <c r="G19" s="3">
        <f t="shared" si="1"/>
        <v>35</v>
      </c>
      <c r="H19" s="3">
        <f t="shared" si="1"/>
        <v>290</v>
      </c>
      <c r="I19" s="3">
        <f>H19-SUM($D$4:D18)</f>
        <v>115</v>
      </c>
      <c r="J19" s="3">
        <f>INT((F19-(SUM($D$4:D19)/5))/(($AF$25+5*25)/5)+1)</f>
        <v>1</v>
      </c>
      <c r="K19" s="3">
        <f>INT((F19-(SUM($D$4:D19)/5))/(($AF$25+7*25)/5)+1)</f>
        <v>1</v>
      </c>
      <c r="L19" s="3">
        <f>INT((F19-(SUM($D$4:D19)/5))/(($AF$25+9*25)/5))+1</f>
        <v>1</v>
      </c>
      <c r="M19" s="3">
        <f>INT((F19-(SUM($D$4:D19)/5))/(($AF$25+11*25)/5))+1</f>
        <v>1</v>
      </c>
      <c r="N19" s="3">
        <f>INT((F19-(SUM($D$4:D19)/5))/(($AF$25+11*25)/5))+1</f>
        <v>1</v>
      </c>
      <c r="O19" s="3">
        <f>INT((F19-(SUM($D$4:D19)/5))/(($AF$25+11*25)/5))+1</f>
        <v>1</v>
      </c>
      <c r="P19" s="3">
        <f>INT((F19-(SUM($D$4:D19)/5))/(($AF$25+17*25)/5)+1)</f>
        <v>1</v>
      </c>
      <c r="Q19" s="3">
        <f>INT((F19-(SUM($D$4:D19)/5))/(($AF$25+40*25)/5)+1)</f>
        <v>1</v>
      </c>
      <c r="R19" s="1">
        <v>10</v>
      </c>
      <c r="AB19">
        <v>40</v>
      </c>
      <c r="AC19" s="13">
        <f t="shared" si="2"/>
        <v>340</v>
      </c>
      <c r="AD19" s="13">
        <f t="shared" si="3"/>
        <v>1000</v>
      </c>
      <c r="AF19">
        <v>344</v>
      </c>
    </row>
    <row r="20" spans="1:32" x14ac:dyDescent="0.25">
      <c r="A20" s="3">
        <v>17</v>
      </c>
      <c r="B20" s="3">
        <v>17</v>
      </c>
      <c r="C20" s="3">
        <v>80</v>
      </c>
      <c r="D20" s="3">
        <v>20</v>
      </c>
      <c r="E20" s="3">
        <f t="shared" si="0"/>
        <v>8</v>
      </c>
      <c r="F20" s="3">
        <f>SUM($E$4:E20)</f>
        <v>66</v>
      </c>
      <c r="G20" s="3">
        <f t="shared" si="1"/>
        <v>40</v>
      </c>
      <c r="H20" s="3">
        <f t="shared" si="1"/>
        <v>330</v>
      </c>
      <c r="I20" s="3">
        <f>H20-SUM($D$4:D19)</f>
        <v>135</v>
      </c>
      <c r="J20" s="3">
        <f>INT((F20-(SUM($D$4:D20)/5))/(($AF$25+5*25)/5)+1)</f>
        <v>1</v>
      </c>
      <c r="K20" s="3">
        <f>INT((F20-(SUM($D$4:D20)/5))/(($AF$25+7*25)/5)+1)</f>
        <v>1</v>
      </c>
      <c r="L20" s="3">
        <f>INT((F20-(SUM($D$4:D20)/5))/(($AF$25+9*25)/5))+1</f>
        <v>1</v>
      </c>
      <c r="M20" s="3">
        <f>INT((F20-(SUM($D$4:D20)/5))/(($AF$25+11*25)/5))+1</f>
        <v>1</v>
      </c>
      <c r="N20" s="3">
        <f>INT((F20-(SUM($D$4:D20)/5))/(($AF$25+11*25)/5))+1</f>
        <v>1</v>
      </c>
      <c r="O20" s="3">
        <f>INT((F20-(SUM($D$4:D20)/5))/(($AF$25+11*25)/5))+1</f>
        <v>1</v>
      </c>
      <c r="P20" s="3">
        <f>INT((F20-(SUM($D$4:D20)/5))/(($AF$25+17*25)/5)+1)</f>
        <v>1</v>
      </c>
      <c r="Q20" s="3">
        <f>INT((F20-(SUM($D$4:D20)/5))/(($AF$25+40*25)/5)+1)</f>
        <v>1</v>
      </c>
      <c r="R20" s="1">
        <v>10</v>
      </c>
    </row>
    <row r="21" spans="1:32" x14ac:dyDescent="0.25">
      <c r="A21" s="3">
        <v>18</v>
      </c>
      <c r="B21" s="3">
        <v>18</v>
      </c>
      <c r="C21" s="3">
        <v>80</v>
      </c>
      <c r="D21" s="3">
        <v>20</v>
      </c>
      <c r="E21" s="3">
        <f t="shared" si="0"/>
        <v>8</v>
      </c>
      <c r="F21" s="3">
        <f>SUM($E$4:E21)</f>
        <v>74</v>
      </c>
      <c r="G21" s="3">
        <f t="shared" si="1"/>
        <v>40</v>
      </c>
      <c r="H21" s="3">
        <f t="shared" si="1"/>
        <v>370</v>
      </c>
      <c r="I21" s="3">
        <f>H21-SUM($D$4:D20)</f>
        <v>155</v>
      </c>
      <c r="J21" s="3">
        <f>INT((F21-(SUM($D$4:D21)/5))/(($AF$25+5*25)/5)+1)</f>
        <v>1</v>
      </c>
      <c r="K21" s="3">
        <f>INT((F21-(SUM($D$4:D21)/5))/(($AF$25+7*25)/5)+1)</f>
        <v>1</v>
      </c>
      <c r="L21" s="3">
        <f>INT((F21-(SUM($D$4:D21)/5))/(($AF$25+9*25)/5))+1</f>
        <v>1</v>
      </c>
      <c r="M21" s="3">
        <f>INT((F21-(SUM($D$4:D21)/5))/(($AF$25+11*25)/5))+1</f>
        <v>1</v>
      </c>
      <c r="N21" s="3">
        <f>INT((F21-(SUM($D$4:D21)/5))/(($AF$25+11*25)/5))+1</f>
        <v>1</v>
      </c>
      <c r="O21" s="3">
        <f>INT((F21-(SUM($D$4:D21)/5))/(($AF$25+11*25)/5))+1</f>
        <v>1</v>
      </c>
      <c r="P21" s="3">
        <f>INT((F21-(SUM($D$4:D21)/5))/(($AF$25+17*25)/5)+1)</f>
        <v>1</v>
      </c>
      <c r="Q21" s="3">
        <f>INT((F21-(SUM($D$4:D21)/5))/(($AF$25+40*25)/5)+1)</f>
        <v>1</v>
      </c>
      <c r="R21" s="1">
        <v>10</v>
      </c>
      <c r="AB21" s="15" t="s">
        <v>62</v>
      </c>
      <c r="AF21">
        <v>144</v>
      </c>
    </row>
    <row r="22" spans="1:32" x14ac:dyDescent="0.25">
      <c r="A22" s="3">
        <v>19</v>
      </c>
      <c r="B22" s="3">
        <v>19</v>
      </c>
      <c r="C22" s="3">
        <v>90</v>
      </c>
      <c r="D22" s="3">
        <v>20</v>
      </c>
      <c r="E22" s="3">
        <f t="shared" si="0"/>
        <v>9</v>
      </c>
      <c r="F22" s="3">
        <f>SUM($E$4:E22)</f>
        <v>83</v>
      </c>
      <c r="G22" s="3">
        <f t="shared" si="1"/>
        <v>45</v>
      </c>
      <c r="H22" s="3">
        <f t="shared" si="1"/>
        <v>415</v>
      </c>
      <c r="I22" s="3">
        <f>H22-SUM($D$4:D21)</f>
        <v>180</v>
      </c>
      <c r="J22" s="3">
        <f>INT((F22-(SUM($D$4:D22)/5))/(($AF$25+5*25)/5)+1)</f>
        <v>1</v>
      </c>
      <c r="K22" s="3">
        <f>INT((F22-(SUM($D$4:D22)/5))/(($AF$25+7*25)/5)+1)</f>
        <v>1</v>
      </c>
      <c r="L22" s="3">
        <f>INT((F22-(SUM($D$4:D22)/5))/(($AF$25+9*25)/5))+1</f>
        <v>1</v>
      </c>
      <c r="M22" s="3">
        <f>INT((F22-(SUM($D$4:D22)/5))/(($AF$25+11*25)/5))+1</f>
        <v>1</v>
      </c>
      <c r="N22" s="3">
        <f>INT((F22-(SUM($D$4:D22)/5))/(($AF$25+11*25)/5))+1</f>
        <v>1</v>
      </c>
      <c r="O22" s="3">
        <f>INT((F22-(SUM($D$4:D22)/5))/(($AF$25+11*25)/5))+1</f>
        <v>1</v>
      </c>
      <c r="P22" s="3">
        <f>INT((F22-(SUM($D$4:D22)/5))/(($AF$25+17*25)/5)+1)</f>
        <v>1</v>
      </c>
      <c r="Q22" s="3">
        <f>INT((F22-(SUM($D$4:D22)/5))/(($AF$25+40*25)/5)+1)</f>
        <v>1</v>
      </c>
      <c r="R22" s="1">
        <v>10</v>
      </c>
      <c r="AB22" t="s">
        <v>66</v>
      </c>
      <c r="AF22">
        <v>75</v>
      </c>
    </row>
    <row r="23" spans="1:32" x14ac:dyDescent="0.25">
      <c r="A23" s="3">
        <v>20</v>
      </c>
      <c r="B23" s="3">
        <v>20</v>
      </c>
      <c r="C23" s="3">
        <v>90</v>
      </c>
      <c r="D23" s="3">
        <v>20</v>
      </c>
      <c r="E23" s="3">
        <f t="shared" si="0"/>
        <v>9</v>
      </c>
      <c r="F23" s="3">
        <f>SUM($E$4:E23)</f>
        <v>92</v>
      </c>
      <c r="G23" s="3">
        <f t="shared" si="1"/>
        <v>45</v>
      </c>
      <c r="H23" s="3">
        <f t="shared" si="1"/>
        <v>460</v>
      </c>
      <c r="I23" s="3">
        <f>H23-SUM($D$4:D22)</f>
        <v>205</v>
      </c>
      <c r="J23" s="3">
        <f>INT((F23-(SUM($D$4:D23)/5))/(($AF$25+5*25)/5)+1)</f>
        <v>1</v>
      </c>
      <c r="K23" s="3">
        <f>INT((F23-(SUM($D$4:D23)/5))/(($AF$25+7*25)/5)+1)</f>
        <v>1</v>
      </c>
      <c r="L23" s="3">
        <f>INT((F23-(SUM($D$4:D23)/5))/(($AF$25+9*25)/5))+1</f>
        <v>1</v>
      </c>
      <c r="M23" s="3">
        <f>INT((F23-(SUM($D$4:D23)/5))/(($AF$25+11*25)/5))+1</f>
        <v>1</v>
      </c>
      <c r="N23" s="3">
        <f>INT((F23-(SUM($D$4:D23)/5))/(($AF$25+11*25)/5))+1</f>
        <v>1</v>
      </c>
      <c r="O23" s="3">
        <f>INT((F23-(SUM($D$4:D23)/5))/(($AF$25+11*25)/5))+1</f>
        <v>1</v>
      </c>
      <c r="P23" s="3">
        <f>INT((F23-(SUM($D$4:D23)/5))/(($AF$25+17*25)/5)+1)</f>
        <v>1</v>
      </c>
      <c r="Q23" s="3">
        <f>INT((F23-(SUM($D$4:D23)/5))/(($AF$25+40*25)/5)+1)</f>
        <v>1</v>
      </c>
      <c r="R23" s="1">
        <v>10</v>
      </c>
      <c r="AF23">
        <v>125</v>
      </c>
    </row>
    <row r="24" spans="1:32" x14ac:dyDescent="0.25">
      <c r="A24" s="3">
        <v>21</v>
      </c>
      <c r="B24" s="3">
        <v>21</v>
      </c>
      <c r="C24" s="3">
        <v>100</v>
      </c>
      <c r="D24" s="3">
        <v>30</v>
      </c>
      <c r="E24" s="3">
        <f t="shared" si="0"/>
        <v>10</v>
      </c>
      <c r="F24" s="3">
        <f>SUM($E$4:E24)</f>
        <v>102</v>
      </c>
      <c r="G24" s="3">
        <f t="shared" si="1"/>
        <v>50</v>
      </c>
      <c r="H24" s="3">
        <f t="shared" si="1"/>
        <v>510</v>
      </c>
      <c r="I24" s="3">
        <f>H24-SUM($D$4:D23)</f>
        <v>235</v>
      </c>
      <c r="J24" s="3">
        <f>INT((F24-(SUM($D$4:D24)/5))/(($AF$25+5*25)/5)+1)</f>
        <v>1</v>
      </c>
      <c r="K24" s="3">
        <f>INT((F24-(SUM($D$4:D24)/5))/(($AF$25+7*25)/5)+1)</f>
        <v>1</v>
      </c>
      <c r="L24" s="3">
        <f>INT((F24-(SUM($D$4:D24)/5))/(($AF$25+9*25)/5))+1</f>
        <v>1</v>
      </c>
      <c r="M24" s="3">
        <f>INT((F24-(SUM($D$4:D24)/5))/(($AF$25+11*25)/5))+1</f>
        <v>1</v>
      </c>
      <c r="N24" s="3">
        <f>INT((F24-(SUM($D$4:D24)/5))/(($AF$25+11*25)/5))+1</f>
        <v>1</v>
      </c>
      <c r="O24" s="3">
        <f>INT((F24-(SUM($D$4:D24)/5))/(($AF$25+11*25)/5))+1</f>
        <v>1</v>
      </c>
      <c r="P24" s="3">
        <f>INT((F24-(SUM($D$4:D24)/5))/(($AF$25+17*25)/5)+1)</f>
        <v>1</v>
      </c>
      <c r="Q24" s="3">
        <f>INT((F24-(SUM($D$4:D24)/5))/(($AF$25+40*25)/5)+1)</f>
        <v>1</v>
      </c>
      <c r="R24" s="1">
        <v>10</v>
      </c>
    </row>
    <row r="25" spans="1:32" x14ac:dyDescent="0.25">
      <c r="A25" s="3">
        <v>22</v>
      </c>
      <c r="B25" s="3">
        <v>22</v>
      </c>
      <c r="C25" s="3">
        <v>110</v>
      </c>
      <c r="D25" s="3">
        <v>30</v>
      </c>
      <c r="E25" s="3">
        <f t="shared" si="0"/>
        <v>11</v>
      </c>
      <c r="F25" s="3">
        <f>SUM($E$4:E25)</f>
        <v>113</v>
      </c>
      <c r="G25" s="3">
        <f t="shared" si="1"/>
        <v>55</v>
      </c>
      <c r="H25" s="3">
        <f t="shared" si="1"/>
        <v>565</v>
      </c>
      <c r="I25" s="3">
        <f>H25-SUM($D$4:D24)</f>
        <v>260</v>
      </c>
      <c r="J25" s="3">
        <f>INT((F25-(SUM($D$4:D25)/5))/(($AF$25+5*25)/5)+1)</f>
        <v>1</v>
      </c>
      <c r="K25" s="3">
        <f>INT((F25-(SUM($D$4:D25)/5))/(($AF$25+7*25)/5)+1)</f>
        <v>1</v>
      </c>
      <c r="L25" s="3">
        <f>INT((F25-(SUM($D$4:D25)/5))/(($AF$25+9*25)/5))+1</f>
        <v>1</v>
      </c>
      <c r="M25" s="3">
        <f>INT((F25-(SUM($D$4:D25)/5))/(($AF$25+11*25)/5))+1</f>
        <v>1</v>
      </c>
      <c r="N25" s="3">
        <f>INT((F25-(SUM($D$4:D25)/5))/(($AF$25+11*25)/5))+1</f>
        <v>1</v>
      </c>
      <c r="O25" s="3">
        <f>INT((F25-(SUM($D$4:D25)/5))/(($AF$25+11*25)/5))+1</f>
        <v>1</v>
      </c>
      <c r="P25" s="3">
        <f>INT((F25-(SUM($D$4:D25)/5))/(($AF$25+17*25)/5)+1)</f>
        <v>1</v>
      </c>
      <c r="Q25" s="3">
        <f>INT((F25-(SUM($D$4:D25)/5))/(($AF$25+40*25)/5)+1)</f>
        <v>1</v>
      </c>
      <c r="R25" s="1">
        <v>10</v>
      </c>
      <c r="AB25">
        <v>465</v>
      </c>
      <c r="AC25">
        <v>344</v>
      </c>
      <c r="AD25">
        <f>AC25/AB25</f>
        <v>0.7397849462365591</v>
      </c>
      <c r="AF25">
        <f>AF21+AF22</f>
        <v>219</v>
      </c>
    </row>
    <row r="26" spans="1:32" x14ac:dyDescent="0.25">
      <c r="A26" s="3">
        <v>23</v>
      </c>
      <c r="B26" s="3">
        <v>23</v>
      </c>
      <c r="C26" s="3">
        <v>120</v>
      </c>
      <c r="D26" s="3">
        <v>30</v>
      </c>
      <c r="E26" s="3">
        <f t="shared" si="0"/>
        <v>12</v>
      </c>
      <c r="F26" s="3">
        <f>SUM($E$4:E26)</f>
        <v>125</v>
      </c>
      <c r="G26" s="3">
        <f t="shared" si="1"/>
        <v>60</v>
      </c>
      <c r="H26" s="3">
        <f t="shared" si="1"/>
        <v>625</v>
      </c>
      <c r="I26" s="3">
        <f>H26-SUM($D$4:D25)</f>
        <v>290</v>
      </c>
      <c r="J26" s="3">
        <f>INT((F26-(SUM($D$4:D26)/5))/(($AF$25+5*25)/5)+1)</f>
        <v>1</v>
      </c>
      <c r="K26" s="3">
        <f>INT((F26-(SUM($D$4:D26)/5))/(($AF$25+7*25)/5)+1)</f>
        <v>1</v>
      </c>
      <c r="L26" s="3">
        <f>INT((F26-(SUM($D$4:D26)/5))/(($AF$25+9*25)/5))+1</f>
        <v>1</v>
      </c>
      <c r="M26" s="3">
        <f>INT((F26-(SUM($D$4:D26)/5))/(($AF$25+11*25)/5))+1</f>
        <v>1</v>
      </c>
      <c r="N26" s="3">
        <f>INT((F26-(SUM($D$4:D26)/5))/(($AF$25+11*25)/5))+1</f>
        <v>1</v>
      </c>
      <c r="O26" s="3">
        <f>INT((F26-(SUM($D$4:D26)/5))/(($AF$25+11*25)/5))+1</f>
        <v>1</v>
      </c>
      <c r="P26" s="3">
        <f>INT((F26-(SUM($D$4:D26)/5))/(($AF$25+17*25)/5)+1)</f>
        <v>1</v>
      </c>
      <c r="Q26" s="3">
        <f>INT((F26-(SUM($D$4:D26)/5))/(($AF$25+40*25)/5)+1)</f>
        <v>1</v>
      </c>
      <c r="R26" s="1">
        <v>10</v>
      </c>
      <c r="T26">
        <v>30</v>
      </c>
      <c r="U26" s="11">
        <f>Z12/(219+40*25)</f>
        <v>0.49220672682526662</v>
      </c>
      <c r="V26" s="11">
        <f>Z12/5/(219/5+17*5)</f>
        <v>0.93167701863354024</v>
      </c>
      <c r="W26" s="11">
        <f>Z12/5/(219/5+5*5)</f>
        <v>1.7441860465116279</v>
      </c>
      <c r="X26" s="11">
        <f>(7*W26+1*U26)/8</f>
        <v>1.5876886315508327</v>
      </c>
    </row>
    <row r="27" spans="1:32" x14ac:dyDescent="0.25">
      <c r="A27" s="3">
        <v>24</v>
      </c>
      <c r="B27" s="3">
        <v>24</v>
      </c>
      <c r="C27" s="3">
        <v>130</v>
      </c>
      <c r="D27" s="3">
        <v>30</v>
      </c>
      <c r="E27" s="3">
        <f t="shared" si="0"/>
        <v>13</v>
      </c>
      <c r="F27" s="3">
        <f>SUM($E$4:E27)</f>
        <v>138</v>
      </c>
      <c r="G27" s="3">
        <f t="shared" si="1"/>
        <v>65</v>
      </c>
      <c r="H27" s="3">
        <f t="shared" si="1"/>
        <v>690</v>
      </c>
      <c r="I27" s="3">
        <f>H27-SUM($D$4:D26)</f>
        <v>325</v>
      </c>
      <c r="J27" s="3">
        <f>INT((F27-(SUM($D$4:D27)/5))/(($AF$25+5*25)/5)+1)</f>
        <v>1</v>
      </c>
      <c r="K27" s="3">
        <f>INT((F27-(SUM($D$4:D27)/5))/(($AF$25+7*25)/5)+1)</f>
        <v>1</v>
      </c>
      <c r="L27" s="3">
        <f>INT((F27-(SUM($D$4:D27)/5))/(($AF$25+9*25)/5))+1</f>
        <v>1</v>
      </c>
      <c r="M27" s="3">
        <f>INT((F27-(SUM($D$4:D27)/5))/(($AF$25+11*25)/5))+1</f>
        <v>1</v>
      </c>
      <c r="N27" s="3">
        <f>INT((F27-(SUM($D$4:D27)/5))/(($AF$25+11*25)/5))+1</f>
        <v>1</v>
      </c>
      <c r="O27" s="3">
        <f>INT((F27-(SUM($D$4:D27)/5))/(($AF$25+11*25)/5))+1</f>
        <v>1</v>
      </c>
      <c r="P27" s="3">
        <f>INT((F27-(SUM($D$4:D27)/5))/(($AF$25+17*25)/5)+1)</f>
        <v>1</v>
      </c>
      <c r="Q27" s="3">
        <f>INT((F27-(SUM($D$4:D27)/5))/(($AF$25+40*25)/5)+1)</f>
        <v>1</v>
      </c>
      <c r="R27" s="1">
        <v>10</v>
      </c>
      <c r="T27">
        <v>50</v>
      </c>
      <c r="U27" s="11">
        <f t="shared" ref="U27:U29" si="10">Z13/(219+40*25)</f>
        <v>4.1509433962264151</v>
      </c>
      <c r="V27" s="11">
        <f t="shared" ref="V27:V29" si="11">Z13/5/(219/5+17*5)</f>
        <v>7.8571428571428568</v>
      </c>
      <c r="W27" s="11">
        <f t="shared" ref="W27:W29" si="12">Z13/5/(219/5+5*5)</f>
        <v>14.709302325581396</v>
      </c>
      <c r="X27" s="11">
        <f t="shared" ref="X27:X29" si="13">(7*W27+1*U27)/8</f>
        <v>13.389507459412023</v>
      </c>
    </row>
    <row r="28" spans="1:32" x14ac:dyDescent="0.25">
      <c r="A28" s="3">
        <v>25</v>
      </c>
      <c r="B28" s="3">
        <v>25</v>
      </c>
      <c r="C28" s="3">
        <v>140</v>
      </c>
      <c r="D28" s="3">
        <v>30</v>
      </c>
      <c r="E28" s="3">
        <f t="shared" si="0"/>
        <v>14</v>
      </c>
      <c r="F28" s="3">
        <f>SUM($E$4:E28)</f>
        <v>152</v>
      </c>
      <c r="G28" s="3">
        <f t="shared" si="1"/>
        <v>70</v>
      </c>
      <c r="H28" s="3">
        <f t="shared" si="1"/>
        <v>760</v>
      </c>
      <c r="I28" s="3">
        <f>H28-SUM($D$4:D27)</f>
        <v>365</v>
      </c>
      <c r="J28" s="3">
        <f>INT((F28-(SUM($D$4:D28)/5))/(($AF$25+5*25)/5)+1)</f>
        <v>1</v>
      </c>
      <c r="K28" s="3">
        <f>INT((F28-(SUM($D$4:D28)/5))/(($AF$25+7*25)/5)+1)</f>
        <v>1</v>
      </c>
      <c r="L28" s="3">
        <f>INT((F28-(SUM($D$4:D28)/5))/(($AF$25+9*25)/5))+1</f>
        <v>1</v>
      </c>
      <c r="M28" s="3">
        <f>INT((F28-(SUM($D$4:D28)/5))/(($AF$25+11*25)/5))+1</f>
        <v>1</v>
      </c>
      <c r="N28" s="3">
        <f>INT((F28-(SUM($D$4:D28)/5))/(($AF$25+11*25)/5))+1</f>
        <v>1</v>
      </c>
      <c r="O28" s="3">
        <f>INT((F28-(SUM($D$4:D28)/5))/(($AF$25+11*25)/5))+1</f>
        <v>1</v>
      </c>
      <c r="P28" s="3">
        <f>INT((F28-(SUM($D$4:D28)/5))/(($AF$25+17*25)/5)+1)</f>
        <v>1</v>
      </c>
      <c r="Q28" s="3">
        <f>INT((F28-(SUM($D$4:D28)/5))/(($AF$25+40*25)/5)+1)</f>
        <v>1</v>
      </c>
      <c r="R28" s="1">
        <v>10</v>
      </c>
      <c r="T28">
        <v>60</v>
      </c>
      <c r="U28" s="11">
        <f t="shared" si="10"/>
        <v>11.681706316652994</v>
      </c>
      <c r="V28" s="11">
        <f t="shared" si="11"/>
        <v>22.111801242236023</v>
      </c>
      <c r="W28" s="11">
        <f t="shared" si="12"/>
        <v>41.395348837209305</v>
      </c>
      <c r="X28" s="11">
        <f t="shared" si="13"/>
        <v>37.681143522139763</v>
      </c>
    </row>
    <row r="29" spans="1:32" x14ac:dyDescent="0.25">
      <c r="A29" s="3">
        <v>26</v>
      </c>
      <c r="B29" s="3">
        <v>26</v>
      </c>
      <c r="C29" s="3">
        <v>150</v>
      </c>
      <c r="D29" s="3">
        <v>30</v>
      </c>
      <c r="E29" s="3">
        <f t="shared" si="0"/>
        <v>15</v>
      </c>
      <c r="F29" s="3">
        <f>SUM($E$4:E29)</f>
        <v>167</v>
      </c>
      <c r="G29" s="3">
        <f t="shared" si="1"/>
        <v>75</v>
      </c>
      <c r="H29" s="3">
        <f t="shared" si="1"/>
        <v>835</v>
      </c>
      <c r="I29" s="3">
        <f>H29-SUM($D$4:D28)</f>
        <v>410</v>
      </c>
      <c r="J29" s="3">
        <f>INT((F29-(SUM($D$4:D29)/5))/(($AF$25+5*25)/5)+1)</f>
        <v>2</v>
      </c>
      <c r="K29" s="3">
        <f>INT((F29-(SUM($D$4:D29)/5))/(($AF$25+7*25)/5)+1)</f>
        <v>1</v>
      </c>
      <c r="L29" s="3">
        <f>INT((F29-(SUM($D$4:D29)/5))/(($AF$25+9*25)/5))+1</f>
        <v>1</v>
      </c>
      <c r="M29" s="3">
        <f>INT((F29-(SUM($D$4:D29)/5))/(($AF$25+11*25)/5))+1</f>
        <v>1</v>
      </c>
      <c r="N29" s="3">
        <f>INT((F29-(SUM($D$4:D29)/5))/(($AF$25+11*25)/5))+1</f>
        <v>1</v>
      </c>
      <c r="O29" s="3">
        <f>INT((F29-(SUM($D$4:D29)/5))/(($AF$25+11*25)/5))+1</f>
        <v>1</v>
      </c>
      <c r="P29" s="3">
        <f>INT((F29-(SUM($D$4:D29)/5))/(($AF$25+17*25)/5)+1)</f>
        <v>1</v>
      </c>
      <c r="Q29" s="3">
        <f>INT((F29-(SUM($D$4:D29)/5))/(($AF$25+40*25)/5)+1)</f>
        <v>1</v>
      </c>
      <c r="R29" s="1">
        <v>10</v>
      </c>
      <c r="T29">
        <v>80</v>
      </c>
      <c r="U29" s="11">
        <f t="shared" si="10"/>
        <v>60.082034454470879</v>
      </c>
      <c r="V29" s="11">
        <f t="shared" si="11"/>
        <v>113.72670807453414</v>
      </c>
      <c r="W29" s="11">
        <f t="shared" si="12"/>
        <v>212.90697674418607</v>
      </c>
      <c r="X29" s="11">
        <f t="shared" si="13"/>
        <v>193.80385895797167</v>
      </c>
    </row>
    <row r="30" spans="1:32" x14ac:dyDescent="0.25">
      <c r="A30" s="3">
        <v>27</v>
      </c>
      <c r="B30" s="3">
        <v>27</v>
      </c>
      <c r="C30" s="3">
        <v>160</v>
      </c>
      <c r="D30" s="3">
        <v>30</v>
      </c>
      <c r="E30" s="3">
        <f t="shared" si="0"/>
        <v>16</v>
      </c>
      <c r="F30" s="3">
        <f>SUM($E$4:E30)</f>
        <v>183</v>
      </c>
      <c r="G30" s="3">
        <f t="shared" si="1"/>
        <v>80</v>
      </c>
      <c r="H30" s="3">
        <f t="shared" si="1"/>
        <v>915</v>
      </c>
      <c r="I30" s="3">
        <f>H30-SUM($D$4:D29)</f>
        <v>460</v>
      </c>
      <c r="J30" s="3">
        <f>INT((F30-(SUM($D$4:D30)/5))/(($AF$25+5*25)/5)+1)</f>
        <v>2</v>
      </c>
      <c r="K30" s="3">
        <f>INT((F30-(SUM($D$4:D30)/5))/(($AF$25+7*25)/5)+1)</f>
        <v>2</v>
      </c>
      <c r="L30" s="3">
        <f>INT((F30-(SUM($D$4:D30)/5))/(($AF$25+9*25)/5))+1</f>
        <v>1</v>
      </c>
      <c r="M30" s="3">
        <f>INT((F30-(SUM($D$4:D30)/5))/(($AF$25+11*25)/5))+1</f>
        <v>1</v>
      </c>
      <c r="N30" s="3">
        <f>INT((F30-(SUM($D$4:D30)/5))/(($AF$25+11*25)/5))+1</f>
        <v>1</v>
      </c>
      <c r="O30" s="3">
        <f>INT((F30-(SUM($D$4:D30)/5))/(($AF$25+11*25)/5))+1</f>
        <v>1</v>
      </c>
      <c r="P30" s="3">
        <f>INT((F30-(SUM($D$4:D30)/5))/(($AF$25+17*25)/5)+1)</f>
        <v>1</v>
      </c>
      <c r="Q30" s="3">
        <f>INT((F30-(SUM($D$4:D30)/5))/(($AF$25+40*25)/5)+1)</f>
        <v>1</v>
      </c>
      <c r="R30" s="1">
        <v>10</v>
      </c>
    </row>
    <row r="31" spans="1:32" x14ac:dyDescent="0.25">
      <c r="A31" s="3">
        <v>28</v>
      </c>
      <c r="B31" s="3">
        <v>28</v>
      </c>
      <c r="C31" s="3">
        <v>170</v>
      </c>
      <c r="D31" s="3">
        <v>30</v>
      </c>
      <c r="E31" s="3">
        <f t="shared" si="0"/>
        <v>17</v>
      </c>
      <c r="F31" s="3">
        <f>SUM($E$4:E31)</f>
        <v>200</v>
      </c>
      <c r="G31" s="3">
        <f t="shared" si="1"/>
        <v>85</v>
      </c>
      <c r="H31" s="3">
        <f t="shared" si="1"/>
        <v>1000</v>
      </c>
      <c r="I31" s="3">
        <f>H31-SUM($D$4:D30)</f>
        <v>515</v>
      </c>
      <c r="J31" s="3">
        <f>INT((F31-(SUM($D$4:D31)/5))/(($AF$25+5*25)/5)+1)</f>
        <v>2</v>
      </c>
      <c r="K31" s="3">
        <f>INT((F31-(SUM($D$4:D31)/5))/(($AF$25+7*25)/5)+1)</f>
        <v>2</v>
      </c>
      <c r="L31" s="3">
        <f>INT((F31-(SUM($D$4:D31)/5))/(($AF$25+9*25)/5))+1</f>
        <v>2</v>
      </c>
      <c r="M31" s="3">
        <f>INT((F31-(SUM($D$4:D31)/5))/(($AF$25+11*25)/5))+1</f>
        <v>1</v>
      </c>
      <c r="N31" s="3">
        <f>INT((F31-(SUM($D$4:D31)/5))/(($AF$25+11*25)/5))+1</f>
        <v>1</v>
      </c>
      <c r="O31" s="3">
        <f>INT((F31-(SUM($D$4:D31)/5))/(($AF$25+11*25)/5))+1</f>
        <v>1</v>
      </c>
      <c r="P31" s="3">
        <f>INT((F31-(SUM($D$4:D31)/5))/(($AF$25+17*25)/5)+1)</f>
        <v>1</v>
      </c>
      <c r="Q31" s="3">
        <f>INT((F31-(SUM($D$4:D31)/5))/(($AF$25+40*25)/5)+1)</f>
        <v>1</v>
      </c>
      <c r="R31" s="1">
        <v>10</v>
      </c>
    </row>
    <row r="32" spans="1:32" x14ac:dyDescent="0.25">
      <c r="A32" s="3">
        <v>29</v>
      </c>
      <c r="B32" s="3">
        <v>29</v>
      </c>
      <c r="C32" s="3">
        <v>230</v>
      </c>
      <c r="D32" s="3">
        <v>30</v>
      </c>
      <c r="E32" s="3">
        <f t="shared" si="0"/>
        <v>23</v>
      </c>
      <c r="F32" s="3">
        <f>SUM($E$4:E32)</f>
        <v>223</v>
      </c>
      <c r="G32" s="3">
        <f t="shared" si="1"/>
        <v>115</v>
      </c>
      <c r="H32" s="3">
        <f t="shared" si="1"/>
        <v>1115</v>
      </c>
      <c r="I32" s="3">
        <f>H32-SUM($D$4:D31)</f>
        <v>600</v>
      </c>
      <c r="J32" s="3">
        <f>INT((F32-(SUM($D$4:D32)/5))/(($AF$25+5*25)/5)+1)</f>
        <v>2</v>
      </c>
      <c r="K32" s="3">
        <f>INT((F32-(SUM($D$4:D32)/5))/(($AF$25+7*25)/5)+1)</f>
        <v>2</v>
      </c>
      <c r="L32" s="3">
        <f>INT((F32-(SUM($D$4:D32)/5))/(($AF$25+9*25)/5))+1</f>
        <v>2</v>
      </c>
      <c r="M32" s="3">
        <f>INT((F32-(SUM($D$4:D32)/5))/(($AF$25+11*25)/5))+1</f>
        <v>2</v>
      </c>
      <c r="N32" s="3">
        <f>INT((F32-(SUM($D$4:D32)/5))/(($AF$25+11*25)/5))+1</f>
        <v>2</v>
      </c>
      <c r="O32" s="3">
        <f>INT((F32-(SUM($D$4:D32)/5))/(($AF$25+11*25)/5))+1</f>
        <v>2</v>
      </c>
      <c r="P32" s="3">
        <f>INT((F32-(SUM($D$4:D32)/5))/(($AF$25+17*25)/5)+1)</f>
        <v>1</v>
      </c>
      <c r="Q32" s="3">
        <f>INT((F32-(SUM($D$4:D32)/5))/(($AF$25+40*25)/5)+1)</f>
        <v>1</v>
      </c>
      <c r="R32" s="1">
        <v>10</v>
      </c>
      <c r="T32" t="s">
        <v>64</v>
      </c>
    </row>
    <row r="33" spans="1:20" x14ac:dyDescent="0.25">
      <c r="A33" s="7">
        <v>30</v>
      </c>
      <c r="B33" s="7">
        <v>30</v>
      </c>
      <c r="C33" s="7">
        <v>240</v>
      </c>
      <c r="D33" s="7">
        <v>30</v>
      </c>
      <c r="E33" s="7">
        <f t="shared" si="0"/>
        <v>24</v>
      </c>
      <c r="F33" s="7">
        <f>SUM($E$4:E33)</f>
        <v>247</v>
      </c>
      <c r="G33" s="7">
        <f t="shared" si="1"/>
        <v>120</v>
      </c>
      <c r="H33" s="7">
        <f t="shared" si="1"/>
        <v>1235</v>
      </c>
      <c r="I33" s="7">
        <f>H33-SUM($D$4:D32)</f>
        <v>690</v>
      </c>
      <c r="J33" s="3">
        <f>INT((F33-(SUM($D$4:D33)/5))/(($AF$25+5*25)/5)+1)</f>
        <v>2</v>
      </c>
      <c r="K33" s="3">
        <f>INT((F33-(SUM($D$4:D33)/5))/(($AF$25+7*25)/5)+1)</f>
        <v>2</v>
      </c>
      <c r="L33" s="3">
        <f>INT((F33-(SUM($D$4:D33)/5))/(($AF$25+9*25)/5))+1</f>
        <v>2</v>
      </c>
      <c r="M33" s="3">
        <f>INT((F33-(SUM($D$4:D33)/5))/(($AF$25+11*25)/5))+1</f>
        <v>2</v>
      </c>
      <c r="N33" s="3">
        <f>INT((F33-(SUM($D$4:D33)/5))/(($AF$25+11*25)/5))+1</f>
        <v>2</v>
      </c>
      <c r="O33" s="3">
        <f>INT((F33-(SUM($D$4:D33)/5))/(($AF$25+11*25)/5))+1</f>
        <v>2</v>
      </c>
      <c r="P33" s="3">
        <f>INT((F33-(SUM($D$4:D33)/5))/(($AF$25+17*25)/5)+1)</f>
        <v>2</v>
      </c>
      <c r="Q33" s="3">
        <f>INT((F33-(SUM($D$4:D33)/5))/(($AF$25+40*25)/5)+1)</f>
        <v>1</v>
      </c>
      <c r="R33" s="12">
        <v>10</v>
      </c>
      <c r="T33" t="s">
        <v>65</v>
      </c>
    </row>
    <row r="34" spans="1:20" x14ac:dyDescent="0.25">
      <c r="A34" s="3">
        <v>31</v>
      </c>
      <c r="B34" s="3">
        <v>31</v>
      </c>
      <c r="C34" s="3">
        <v>250</v>
      </c>
      <c r="D34" s="3">
        <v>40</v>
      </c>
      <c r="E34" s="3">
        <f t="shared" si="0"/>
        <v>25</v>
      </c>
      <c r="F34" s="3">
        <f>SUM($E$4:E34)</f>
        <v>272</v>
      </c>
      <c r="G34" s="3">
        <f t="shared" si="1"/>
        <v>125</v>
      </c>
      <c r="H34" s="3">
        <f t="shared" si="1"/>
        <v>1360</v>
      </c>
      <c r="I34" s="3">
        <f>H34-SUM($D$4:D33)</f>
        <v>785</v>
      </c>
      <c r="J34" s="3">
        <f>INT((F34-(SUM($D$4:D34)/5))/(($AF$25+5*25)/5)+1)</f>
        <v>3</v>
      </c>
      <c r="K34" s="3">
        <f>INT((F34-(SUM($D$4:D34)/5))/(($AF$25+7*25)/5)+1)</f>
        <v>2</v>
      </c>
      <c r="L34" s="3">
        <f>INT((F34-(SUM($D$4:D34)/5))/(($AF$25+9*25)/5))+1</f>
        <v>2</v>
      </c>
      <c r="M34" s="3">
        <f>INT((F34-(SUM($D$4:D34)/5))/(($AF$25+11*25)/5))+1</f>
        <v>2</v>
      </c>
      <c r="N34" s="3">
        <f>INT((F34-(SUM($D$4:D34)/5))/(($AF$25+11*25)/5))+1</f>
        <v>2</v>
      </c>
      <c r="O34" s="3">
        <f>INT((F34-(SUM($D$4:D34)/5))/(($AF$25+11*25)/5))+1</f>
        <v>2</v>
      </c>
      <c r="P34" s="3">
        <f>INT((F34-(SUM($D$4:D34)/5))/(($AF$25+17*25)/5)+1)</f>
        <v>2</v>
      </c>
      <c r="Q34" s="3">
        <f>INT((F34-(SUM($D$4:D34)/5))/(($AF$25+40*25)/5)+1)</f>
        <v>1</v>
      </c>
      <c r="R34" s="1">
        <v>10</v>
      </c>
    </row>
    <row r="35" spans="1:20" x14ac:dyDescent="0.25">
      <c r="A35" s="3">
        <v>32</v>
      </c>
      <c r="B35" s="3">
        <v>32</v>
      </c>
      <c r="C35" s="3">
        <v>260</v>
      </c>
      <c r="D35" s="3">
        <v>40</v>
      </c>
      <c r="E35" s="3">
        <f t="shared" si="0"/>
        <v>26</v>
      </c>
      <c r="F35" s="3">
        <f>SUM($E$4:E35)</f>
        <v>298</v>
      </c>
      <c r="G35" s="3">
        <f t="shared" si="1"/>
        <v>130</v>
      </c>
      <c r="H35" s="3">
        <f t="shared" si="1"/>
        <v>1490</v>
      </c>
      <c r="I35" s="3">
        <f>H35-SUM($D$4:D34)</f>
        <v>875</v>
      </c>
      <c r="J35" s="3">
        <f>INT((F35-(SUM($D$4:D35)/5))/(($AF$25+5*25)/5)+1)</f>
        <v>3</v>
      </c>
      <c r="K35" s="3">
        <f>INT((F35-(SUM($D$4:D35)/5))/(($AF$25+7*25)/5)+1)</f>
        <v>3</v>
      </c>
      <c r="L35" s="3">
        <f>INT((F35-(SUM($D$4:D35)/5))/(($AF$25+9*25)/5))+1</f>
        <v>2</v>
      </c>
      <c r="M35" s="3">
        <f>INT((F35-(SUM($D$4:D35)/5))/(($AF$25+11*25)/5))+1</f>
        <v>2</v>
      </c>
      <c r="N35" s="3">
        <f>INT((F35-(SUM($D$4:D35)/5))/(($AF$25+11*25)/5))+1</f>
        <v>2</v>
      </c>
      <c r="O35" s="3">
        <f>INT((F35-(SUM($D$4:D35)/5))/(($AF$25+11*25)/5))+1</f>
        <v>2</v>
      </c>
      <c r="P35" s="3">
        <f>INT((F35-(SUM($D$4:D35)/5))/(($AF$25+17*25)/5)+1)</f>
        <v>2</v>
      </c>
      <c r="Q35" s="3">
        <f>INT((F35-(SUM($D$4:D35)/5))/(($AF$25+40*25)/5)+1)</f>
        <v>1</v>
      </c>
      <c r="R35" s="1">
        <v>10</v>
      </c>
    </row>
    <row r="36" spans="1:20" x14ac:dyDescent="0.25">
      <c r="A36" s="3">
        <v>33</v>
      </c>
      <c r="B36" s="3">
        <v>33</v>
      </c>
      <c r="C36" s="3">
        <v>270</v>
      </c>
      <c r="D36" s="3">
        <v>40</v>
      </c>
      <c r="E36" s="3">
        <f t="shared" si="0"/>
        <v>27</v>
      </c>
      <c r="F36" s="3">
        <f>SUM($E$4:E36)</f>
        <v>325</v>
      </c>
      <c r="G36" s="3">
        <f t="shared" ref="G36:H67" si="14">E36*5</f>
        <v>135</v>
      </c>
      <c r="H36" s="3">
        <f t="shared" si="14"/>
        <v>1625</v>
      </c>
      <c r="I36" s="3">
        <f>H36-SUM($D$4:D35)</f>
        <v>970</v>
      </c>
      <c r="J36" s="3">
        <f>INT((F36-(SUM($D$4:D36)/5))/(($AF$25+5*25)/5)+1)</f>
        <v>3</v>
      </c>
      <c r="K36" s="3">
        <f>INT((F36-(SUM($D$4:D36)/5))/(($AF$25+7*25)/5)+1)</f>
        <v>3</v>
      </c>
      <c r="L36" s="3">
        <f>INT((F36-(SUM($D$4:D36)/5))/(($AF$25+9*25)/5))+1</f>
        <v>3</v>
      </c>
      <c r="M36" s="3">
        <f>INT((F36-(SUM($D$4:D36)/5))/(($AF$25+11*25)/5))+1</f>
        <v>2</v>
      </c>
      <c r="N36" s="3">
        <f>INT((F36-(SUM($D$4:D36)/5))/(($AF$25+11*25)/5))+1</f>
        <v>2</v>
      </c>
      <c r="O36" s="3">
        <f>INT((F36-(SUM($D$4:D36)/5))/(($AF$25+11*25)/5))+1</f>
        <v>2</v>
      </c>
      <c r="P36" s="3">
        <f>INT((F36-(SUM($D$4:D36)/5))/(($AF$25+17*25)/5)+1)</f>
        <v>2</v>
      </c>
      <c r="Q36" s="3">
        <f>INT((F36-(SUM($D$4:D36)/5))/(($AF$25+40*25)/5)+1)</f>
        <v>1</v>
      </c>
      <c r="R36" s="1">
        <v>10</v>
      </c>
    </row>
    <row r="37" spans="1:20" x14ac:dyDescent="0.25">
      <c r="A37" s="3">
        <v>34</v>
      </c>
      <c r="B37" s="3">
        <v>34</v>
      </c>
      <c r="C37" s="3">
        <v>280</v>
      </c>
      <c r="D37" s="3">
        <v>40</v>
      </c>
      <c r="E37" s="3">
        <f t="shared" si="0"/>
        <v>28</v>
      </c>
      <c r="F37" s="3">
        <f>SUM($E$4:E37)</f>
        <v>353</v>
      </c>
      <c r="G37" s="3">
        <f t="shared" si="14"/>
        <v>140</v>
      </c>
      <c r="H37" s="3">
        <f t="shared" si="14"/>
        <v>1765</v>
      </c>
      <c r="I37" s="3">
        <f>H37-SUM($D$4:D36)</f>
        <v>1070</v>
      </c>
      <c r="J37" s="3">
        <f>INT((F37-(SUM($D$4:D37)/5))/(($AF$25+5*25)/5)+1)</f>
        <v>3</v>
      </c>
      <c r="K37" s="3">
        <f>INT((F37-(SUM($D$4:D37)/5))/(($AF$25+7*25)/5)+1)</f>
        <v>3</v>
      </c>
      <c r="L37" s="3">
        <f>INT((F37-(SUM($D$4:D37)/5))/(($AF$25+9*25)/5))+1</f>
        <v>3</v>
      </c>
      <c r="M37" s="3">
        <f>INT((F37-(SUM($D$4:D37)/5))/(($AF$25+11*25)/5))+1</f>
        <v>3</v>
      </c>
      <c r="N37" s="3">
        <f>INT((F37-(SUM($D$4:D37)/5))/(($AF$25+11*25)/5))+1</f>
        <v>3</v>
      </c>
      <c r="O37" s="3">
        <f>INT((F37-(SUM($D$4:D37)/5))/(($AF$25+11*25)/5))+1</f>
        <v>3</v>
      </c>
      <c r="P37" s="3">
        <f>INT((F37-(SUM($D$4:D37)/5))/(($AF$25+17*25)/5)+1)</f>
        <v>2</v>
      </c>
      <c r="Q37" s="3">
        <f>INT((F37-(SUM($D$4:D37)/5))/(($AF$25+40*25)/5)+1)</f>
        <v>1</v>
      </c>
      <c r="R37" s="1">
        <v>10</v>
      </c>
    </row>
    <row r="38" spans="1:20" x14ac:dyDescent="0.25">
      <c r="A38" s="3">
        <v>35</v>
      </c>
      <c r="B38" s="3">
        <v>35</v>
      </c>
      <c r="C38" s="3">
        <v>290</v>
      </c>
      <c r="D38" s="3">
        <v>40</v>
      </c>
      <c r="E38" s="3">
        <f t="shared" si="0"/>
        <v>29</v>
      </c>
      <c r="F38" s="3">
        <f>SUM($E$4:E38)</f>
        <v>382</v>
      </c>
      <c r="G38" s="3">
        <f t="shared" si="14"/>
        <v>145</v>
      </c>
      <c r="H38" s="3">
        <f t="shared" si="14"/>
        <v>1910</v>
      </c>
      <c r="I38" s="3">
        <f>H38-SUM($D$4:D37)</f>
        <v>1175</v>
      </c>
      <c r="J38" s="3">
        <f>INT((F38-(SUM($D$4:D38)/5))/(($AF$25+5*25)/5)+1)</f>
        <v>4</v>
      </c>
      <c r="K38" s="3">
        <f>INT((F38-(SUM($D$4:D38)/5))/(($AF$25+7*25)/5)+1)</f>
        <v>3</v>
      </c>
      <c r="L38" s="3">
        <f>INT((F38-(SUM($D$4:D38)/5))/(($AF$25+9*25)/5))+1</f>
        <v>3</v>
      </c>
      <c r="M38" s="3">
        <f>INT((F38-(SUM($D$4:D38)/5))/(($AF$25+11*25)/5))+1</f>
        <v>3</v>
      </c>
      <c r="N38" s="3">
        <f>INT((F38-(SUM($D$4:D38)/5))/(($AF$25+11*25)/5))+1</f>
        <v>3</v>
      </c>
      <c r="O38" s="3">
        <f>INT((F38-(SUM($D$4:D38)/5))/(($AF$25+11*25)/5))+1</f>
        <v>3</v>
      </c>
      <c r="P38" s="3">
        <f>INT((F38-(SUM($D$4:D38)/5))/(($AF$25+17*25)/5)+1)</f>
        <v>2</v>
      </c>
      <c r="Q38" s="3">
        <f>INT((F38-(SUM($D$4:D38)/5))/(($AF$25+40*25)/5)+1)</f>
        <v>1</v>
      </c>
      <c r="R38" s="1">
        <v>10</v>
      </c>
    </row>
    <row r="39" spans="1:20" x14ac:dyDescent="0.25">
      <c r="A39" s="3">
        <v>36</v>
      </c>
      <c r="B39" s="3">
        <v>36</v>
      </c>
      <c r="C39" s="3">
        <v>300</v>
      </c>
      <c r="D39" s="3">
        <v>40</v>
      </c>
      <c r="E39" s="3">
        <f t="shared" si="0"/>
        <v>30</v>
      </c>
      <c r="F39" s="3">
        <f>SUM($E$4:E39)</f>
        <v>412</v>
      </c>
      <c r="G39" s="3">
        <f t="shared" si="14"/>
        <v>150</v>
      </c>
      <c r="H39" s="3">
        <f t="shared" si="14"/>
        <v>2060</v>
      </c>
      <c r="I39" s="3">
        <f>H39-SUM($D$4:D38)</f>
        <v>1285</v>
      </c>
      <c r="J39" s="3">
        <f>INT((F39-(SUM($D$4:D39)/5))/(($AF$25+5*25)/5)+1)</f>
        <v>4</v>
      </c>
      <c r="K39" s="3">
        <f>INT((F39-(SUM($D$4:D39)/5))/(($AF$25+7*25)/5)+1)</f>
        <v>4</v>
      </c>
      <c r="L39" s="3">
        <f>INT((F39-(SUM($D$4:D39)/5))/(($AF$25+9*25)/5))+1</f>
        <v>3</v>
      </c>
      <c r="M39" s="3">
        <f>INT((F39-(SUM($D$4:D39)/5))/(($AF$25+11*25)/5))+1</f>
        <v>3</v>
      </c>
      <c r="N39" s="3">
        <f>INT((F39-(SUM($D$4:D39)/5))/(($AF$25+11*25)/5))+1</f>
        <v>3</v>
      </c>
      <c r="O39" s="3">
        <f>INT((F39-(SUM($D$4:D39)/5))/(($AF$25+11*25)/5))+1</f>
        <v>3</v>
      </c>
      <c r="P39" s="3">
        <f>INT((F39-(SUM($D$4:D39)/5))/(($AF$25+17*25)/5)+1)</f>
        <v>2</v>
      </c>
      <c r="Q39" s="3">
        <f>INT((F39-(SUM($D$4:D39)/5))/(($AF$25+40*25)/5)+1)</f>
        <v>2</v>
      </c>
      <c r="R39" s="1">
        <v>10</v>
      </c>
    </row>
    <row r="40" spans="1:20" x14ac:dyDescent="0.25">
      <c r="A40" s="3">
        <v>37</v>
      </c>
      <c r="B40" s="3">
        <v>37</v>
      </c>
      <c r="C40" s="3">
        <v>310</v>
      </c>
      <c r="D40" s="3">
        <v>40</v>
      </c>
      <c r="E40" s="3">
        <f t="shared" si="0"/>
        <v>31</v>
      </c>
      <c r="F40" s="3">
        <f>SUM($E$4:E40)</f>
        <v>443</v>
      </c>
      <c r="G40" s="3">
        <f t="shared" si="14"/>
        <v>155</v>
      </c>
      <c r="H40" s="3">
        <f t="shared" si="14"/>
        <v>2215</v>
      </c>
      <c r="I40" s="3">
        <f>H40-SUM($D$4:D39)</f>
        <v>1400</v>
      </c>
      <c r="J40" s="3">
        <f>INT((F40-(SUM($D$4:D40)/5))/(($AF$25+5*25)/5)+1)</f>
        <v>4</v>
      </c>
      <c r="K40" s="3">
        <f>INT((F40-(SUM($D$4:D40)/5))/(($AF$25+7*25)/5)+1)</f>
        <v>4</v>
      </c>
      <c r="L40" s="3">
        <f>INT((F40-(SUM($D$4:D40)/5))/(($AF$25+9*25)/5))+1</f>
        <v>4</v>
      </c>
      <c r="M40" s="3">
        <f>INT((F40-(SUM($D$4:D40)/5))/(($AF$25+11*25)/5))+1</f>
        <v>3</v>
      </c>
      <c r="N40" s="3">
        <f>INT((F40-(SUM($D$4:D40)/5))/(($AF$25+11*25)/5))+1</f>
        <v>3</v>
      </c>
      <c r="O40" s="3">
        <f>INT((F40-(SUM($D$4:D40)/5))/(($AF$25+11*25)/5))+1</f>
        <v>3</v>
      </c>
      <c r="P40" s="3">
        <f>INT((F40-(SUM($D$4:D40)/5))/(($AF$25+17*25)/5)+1)</f>
        <v>3</v>
      </c>
      <c r="Q40" s="3">
        <f>INT((F40-(SUM($D$4:D40)/5))/(($AF$25+40*25)/5)+1)</f>
        <v>2</v>
      </c>
      <c r="R40" s="1">
        <v>10</v>
      </c>
    </row>
    <row r="41" spans="1:20" x14ac:dyDescent="0.25">
      <c r="A41" s="3">
        <v>38</v>
      </c>
      <c r="B41" s="3">
        <v>38</v>
      </c>
      <c r="C41" s="3">
        <v>320</v>
      </c>
      <c r="D41" s="3">
        <v>40</v>
      </c>
      <c r="E41" s="3">
        <f t="shared" si="0"/>
        <v>32</v>
      </c>
      <c r="F41" s="3">
        <f>SUM($E$4:E41)</f>
        <v>475</v>
      </c>
      <c r="G41" s="3">
        <f t="shared" si="14"/>
        <v>160</v>
      </c>
      <c r="H41" s="3">
        <f t="shared" si="14"/>
        <v>2375</v>
      </c>
      <c r="I41" s="3">
        <f>H41-SUM($D$4:D40)</f>
        <v>1520</v>
      </c>
      <c r="J41" s="3">
        <f>INT((F41-(SUM($D$4:D41)/5))/(($AF$25+5*25)/5)+1)</f>
        <v>5</v>
      </c>
      <c r="K41" s="3">
        <f>INT((F41-(SUM($D$4:D41)/5))/(($AF$25+7*25)/5)+1)</f>
        <v>4</v>
      </c>
      <c r="L41" s="3">
        <f>INT((F41-(SUM($D$4:D41)/5))/(($AF$25+9*25)/5))+1</f>
        <v>4</v>
      </c>
      <c r="M41" s="3">
        <f>INT((F41-(SUM($D$4:D41)/5))/(($AF$25+11*25)/5))+1</f>
        <v>3</v>
      </c>
      <c r="N41" s="3">
        <f>INT((F41-(SUM($D$4:D41)/5))/(($AF$25+11*25)/5))+1</f>
        <v>3</v>
      </c>
      <c r="O41" s="3">
        <f>INT((F41-(SUM($D$4:D41)/5))/(($AF$25+11*25)/5))+1</f>
        <v>3</v>
      </c>
      <c r="P41" s="3">
        <f>INT((F41-(SUM($D$4:D41)/5))/(($AF$25+17*25)/5)+1)</f>
        <v>3</v>
      </c>
      <c r="Q41" s="3">
        <f>INT((F41-(SUM($D$4:D41)/5))/(($AF$25+40*25)/5)+1)</f>
        <v>2</v>
      </c>
      <c r="R41" s="1">
        <v>10</v>
      </c>
    </row>
    <row r="42" spans="1:20" x14ac:dyDescent="0.25">
      <c r="A42" s="3">
        <v>39</v>
      </c>
      <c r="B42" s="3">
        <v>39</v>
      </c>
      <c r="C42" s="8">
        <v>520</v>
      </c>
      <c r="D42" s="3">
        <v>40</v>
      </c>
      <c r="E42" s="3">
        <f t="shared" si="0"/>
        <v>52</v>
      </c>
      <c r="F42" s="3">
        <f>SUM($E$4:E42)</f>
        <v>527</v>
      </c>
      <c r="G42" s="3">
        <f t="shared" si="14"/>
        <v>260</v>
      </c>
      <c r="H42" s="3">
        <f t="shared" si="14"/>
        <v>2635</v>
      </c>
      <c r="I42" s="3">
        <f>H42-SUM($D$4:D41)</f>
        <v>1740</v>
      </c>
      <c r="J42" s="3">
        <f>INT((F42-(SUM($D$4:D42)/5))/(($AF$25+5*25)/5)+1)</f>
        <v>5</v>
      </c>
      <c r="K42" s="3">
        <f>INT((F42-(SUM($D$4:D42)/5))/(($AF$25+7*25)/5)+1)</f>
        <v>5</v>
      </c>
      <c r="L42" s="3">
        <f>INT((F42-(SUM($D$4:D42)/5))/(($AF$25+9*25)/5))+1</f>
        <v>4</v>
      </c>
      <c r="M42" s="3">
        <f>INT((F42-(SUM($D$4:D42)/5))/(($AF$25+11*25)/5))+1</f>
        <v>4</v>
      </c>
      <c r="N42" s="3">
        <f>INT((F42-(SUM($D$4:D42)/5))/(($AF$25+11*25)/5))+1</f>
        <v>4</v>
      </c>
      <c r="O42" s="3">
        <f>INT((F42-(SUM($D$4:D42)/5))/(($AF$25+11*25)/5))+1</f>
        <v>4</v>
      </c>
      <c r="P42" s="3">
        <f>INT((F42-(SUM($D$4:D42)/5))/(($AF$25+17*25)/5)+1)</f>
        <v>3</v>
      </c>
      <c r="Q42" s="3">
        <f>INT((F42-(SUM($D$4:D42)/5))/(($AF$25+40*25)/5)+1)</f>
        <v>2</v>
      </c>
      <c r="R42" s="1">
        <v>10</v>
      </c>
    </row>
    <row r="43" spans="1:20" x14ac:dyDescent="0.25">
      <c r="A43" s="3">
        <v>40</v>
      </c>
      <c r="B43" s="3">
        <v>40</v>
      </c>
      <c r="C43" s="3">
        <v>560</v>
      </c>
      <c r="D43" s="3">
        <v>40</v>
      </c>
      <c r="E43" s="3">
        <f t="shared" si="0"/>
        <v>56</v>
      </c>
      <c r="F43" s="3">
        <f>SUM($E$4:E43)</f>
        <v>583</v>
      </c>
      <c r="G43" s="3">
        <f t="shared" si="14"/>
        <v>280</v>
      </c>
      <c r="H43" s="3">
        <f t="shared" si="14"/>
        <v>2915</v>
      </c>
      <c r="I43" s="3">
        <f>H43-SUM($D$4:D42)</f>
        <v>1980</v>
      </c>
      <c r="J43" s="3">
        <f>INT((F43-(SUM($D$4:D43)/5))/(($AF$25+5*25)/5)+1)</f>
        <v>6</v>
      </c>
      <c r="K43" s="3">
        <f>INT((F43-(SUM($D$4:D43)/5))/(($AF$25+7*25)/5)+1)</f>
        <v>5</v>
      </c>
      <c r="L43" s="3">
        <f>INT((F43-(SUM($D$4:D43)/5))/(($AF$25+9*25)/5))+1</f>
        <v>5</v>
      </c>
      <c r="M43" s="3">
        <f>INT((F43-(SUM($D$4:D43)/5))/(($AF$25+11*25)/5))+1</f>
        <v>4</v>
      </c>
      <c r="N43" s="3">
        <f>INT((F43-(SUM($D$4:D43)/5))/(($AF$25+11*25)/5))+1</f>
        <v>4</v>
      </c>
      <c r="O43" s="3">
        <f>INT((F43-(SUM($D$4:D43)/5))/(($AF$25+11*25)/5))+1</f>
        <v>4</v>
      </c>
      <c r="P43" s="3">
        <f>INT((F43-(SUM($D$4:D43)/5))/(($AF$25+17*25)/5)+1)</f>
        <v>4</v>
      </c>
      <c r="Q43" s="3">
        <f>INT((F43-(SUM($D$4:D43)/5))/(($AF$25+40*25)/5)+1)</f>
        <v>2</v>
      </c>
      <c r="R43" s="1">
        <v>10</v>
      </c>
    </row>
    <row r="44" spans="1:20" x14ac:dyDescent="0.25">
      <c r="A44" s="3">
        <v>41</v>
      </c>
      <c r="B44" s="3">
        <v>41</v>
      </c>
      <c r="C44" s="3">
        <v>600</v>
      </c>
      <c r="D44" s="3">
        <v>50</v>
      </c>
      <c r="E44" s="3">
        <f t="shared" si="0"/>
        <v>60</v>
      </c>
      <c r="F44" s="3">
        <f>SUM($E$4:E44)</f>
        <v>643</v>
      </c>
      <c r="G44" s="3">
        <f t="shared" si="14"/>
        <v>300</v>
      </c>
      <c r="H44" s="3">
        <f t="shared" si="14"/>
        <v>3215</v>
      </c>
      <c r="I44" s="3">
        <f>H44-SUM($D$4:D43)</f>
        <v>2240</v>
      </c>
      <c r="J44" s="3">
        <f>INT((F44-(SUM($D$4:D44)/5))/(($AF$25+5*25)/5)+1)</f>
        <v>7</v>
      </c>
      <c r="K44" s="3">
        <f>INT((F44-(SUM($D$4:D44)/5))/(($AF$25+7*25)/5)+1)</f>
        <v>6</v>
      </c>
      <c r="L44" s="3">
        <f>INT((F44-(SUM($D$4:D44)/5))/(($AF$25+9*25)/5))+1</f>
        <v>5</v>
      </c>
      <c r="M44" s="3">
        <f>INT((F44-(SUM($D$4:D44)/5))/(($AF$25+11*25)/5))+1</f>
        <v>5</v>
      </c>
      <c r="N44" s="3">
        <f>INT((F44-(SUM($D$4:D44)/5))/(($AF$25+11*25)/5))+1</f>
        <v>5</v>
      </c>
      <c r="O44" s="3">
        <f>INT((F44-(SUM($D$4:D44)/5))/(($AF$25+11*25)/5))+1</f>
        <v>5</v>
      </c>
      <c r="P44" s="3">
        <f>INT((F44-(SUM($D$4:D44)/5))/(($AF$25+17*25)/5)+1)</f>
        <v>4</v>
      </c>
      <c r="Q44" s="3">
        <f>INT((F44-(SUM($D$4:D44)/5))/(($AF$25+40*25)/5)+1)</f>
        <v>2</v>
      </c>
      <c r="R44" s="1">
        <v>10</v>
      </c>
    </row>
    <row r="45" spans="1:20" x14ac:dyDescent="0.25">
      <c r="A45" s="3">
        <v>42</v>
      </c>
      <c r="B45" s="3">
        <v>42</v>
      </c>
      <c r="C45" s="3">
        <v>640</v>
      </c>
      <c r="D45" s="3">
        <v>50</v>
      </c>
      <c r="E45" s="3">
        <f t="shared" si="0"/>
        <v>64</v>
      </c>
      <c r="F45" s="3">
        <f>SUM($E$4:E45)</f>
        <v>707</v>
      </c>
      <c r="G45" s="3">
        <f t="shared" si="14"/>
        <v>320</v>
      </c>
      <c r="H45" s="3">
        <f t="shared" si="14"/>
        <v>3535</v>
      </c>
      <c r="I45" s="3">
        <f>H45-SUM($D$4:D44)</f>
        <v>2510</v>
      </c>
      <c r="J45" s="3">
        <f>INT((F45-(SUM($D$4:D45)/5))/(($AF$25+5*25)/5)+1)</f>
        <v>8</v>
      </c>
      <c r="K45" s="3">
        <f>INT((F45-(SUM($D$4:D45)/5))/(($AF$25+7*25)/5)+1)</f>
        <v>7</v>
      </c>
      <c r="L45" s="3">
        <f>INT((F45-(SUM($D$4:D45)/5))/(($AF$25+9*25)/5))+1</f>
        <v>6</v>
      </c>
      <c r="M45" s="3">
        <f>INT((F45-(SUM($D$4:D45)/5))/(($AF$25+11*25)/5))+1</f>
        <v>5</v>
      </c>
      <c r="N45" s="3">
        <f>INT((F45-(SUM($D$4:D45)/5))/(($AF$25+11*25)/5))+1</f>
        <v>5</v>
      </c>
      <c r="O45" s="3">
        <f>INT((F45-(SUM($D$4:D45)/5))/(($AF$25+11*25)/5))+1</f>
        <v>5</v>
      </c>
      <c r="P45" s="3">
        <f>INT((F45-(SUM($D$4:D45)/5))/(($AF$25+17*25)/5)+1)</f>
        <v>4</v>
      </c>
      <c r="Q45" s="3">
        <f>INT((F45-(SUM($D$4:D45)/5))/(($AF$25+40*25)/5)+1)</f>
        <v>3</v>
      </c>
      <c r="R45" s="1">
        <v>10</v>
      </c>
    </row>
    <row r="46" spans="1:20" x14ac:dyDescent="0.25">
      <c r="A46" s="3">
        <v>43</v>
      </c>
      <c r="B46" s="3">
        <v>43</v>
      </c>
      <c r="C46" s="3">
        <v>680</v>
      </c>
      <c r="D46" s="3">
        <v>50</v>
      </c>
      <c r="E46" s="3">
        <f t="shared" si="0"/>
        <v>68</v>
      </c>
      <c r="F46" s="3">
        <f>SUM($E$4:E46)</f>
        <v>775</v>
      </c>
      <c r="G46" s="3">
        <f t="shared" si="14"/>
        <v>340</v>
      </c>
      <c r="H46" s="3">
        <f t="shared" si="14"/>
        <v>3875</v>
      </c>
      <c r="I46" s="3">
        <f>H46-SUM($D$4:D45)</f>
        <v>2800</v>
      </c>
      <c r="J46" s="3">
        <f>INT((F46-(SUM($D$4:D46)/5))/(($AF$25+5*25)/5)+1)</f>
        <v>8</v>
      </c>
      <c r="K46" s="3">
        <f>INT((F46-(SUM($D$4:D46)/5))/(($AF$25+7*25)/5)+1)</f>
        <v>7</v>
      </c>
      <c r="L46" s="3">
        <f>INT((F46-(SUM($D$4:D46)/5))/(($AF$25+9*25)/5))+1</f>
        <v>7</v>
      </c>
      <c r="M46" s="3">
        <f>INT((F46-(SUM($D$4:D46)/5))/(($AF$25+11*25)/5))+1</f>
        <v>6</v>
      </c>
      <c r="N46" s="3">
        <f>INT((F46-(SUM($D$4:D46)/5))/(($AF$25+11*25)/5))+1</f>
        <v>6</v>
      </c>
      <c r="O46" s="3">
        <f>INT((F46-(SUM($D$4:D46)/5))/(($AF$25+11*25)/5))+1</f>
        <v>6</v>
      </c>
      <c r="P46" s="3">
        <f>INT((F46-(SUM($D$4:D46)/5))/(($AF$25+17*25)/5)+1)</f>
        <v>5</v>
      </c>
      <c r="Q46" s="3">
        <f>INT((F46-(SUM($D$4:D46)/5))/(($AF$25+40*25)/5)+1)</f>
        <v>3</v>
      </c>
      <c r="R46" s="1">
        <v>10</v>
      </c>
    </row>
    <row r="47" spans="1:20" x14ac:dyDescent="0.25">
      <c r="A47" s="3">
        <v>44</v>
      </c>
      <c r="B47" s="3">
        <v>44</v>
      </c>
      <c r="C47" s="3">
        <v>720</v>
      </c>
      <c r="D47" s="3">
        <v>50</v>
      </c>
      <c r="E47" s="3">
        <f t="shared" si="0"/>
        <v>72</v>
      </c>
      <c r="F47" s="3">
        <f>SUM($E$4:E47)</f>
        <v>847</v>
      </c>
      <c r="G47" s="3">
        <f t="shared" si="14"/>
        <v>360</v>
      </c>
      <c r="H47" s="3">
        <f t="shared" si="14"/>
        <v>4235</v>
      </c>
      <c r="I47" s="3">
        <f>H47-SUM($D$4:D46)</f>
        <v>3110</v>
      </c>
      <c r="J47" s="3">
        <f>INT((F47-(SUM($D$4:D47)/5))/(($AF$25+5*25)/5)+1)</f>
        <v>9</v>
      </c>
      <c r="K47" s="3">
        <f>INT((F47-(SUM($D$4:D47)/5))/(($AF$25+7*25)/5)+1)</f>
        <v>8</v>
      </c>
      <c r="L47" s="3">
        <f>INT((F47-(SUM($D$4:D47)/5))/(($AF$25+9*25)/5))+1</f>
        <v>7</v>
      </c>
      <c r="M47" s="3">
        <f>INT((F47-(SUM($D$4:D47)/5))/(($AF$25+11*25)/5))+1</f>
        <v>7</v>
      </c>
      <c r="N47" s="3">
        <f>INT((F47-(SUM($D$4:D47)/5))/(($AF$25+11*25)/5))+1</f>
        <v>7</v>
      </c>
      <c r="O47" s="3">
        <f>INT((F47-(SUM($D$4:D47)/5))/(($AF$25+11*25)/5))+1</f>
        <v>7</v>
      </c>
      <c r="P47" s="3">
        <f>INT((F47-(SUM($D$4:D47)/5))/(($AF$25+17*25)/5)+1)</f>
        <v>5</v>
      </c>
      <c r="Q47" s="3">
        <f>INT((F47-(SUM($D$4:D47)/5))/(($AF$25+40*25)/5)+1)</f>
        <v>3</v>
      </c>
      <c r="R47" s="1">
        <v>10</v>
      </c>
    </row>
    <row r="48" spans="1:20" x14ac:dyDescent="0.25">
      <c r="A48" s="3">
        <v>45</v>
      </c>
      <c r="B48" s="3">
        <v>45</v>
      </c>
      <c r="C48" s="3">
        <v>760</v>
      </c>
      <c r="D48" s="3">
        <v>50</v>
      </c>
      <c r="E48" s="3">
        <f t="shared" si="0"/>
        <v>76</v>
      </c>
      <c r="F48" s="3">
        <f>SUM($E$4:E48)</f>
        <v>923</v>
      </c>
      <c r="G48" s="3">
        <f t="shared" si="14"/>
        <v>380</v>
      </c>
      <c r="H48" s="3">
        <f t="shared" si="14"/>
        <v>4615</v>
      </c>
      <c r="I48" s="3">
        <f>H48-SUM($D$4:D47)</f>
        <v>3440</v>
      </c>
      <c r="J48" s="3">
        <f>INT((F48-(SUM($D$4:D48)/5))/(($AF$25+5*25)/5)+1)</f>
        <v>10</v>
      </c>
      <c r="K48" s="3">
        <f>INT((F48-(SUM($D$4:D48)/5))/(($AF$25+7*25)/5)+1)</f>
        <v>9</v>
      </c>
      <c r="L48" s="3">
        <f>INT((F48-(SUM($D$4:D48)/5))/(($AF$25+9*25)/5))+1</f>
        <v>8</v>
      </c>
      <c r="M48" s="3">
        <f>INT((F48-(SUM($D$4:D48)/5))/(($AF$25+11*25)/5))+1</f>
        <v>7</v>
      </c>
      <c r="N48" s="3">
        <f>INT((F48-(SUM($D$4:D48)/5))/(($AF$25+11*25)/5))+1</f>
        <v>7</v>
      </c>
      <c r="O48" s="3">
        <f>INT((F48-(SUM($D$4:D48)/5))/(($AF$25+11*25)/5))+1</f>
        <v>7</v>
      </c>
      <c r="P48" s="3">
        <f>INT((F48-(SUM($D$4:D48)/5))/(($AF$25+17*25)/5)+1)</f>
        <v>6</v>
      </c>
      <c r="Q48" s="3">
        <f>INT((F48-(SUM($D$4:D48)/5))/(($AF$25+40*25)/5)+1)</f>
        <v>3</v>
      </c>
      <c r="R48" s="1">
        <v>10</v>
      </c>
    </row>
    <row r="49" spans="1:18" x14ac:dyDescent="0.25">
      <c r="A49" s="3">
        <v>46</v>
      </c>
      <c r="B49" s="3">
        <v>46</v>
      </c>
      <c r="C49" s="3">
        <v>800</v>
      </c>
      <c r="D49" s="3">
        <v>50</v>
      </c>
      <c r="E49" s="3">
        <f t="shared" si="0"/>
        <v>80</v>
      </c>
      <c r="F49" s="3">
        <f>SUM($E$4:E49)</f>
        <v>1003</v>
      </c>
      <c r="G49" s="3">
        <f t="shared" si="14"/>
        <v>400</v>
      </c>
      <c r="H49" s="3">
        <f t="shared" si="14"/>
        <v>5015</v>
      </c>
      <c r="I49" s="3">
        <f>H49-SUM($D$4:D48)</f>
        <v>3790</v>
      </c>
      <c r="J49" s="3">
        <f>INT((F49-(SUM($D$4:D49)/5))/(($AF$25+5*25)/5)+1)</f>
        <v>11</v>
      </c>
      <c r="K49" s="3">
        <f>INT((F49-(SUM($D$4:D49)/5))/(($AF$25+7*25)/5)+1)</f>
        <v>10</v>
      </c>
      <c r="L49" s="3">
        <f>INT((F49-(SUM($D$4:D49)/5))/(($AF$25+9*25)/5))+1</f>
        <v>9</v>
      </c>
      <c r="M49" s="3">
        <f>INT((F49-(SUM($D$4:D49)/5))/(($AF$25+11*25)/5))+1</f>
        <v>8</v>
      </c>
      <c r="N49" s="3">
        <f>INT((F49-(SUM($D$4:D49)/5))/(($AF$25+11*25)/5))+1</f>
        <v>8</v>
      </c>
      <c r="O49" s="3">
        <f>INT((F49-(SUM($D$4:D49)/5))/(($AF$25+11*25)/5))+1</f>
        <v>8</v>
      </c>
      <c r="P49" s="3">
        <f>INT((F49-(SUM($D$4:D49)/5))/(($AF$25+17*25)/5)+1)</f>
        <v>6</v>
      </c>
      <c r="Q49" s="3">
        <f>INT((F49-(SUM($D$4:D49)/5))/(($AF$25+40*25)/5)+1)</f>
        <v>4</v>
      </c>
      <c r="R49" s="1">
        <v>10</v>
      </c>
    </row>
    <row r="50" spans="1:18" x14ac:dyDescent="0.25">
      <c r="A50" s="3">
        <v>47</v>
      </c>
      <c r="B50" s="3">
        <v>47</v>
      </c>
      <c r="C50" s="3">
        <v>840</v>
      </c>
      <c r="D50" s="3">
        <v>50</v>
      </c>
      <c r="E50" s="3">
        <f t="shared" si="0"/>
        <v>84</v>
      </c>
      <c r="F50" s="3">
        <f>SUM($E$4:E50)</f>
        <v>1087</v>
      </c>
      <c r="G50" s="3">
        <f t="shared" si="14"/>
        <v>420</v>
      </c>
      <c r="H50" s="3">
        <f t="shared" si="14"/>
        <v>5435</v>
      </c>
      <c r="I50" s="3">
        <f>H50-SUM($D$4:D49)</f>
        <v>4160</v>
      </c>
      <c r="J50" s="3">
        <f>INT((F50-(SUM($D$4:D50)/5))/(($AF$25+5*25)/5)+1)</f>
        <v>12</v>
      </c>
      <c r="K50" s="3">
        <f>INT((F50-(SUM($D$4:D50)/5))/(($AF$25+7*25)/5)+1)</f>
        <v>11</v>
      </c>
      <c r="L50" s="3">
        <f>INT((F50-(SUM($D$4:D50)/5))/(($AF$25+9*25)/5))+1</f>
        <v>10</v>
      </c>
      <c r="M50" s="3">
        <f>INT((F50-(SUM($D$4:D50)/5))/(($AF$25+11*25)/5))+1</f>
        <v>9</v>
      </c>
      <c r="N50" s="3">
        <f>INT((F50-(SUM($D$4:D50)/5))/(($AF$25+11*25)/5))+1</f>
        <v>9</v>
      </c>
      <c r="O50" s="3">
        <f>INT((F50-(SUM($D$4:D50)/5))/(($AF$25+11*25)/5))+1</f>
        <v>9</v>
      </c>
      <c r="P50" s="3">
        <f>INT((F50-(SUM($D$4:D50)/5))/(($AF$25+17*25)/5)+1)</f>
        <v>7</v>
      </c>
      <c r="Q50" s="3">
        <f>INT((F50-(SUM($D$4:D50)/5))/(($AF$25+40*25)/5)+1)</f>
        <v>4</v>
      </c>
      <c r="R50" s="1">
        <v>10</v>
      </c>
    </row>
    <row r="51" spans="1:18" x14ac:dyDescent="0.25">
      <c r="A51" s="3">
        <v>48</v>
      </c>
      <c r="B51" s="3">
        <v>48</v>
      </c>
      <c r="C51" s="3">
        <v>880</v>
      </c>
      <c r="D51" s="3">
        <v>50</v>
      </c>
      <c r="E51" s="3">
        <f t="shared" si="0"/>
        <v>88</v>
      </c>
      <c r="F51" s="3">
        <f>SUM($E$4:E51)</f>
        <v>1175</v>
      </c>
      <c r="G51" s="3">
        <f t="shared" si="14"/>
        <v>440</v>
      </c>
      <c r="H51" s="3">
        <f t="shared" si="14"/>
        <v>5875</v>
      </c>
      <c r="I51" s="3">
        <f>H51-SUM($D$4:D50)</f>
        <v>4550</v>
      </c>
      <c r="J51" s="3">
        <f>INT((F51-(SUM($D$4:D51)/5))/(($AF$25+5*25)/5)+1)</f>
        <v>14</v>
      </c>
      <c r="K51" s="3">
        <f>INT((F51-(SUM($D$4:D51)/5))/(($AF$25+7*25)/5)+1)</f>
        <v>12</v>
      </c>
      <c r="L51" s="3">
        <f>INT((F51-(SUM($D$4:D51)/5))/(($AF$25+9*25)/5))+1</f>
        <v>11</v>
      </c>
      <c r="M51" s="3">
        <f>INT((F51-(SUM($D$4:D51)/5))/(($AF$25+11*25)/5))+1</f>
        <v>10</v>
      </c>
      <c r="N51" s="3">
        <f>INT((F51-(SUM($D$4:D51)/5))/(($AF$25+11*25)/5))+1</f>
        <v>10</v>
      </c>
      <c r="O51" s="3">
        <f>INT((F51-(SUM($D$4:D51)/5))/(($AF$25+11*25)/5))+1</f>
        <v>10</v>
      </c>
      <c r="P51" s="3">
        <f>INT((F51-(SUM($D$4:D51)/5))/(($AF$25+17*25)/5)+1)</f>
        <v>7</v>
      </c>
      <c r="Q51" s="3">
        <f>INT((F51-(SUM($D$4:D51)/5))/(($AF$25+40*25)/5)+1)</f>
        <v>4</v>
      </c>
      <c r="R51" s="1">
        <v>10</v>
      </c>
    </row>
    <row r="52" spans="1:18" x14ac:dyDescent="0.25">
      <c r="A52" s="3">
        <v>49</v>
      </c>
      <c r="B52" s="3">
        <v>49</v>
      </c>
      <c r="C52" s="8">
        <v>1120</v>
      </c>
      <c r="D52" s="3">
        <v>50</v>
      </c>
      <c r="E52" s="3">
        <f t="shared" si="0"/>
        <v>112</v>
      </c>
      <c r="F52" s="3">
        <f>SUM($E$4:E52)</f>
        <v>1287</v>
      </c>
      <c r="G52" s="3">
        <f t="shared" si="14"/>
        <v>560</v>
      </c>
      <c r="H52" s="3">
        <f t="shared" si="14"/>
        <v>6435</v>
      </c>
      <c r="I52" s="3">
        <f>H52-SUM($D$4:D51)</f>
        <v>5060</v>
      </c>
      <c r="J52" s="3">
        <f>INT((F52-(SUM($D$4:D52)/5))/(($AF$25+5*25)/5)+1)</f>
        <v>15</v>
      </c>
      <c r="K52" s="3">
        <f>INT((F52-(SUM($D$4:D52)/5))/(($AF$25+7*25)/5)+1)</f>
        <v>13</v>
      </c>
      <c r="L52" s="3">
        <f>INT((F52-(SUM($D$4:D52)/5))/(($AF$25+9*25)/5))+1</f>
        <v>12</v>
      </c>
      <c r="M52" s="3">
        <f>INT((F52-(SUM($D$4:D52)/5))/(($AF$25+11*25)/5))+1</f>
        <v>11</v>
      </c>
      <c r="N52" s="3">
        <f>INT((F52-(SUM($D$4:D52)/5))/(($AF$25+11*25)/5))+1</f>
        <v>11</v>
      </c>
      <c r="O52" s="3">
        <f>INT((F52-(SUM($D$4:D52)/5))/(($AF$25+11*25)/5))+1</f>
        <v>11</v>
      </c>
      <c r="P52" s="3">
        <f>INT((F52-(SUM($D$4:D52)/5))/(($AF$25+17*25)/5)+1)</f>
        <v>8</v>
      </c>
      <c r="Q52" s="3">
        <f>INT((F52-(SUM($D$4:D52)/5))/(($AF$25+40*25)/5)+1)</f>
        <v>5</v>
      </c>
      <c r="R52" s="1">
        <v>10</v>
      </c>
    </row>
    <row r="53" spans="1:18" x14ac:dyDescent="0.25">
      <c r="A53" s="7">
        <v>50</v>
      </c>
      <c r="B53" s="7">
        <v>50</v>
      </c>
      <c r="C53" s="7">
        <v>1240</v>
      </c>
      <c r="D53" s="7">
        <v>50</v>
      </c>
      <c r="E53" s="7">
        <f t="shared" si="0"/>
        <v>124</v>
      </c>
      <c r="F53" s="7">
        <f>SUM($E$4:E53)</f>
        <v>1411</v>
      </c>
      <c r="G53" s="7">
        <f t="shared" si="14"/>
        <v>620</v>
      </c>
      <c r="H53" s="7">
        <f t="shared" si="14"/>
        <v>7055</v>
      </c>
      <c r="I53" s="7">
        <f>H53-SUM($D$4:D52)</f>
        <v>5630</v>
      </c>
      <c r="J53" s="3">
        <f>INT((F53-(SUM($D$4:D53)/5))/(($AF$25+5*25)/5)+1)</f>
        <v>17</v>
      </c>
      <c r="K53" s="3">
        <f>INT((F53-(SUM($D$4:D53)/5))/(($AF$25+7*25)/5)+1)</f>
        <v>15</v>
      </c>
      <c r="L53" s="3">
        <f>INT((F53-(SUM($D$4:D53)/5))/(($AF$25+9*25)/5))+1</f>
        <v>13</v>
      </c>
      <c r="M53" s="3">
        <f>INT((F53-(SUM($D$4:D53)/5))/(($AF$25+11*25)/5))+1</f>
        <v>12</v>
      </c>
      <c r="N53" s="3">
        <f>INT((F53-(SUM($D$4:D53)/5))/(($AF$25+11*25)/5))+1</f>
        <v>12</v>
      </c>
      <c r="O53" s="3">
        <f>INT((F53-(SUM($D$4:D53)/5))/(($AF$25+11*25)/5))+1</f>
        <v>12</v>
      </c>
      <c r="P53" s="3">
        <f>INT((F53-(SUM($D$4:D53)/5))/(($AF$25+17*25)/5)+1)</f>
        <v>9</v>
      </c>
      <c r="Q53" s="3">
        <f>INT((F53-(SUM($D$4:D53)/5))/(($AF$25+40*25)/5)+1)</f>
        <v>5</v>
      </c>
      <c r="R53" s="12">
        <v>10</v>
      </c>
    </row>
    <row r="54" spans="1:18" x14ac:dyDescent="0.25">
      <c r="A54" s="9">
        <v>51</v>
      </c>
      <c r="B54" s="9">
        <v>51</v>
      </c>
      <c r="C54" s="3">
        <v>1360</v>
      </c>
      <c r="D54" s="9">
        <v>50</v>
      </c>
      <c r="E54" s="3">
        <f t="shared" si="0"/>
        <v>136</v>
      </c>
      <c r="F54" s="3">
        <f>SUM($E$4:E54)</f>
        <v>1547</v>
      </c>
      <c r="G54" s="3">
        <f t="shared" si="14"/>
        <v>680</v>
      </c>
      <c r="H54" s="3">
        <f t="shared" si="14"/>
        <v>7735</v>
      </c>
      <c r="I54" s="3">
        <f>H54-SUM($D$4:D53)</f>
        <v>6260</v>
      </c>
      <c r="J54" s="3">
        <f>INT((F54-(SUM($D$4:D54)/5))/(($AF$25+5*25)/5)+1)</f>
        <v>19</v>
      </c>
      <c r="K54" s="3">
        <f>INT((F54-(SUM($D$4:D54)/5))/(($AF$25+7*25)/5)+1)</f>
        <v>16</v>
      </c>
      <c r="L54" s="3">
        <f>INT((F54-(SUM($D$4:D54)/5))/(($AF$25+9*25)/5))+1</f>
        <v>14</v>
      </c>
      <c r="M54" s="3">
        <f>INT((F54-(SUM($D$4:D54)/5))/(($AF$25+11*25)/5))+1</f>
        <v>13</v>
      </c>
      <c r="N54" s="3">
        <f>INT((F54-(SUM($D$4:D54)/5))/(($AF$25+11*25)/5))+1</f>
        <v>13</v>
      </c>
      <c r="O54" s="3">
        <f>INT((F54-(SUM($D$4:D54)/5))/(($AF$25+11*25)/5))+1</f>
        <v>13</v>
      </c>
      <c r="P54" s="3">
        <f>INT((F54-(SUM($D$4:D54)/5))/(($AF$25+17*25)/5)+1)</f>
        <v>10</v>
      </c>
      <c r="Q54" s="3">
        <f>INT((F54-(SUM($D$4:D54)/5))/(($AF$25+40*25)/5)+1)</f>
        <v>6</v>
      </c>
      <c r="R54" s="1">
        <v>10</v>
      </c>
    </row>
    <row r="55" spans="1:18" x14ac:dyDescent="0.25">
      <c r="A55" s="9">
        <v>52</v>
      </c>
      <c r="B55" s="9">
        <v>52</v>
      </c>
      <c r="C55" s="3">
        <v>1480</v>
      </c>
      <c r="D55" s="9">
        <v>50</v>
      </c>
      <c r="E55" s="3">
        <f t="shared" si="0"/>
        <v>148</v>
      </c>
      <c r="F55" s="3">
        <f>SUM($E$4:E55)</f>
        <v>1695</v>
      </c>
      <c r="G55" s="3">
        <f t="shared" si="14"/>
        <v>740</v>
      </c>
      <c r="H55" s="3">
        <f t="shared" si="14"/>
        <v>8475</v>
      </c>
      <c r="I55" s="3">
        <f>H55-SUM($D$4:D54)</f>
        <v>6950</v>
      </c>
      <c r="J55" s="3">
        <f>INT((F55-(SUM($D$4:D55)/5))/(($AF$25+5*25)/5)+1)</f>
        <v>21</v>
      </c>
      <c r="K55" s="3">
        <f>INT((F55-(SUM($D$4:D55)/5))/(($AF$25+7*25)/5)+1)</f>
        <v>18</v>
      </c>
      <c r="L55" s="3">
        <f>INT((F55-(SUM($D$4:D55)/5))/(($AF$25+9*25)/5))+1</f>
        <v>16</v>
      </c>
      <c r="M55" s="3">
        <f>INT((F55-(SUM($D$4:D55)/5))/(($AF$25+11*25)/5))+1</f>
        <v>14</v>
      </c>
      <c r="N55" s="3">
        <f>INT((F55-(SUM($D$4:D55)/5))/(($AF$25+11*25)/5))+1</f>
        <v>14</v>
      </c>
      <c r="O55" s="3">
        <f>INT((F55-(SUM($D$4:D55)/5))/(($AF$25+11*25)/5))+1</f>
        <v>14</v>
      </c>
      <c r="P55" s="3">
        <f>INT((F55-(SUM($D$4:D55)/5))/(($AF$25+17*25)/5)+1)</f>
        <v>11</v>
      </c>
      <c r="Q55" s="3">
        <f>INT((F55-(SUM($D$4:D55)/5))/(($AF$25+40*25)/5)+1)</f>
        <v>6</v>
      </c>
      <c r="R55" s="1">
        <v>10</v>
      </c>
    </row>
    <row r="56" spans="1:18" x14ac:dyDescent="0.25">
      <c r="A56" s="9">
        <v>53</v>
      </c>
      <c r="B56" s="9">
        <v>53</v>
      </c>
      <c r="C56" s="3">
        <v>1600</v>
      </c>
      <c r="D56" s="9">
        <v>50</v>
      </c>
      <c r="E56" s="3">
        <f t="shared" si="0"/>
        <v>160</v>
      </c>
      <c r="F56" s="3">
        <f>SUM($E$4:E56)</f>
        <v>1855</v>
      </c>
      <c r="G56" s="3">
        <f t="shared" si="14"/>
        <v>800</v>
      </c>
      <c r="H56" s="3">
        <f t="shared" si="14"/>
        <v>9275</v>
      </c>
      <c r="I56" s="3">
        <f>H56-SUM($D$4:D55)</f>
        <v>7700</v>
      </c>
      <c r="J56" s="3">
        <f>INT((F56-(SUM($D$4:D56)/5))/(($AF$25+5*25)/5)+1)</f>
        <v>23</v>
      </c>
      <c r="K56" s="3">
        <f>INT((F56-(SUM($D$4:D56)/5))/(($AF$25+7*25)/5)+1)</f>
        <v>20</v>
      </c>
      <c r="L56" s="3">
        <f>INT((F56-(SUM($D$4:D56)/5))/(($AF$25+9*25)/5))+1</f>
        <v>18</v>
      </c>
      <c r="M56" s="3">
        <f>INT((F56-(SUM($D$4:D56)/5))/(($AF$25+11*25)/5))+1</f>
        <v>16</v>
      </c>
      <c r="N56" s="3">
        <f>INT((F56-(SUM($D$4:D56)/5))/(($AF$25+11*25)/5))+1</f>
        <v>16</v>
      </c>
      <c r="O56" s="3">
        <f>INT((F56-(SUM($D$4:D56)/5))/(($AF$25+11*25)/5))+1</f>
        <v>16</v>
      </c>
      <c r="P56" s="3">
        <f>INT((F56-(SUM($D$4:D56)/5))/(($AF$25+17*25)/5)+1)</f>
        <v>12</v>
      </c>
      <c r="Q56" s="3">
        <f>INT((F56-(SUM($D$4:D56)/5))/(($AF$25+40*25)/5)+1)</f>
        <v>7</v>
      </c>
      <c r="R56" s="1">
        <v>10</v>
      </c>
    </row>
    <row r="57" spans="1:18" x14ac:dyDescent="0.25">
      <c r="A57" s="9">
        <v>54</v>
      </c>
      <c r="B57" s="9">
        <v>54</v>
      </c>
      <c r="C57" s="3">
        <v>1760</v>
      </c>
      <c r="D57" s="9">
        <v>50</v>
      </c>
      <c r="E57" s="3">
        <f t="shared" si="0"/>
        <v>176</v>
      </c>
      <c r="F57" s="3">
        <f>SUM($E$4:E57)</f>
        <v>2031</v>
      </c>
      <c r="G57" s="3">
        <f t="shared" si="14"/>
        <v>880</v>
      </c>
      <c r="H57" s="3">
        <f t="shared" si="14"/>
        <v>10155</v>
      </c>
      <c r="I57" s="3">
        <f>H57-SUM($D$4:D56)</f>
        <v>8530</v>
      </c>
      <c r="J57" s="3">
        <f>INT((F57-(SUM($D$4:D57)/5))/(($AF$25+5*25)/5)+1)</f>
        <v>25</v>
      </c>
      <c r="K57" s="3">
        <f>INT((F57-(SUM($D$4:D57)/5))/(($AF$25+7*25)/5)+1)</f>
        <v>22</v>
      </c>
      <c r="L57" s="3">
        <f>INT((F57-(SUM($D$4:D57)/5))/(($AF$25+9*25)/5))+1</f>
        <v>20</v>
      </c>
      <c r="M57" s="3">
        <f>INT((F57-(SUM($D$4:D57)/5))/(($AF$25+11*25)/5))+1</f>
        <v>18</v>
      </c>
      <c r="N57" s="3">
        <f>INT((F57-(SUM($D$4:D57)/5))/(($AF$25+11*25)/5))+1</f>
        <v>18</v>
      </c>
      <c r="O57" s="3">
        <f>INT((F57-(SUM($D$4:D57)/5))/(($AF$25+11*25)/5))+1</f>
        <v>18</v>
      </c>
      <c r="P57" s="3">
        <f>INT((F57-(SUM($D$4:D57)/5))/(($AF$25+17*25)/5)+1)</f>
        <v>14</v>
      </c>
      <c r="Q57" s="3">
        <f>INT((F57-(SUM($D$4:D57)/5))/(($AF$25+40*25)/5)+1)</f>
        <v>7</v>
      </c>
      <c r="R57" s="1">
        <v>10</v>
      </c>
    </row>
    <row r="58" spans="1:18" x14ac:dyDescent="0.25">
      <c r="A58" s="9">
        <v>55</v>
      </c>
      <c r="B58" s="9">
        <v>55</v>
      </c>
      <c r="C58" s="3">
        <v>1920</v>
      </c>
      <c r="D58" s="9">
        <v>50</v>
      </c>
      <c r="E58" s="3">
        <f t="shared" si="0"/>
        <v>192</v>
      </c>
      <c r="F58" s="3">
        <f>SUM($E$4:E58)</f>
        <v>2223</v>
      </c>
      <c r="G58" s="3">
        <f t="shared" si="14"/>
        <v>960</v>
      </c>
      <c r="H58" s="3">
        <f t="shared" si="14"/>
        <v>11115</v>
      </c>
      <c r="I58" s="3">
        <f>H58-SUM($D$4:D57)</f>
        <v>9440</v>
      </c>
      <c r="J58" s="3">
        <f>INT((F58-(SUM($D$4:D58)/5))/(($AF$25+5*25)/5)+1)</f>
        <v>28</v>
      </c>
      <c r="K58" s="3">
        <f>INT((F58-(SUM($D$4:D58)/5))/(($AF$25+7*25)/5)+1)</f>
        <v>24</v>
      </c>
      <c r="L58" s="3">
        <f>INT((F58-(SUM($D$4:D58)/5))/(($AF$25+9*25)/5))+1</f>
        <v>22</v>
      </c>
      <c r="M58" s="3">
        <f>INT((F58-(SUM($D$4:D58)/5))/(($AF$25+11*25)/5))+1</f>
        <v>20</v>
      </c>
      <c r="N58" s="3">
        <f>INT((F58-(SUM($D$4:D58)/5))/(($AF$25+11*25)/5))+1</f>
        <v>20</v>
      </c>
      <c r="O58" s="3">
        <f>INT((F58-(SUM($D$4:D58)/5))/(($AF$25+11*25)/5))+1</f>
        <v>20</v>
      </c>
      <c r="P58" s="3">
        <f>INT((F58-(SUM($D$4:D58)/5))/(($AF$25+17*25)/5)+1)</f>
        <v>15</v>
      </c>
      <c r="Q58" s="3">
        <f>INT((F58-(SUM($D$4:D58)/5))/(($AF$25+40*25)/5)+1)</f>
        <v>8</v>
      </c>
      <c r="R58" s="1">
        <v>10</v>
      </c>
    </row>
    <row r="59" spans="1:18" x14ac:dyDescent="0.25">
      <c r="A59" s="3">
        <v>56</v>
      </c>
      <c r="B59" s="3">
        <v>56</v>
      </c>
      <c r="C59" s="3">
        <v>2120</v>
      </c>
      <c r="D59" s="3">
        <v>50</v>
      </c>
      <c r="E59" s="3">
        <f t="shared" si="0"/>
        <v>212</v>
      </c>
      <c r="F59" s="3">
        <f>SUM($E$4:E59)</f>
        <v>2435</v>
      </c>
      <c r="G59" s="3">
        <f t="shared" si="14"/>
        <v>1060</v>
      </c>
      <c r="H59" s="3">
        <f t="shared" si="14"/>
        <v>12175</v>
      </c>
      <c r="I59" s="3">
        <f>H59-SUM($D$4:D58)</f>
        <v>10450</v>
      </c>
      <c r="J59" s="3">
        <f>INT((F59-(SUM($D$4:D59)/5))/(($AF$25+5*25)/5)+1)</f>
        <v>31</v>
      </c>
      <c r="K59" s="3">
        <f>INT((F59-(SUM($D$4:D59)/5))/(($AF$25+7*25)/5)+1)</f>
        <v>27</v>
      </c>
      <c r="L59" s="3">
        <f>INT((F59-(SUM($D$4:D59)/5))/(($AF$25+9*25)/5))+1</f>
        <v>24</v>
      </c>
      <c r="M59" s="3">
        <f>INT((F59-(SUM($D$4:D59)/5))/(($AF$25+11*25)/5))+1</f>
        <v>22</v>
      </c>
      <c r="N59" s="3">
        <f>INT((F59-(SUM($D$4:D59)/5))/(($AF$25+11*25)/5))+1</f>
        <v>22</v>
      </c>
      <c r="O59" s="3">
        <f>INT((F59-(SUM($D$4:D59)/5))/(($AF$25+11*25)/5))+1</f>
        <v>22</v>
      </c>
      <c r="P59" s="3">
        <f>INT((F59-(SUM($D$4:D59)/5))/(($AF$25+17*25)/5)+1)</f>
        <v>17</v>
      </c>
      <c r="Q59" s="3">
        <f>INT((F59-(SUM($D$4:D59)/5))/(($AF$25+40*25)/5)+1)</f>
        <v>9</v>
      </c>
      <c r="R59" s="1">
        <v>10</v>
      </c>
    </row>
    <row r="60" spans="1:18" x14ac:dyDescent="0.25">
      <c r="A60" s="3">
        <v>57</v>
      </c>
      <c r="B60" s="3">
        <v>57</v>
      </c>
      <c r="C60" s="3">
        <v>2320</v>
      </c>
      <c r="D60" s="3">
        <v>50</v>
      </c>
      <c r="E60" s="3">
        <f t="shared" si="0"/>
        <v>232</v>
      </c>
      <c r="F60" s="3">
        <f>SUM($E$4:E60)</f>
        <v>2667</v>
      </c>
      <c r="G60" s="3">
        <f t="shared" si="14"/>
        <v>1160</v>
      </c>
      <c r="H60" s="3">
        <f t="shared" si="14"/>
        <v>13335</v>
      </c>
      <c r="I60" s="3">
        <f>H60-SUM($D$4:D59)</f>
        <v>11560</v>
      </c>
      <c r="J60" s="3">
        <f>INT((F60-(SUM($D$4:D60)/5))/(($AF$25+5*25)/5)+1)</f>
        <v>34</v>
      </c>
      <c r="K60" s="3">
        <f>INT((F60-(SUM($D$4:D60)/5))/(($AF$25+7*25)/5)+1)</f>
        <v>30</v>
      </c>
      <c r="L60" s="3">
        <f>INT((F60-(SUM($D$4:D60)/5))/(($AF$25+9*25)/5))+1</f>
        <v>26</v>
      </c>
      <c r="M60" s="3">
        <f>INT((F60-(SUM($D$4:D60)/5))/(($AF$25+11*25)/5))+1</f>
        <v>24</v>
      </c>
      <c r="N60" s="3">
        <f>INT((F60-(SUM($D$4:D60)/5))/(($AF$25+11*25)/5))+1</f>
        <v>24</v>
      </c>
      <c r="O60" s="3">
        <f>INT((F60-(SUM($D$4:D60)/5))/(($AF$25+11*25)/5))+1</f>
        <v>24</v>
      </c>
      <c r="P60" s="3">
        <f>INT((F60-(SUM($D$4:D60)/5))/(($AF$25+17*25)/5)+1)</f>
        <v>18</v>
      </c>
      <c r="Q60" s="3">
        <f>INT((F60-(SUM($D$4:D60)/5))/(($AF$25+40*25)/5)+1)</f>
        <v>10</v>
      </c>
      <c r="R60" s="1">
        <v>10</v>
      </c>
    </row>
    <row r="61" spans="1:18" x14ac:dyDescent="0.25">
      <c r="A61" s="3">
        <v>58</v>
      </c>
      <c r="B61" s="3">
        <v>58</v>
      </c>
      <c r="C61" s="3">
        <v>2520</v>
      </c>
      <c r="D61" s="3">
        <v>50</v>
      </c>
      <c r="E61" s="3">
        <f t="shared" si="0"/>
        <v>252</v>
      </c>
      <c r="F61" s="3">
        <f>SUM($E$4:E61)</f>
        <v>2919</v>
      </c>
      <c r="G61" s="3">
        <f t="shared" si="14"/>
        <v>1260</v>
      </c>
      <c r="H61" s="3">
        <f t="shared" si="14"/>
        <v>14595</v>
      </c>
      <c r="I61" s="3">
        <f>H61-SUM($D$4:D60)</f>
        <v>12770</v>
      </c>
      <c r="J61" s="3">
        <f>INT((F61-(SUM($D$4:D61)/5))/(($AF$25+5*25)/5)+1)</f>
        <v>37</v>
      </c>
      <c r="K61" s="3">
        <f>INT((F61-(SUM($D$4:D61)/5))/(($AF$25+7*25)/5)+1)</f>
        <v>33</v>
      </c>
      <c r="L61" s="3">
        <f>INT((F61-(SUM($D$4:D61)/5))/(($AF$25+9*25)/5))+1</f>
        <v>29</v>
      </c>
      <c r="M61" s="3">
        <f>INT((F61-(SUM($D$4:D61)/5))/(($AF$25+11*25)/5))+1</f>
        <v>26</v>
      </c>
      <c r="N61" s="3">
        <f>INT((F61-(SUM($D$4:D61)/5))/(($AF$25+11*25)/5))+1</f>
        <v>26</v>
      </c>
      <c r="O61" s="3">
        <f>INT((F61-(SUM($D$4:D61)/5))/(($AF$25+11*25)/5))+1</f>
        <v>26</v>
      </c>
      <c r="P61" s="3">
        <f>INT((F61-(SUM($D$4:D61)/5))/(($AF$25+17*25)/5)+1)</f>
        <v>20</v>
      </c>
      <c r="Q61" s="3">
        <f>INT((F61-(SUM($D$4:D61)/5))/(($AF$25+40*25)/5)+1)</f>
        <v>11</v>
      </c>
      <c r="R61" s="1">
        <v>10</v>
      </c>
    </row>
    <row r="62" spans="1:18" x14ac:dyDescent="0.25">
      <c r="A62" s="3">
        <v>59</v>
      </c>
      <c r="B62" s="3">
        <v>59</v>
      </c>
      <c r="C62" s="8">
        <v>3040</v>
      </c>
      <c r="D62" s="3">
        <v>50</v>
      </c>
      <c r="E62" s="3">
        <f t="shared" si="0"/>
        <v>304</v>
      </c>
      <c r="F62" s="3">
        <f>SUM($E$4:E62)</f>
        <v>3223</v>
      </c>
      <c r="G62" s="3">
        <f t="shared" si="14"/>
        <v>1520</v>
      </c>
      <c r="H62" s="3">
        <f t="shared" si="14"/>
        <v>16115</v>
      </c>
      <c r="I62" s="3">
        <f>H62-SUM($D$4:D61)</f>
        <v>14240</v>
      </c>
      <c r="J62" s="3">
        <f>INT((F62-(SUM($D$4:D62)/5))/(($AF$25+5*25)/5)+1)</f>
        <v>42</v>
      </c>
      <c r="K62" s="3">
        <f>INT((F62-(SUM($D$4:D62)/5))/(($AF$25+7*25)/5)+1)</f>
        <v>37</v>
      </c>
      <c r="L62" s="3">
        <f>INT((F62-(SUM($D$4:D62)/5))/(($AF$25+9*25)/5))+1</f>
        <v>32</v>
      </c>
      <c r="M62" s="3">
        <f>INT((F62-(SUM($D$4:D62)/5))/(($AF$25+11*25)/5))+1</f>
        <v>29</v>
      </c>
      <c r="N62" s="3">
        <f>INT((F62-(SUM($D$4:D62)/5))/(($AF$25+11*25)/5))+1</f>
        <v>29</v>
      </c>
      <c r="O62" s="3">
        <f>INT((F62-(SUM($D$4:D62)/5))/(($AF$25+11*25)/5))+1</f>
        <v>29</v>
      </c>
      <c r="P62" s="3">
        <f>INT((F62-(SUM($D$4:D62)/5))/(($AF$25+17*25)/5)+1)</f>
        <v>23</v>
      </c>
      <c r="Q62" s="3">
        <f>INT((F62-(SUM($D$4:D62)/5))/(($AF$25+40*25)/5)+1)</f>
        <v>12</v>
      </c>
      <c r="R62" s="1">
        <v>10</v>
      </c>
    </row>
    <row r="63" spans="1:18" x14ac:dyDescent="0.25">
      <c r="A63" s="3">
        <v>60</v>
      </c>
      <c r="B63" s="3">
        <v>60</v>
      </c>
      <c r="C63" s="3">
        <v>3200</v>
      </c>
      <c r="D63" s="3">
        <v>50</v>
      </c>
      <c r="E63" s="3">
        <f t="shared" si="0"/>
        <v>320</v>
      </c>
      <c r="F63" s="3">
        <f>SUM($E$4:E63)</f>
        <v>3543</v>
      </c>
      <c r="G63" s="3">
        <f t="shared" si="14"/>
        <v>1600</v>
      </c>
      <c r="H63" s="3">
        <f t="shared" si="14"/>
        <v>17715</v>
      </c>
      <c r="I63" s="3">
        <f>H63-SUM($D$4:D62)</f>
        <v>15790</v>
      </c>
      <c r="J63" s="3">
        <f>INT((F63-(SUM($D$4:D63)/5))/(($AF$25+5*25)/5)+1)</f>
        <v>46</v>
      </c>
      <c r="K63" s="3">
        <f>INT((F63-(SUM($D$4:D63)/5))/(($AF$25+7*25)/5)+1)</f>
        <v>40</v>
      </c>
      <c r="L63" s="3">
        <f>INT((F63-(SUM($D$4:D63)/5))/(($AF$25+9*25)/5))+1</f>
        <v>36</v>
      </c>
      <c r="M63" s="3">
        <f>INT((F63-(SUM($D$4:D63)/5))/(($AF$25+11*25)/5))+1</f>
        <v>32</v>
      </c>
      <c r="N63" s="3">
        <f>INT((F63-(SUM($D$4:D63)/5))/(($AF$25+11*25)/5))+1</f>
        <v>32</v>
      </c>
      <c r="O63" s="3">
        <f>INT((F63-(SUM($D$4:D63)/5))/(($AF$25+11*25)/5))+1</f>
        <v>32</v>
      </c>
      <c r="P63" s="3">
        <f>INT((F63-(SUM($D$4:D63)/5))/(($AF$25+17*25)/5)+1)</f>
        <v>25</v>
      </c>
      <c r="Q63" s="3">
        <f>INT((F63-(SUM($D$4:D63)/5))/(($AF$25+40*25)/5)+1)</f>
        <v>13</v>
      </c>
      <c r="R63" s="1">
        <v>10</v>
      </c>
    </row>
    <row r="64" spans="1:18" x14ac:dyDescent="0.25">
      <c r="A64" s="3">
        <v>61</v>
      </c>
      <c r="B64" s="3">
        <v>61</v>
      </c>
      <c r="C64" s="3">
        <v>3400</v>
      </c>
      <c r="D64" s="3">
        <v>50</v>
      </c>
      <c r="E64" s="3">
        <f t="shared" si="0"/>
        <v>340</v>
      </c>
      <c r="F64" s="3">
        <f>SUM($E$4:E64)</f>
        <v>3883</v>
      </c>
      <c r="G64" s="3">
        <f t="shared" si="14"/>
        <v>1700</v>
      </c>
      <c r="H64" s="3">
        <f t="shared" si="14"/>
        <v>19415</v>
      </c>
      <c r="I64" s="3">
        <f>H64-SUM($D$4:D63)</f>
        <v>17440</v>
      </c>
      <c r="J64" s="3">
        <f>INT((F64-(SUM($D$4:D64)/5))/(($AF$25+5*25)/5)+1)</f>
        <v>51</v>
      </c>
      <c r="K64" s="3">
        <f>INT((F64-(SUM($D$4:D64)/5))/(($AF$25+7*25)/5)+1)</f>
        <v>45</v>
      </c>
      <c r="L64" s="3">
        <f>INT((F64-(SUM($D$4:D64)/5))/(($AF$25+9*25)/5))+1</f>
        <v>40</v>
      </c>
      <c r="M64" s="3">
        <f>INT((F64-(SUM($D$4:D64)/5))/(($AF$25+11*25)/5))+1</f>
        <v>36</v>
      </c>
      <c r="N64" s="3">
        <f>INT((F64-(SUM($D$4:D64)/5))/(($AF$25+11*25)/5))+1</f>
        <v>36</v>
      </c>
      <c r="O64" s="3">
        <f>INT((F64-(SUM($D$4:D64)/5))/(($AF$25+11*25)/5))+1</f>
        <v>36</v>
      </c>
      <c r="P64" s="3">
        <f>INT((F64-(SUM($D$4:D64)/5))/(($AF$25+17*25)/5)+1)</f>
        <v>28</v>
      </c>
      <c r="Q64" s="3">
        <f>INT((F64-(SUM($D$4:D64)/5))/(($AF$25+40*25)/5)+1)</f>
        <v>15</v>
      </c>
      <c r="R64" s="1">
        <v>10</v>
      </c>
    </row>
    <row r="65" spans="1:18" x14ac:dyDescent="0.25">
      <c r="A65" s="3">
        <v>62</v>
      </c>
      <c r="B65" s="3">
        <v>62</v>
      </c>
      <c r="C65" s="3">
        <v>3600</v>
      </c>
      <c r="D65" s="3">
        <v>50</v>
      </c>
      <c r="E65" s="3">
        <f t="shared" si="0"/>
        <v>360</v>
      </c>
      <c r="F65" s="3">
        <f>SUM($E$4:E65)</f>
        <v>4243</v>
      </c>
      <c r="G65" s="3">
        <f t="shared" si="14"/>
        <v>1800</v>
      </c>
      <c r="H65" s="3">
        <f t="shared" si="14"/>
        <v>21215</v>
      </c>
      <c r="I65" s="3">
        <f>H65-SUM($D$4:D64)</f>
        <v>19190</v>
      </c>
      <c r="J65" s="3">
        <f>INT((F65-(SUM($D$4:D65)/5))/(($AF$25+5*25)/5)+1)</f>
        <v>56</v>
      </c>
      <c r="K65" s="3">
        <f>INT((F65-(SUM($D$4:D65)/5))/(($AF$25+7*25)/5)+1)</f>
        <v>49</v>
      </c>
      <c r="L65" s="3">
        <f>INT((F65-(SUM($D$4:D65)/5))/(($AF$25+9*25)/5))+1</f>
        <v>44</v>
      </c>
      <c r="M65" s="3">
        <f>INT((F65-(SUM($D$4:D65)/5))/(($AF$25+11*25)/5))+1</f>
        <v>39</v>
      </c>
      <c r="N65" s="3">
        <f>INT((F65-(SUM($D$4:D65)/5))/(($AF$25+11*25)/5))+1</f>
        <v>39</v>
      </c>
      <c r="O65" s="3">
        <f>INT((F65-(SUM($D$4:D65)/5))/(($AF$25+11*25)/5))+1</f>
        <v>39</v>
      </c>
      <c r="P65" s="3">
        <f>INT((F65-(SUM($D$4:D65)/5))/(($AF$25+17*25)/5)+1)</f>
        <v>30</v>
      </c>
      <c r="Q65" s="3">
        <f>INT((F65-(SUM($D$4:D65)/5))/(($AF$25+40*25)/5)+1)</f>
        <v>16</v>
      </c>
      <c r="R65" s="1">
        <v>10</v>
      </c>
    </row>
    <row r="66" spans="1:18" x14ac:dyDescent="0.25">
      <c r="A66" s="3">
        <v>63</v>
      </c>
      <c r="B66" s="3">
        <v>63</v>
      </c>
      <c r="C66" s="3">
        <v>3800</v>
      </c>
      <c r="D66" s="3">
        <v>50</v>
      </c>
      <c r="E66" s="3">
        <f t="shared" si="0"/>
        <v>380</v>
      </c>
      <c r="F66" s="3">
        <f>SUM($E$4:E66)</f>
        <v>4623</v>
      </c>
      <c r="G66" s="3">
        <f t="shared" si="14"/>
        <v>1900</v>
      </c>
      <c r="H66" s="3">
        <f t="shared" si="14"/>
        <v>23115</v>
      </c>
      <c r="I66" s="3">
        <f>H66-SUM($D$4:D65)</f>
        <v>21040</v>
      </c>
      <c r="J66" s="3">
        <f>INT((F66-(SUM($D$4:D66)/5))/(($AF$25+5*25)/5)+1)</f>
        <v>62</v>
      </c>
      <c r="K66" s="3">
        <f>INT((F66-(SUM($D$4:D66)/5))/(($AF$25+7*25)/5)+1)</f>
        <v>54</v>
      </c>
      <c r="L66" s="3">
        <f>INT((F66-(SUM($D$4:D66)/5))/(($AF$25+9*25)/5))+1</f>
        <v>48</v>
      </c>
      <c r="M66" s="3">
        <f>INT((F66-(SUM($D$4:D66)/5))/(($AF$25+11*25)/5))+1</f>
        <v>43</v>
      </c>
      <c r="N66" s="3">
        <f>INT((F66-(SUM($D$4:D66)/5))/(($AF$25+11*25)/5))+1</f>
        <v>43</v>
      </c>
      <c r="O66" s="3">
        <f>INT((F66-(SUM($D$4:D66)/5))/(($AF$25+11*25)/5))+1</f>
        <v>43</v>
      </c>
      <c r="P66" s="3">
        <f>INT((F66-(SUM($D$4:D66)/5))/(($AF$25+17*25)/5)+1)</f>
        <v>33</v>
      </c>
      <c r="Q66" s="3">
        <f>INT((F66-(SUM($D$4:D66)/5))/(($AF$25+40*25)/5)+1)</f>
        <v>18</v>
      </c>
      <c r="R66" s="1">
        <v>10</v>
      </c>
    </row>
    <row r="67" spans="1:18" x14ac:dyDescent="0.25">
      <c r="A67" s="3">
        <v>64</v>
      </c>
      <c r="B67" s="3">
        <v>64</v>
      </c>
      <c r="C67" s="3">
        <v>4000</v>
      </c>
      <c r="D67" s="3">
        <v>50</v>
      </c>
      <c r="E67" s="3">
        <f t="shared" si="0"/>
        <v>400</v>
      </c>
      <c r="F67" s="3">
        <f>SUM($E$4:E67)</f>
        <v>5023</v>
      </c>
      <c r="G67" s="3">
        <f t="shared" si="14"/>
        <v>2000</v>
      </c>
      <c r="H67" s="3">
        <f t="shared" si="14"/>
        <v>25115</v>
      </c>
      <c r="I67" s="3">
        <f>H67-SUM($D$4:D66)</f>
        <v>22990</v>
      </c>
      <c r="J67" s="3">
        <f>INT((F67-(SUM($D$4:D67)/5))/(($AF$25+5*25)/5)+1)</f>
        <v>67</v>
      </c>
      <c r="K67" s="3">
        <f>INT((F67-(SUM($D$4:D67)/5))/(($AF$25+7*25)/5)+1)</f>
        <v>59</v>
      </c>
      <c r="L67" s="3">
        <f>INT((F67-(SUM($D$4:D67)/5))/(($AF$25+9*25)/5))+1</f>
        <v>52</v>
      </c>
      <c r="M67" s="3">
        <f>INT((F67-(SUM($D$4:D67)/5))/(($AF$25+11*25)/5))+1</f>
        <v>47</v>
      </c>
      <c r="N67" s="3">
        <f>INT((F67-(SUM($D$4:D67)/5))/(($AF$25+11*25)/5))+1</f>
        <v>47</v>
      </c>
      <c r="O67" s="3">
        <f>INT((F67-(SUM($D$4:D67)/5))/(($AF$25+11*25)/5))+1</f>
        <v>47</v>
      </c>
      <c r="P67" s="3">
        <f>INT((F67-(SUM($D$4:D67)/5))/(($AF$25+17*25)/5)+1)</f>
        <v>36</v>
      </c>
      <c r="Q67" s="3">
        <f>INT((F67-(SUM($D$4:D67)/5))/(($AF$25+40*25)/5)+1)</f>
        <v>19</v>
      </c>
      <c r="R67" s="1">
        <v>10</v>
      </c>
    </row>
    <row r="68" spans="1:18" x14ac:dyDescent="0.25">
      <c r="A68" s="3">
        <v>65</v>
      </c>
      <c r="B68" s="3">
        <v>65</v>
      </c>
      <c r="C68" s="3">
        <v>4240</v>
      </c>
      <c r="D68" s="3">
        <v>50</v>
      </c>
      <c r="E68" s="3">
        <f t="shared" ref="E68:E131" si="15">C68/R68</f>
        <v>424</v>
      </c>
      <c r="F68" s="3">
        <f>SUM($E$4:E68)</f>
        <v>5447</v>
      </c>
      <c r="G68" s="3">
        <f t="shared" ref="G68:H83" si="16">E68*5</f>
        <v>2120</v>
      </c>
      <c r="H68" s="3">
        <f t="shared" si="16"/>
        <v>27235</v>
      </c>
      <c r="I68" s="3">
        <f>H68-SUM($D$4:D67)</f>
        <v>25060</v>
      </c>
      <c r="J68" s="3">
        <f>INT((F68-(SUM($D$4:D68)/5))/(($AF$25+5*25)/5)+1)</f>
        <v>73</v>
      </c>
      <c r="K68" s="3">
        <f>INT((F68-(SUM($D$4:D68)/5))/(($AF$25+7*25)/5)+1)</f>
        <v>64</v>
      </c>
      <c r="L68" s="3">
        <f>INT((F68-(SUM($D$4:D68)/5))/(($AF$25+9*25)/5))+1</f>
        <v>57</v>
      </c>
      <c r="M68" s="3">
        <f>INT((F68-(SUM($D$4:D68)/5))/(($AF$25+11*25)/5))+1</f>
        <v>51</v>
      </c>
      <c r="N68" s="3">
        <f>INT((F68-(SUM($D$4:D68)/5))/(($AF$25+11*25)/5))+1</f>
        <v>51</v>
      </c>
      <c r="O68" s="3">
        <f>INT((F68-(SUM($D$4:D68)/5))/(($AF$25+11*25)/5))+1</f>
        <v>51</v>
      </c>
      <c r="P68" s="3">
        <f>INT((F68-(SUM($D$4:D68)/5))/(($AF$25+17*25)/5)+1)</f>
        <v>39</v>
      </c>
      <c r="Q68" s="3">
        <f>INT((F68-(SUM($D$4:D68)/5))/(($AF$25+40*25)/5)+1)</f>
        <v>21</v>
      </c>
      <c r="R68" s="1">
        <v>10</v>
      </c>
    </row>
    <row r="69" spans="1:18" x14ac:dyDescent="0.25">
      <c r="A69" s="3">
        <v>66</v>
      </c>
      <c r="B69" s="3">
        <v>66</v>
      </c>
      <c r="C69" s="3">
        <v>4480</v>
      </c>
      <c r="D69" s="3">
        <v>50</v>
      </c>
      <c r="E69" s="3">
        <f t="shared" si="15"/>
        <v>448</v>
      </c>
      <c r="F69" s="3">
        <f>SUM($E$4:E69)</f>
        <v>5895</v>
      </c>
      <c r="G69" s="3">
        <f t="shared" si="16"/>
        <v>2240</v>
      </c>
      <c r="H69" s="3">
        <f t="shared" si="16"/>
        <v>29475</v>
      </c>
      <c r="I69" s="3">
        <f>H69-SUM($D$4:D68)</f>
        <v>27250</v>
      </c>
      <c r="J69" s="3">
        <f>INT((F69-(SUM($D$4:D69)/5))/(($AF$25+5*25)/5)+1)</f>
        <v>80</v>
      </c>
      <c r="K69" s="3">
        <f>INT((F69-(SUM($D$4:D69)/5))/(($AF$25+7*25)/5)+1)</f>
        <v>70</v>
      </c>
      <c r="L69" s="3">
        <f>INT((F69-(SUM($D$4:D69)/5))/(($AF$25+9*25)/5))+1</f>
        <v>62</v>
      </c>
      <c r="M69" s="3">
        <f>INT((F69-(SUM($D$4:D69)/5))/(($AF$25+11*25)/5))+1</f>
        <v>56</v>
      </c>
      <c r="N69" s="3">
        <f>INT((F69-(SUM($D$4:D69)/5))/(($AF$25+11*25)/5))+1</f>
        <v>56</v>
      </c>
      <c r="O69" s="3">
        <f>INT((F69-(SUM($D$4:D69)/5))/(($AF$25+11*25)/5))+1</f>
        <v>56</v>
      </c>
      <c r="P69" s="3">
        <f>INT((F69-(SUM($D$4:D69)/5))/(($AF$25+17*25)/5)+1)</f>
        <v>43</v>
      </c>
      <c r="Q69" s="3">
        <f>INT((F69-(SUM($D$4:D69)/5))/(($AF$25+40*25)/5)+1)</f>
        <v>23</v>
      </c>
      <c r="R69" s="1">
        <v>10</v>
      </c>
    </row>
    <row r="70" spans="1:18" x14ac:dyDescent="0.25">
      <c r="A70" s="3">
        <v>67</v>
      </c>
      <c r="B70" s="3">
        <v>67</v>
      </c>
      <c r="C70" s="3">
        <v>4720</v>
      </c>
      <c r="D70" s="3">
        <v>50</v>
      </c>
      <c r="E70" s="3">
        <f t="shared" si="15"/>
        <v>472</v>
      </c>
      <c r="F70" s="3">
        <f>SUM($E$4:E70)</f>
        <v>6367</v>
      </c>
      <c r="G70" s="3">
        <f t="shared" si="16"/>
        <v>2360</v>
      </c>
      <c r="H70" s="3">
        <f t="shared" si="16"/>
        <v>31835</v>
      </c>
      <c r="I70" s="3">
        <f>H70-SUM($D$4:D69)</f>
        <v>29560</v>
      </c>
      <c r="J70" s="3">
        <f>INT((F70-(SUM($D$4:D70)/5))/(($AF$25+5*25)/5)+1)</f>
        <v>86</v>
      </c>
      <c r="K70" s="3">
        <f>INT((F70-(SUM($D$4:D70)/5))/(($AF$25+7*25)/5)+1)</f>
        <v>75</v>
      </c>
      <c r="L70" s="3">
        <f>INT((F70-(SUM($D$4:D70)/5))/(($AF$25+9*25)/5))+1</f>
        <v>67</v>
      </c>
      <c r="M70" s="3">
        <f>INT((F70-(SUM($D$4:D70)/5))/(($AF$25+11*25)/5))+1</f>
        <v>60</v>
      </c>
      <c r="N70" s="3">
        <f>INT((F70-(SUM($D$4:D70)/5))/(($AF$25+11*25)/5))+1</f>
        <v>60</v>
      </c>
      <c r="O70" s="3">
        <f>INT((F70-(SUM($D$4:D70)/5))/(($AF$25+11*25)/5))+1</f>
        <v>60</v>
      </c>
      <c r="P70" s="3">
        <f>INT((F70-(SUM($D$4:D70)/5))/(($AF$25+17*25)/5)+1)</f>
        <v>46</v>
      </c>
      <c r="Q70" s="3">
        <f>INT((F70-(SUM($D$4:D70)/5))/(($AF$25+40*25)/5)+1)</f>
        <v>25</v>
      </c>
      <c r="R70" s="1">
        <v>10</v>
      </c>
    </row>
    <row r="71" spans="1:18" x14ac:dyDescent="0.25">
      <c r="A71" s="3">
        <v>68</v>
      </c>
      <c r="B71" s="3">
        <v>68</v>
      </c>
      <c r="C71" s="3">
        <v>4960</v>
      </c>
      <c r="D71" s="3">
        <v>50</v>
      </c>
      <c r="E71" s="3">
        <f t="shared" si="15"/>
        <v>496</v>
      </c>
      <c r="F71" s="3">
        <f>SUM($E$4:E71)</f>
        <v>6863</v>
      </c>
      <c r="G71" s="3">
        <f t="shared" si="16"/>
        <v>2480</v>
      </c>
      <c r="H71" s="3">
        <f t="shared" si="16"/>
        <v>34315</v>
      </c>
      <c r="I71" s="3">
        <f>H71-SUM($D$4:D70)</f>
        <v>31990</v>
      </c>
      <c r="J71" s="3">
        <f>INT((F71-(SUM($D$4:D71)/5))/(($AF$25+5*25)/5)+1)</f>
        <v>93</v>
      </c>
      <c r="K71" s="3">
        <f>INT((F71-(SUM($D$4:D71)/5))/(($AF$25+7*25)/5)+1)</f>
        <v>82</v>
      </c>
      <c r="L71" s="3">
        <f>INT((F71-(SUM($D$4:D71)/5))/(($AF$25+9*25)/5))+1</f>
        <v>72</v>
      </c>
      <c r="M71" s="3">
        <f>INT((F71-(SUM($D$4:D71)/5))/(($AF$25+11*25)/5))+1</f>
        <v>65</v>
      </c>
      <c r="N71" s="3">
        <f>INT((F71-(SUM($D$4:D71)/5))/(($AF$25+11*25)/5))+1</f>
        <v>65</v>
      </c>
      <c r="O71" s="3">
        <f>INT((F71-(SUM($D$4:D71)/5))/(($AF$25+11*25)/5))+1</f>
        <v>65</v>
      </c>
      <c r="P71" s="3">
        <f>INT((F71-(SUM($D$4:D71)/5))/(($AF$25+17*25)/5)+1)</f>
        <v>50</v>
      </c>
      <c r="Q71" s="3">
        <f>INT((F71-(SUM($D$4:D71)/5))/(($AF$25+40*25)/5)+1)</f>
        <v>27</v>
      </c>
      <c r="R71" s="1">
        <v>10</v>
      </c>
    </row>
    <row r="72" spans="1:18" x14ac:dyDescent="0.25">
      <c r="A72" s="3">
        <v>69</v>
      </c>
      <c r="B72" s="3">
        <v>69</v>
      </c>
      <c r="C72" s="8">
        <v>5600</v>
      </c>
      <c r="D72" s="3">
        <v>50</v>
      </c>
      <c r="E72" s="3">
        <f t="shared" si="15"/>
        <v>560</v>
      </c>
      <c r="F72" s="3">
        <f>SUM($E$4:E72)</f>
        <v>7423</v>
      </c>
      <c r="G72" s="3">
        <f t="shared" si="16"/>
        <v>2800</v>
      </c>
      <c r="H72" s="3">
        <f t="shared" si="16"/>
        <v>37115</v>
      </c>
      <c r="I72" s="3">
        <f>H72-SUM($D$4:D71)</f>
        <v>34740</v>
      </c>
      <c r="J72" s="3">
        <f>INT((F72-(SUM($D$4:D72)/5))/(($AF$25+5*25)/5)+1)</f>
        <v>101</v>
      </c>
      <c r="K72" s="3">
        <f>INT((F72-(SUM($D$4:D72)/5))/(($AF$25+7*25)/5)+1)</f>
        <v>89</v>
      </c>
      <c r="L72" s="3">
        <f>INT((F72-(SUM($D$4:D72)/5))/(($AF$25+9*25)/5))+1</f>
        <v>79</v>
      </c>
      <c r="M72" s="3">
        <f>INT((F72-(SUM($D$4:D72)/5))/(($AF$25+11*25)/5))+1</f>
        <v>71</v>
      </c>
      <c r="N72" s="3">
        <f>INT((F72-(SUM($D$4:D72)/5))/(($AF$25+11*25)/5))+1</f>
        <v>71</v>
      </c>
      <c r="O72" s="3">
        <f>INT((F72-(SUM($D$4:D72)/5))/(($AF$25+11*25)/5))+1</f>
        <v>71</v>
      </c>
      <c r="P72" s="3">
        <f>INT((F72-(SUM($D$4:D72)/5))/(($AF$25+17*25)/5)+1)</f>
        <v>54</v>
      </c>
      <c r="Q72" s="3">
        <f>INT((F72-(SUM($D$4:D72)/5))/(($AF$25+40*25)/5)+1)</f>
        <v>29</v>
      </c>
      <c r="R72" s="1">
        <v>10</v>
      </c>
    </row>
    <row r="73" spans="1:18" x14ac:dyDescent="0.25">
      <c r="A73" s="3">
        <v>70</v>
      </c>
      <c r="B73" s="3">
        <v>70</v>
      </c>
      <c r="C73" s="3">
        <v>6000</v>
      </c>
      <c r="D73" s="3">
        <v>50</v>
      </c>
      <c r="E73" s="3">
        <f t="shared" si="15"/>
        <v>600</v>
      </c>
      <c r="F73" s="3">
        <f>SUM($E$4:E73)</f>
        <v>8023</v>
      </c>
      <c r="G73" s="3">
        <f t="shared" si="16"/>
        <v>3000</v>
      </c>
      <c r="H73" s="3">
        <f t="shared" si="16"/>
        <v>40115</v>
      </c>
      <c r="I73" s="3">
        <f>H73-SUM($D$4:D72)</f>
        <v>37690</v>
      </c>
      <c r="J73" s="3">
        <f>INT((F73-(SUM($D$4:D73)/5))/(($AF$25+5*25)/5)+1)</f>
        <v>110</v>
      </c>
      <c r="K73" s="3">
        <f>INT((F73-(SUM($D$4:D73)/5))/(($AF$25+7*25)/5)+1)</f>
        <v>96</v>
      </c>
      <c r="L73" s="3">
        <f>INT((F73-(SUM($D$4:D73)/5))/(($AF$25+9*25)/5))+1</f>
        <v>85</v>
      </c>
      <c r="M73" s="3">
        <f>INT((F73-(SUM($D$4:D73)/5))/(($AF$25+11*25)/5))+1</f>
        <v>77</v>
      </c>
      <c r="N73" s="3">
        <f>INT((F73-(SUM($D$4:D73)/5))/(($AF$25+11*25)/5))+1</f>
        <v>77</v>
      </c>
      <c r="O73" s="3">
        <f>INT((F73-(SUM($D$4:D73)/5))/(($AF$25+11*25)/5))+1</f>
        <v>77</v>
      </c>
      <c r="P73" s="3">
        <f>INT((F73-(SUM($D$4:D73)/5))/(($AF$25+17*25)/5)+1)</f>
        <v>59</v>
      </c>
      <c r="Q73" s="3">
        <f>INT((F73-(SUM($D$4:D73)/5))/(($AF$25+40*25)/5)+1)</f>
        <v>31</v>
      </c>
      <c r="R73" s="1">
        <v>10</v>
      </c>
    </row>
    <row r="74" spans="1:18" x14ac:dyDescent="0.25">
      <c r="A74" s="3">
        <v>71</v>
      </c>
      <c r="B74" s="3">
        <v>71</v>
      </c>
      <c r="C74" s="3">
        <v>6400</v>
      </c>
      <c r="D74" s="3">
        <v>50</v>
      </c>
      <c r="E74" s="3">
        <f t="shared" si="15"/>
        <v>640</v>
      </c>
      <c r="F74" s="3">
        <f>SUM($E$4:E74)</f>
        <v>8663</v>
      </c>
      <c r="G74" s="3">
        <f t="shared" si="16"/>
        <v>3200</v>
      </c>
      <c r="H74" s="3">
        <f t="shared" si="16"/>
        <v>43315</v>
      </c>
      <c r="I74" s="3">
        <f>H74-SUM($D$4:D73)</f>
        <v>40840</v>
      </c>
      <c r="J74" s="3">
        <f>INT((F74-(SUM($D$4:D74)/5))/(($AF$25+5*25)/5)+1)</f>
        <v>119</v>
      </c>
      <c r="K74" s="3">
        <f>INT((F74-(SUM($D$4:D74)/5))/(($AF$25+7*25)/5)+1)</f>
        <v>104</v>
      </c>
      <c r="L74" s="3">
        <f>INT((F74-(SUM($D$4:D74)/5))/(($AF$25+9*25)/5))+1</f>
        <v>92</v>
      </c>
      <c r="M74" s="3">
        <f>INT((F74-(SUM($D$4:D74)/5))/(($AF$25+11*25)/5))+1</f>
        <v>83</v>
      </c>
      <c r="N74" s="3">
        <f>INT((F74-(SUM($D$4:D74)/5))/(($AF$25+11*25)/5))+1</f>
        <v>83</v>
      </c>
      <c r="O74" s="3">
        <f>INT((F74-(SUM($D$4:D74)/5))/(($AF$25+11*25)/5))+1</f>
        <v>83</v>
      </c>
      <c r="P74" s="3">
        <f>INT((F74-(SUM($D$4:D74)/5))/(($AF$25+17*25)/5)+1)</f>
        <v>64</v>
      </c>
      <c r="Q74" s="3">
        <f>INT((F74-(SUM($D$4:D74)/5))/(($AF$25+40*25)/5)+1)</f>
        <v>34</v>
      </c>
      <c r="R74" s="1">
        <v>10</v>
      </c>
    </row>
    <row r="75" spans="1:18" x14ac:dyDescent="0.25">
      <c r="A75" s="3">
        <v>72</v>
      </c>
      <c r="B75" s="3">
        <v>72</v>
      </c>
      <c r="C75" s="3">
        <v>6800</v>
      </c>
      <c r="D75" s="3">
        <v>50</v>
      </c>
      <c r="E75" s="3">
        <f t="shared" si="15"/>
        <v>680</v>
      </c>
      <c r="F75" s="3">
        <f>SUM($E$4:E75)</f>
        <v>9343</v>
      </c>
      <c r="G75" s="3">
        <f t="shared" si="16"/>
        <v>3400</v>
      </c>
      <c r="H75" s="3">
        <f t="shared" si="16"/>
        <v>46715</v>
      </c>
      <c r="I75" s="3">
        <f>H75-SUM($D$4:D74)</f>
        <v>44190</v>
      </c>
      <c r="J75" s="3">
        <f>INT((F75-(SUM($D$4:D75)/5))/(($AF$25+5*25)/5)+1)</f>
        <v>129</v>
      </c>
      <c r="K75" s="3">
        <f>INT((F75-(SUM($D$4:D75)/5))/(($AF$25+7*25)/5)+1)</f>
        <v>113</v>
      </c>
      <c r="L75" s="3">
        <f>INT((F75-(SUM($D$4:D75)/5))/(($AF$25+9*25)/5))+1</f>
        <v>100</v>
      </c>
      <c r="M75" s="3">
        <f>INT((F75-(SUM($D$4:D75)/5))/(($AF$25+11*25)/5))+1</f>
        <v>90</v>
      </c>
      <c r="N75" s="3">
        <f>INT((F75-(SUM($D$4:D75)/5))/(($AF$25+11*25)/5))+1</f>
        <v>90</v>
      </c>
      <c r="O75" s="3">
        <f>INT((F75-(SUM($D$4:D75)/5))/(($AF$25+11*25)/5))+1</f>
        <v>90</v>
      </c>
      <c r="P75" s="3">
        <f>INT((F75-(SUM($D$4:D75)/5))/(($AF$25+17*25)/5)+1)</f>
        <v>69</v>
      </c>
      <c r="Q75" s="3">
        <f>INT((F75-(SUM($D$4:D75)/5))/(($AF$25+40*25)/5)+1)</f>
        <v>37</v>
      </c>
      <c r="R75" s="1">
        <v>10</v>
      </c>
    </row>
    <row r="76" spans="1:18" x14ac:dyDescent="0.25">
      <c r="A76" s="3">
        <v>73</v>
      </c>
      <c r="B76" s="3">
        <v>73</v>
      </c>
      <c r="C76" s="3">
        <v>7200</v>
      </c>
      <c r="D76" s="3">
        <v>50</v>
      </c>
      <c r="E76" s="3">
        <f t="shared" si="15"/>
        <v>720</v>
      </c>
      <c r="F76" s="3">
        <f>SUM($E$4:E76)</f>
        <v>10063</v>
      </c>
      <c r="G76" s="3">
        <f t="shared" si="16"/>
        <v>3600</v>
      </c>
      <c r="H76" s="3">
        <f t="shared" si="16"/>
        <v>50315</v>
      </c>
      <c r="I76" s="3">
        <f>H76-SUM($D$4:D75)</f>
        <v>47740</v>
      </c>
      <c r="J76" s="3">
        <f>INT((F76-(SUM($D$4:D76)/5))/(($AF$25+5*25)/5)+1)</f>
        <v>139</v>
      </c>
      <c r="K76" s="3">
        <f>INT((F76-(SUM($D$4:D76)/5))/(($AF$25+7*25)/5)+1)</f>
        <v>122</v>
      </c>
      <c r="L76" s="3">
        <f>INT((F76-(SUM($D$4:D76)/5))/(($AF$25+9*25)/5))+1</f>
        <v>108</v>
      </c>
      <c r="M76" s="3">
        <f>INT((F76-(SUM($D$4:D76)/5))/(($AF$25+11*25)/5))+1</f>
        <v>97</v>
      </c>
      <c r="N76" s="3">
        <f>INT((F76-(SUM($D$4:D76)/5))/(($AF$25+11*25)/5))+1</f>
        <v>97</v>
      </c>
      <c r="O76" s="3">
        <f>INT((F76-(SUM($D$4:D76)/5))/(($AF$25+11*25)/5))+1</f>
        <v>97</v>
      </c>
      <c r="P76" s="3">
        <f>INT((F76-(SUM($D$4:D76)/5))/(($AF$25+17*25)/5)+1)</f>
        <v>75</v>
      </c>
      <c r="Q76" s="3">
        <f>INT((F76-(SUM($D$4:D76)/5))/(($AF$25+40*25)/5)+1)</f>
        <v>40</v>
      </c>
      <c r="R76" s="1">
        <v>10</v>
      </c>
    </row>
    <row r="77" spans="1:18" x14ac:dyDescent="0.25">
      <c r="A77" s="3">
        <v>74</v>
      </c>
      <c r="B77" s="3">
        <v>74</v>
      </c>
      <c r="C77" s="3">
        <v>7600</v>
      </c>
      <c r="D77" s="3">
        <v>50</v>
      </c>
      <c r="E77" s="3">
        <f t="shared" si="15"/>
        <v>760</v>
      </c>
      <c r="F77" s="3">
        <f>SUM($E$4:E77)</f>
        <v>10823</v>
      </c>
      <c r="G77" s="3">
        <f t="shared" si="16"/>
        <v>3800</v>
      </c>
      <c r="H77" s="3">
        <f t="shared" si="16"/>
        <v>54115</v>
      </c>
      <c r="I77" s="3">
        <f>H77-SUM($D$4:D76)</f>
        <v>51490</v>
      </c>
      <c r="J77" s="3">
        <f>INT((F77-(SUM($D$4:D77)/5))/(($AF$25+5*25)/5)+1)</f>
        <v>150</v>
      </c>
      <c r="K77" s="3">
        <f>INT((F77-(SUM($D$4:D77)/5))/(($AF$25+7*25)/5)+1)</f>
        <v>131</v>
      </c>
      <c r="L77" s="3">
        <f>INT((F77-(SUM($D$4:D77)/5))/(($AF$25+9*25)/5))+1</f>
        <v>116</v>
      </c>
      <c r="M77" s="3">
        <f>INT((F77-(SUM($D$4:D77)/5))/(($AF$25+11*25)/5))+1</f>
        <v>105</v>
      </c>
      <c r="N77" s="3">
        <f>INT((F77-(SUM($D$4:D77)/5))/(($AF$25+11*25)/5))+1</f>
        <v>105</v>
      </c>
      <c r="O77" s="3">
        <f>INT((F77-(SUM($D$4:D77)/5))/(($AF$25+11*25)/5))+1</f>
        <v>105</v>
      </c>
      <c r="P77" s="3">
        <f>INT((F77-(SUM($D$4:D77)/5))/(($AF$25+17*25)/5)+1)</f>
        <v>80</v>
      </c>
      <c r="Q77" s="3">
        <f>INT((F77-(SUM($D$4:D77)/5))/(($AF$25+40*25)/5)+1)</f>
        <v>43</v>
      </c>
      <c r="R77" s="1">
        <v>10</v>
      </c>
    </row>
    <row r="78" spans="1:18" x14ac:dyDescent="0.25">
      <c r="A78" s="3">
        <v>75</v>
      </c>
      <c r="B78" s="3">
        <v>75</v>
      </c>
      <c r="C78" s="3">
        <v>8000</v>
      </c>
      <c r="D78" s="3">
        <v>50</v>
      </c>
      <c r="E78" s="3">
        <f t="shared" si="15"/>
        <v>800</v>
      </c>
      <c r="F78" s="3">
        <f>SUM($E$4:E78)</f>
        <v>11623</v>
      </c>
      <c r="G78" s="3">
        <f t="shared" si="16"/>
        <v>4000</v>
      </c>
      <c r="H78" s="3">
        <f t="shared" si="16"/>
        <v>58115</v>
      </c>
      <c r="I78" s="3">
        <f>H78-SUM($D$4:D77)</f>
        <v>55440</v>
      </c>
      <c r="J78" s="3">
        <f>INT((F78-(SUM($D$4:D78)/5))/(($AF$25+5*25)/5)+1)</f>
        <v>162</v>
      </c>
      <c r="K78" s="3">
        <f>INT((F78-(SUM($D$4:D78)/5))/(($AF$25+7*25)/5)+1)</f>
        <v>141</v>
      </c>
      <c r="L78" s="3">
        <f>INT((F78-(SUM($D$4:D78)/5))/(($AF$25+9*25)/5))+1</f>
        <v>125</v>
      </c>
      <c r="M78" s="3">
        <f>INT((F78-(SUM($D$4:D78)/5))/(($AF$25+11*25)/5))+1</f>
        <v>113</v>
      </c>
      <c r="N78" s="3">
        <f>INT((F78-(SUM($D$4:D78)/5))/(($AF$25+11*25)/5))+1</f>
        <v>113</v>
      </c>
      <c r="O78" s="3">
        <f>INT((F78-(SUM($D$4:D78)/5))/(($AF$25+11*25)/5))+1</f>
        <v>113</v>
      </c>
      <c r="P78" s="3">
        <f>INT((F78-(SUM($D$4:D78)/5))/(($AF$25+17*25)/5)+1)</f>
        <v>87</v>
      </c>
      <c r="Q78" s="3">
        <f>INT((F78-(SUM($D$4:D78)/5))/(($AF$25+40*25)/5)+1)</f>
        <v>46</v>
      </c>
      <c r="R78" s="1">
        <v>10</v>
      </c>
    </row>
    <row r="79" spans="1:18" x14ac:dyDescent="0.25">
      <c r="A79" s="3">
        <v>76</v>
      </c>
      <c r="B79" s="3">
        <v>76</v>
      </c>
      <c r="C79" s="3">
        <v>8400</v>
      </c>
      <c r="D79" s="3">
        <v>50</v>
      </c>
      <c r="E79" s="3">
        <f t="shared" si="15"/>
        <v>840</v>
      </c>
      <c r="F79" s="3">
        <f>SUM($E$4:E79)</f>
        <v>12463</v>
      </c>
      <c r="G79" s="3">
        <f t="shared" si="16"/>
        <v>4200</v>
      </c>
      <c r="H79" s="3">
        <f t="shared" si="16"/>
        <v>62315</v>
      </c>
      <c r="I79" s="3">
        <f>H79-SUM($D$4:D78)</f>
        <v>59590</v>
      </c>
      <c r="J79" s="3">
        <f>INT((F79-(SUM($D$4:D79)/5))/(($AF$25+5*25)/5)+1)</f>
        <v>174</v>
      </c>
      <c r="K79" s="3">
        <f>INT((F79-(SUM($D$4:D79)/5))/(($AF$25+7*25)/5)+1)</f>
        <v>152</v>
      </c>
      <c r="L79" s="3">
        <f>INT((F79-(SUM($D$4:D79)/5))/(($AF$25+9*25)/5))+1</f>
        <v>135</v>
      </c>
      <c r="M79" s="3">
        <f>INT((F79-(SUM($D$4:D79)/5))/(($AF$25+11*25)/5))+1</f>
        <v>121</v>
      </c>
      <c r="N79" s="3">
        <f>INT((F79-(SUM($D$4:D79)/5))/(($AF$25+11*25)/5))+1</f>
        <v>121</v>
      </c>
      <c r="O79" s="3">
        <f>INT((F79-(SUM($D$4:D79)/5))/(($AF$25+11*25)/5))+1</f>
        <v>121</v>
      </c>
      <c r="P79" s="3">
        <f>INT((F79-(SUM($D$4:D79)/5))/(($AF$25+17*25)/5)+1)</f>
        <v>93</v>
      </c>
      <c r="Q79" s="3">
        <f>INT((F79-(SUM($D$4:D79)/5))/(($AF$25+40*25)/5)+1)</f>
        <v>49</v>
      </c>
      <c r="R79" s="1">
        <v>10</v>
      </c>
    </row>
    <row r="80" spans="1:18" x14ac:dyDescent="0.25">
      <c r="A80" s="3">
        <v>77</v>
      </c>
      <c r="B80" s="3">
        <v>77</v>
      </c>
      <c r="C80" s="3">
        <v>8800</v>
      </c>
      <c r="D80" s="3">
        <v>50</v>
      </c>
      <c r="E80" s="3">
        <f t="shared" si="15"/>
        <v>880</v>
      </c>
      <c r="F80" s="3">
        <f>SUM($E$4:E80)</f>
        <v>13343</v>
      </c>
      <c r="G80" s="3">
        <f t="shared" si="16"/>
        <v>4400</v>
      </c>
      <c r="H80" s="3">
        <f t="shared" si="16"/>
        <v>66715</v>
      </c>
      <c r="I80" s="3">
        <f>H80-SUM($D$4:D79)</f>
        <v>63940</v>
      </c>
      <c r="J80" s="3">
        <f>INT((F80-(SUM($D$4:D80)/5))/(($AF$25+5*25)/5)+1)</f>
        <v>186</v>
      </c>
      <c r="K80" s="3">
        <f>INT((F80-(SUM($D$4:D80)/5))/(($AF$25+7*25)/5)+1)</f>
        <v>163</v>
      </c>
      <c r="L80" s="3">
        <f>INT((F80-(SUM($D$4:D80)/5))/(($AF$25+9*25)/5))+1</f>
        <v>144</v>
      </c>
      <c r="M80" s="3">
        <f>INT((F80-(SUM($D$4:D80)/5))/(($AF$25+11*25)/5))+1</f>
        <v>130</v>
      </c>
      <c r="N80" s="3">
        <f>INT((F80-(SUM($D$4:D80)/5))/(($AF$25+11*25)/5))+1</f>
        <v>130</v>
      </c>
      <c r="O80" s="3">
        <f>INT((F80-(SUM($D$4:D80)/5))/(($AF$25+11*25)/5))+1</f>
        <v>130</v>
      </c>
      <c r="P80" s="3">
        <f>INT((F80-(SUM($D$4:D80)/5))/(($AF$25+17*25)/5)+1)</f>
        <v>100</v>
      </c>
      <c r="Q80" s="3">
        <f>INT((F80-(SUM($D$4:D80)/5))/(($AF$25+40*25)/5)+1)</f>
        <v>53</v>
      </c>
      <c r="R80" s="1">
        <v>10</v>
      </c>
    </row>
    <row r="81" spans="1:18" x14ac:dyDescent="0.25">
      <c r="A81" s="3">
        <v>78</v>
      </c>
      <c r="B81" s="3">
        <v>78</v>
      </c>
      <c r="C81" s="3">
        <v>9200</v>
      </c>
      <c r="D81" s="3">
        <v>50</v>
      </c>
      <c r="E81" s="3">
        <f t="shared" si="15"/>
        <v>920</v>
      </c>
      <c r="F81" s="3">
        <f>SUM($E$4:E81)</f>
        <v>14263</v>
      </c>
      <c r="G81" s="3">
        <f t="shared" si="16"/>
        <v>4600</v>
      </c>
      <c r="H81" s="3">
        <f t="shared" si="16"/>
        <v>71315</v>
      </c>
      <c r="I81" s="3">
        <f>H81-SUM($D$4:D80)</f>
        <v>68490</v>
      </c>
      <c r="J81" s="3">
        <f>INT((F81-(SUM($D$4:D81)/5))/(($AF$25+5*25)/5)+1)</f>
        <v>199</v>
      </c>
      <c r="K81" s="3">
        <f>INT((F81-(SUM($D$4:D81)/5))/(($AF$25+7*25)/5)+1)</f>
        <v>174</v>
      </c>
      <c r="L81" s="3">
        <f>INT((F81-(SUM($D$4:D81)/5))/(($AF$25+9*25)/5))+1</f>
        <v>155</v>
      </c>
      <c r="M81" s="3">
        <f>INT((F81-(SUM($D$4:D81)/5))/(($AF$25+11*25)/5))+1</f>
        <v>139</v>
      </c>
      <c r="N81" s="3">
        <f>INT((F81-(SUM($D$4:D81)/5))/(($AF$25+11*25)/5))+1</f>
        <v>139</v>
      </c>
      <c r="O81" s="3">
        <f>INT((F81-(SUM($D$4:D81)/5))/(($AF$25+11*25)/5))+1</f>
        <v>139</v>
      </c>
      <c r="P81" s="3">
        <f>INT((F81-(SUM($D$4:D81)/5))/(($AF$25+17*25)/5)+1)</f>
        <v>107</v>
      </c>
      <c r="Q81" s="3">
        <f>INT((F81-(SUM($D$4:D81)/5))/(($AF$25+40*25)/5)+1)</f>
        <v>57</v>
      </c>
      <c r="R81" s="1">
        <v>10</v>
      </c>
    </row>
    <row r="82" spans="1:18" x14ac:dyDescent="0.25">
      <c r="A82" s="3">
        <v>79</v>
      </c>
      <c r="B82" s="3">
        <v>79</v>
      </c>
      <c r="C82" s="3">
        <v>9600</v>
      </c>
      <c r="D82" s="3">
        <v>50</v>
      </c>
      <c r="E82" s="3">
        <f t="shared" si="15"/>
        <v>960</v>
      </c>
      <c r="F82" s="3">
        <f>SUM($E$4:E82)</f>
        <v>15223</v>
      </c>
      <c r="G82" s="3">
        <f t="shared" si="16"/>
        <v>4800</v>
      </c>
      <c r="H82" s="3">
        <f t="shared" si="16"/>
        <v>76115</v>
      </c>
      <c r="I82" s="3">
        <f>H82-SUM($D$4:D81)</f>
        <v>73240</v>
      </c>
      <c r="J82" s="3">
        <f>INT((F82-(SUM($D$4:D82)/5))/(($AF$25+5*25)/5)+1)</f>
        <v>213</v>
      </c>
      <c r="K82" s="3">
        <f>INT((F82-(SUM($D$4:D82)/5))/(($AF$25+7*25)/5)+1)</f>
        <v>186</v>
      </c>
      <c r="L82" s="3">
        <f>INT((F82-(SUM($D$4:D82)/5))/(($AF$25+9*25)/5))+1</f>
        <v>165</v>
      </c>
      <c r="M82" s="3">
        <f>INT((F82-(SUM($D$4:D82)/5))/(($AF$25+11*25)/5))+1</f>
        <v>149</v>
      </c>
      <c r="N82" s="3">
        <f>INT((F82-(SUM($D$4:D82)/5))/(($AF$25+11*25)/5))+1</f>
        <v>149</v>
      </c>
      <c r="O82" s="3">
        <f>INT((F82-(SUM($D$4:D82)/5))/(($AF$25+11*25)/5))+1</f>
        <v>149</v>
      </c>
      <c r="P82" s="3">
        <f>INT((F82-(SUM($D$4:D82)/5))/(($AF$25+17*25)/5)+1)</f>
        <v>114</v>
      </c>
      <c r="Q82" s="3">
        <f>INT((F82-(SUM($D$4:D82)/5))/(($AF$25+40*25)/5)+1)</f>
        <v>61</v>
      </c>
      <c r="R82" s="1">
        <v>10</v>
      </c>
    </row>
    <row r="83" spans="1:18" x14ac:dyDescent="0.25">
      <c r="A83" s="7">
        <v>80</v>
      </c>
      <c r="B83" s="7">
        <v>80</v>
      </c>
      <c r="C83" s="7">
        <v>10000</v>
      </c>
      <c r="D83" s="7">
        <v>50</v>
      </c>
      <c r="E83" s="7">
        <f t="shared" si="15"/>
        <v>1000</v>
      </c>
      <c r="F83" s="7">
        <f>SUM($E$4:E83)</f>
        <v>16223</v>
      </c>
      <c r="G83" s="7">
        <f t="shared" si="16"/>
        <v>5000</v>
      </c>
      <c r="H83" s="7">
        <f t="shared" si="16"/>
        <v>81115</v>
      </c>
      <c r="I83" s="7">
        <f>H83-SUM($D$4:D82)</f>
        <v>78190</v>
      </c>
      <c r="J83" s="3">
        <f>INT((F83-(SUM($D$4:D83)/5))/(($AF$25+5*25)/5)+1)</f>
        <v>228</v>
      </c>
      <c r="K83" s="3">
        <f>INT((F83-(SUM($D$4:D83)/5))/(($AF$25+7*25)/5)+1)</f>
        <v>199</v>
      </c>
      <c r="L83" s="3">
        <f>INT((F83-(SUM($D$4:D83)/5))/(($AF$25+9*25)/5))+1</f>
        <v>176</v>
      </c>
      <c r="M83" s="3">
        <f>INT((F83-(SUM($D$4:D83)/5))/(($AF$25+11*25)/5))+1</f>
        <v>159</v>
      </c>
      <c r="N83" s="3">
        <f>INT((F83-(SUM($D$4:D83)/5))/(($AF$25+11*25)/5))+1</f>
        <v>159</v>
      </c>
      <c r="O83" s="3">
        <f>INT((F83-(SUM($D$4:D83)/5))/(($AF$25+11*25)/5))+1</f>
        <v>159</v>
      </c>
      <c r="P83" s="3">
        <f>INT((F83-(SUM($D$4:D83)/5))/(($AF$25+17*25)/5)+1)</f>
        <v>122</v>
      </c>
      <c r="Q83" s="3">
        <f>INT((F83-(SUM($D$4:D83)/5))/(($AF$25+40*25)/5)+1)</f>
        <v>65</v>
      </c>
      <c r="R83" s="12">
        <v>10</v>
      </c>
    </row>
    <row r="84" spans="1:18" x14ac:dyDescent="0.25">
      <c r="A84" s="3">
        <v>81</v>
      </c>
      <c r="B84" s="3">
        <v>81</v>
      </c>
      <c r="C84">
        <v>10400</v>
      </c>
      <c r="D84" s="3">
        <v>50</v>
      </c>
      <c r="E84" s="3">
        <f t="shared" si="15"/>
        <v>1040</v>
      </c>
      <c r="F84" s="3">
        <f>SUM($E$4:E84)</f>
        <v>17263</v>
      </c>
      <c r="G84" s="3">
        <f t="shared" ref="G84:H147" si="17">E84*5</f>
        <v>5200</v>
      </c>
      <c r="H84" s="3">
        <f t="shared" si="17"/>
        <v>86315</v>
      </c>
      <c r="I84" s="3">
        <f>H84-SUM($D$4:D83)</f>
        <v>83340</v>
      </c>
      <c r="J84" s="3">
        <f>INT((F84-(SUM($D$4:D84)/5))/(($AF$25+5*25)/5)+1)</f>
        <v>243</v>
      </c>
      <c r="K84" s="3">
        <f>INT((F84-(SUM($D$4:D84)/5))/(($AF$25+7*25)/5)+1)</f>
        <v>212</v>
      </c>
      <c r="L84" s="3">
        <f>INT((F84-(SUM($D$4:D84)/5))/(($AF$25+9*25)/5))+1</f>
        <v>188</v>
      </c>
      <c r="M84" s="3">
        <f>INT((F84-(SUM($D$4:D84)/5))/(($AF$25+11*25)/5))+1</f>
        <v>169</v>
      </c>
      <c r="N84" s="3">
        <f>INT((F84-(SUM($D$4:D84)/5))/(($AF$25+11*25)/5))+1</f>
        <v>169</v>
      </c>
      <c r="O84" s="3">
        <f>INT((F84-(SUM($D$4:D84)/5))/(($AF$25+11*25)/5))+1</f>
        <v>169</v>
      </c>
      <c r="P84" s="3">
        <f>INT((F84-(SUM($D$4:D84)/5))/(($AF$25+17*25)/5)+1)</f>
        <v>130</v>
      </c>
      <c r="Q84" s="3">
        <f>INT((F84-(SUM($D$4:D84)/5))/(($AF$25+40*25)/5)+1)</f>
        <v>69</v>
      </c>
      <c r="R84" s="1">
        <v>10</v>
      </c>
    </row>
    <row r="85" spans="1:18" x14ac:dyDescent="0.25">
      <c r="A85" s="3">
        <v>82</v>
      </c>
      <c r="B85" s="3">
        <v>82</v>
      </c>
      <c r="C85">
        <v>11040</v>
      </c>
      <c r="D85" s="3">
        <v>50</v>
      </c>
      <c r="E85" s="3">
        <f t="shared" si="15"/>
        <v>1104</v>
      </c>
      <c r="F85" s="3">
        <f>SUM($E$4:E85)</f>
        <v>18367</v>
      </c>
      <c r="G85" s="3">
        <f t="shared" si="17"/>
        <v>5520</v>
      </c>
      <c r="H85" s="3">
        <f t="shared" si="17"/>
        <v>91835</v>
      </c>
      <c r="I85" s="3">
        <f>H85-SUM($D$4:D84)</f>
        <v>88810</v>
      </c>
      <c r="J85" s="3">
        <f>INT((F85-(SUM($D$4:D85)/5))/(($AF$25+5*25)/5)+1)</f>
        <v>259</v>
      </c>
      <c r="K85" s="3">
        <f>INT((F85-(SUM($D$4:D85)/5))/(($AF$25+7*25)/5)+1)</f>
        <v>226</v>
      </c>
      <c r="L85" s="3">
        <f>INT((F85-(SUM($D$4:D85)/5))/(($AF$25+9*25)/5))+1</f>
        <v>200</v>
      </c>
      <c r="M85" s="3">
        <f>INT((F85-(SUM($D$4:D85)/5))/(($AF$25+11*25)/5))+1</f>
        <v>180</v>
      </c>
      <c r="N85" s="3">
        <f>INT((F85-(SUM($D$4:D85)/5))/(($AF$25+11*25)/5))+1</f>
        <v>180</v>
      </c>
      <c r="O85" s="3">
        <f>INT((F85-(SUM($D$4:D85)/5))/(($AF$25+11*25)/5))+1</f>
        <v>180</v>
      </c>
      <c r="P85" s="3">
        <f>INT((F85-(SUM($D$4:D85)/5))/(($AF$25+17*25)/5)+1)</f>
        <v>138</v>
      </c>
      <c r="Q85" s="3">
        <f>INT((F85-(SUM($D$4:D85)/5))/(($AF$25+40*25)/5)+1)</f>
        <v>73</v>
      </c>
      <c r="R85" s="1">
        <v>10</v>
      </c>
    </row>
    <row r="86" spans="1:18" x14ac:dyDescent="0.25">
      <c r="A86" s="3">
        <v>83</v>
      </c>
      <c r="B86" s="3">
        <v>83</v>
      </c>
      <c r="C86">
        <v>11680</v>
      </c>
      <c r="D86" s="3">
        <v>50</v>
      </c>
      <c r="E86" s="3">
        <f t="shared" si="15"/>
        <v>1168</v>
      </c>
      <c r="F86" s="3">
        <f>SUM($E$4:E86)</f>
        <v>19535</v>
      </c>
      <c r="G86" s="3">
        <f t="shared" si="17"/>
        <v>5840</v>
      </c>
      <c r="H86" s="3">
        <f t="shared" si="17"/>
        <v>97675</v>
      </c>
      <c r="I86" s="3">
        <f>H86-SUM($D$4:D85)</f>
        <v>94600</v>
      </c>
      <c r="J86" s="3">
        <f>INT((F86-(SUM($D$4:D86)/5))/(($AF$25+5*25)/5)+1)</f>
        <v>275</v>
      </c>
      <c r="K86" s="3">
        <f>INT((F86-(SUM($D$4:D86)/5))/(($AF$25+7*25)/5)+1)</f>
        <v>240</v>
      </c>
      <c r="L86" s="3">
        <f>INT((F86-(SUM($D$4:D86)/5))/(($AF$25+9*25)/5))+1</f>
        <v>213</v>
      </c>
      <c r="M86" s="3">
        <f>INT((F86-(SUM($D$4:D86)/5))/(($AF$25+11*25)/5))+1</f>
        <v>192</v>
      </c>
      <c r="N86" s="3">
        <f>INT((F86-(SUM($D$4:D86)/5))/(($AF$25+11*25)/5))+1</f>
        <v>192</v>
      </c>
      <c r="O86" s="3">
        <f>INT((F86-(SUM($D$4:D86)/5))/(($AF$25+11*25)/5))+1</f>
        <v>192</v>
      </c>
      <c r="P86" s="3">
        <f>INT((F86-(SUM($D$4:D86)/5))/(($AF$25+17*25)/5)+1)</f>
        <v>147</v>
      </c>
      <c r="Q86" s="3">
        <f>INT((F86-(SUM($D$4:D86)/5))/(($AF$25+40*25)/5)+1)</f>
        <v>78</v>
      </c>
      <c r="R86" s="1">
        <v>10</v>
      </c>
    </row>
    <row r="87" spans="1:18" x14ac:dyDescent="0.25">
      <c r="A87" s="3">
        <v>84</v>
      </c>
      <c r="B87" s="3">
        <v>84</v>
      </c>
      <c r="C87">
        <v>12320</v>
      </c>
      <c r="D87" s="3">
        <v>50</v>
      </c>
      <c r="E87" s="3">
        <f t="shared" si="15"/>
        <v>1232</v>
      </c>
      <c r="F87" s="3">
        <f>SUM($E$4:E87)</f>
        <v>20767</v>
      </c>
      <c r="G87" s="3">
        <f t="shared" si="17"/>
        <v>6160</v>
      </c>
      <c r="H87" s="3">
        <f t="shared" si="17"/>
        <v>103835</v>
      </c>
      <c r="I87" s="3">
        <f>H87-SUM($D$4:D86)</f>
        <v>100710</v>
      </c>
      <c r="J87" s="3">
        <f>INT((F87-(SUM($D$4:D87)/5))/(($AF$25+5*25)/5)+1)</f>
        <v>293</v>
      </c>
      <c r="K87" s="3">
        <f>INT((F87-(SUM($D$4:D87)/5))/(($AF$25+7*25)/5)+1)</f>
        <v>256</v>
      </c>
      <c r="L87" s="3">
        <f>INT((F87-(SUM($D$4:D87)/5))/(($AF$25+9*25)/5))+1</f>
        <v>227</v>
      </c>
      <c r="M87" s="3">
        <f>INT((F87-(SUM($D$4:D87)/5))/(($AF$25+11*25)/5))+1</f>
        <v>204</v>
      </c>
      <c r="N87" s="3">
        <f>INT((F87-(SUM($D$4:D87)/5))/(($AF$25+11*25)/5))+1</f>
        <v>204</v>
      </c>
      <c r="O87" s="3">
        <f>INT((F87-(SUM($D$4:D87)/5))/(($AF$25+11*25)/5))+1</f>
        <v>204</v>
      </c>
      <c r="P87" s="3">
        <f>INT((F87-(SUM($D$4:D87)/5))/(($AF$25+17*25)/5)+1)</f>
        <v>157</v>
      </c>
      <c r="Q87" s="3">
        <f>INT((F87-(SUM($D$4:D87)/5))/(($AF$25+40*25)/5)+1)</f>
        <v>83</v>
      </c>
      <c r="R87" s="1">
        <v>10</v>
      </c>
    </row>
    <row r="88" spans="1:18" x14ac:dyDescent="0.25">
      <c r="A88" s="3">
        <v>85</v>
      </c>
      <c r="B88" s="3">
        <v>85</v>
      </c>
      <c r="C88">
        <v>12960</v>
      </c>
      <c r="D88" s="3">
        <v>50</v>
      </c>
      <c r="E88" s="3">
        <f t="shared" si="15"/>
        <v>1296</v>
      </c>
      <c r="F88" s="3">
        <f>SUM($E$4:E88)</f>
        <v>22063</v>
      </c>
      <c r="G88" s="3">
        <f t="shared" si="17"/>
        <v>6480</v>
      </c>
      <c r="H88" s="3">
        <f t="shared" si="17"/>
        <v>110315</v>
      </c>
      <c r="I88" s="3">
        <f>H88-SUM($D$4:D87)</f>
        <v>107140</v>
      </c>
      <c r="J88" s="3">
        <f>INT((F88-(SUM($D$4:D88)/5))/(($AF$25+5*25)/5)+1)</f>
        <v>312</v>
      </c>
      <c r="K88" s="3">
        <f>INT((F88-(SUM($D$4:D88)/5))/(($AF$25+7*25)/5)+1)</f>
        <v>272</v>
      </c>
      <c r="L88" s="3">
        <f>INT((F88-(SUM($D$4:D88)/5))/(($AF$25+9*25)/5))+1</f>
        <v>242</v>
      </c>
      <c r="M88" s="3">
        <f>INT((F88-(SUM($D$4:D88)/5))/(($AF$25+11*25)/5))+1</f>
        <v>217</v>
      </c>
      <c r="N88" s="3">
        <f>INT((F88-(SUM($D$4:D88)/5))/(($AF$25+11*25)/5))+1</f>
        <v>217</v>
      </c>
      <c r="O88" s="3">
        <f>INT((F88-(SUM($D$4:D88)/5))/(($AF$25+11*25)/5))+1</f>
        <v>217</v>
      </c>
      <c r="P88" s="3">
        <f>INT((F88-(SUM($D$4:D88)/5))/(($AF$25+17*25)/5)+1)</f>
        <v>167</v>
      </c>
      <c r="Q88" s="3">
        <f>INT((F88-(SUM($D$4:D88)/5))/(($AF$25+40*25)/5)+1)</f>
        <v>88</v>
      </c>
      <c r="R88" s="1">
        <v>10</v>
      </c>
    </row>
    <row r="89" spans="1:18" x14ac:dyDescent="0.25">
      <c r="A89" s="3">
        <v>86</v>
      </c>
      <c r="B89" s="3">
        <v>86</v>
      </c>
      <c r="C89">
        <v>13600</v>
      </c>
      <c r="D89" s="3">
        <v>50</v>
      </c>
      <c r="E89" s="3">
        <f t="shared" si="15"/>
        <v>1360</v>
      </c>
      <c r="F89" s="3">
        <f>SUM($E$4:E89)</f>
        <v>23423</v>
      </c>
      <c r="G89" s="3">
        <f t="shared" si="17"/>
        <v>6800</v>
      </c>
      <c r="H89" s="3">
        <f t="shared" si="17"/>
        <v>117115</v>
      </c>
      <c r="I89" s="3">
        <f>H89-SUM($D$4:D88)</f>
        <v>113890</v>
      </c>
      <c r="J89" s="3">
        <f>INT((F89-(SUM($D$4:D89)/5))/(($AF$25+5*25)/5)+1)</f>
        <v>331</v>
      </c>
      <c r="K89" s="3">
        <f>INT((F89-(SUM($D$4:D89)/5))/(($AF$25+7*25)/5)+1)</f>
        <v>289</v>
      </c>
      <c r="L89" s="3">
        <f>INT((F89-(SUM($D$4:D89)/5))/(($AF$25+9*25)/5))+1</f>
        <v>257</v>
      </c>
      <c r="M89" s="3">
        <f>INT((F89-(SUM($D$4:D89)/5))/(($AF$25+11*25)/5))+1</f>
        <v>231</v>
      </c>
      <c r="N89" s="3">
        <f>INT((F89-(SUM($D$4:D89)/5))/(($AF$25+11*25)/5))+1</f>
        <v>231</v>
      </c>
      <c r="O89" s="3">
        <f>INT((F89-(SUM($D$4:D89)/5))/(($AF$25+11*25)/5))+1</f>
        <v>231</v>
      </c>
      <c r="P89" s="3">
        <f>INT((F89-(SUM($D$4:D89)/5))/(($AF$25+17*25)/5)+1)</f>
        <v>177</v>
      </c>
      <c r="Q89" s="3">
        <f>INT((F89-(SUM($D$4:D89)/5))/(($AF$25+40*25)/5)+1)</f>
        <v>94</v>
      </c>
      <c r="R89" s="1">
        <v>10</v>
      </c>
    </row>
    <row r="90" spans="1:18" x14ac:dyDescent="0.25">
      <c r="A90" s="3">
        <v>87</v>
      </c>
      <c r="B90" s="3">
        <v>87</v>
      </c>
      <c r="C90">
        <v>14240</v>
      </c>
      <c r="D90" s="3">
        <v>50</v>
      </c>
      <c r="E90" s="3">
        <f t="shared" si="15"/>
        <v>1424</v>
      </c>
      <c r="F90" s="3">
        <f>SUM($E$4:E90)</f>
        <v>24847</v>
      </c>
      <c r="G90" s="3">
        <f t="shared" si="17"/>
        <v>7120</v>
      </c>
      <c r="H90" s="3">
        <f t="shared" si="17"/>
        <v>124235</v>
      </c>
      <c r="I90" s="3">
        <f>H90-SUM($D$4:D89)</f>
        <v>120960</v>
      </c>
      <c r="J90" s="3">
        <f>INT((F90-(SUM($D$4:D90)/5))/(($AF$25+5*25)/5)+1)</f>
        <v>352</v>
      </c>
      <c r="K90" s="3">
        <f>INT((F90-(SUM($D$4:D90)/5))/(($AF$25+7*25)/5)+1)</f>
        <v>307</v>
      </c>
      <c r="L90" s="3">
        <f>INT((F90-(SUM($D$4:D90)/5))/(($AF$25+9*25)/5))+1</f>
        <v>273</v>
      </c>
      <c r="M90" s="3">
        <f>INT((F90-(SUM($D$4:D90)/5))/(($AF$25+11*25)/5))+1</f>
        <v>245</v>
      </c>
      <c r="N90" s="3">
        <f>INT((F90-(SUM($D$4:D90)/5))/(($AF$25+11*25)/5))+1</f>
        <v>245</v>
      </c>
      <c r="O90" s="3">
        <f>INT((F90-(SUM($D$4:D90)/5))/(($AF$25+11*25)/5))+1</f>
        <v>245</v>
      </c>
      <c r="P90" s="3">
        <f>INT((F90-(SUM($D$4:D90)/5))/(($AF$25+17*25)/5)+1)</f>
        <v>188</v>
      </c>
      <c r="Q90" s="3">
        <f>INT((F90-(SUM($D$4:D90)/5))/(($AF$25+40*25)/5)+1)</f>
        <v>100</v>
      </c>
      <c r="R90" s="1">
        <v>10</v>
      </c>
    </row>
    <row r="91" spans="1:18" x14ac:dyDescent="0.25">
      <c r="A91" s="3">
        <v>88</v>
      </c>
      <c r="B91" s="3">
        <v>88</v>
      </c>
      <c r="C91">
        <v>14880</v>
      </c>
      <c r="D91" s="3">
        <v>50</v>
      </c>
      <c r="E91" s="3">
        <f t="shared" si="15"/>
        <v>1488</v>
      </c>
      <c r="F91" s="3">
        <f>SUM($E$4:E91)</f>
        <v>26335</v>
      </c>
      <c r="G91" s="3">
        <f t="shared" si="17"/>
        <v>7440</v>
      </c>
      <c r="H91" s="3">
        <f t="shared" si="17"/>
        <v>131675</v>
      </c>
      <c r="I91" s="3">
        <f>H91-SUM($D$4:D90)</f>
        <v>128350</v>
      </c>
      <c r="J91" s="3">
        <f>INT((F91-(SUM($D$4:D91)/5))/(($AF$25+5*25)/5)+1)</f>
        <v>373</v>
      </c>
      <c r="K91" s="3">
        <f>INT((F91-(SUM($D$4:D91)/5))/(($AF$25+7*25)/5)+1)</f>
        <v>326</v>
      </c>
      <c r="L91" s="3">
        <f>INT((F91-(SUM($D$4:D91)/5))/(($AF$25+9*25)/5))+1</f>
        <v>289</v>
      </c>
      <c r="M91" s="3">
        <f>INT((F91-(SUM($D$4:D91)/5))/(($AF$25+11*25)/5))+1</f>
        <v>260</v>
      </c>
      <c r="N91" s="3">
        <f>INT((F91-(SUM($D$4:D91)/5))/(($AF$25+11*25)/5))+1</f>
        <v>260</v>
      </c>
      <c r="O91" s="3">
        <f>INT((F91-(SUM($D$4:D91)/5))/(($AF$25+11*25)/5))+1</f>
        <v>260</v>
      </c>
      <c r="P91" s="3">
        <f>INT((F91-(SUM($D$4:D91)/5))/(($AF$25+17*25)/5)+1)</f>
        <v>200</v>
      </c>
      <c r="Q91" s="3">
        <f>INT((F91-(SUM($D$4:D91)/5))/(($AF$25+40*25)/5)+1)</f>
        <v>106</v>
      </c>
      <c r="R91" s="1">
        <v>10</v>
      </c>
    </row>
    <row r="92" spans="1:18" x14ac:dyDescent="0.25">
      <c r="A92" s="3">
        <v>89</v>
      </c>
      <c r="B92" s="3">
        <v>89</v>
      </c>
      <c r="C92">
        <v>16400</v>
      </c>
      <c r="D92" s="3">
        <v>50</v>
      </c>
      <c r="E92" s="3">
        <f t="shared" si="15"/>
        <v>1640</v>
      </c>
      <c r="F92" s="3">
        <f>SUM($E$4:E92)</f>
        <v>27975</v>
      </c>
      <c r="G92" s="3">
        <f t="shared" si="17"/>
        <v>8200</v>
      </c>
      <c r="H92" s="3">
        <f t="shared" si="17"/>
        <v>139875</v>
      </c>
      <c r="I92" s="3">
        <f>H92-SUM($D$4:D91)</f>
        <v>136500</v>
      </c>
      <c r="J92" s="3">
        <f>INT((F92-(SUM($D$4:D92)/5))/(($AF$25+5*25)/5)+1)</f>
        <v>397</v>
      </c>
      <c r="K92" s="3">
        <f>INT((F92-(SUM($D$4:D92)/5))/(($AF$25+7*25)/5)+1)</f>
        <v>347</v>
      </c>
      <c r="L92" s="3">
        <f>INT((F92-(SUM($D$4:D92)/5))/(($AF$25+9*25)/5))+1</f>
        <v>308</v>
      </c>
      <c r="M92" s="3">
        <f>INT((F92-(SUM($D$4:D92)/5))/(($AF$25+11*25)/5))+1</f>
        <v>277</v>
      </c>
      <c r="N92" s="3">
        <f>INT((F92-(SUM($D$4:D92)/5))/(($AF$25+11*25)/5))+1</f>
        <v>277</v>
      </c>
      <c r="O92" s="3">
        <f>INT((F92-(SUM($D$4:D92)/5))/(($AF$25+11*25)/5))+1</f>
        <v>277</v>
      </c>
      <c r="P92" s="3">
        <f>INT((F92-(SUM($D$4:D92)/5))/(($AF$25+17*25)/5)+1)</f>
        <v>212</v>
      </c>
      <c r="Q92" s="3">
        <f>INT((F92-(SUM($D$4:D92)/5))/(($AF$25+40*25)/5)+1)</f>
        <v>112</v>
      </c>
      <c r="R92" s="1">
        <v>10</v>
      </c>
    </row>
    <row r="93" spans="1:18" x14ac:dyDescent="0.25">
      <c r="A93" s="3">
        <v>90</v>
      </c>
      <c r="B93" s="3">
        <v>90</v>
      </c>
      <c r="C93">
        <v>17200</v>
      </c>
      <c r="D93" s="3">
        <v>50</v>
      </c>
      <c r="E93" s="3">
        <f t="shared" si="15"/>
        <v>1720</v>
      </c>
      <c r="F93" s="3">
        <f>SUM($E$4:E93)</f>
        <v>29695</v>
      </c>
      <c r="G93" s="3">
        <f t="shared" si="17"/>
        <v>8600</v>
      </c>
      <c r="H93" s="3">
        <f t="shared" si="17"/>
        <v>148475</v>
      </c>
      <c r="I93" s="3">
        <f>H93-SUM($D$4:D92)</f>
        <v>145050</v>
      </c>
      <c r="J93" s="3">
        <f>INT((F93-(SUM($D$4:D93)/5))/(($AF$25+5*25)/5)+1)</f>
        <v>422</v>
      </c>
      <c r="K93" s="3">
        <f>INT((F93-(SUM($D$4:D93)/5))/(($AF$25+7*25)/5)+1)</f>
        <v>369</v>
      </c>
      <c r="L93" s="3">
        <f>INT((F93-(SUM($D$4:D93)/5))/(($AF$25+9*25)/5))+1</f>
        <v>327</v>
      </c>
      <c r="M93" s="3">
        <f>INT((F93-(SUM($D$4:D93)/5))/(($AF$25+11*25)/5))+1</f>
        <v>294</v>
      </c>
      <c r="N93" s="3">
        <f>INT((F93-(SUM($D$4:D93)/5))/(($AF$25+11*25)/5))+1</f>
        <v>294</v>
      </c>
      <c r="O93" s="3">
        <f>INT((F93-(SUM($D$4:D93)/5))/(($AF$25+11*25)/5))+1</f>
        <v>294</v>
      </c>
      <c r="P93" s="3">
        <f>INT((F93-(SUM($D$4:D93)/5))/(($AF$25+17*25)/5)+1)</f>
        <v>226</v>
      </c>
      <c r="Q93" s="3">
        <f>INT((F93-(SUM($D$4:D93)/5))/(($AF$25+40*25)/5)+1)</f>
        <v>119</v>
      </c>
      <c r="R93" s="1">
        <v>10</v>
      </c>
    </row>
    <row r="94" spans="1:18" x14ac:dyDescent="0.25">
      <c r="A94" s="3">
        <v>91</v>
      </c>
      <c r="B94" s="3">
        <v>91</v>
      </c>
      <c r="C94">
        <v>18000</v>
      </c>
      <c r="D94" s="3">
        <v>50</v>
      </c>
      <c r="E94" s="3">
        <f t="shared" si="15"/>
        <v>1800</v>
      </c>
      <c r="F94" s="3">
        <f>SUM($E$4:E94)</f>
        <v>31495</v>
      </c>
      <c r="G94" s="3">
        <f t="shared" si="17"/>
        <v>9000</v>
      </c>
      <c r="H94" s="3">
        <f t="shared" si="17"/>
        <v>157475</v>
      </c>
      <c r="I94" s="3">
        <f>H94-SUM($D$4:D93)</f>
        <v>154000</v>
      </c>
      <c r="J94" s="3">
        <f>INT((F94-(SUM($D$4:D94)/5))/(($AF$25+5*25)/5)+1)</f>
        <v>448</v>
      </c>
      <c r="K94" s="3">
        <f>INT((F94-(SUM($D$4:D94)/5))/(($AF$25+7*25)/5)+1)</f>
        <v>391</v>
      </c>
      <c r="L94" s="3">
        <f>INT((F94-(SUM($D$4:D94)/5))/(($AF$25+9*25)/5))+1</f>
        <v>347</v>
      </c>
      <c r="M94" s="3">
        <f>INT((F94-(SUM($D$4:D94)/5))/(($AF$25+11*25)/5))+1</f>
        <v>312</v>
      </c>
      <c r="N94" s="3">
        <f>INT((F94-(SUM($D$4:D94)/5))/(($AF$25+11*25)/5))+1</f>
        <v>312</v>
      </c>
      <c r="O94" s="3">
        <f>INT((F94-(SUM($D$4:D94)/5))/(($AF$25+11*25)/5))+1</f>
        <v>312</v>
      </c>
      <c r="P94" s="3">
        <f>INT((F94-(SUM($D$4:D94)/5))/(($AF$25+17*25)/5)+1)</f>
        <v>240</v>
      </c>
      <c r="Q94" s="3">
        <f>INT((F94-(SUM($D$4:D94)/5))/(($AF$25+40*25)/5)+1)</f>
        <v>127</v>
      </c>
      <c r="R94" s="1">
        <v>10</v>
      </c>
    </row>
    <row r="95" spans="1:18" x14ac:dyDescent="0.25">
      <c r="A95" s="3">
        <v>92</v>
      </c>
      <c r="B95" s="3">
        <v>92</v>
      </c>
      <c r="C95">
        <v>18800</v>
      </c>
      <c r="D95" s="3">
        <v>50</v>
      </c>
      <c r="E95" s="3">
        <f t="shared" si="15"/>
        <v>1880</v>
      </c>
      <c r="F95" s="3">
        <f>SUM($E$4:E95)</f>
        <v>33375</v>
      </c>
      <c r="G95" s="3">
        <f t="shared" si="17"/>
        <v>9400</v>
      </c>
      <c r="H95" s="3">
        <f t="shared" si="17"/>
        <v>166875</v>
      </c>
      <c r="I95" s="3">
        <f>H95-SUM($D$4:D94)</f>
        <v>163350</v>
      </c>
      <c r="J95" s="3">
        <f>INT((F95-(SUM($D$4:D95)/5))/(($AF$25+5*25)/5)+1)</f>
        <v>475</v>
      </c>
      <c r="K95" s="3">
        <f>INT((F95-(SUM($D$4:D95)/5))/(($AF$25+7*25)/5)+1)</f>
        <v>415</v>
      </c>
      <c r="L95" s="3">
        <f>INT((F95-(SUM($D$4:D95)/5))/(($AF$25+9*25)/5))+1</f>
        <v>368</v>
      </c>
      <c r="M95" s="3">
        <f>INT((F95-(SUM($D$4:D95)/5))/(($AF$25+11*25)/5))+1</f>
        <v>331</v>
      </c>
      <c r="N95" s="3">
        <f>INT((F95-(SUM($D$4:D95)/5))/(($AF$25+11*25)/5))+1</f>
        <v>331</v>
      </c>
      <c r="O95" s="3">
        <f>INT((F95-(SUM($D$4:D95)/5))/(($AF$25+11*25)/5))+1</f>
        <v>331</v>
      </c>
      <c r="P95" s="3">
        <f>INT((F95-(SUM($D$4:D95)/5))/(($AF$25+17*25)/5)+1)</f>
        <v>254</v>
      </c>
      <c r="Q95" s="3">
        <f>INT((F95-(SUM($D$4:D95)/5))/(($AF$25+40*25)/5)+1)</f>
        <v>134</v>
      </c>
      <c r="R95" s="1">
        <v>10</v>
      </c>
    </row>
    <row r="96" spans="1:18" x14ac:dyDescent="0.25">
      <c r="A96" s="3">
        <v>93</v>
      </c>
      <c r="B96" s="3">
        <v>93</v>
      </c>
      <c r="C96">
        <v>19600</v>
      </c>
      <c r="D96" s="3">
        <v>50</v>
      </c>
      <c r="E96" s="3">
        <f t="shared" si="15"/>
        <v>1960</v>
      </c>
      <c r="F96" s="3">
        <f>SUM($E$4:E96)</f>
        <v>35335</v>
      </c>
      <c r="G96" s="3">
        <f t="shared" si="17"/>
        <v>9800</v>
      </c>
      <c r="H96" s="3">
        <f t="shared" si="17"/>
        <v>176675</v>
      </c>
      <c r="I96" s="3">
        <f>H96-SUM($D$4:D95)</f>
        <v>173100</v>
      </c>
      <c r="J96" s="3">
        <f>INT((F96-(SUM($D$4:D96)/5))/(($AF$25+5*25)/5)+1)</f>
        <v>504</v>
      </c>
      <c r="K96" s="3">
        <f>INT((F96-(SUM($D$4:D96)/5))/(($AF$25+7*25)/5)+1)</f>
        <v>440</v>
      </c>
      <c r="L96" s="3">
        <f>INT((F96-(SUM($D$4:D96)/5))/(($AF$25+9*25)/5))+1</f>
        <v>390</v>
      </c>
      <c r="M96" s="3">
        <f>INT((F96-(SUM($D$4:D96)/5))/(($AF$25+11*25)/5))+1</f>
        <v>351</v>
      </c>
      <c r="N96" s="3">
        <f>INT((F96-(SUM($D$4:D96)/5))/(($AF$25+11*25)/5))+1</f>
        <v>351</v>
      </c>
      <c r="O96" s="3">
        <f>INT((F96-(SUM($D$4:D96)/5))/(($AF$25+11*25)/5))+1</f>
        <v>351</v>
      </c>
      <c r="P96" s="3">
        <f>INT((F96-(SUM($D$4:D96)/5))/(($AF$25+17*25)/5)+1)</f>
        <v>269</v>
      </c>
      <c r="Q96" s="3">
        <f>INT((F96-(SUM($D$4:D96)/5))/(($AF$25+40*25)/5)+1)</f>
        <v>142</v>
      </c>
      <c r="R96" s="1">
        <v>10</v>
      </c>
    </row>
    <row r="97" spans="1:18" x14ac:dyDescent="0.25">
      <c r="A97" s="3">
        <v>94</v>
      </c>
      <c r="B97" s="3">
        <v>94</v>
      </c>
      <c r="C97">
        <v>20400</v>
      </c>
      <c r="D97" s="3">
        <v>50</v>
      </c>
      <c r="E97" s="3">
        <f t="shared" si="15"/>
        <v>2040</v>
      </c>
      <c r="F97" s="3">
        <f>SUM($E$4:E97)</f>
        <v>37375</v>
      </c>
      <c r="G97" s="3">
        <f t="shared" si="17"/>
        <v>10200</v>
      </c>
      <c r="H97" s="3">
        <f t="shared" si="17"/>
        <v>186875</v>
      </c>
      <c r="I97" s="3">
        <f>H97-SUM($D$4:D96)</f>
        <v>183250</v>
      </c>
      <c r="J97" s="3">
        <f>INT((F97-(SUM($D$4:D97)/5))/(($AF$25+5*25)/5)+1)</f>
        <v>533</v>
      </c>
      <c r="K97" s="3">
        <f>INT((F97-(SUM($D$4:D97)/5))/(($AF$25+7*25)/5)+1)</f>
        <v>465</v>
      </c>
      <c r="L97" s="3">
        <f>INT((F97-(SUM($D$4:D97)/5))/(($AF$25+9*25)/5))+1</f>
        <v>413</v>
      </c>
      <c r="M97" s="3">
        <f>INT((F97-(SUM($D$4:D97)/5))/(($AF$25+11*25)/5))+1</f>
        <v>371</v>
      </c>
      <c r="N97" s="3">
        <f>INT((F97-(SUM($D$4:D97)/5))/(($AF$25+11*25)/5))+1</f>
        <v>371</v>
      </c>
      <c r="O97" s="3">
        <f>INT((F97-(SUM($D$4:D97)/5))/(($AF$25+11*25)/5))+1</f>
        <v>371</v>
      </c>
      <c r="P97" s="3">
        <f>INT((F97-(SUM($D$4:D97)/5))/(($AF$25+17*25)/5)+1)</f>
        <v>285</v>
      </c>
      <c r="Q97" s="3">
        <f>INT((F97-(SUM($D$4:D97)/5))/(($AF$25+40*25)/5)+1)</f>
        <v>151</v>
      </c>
      <c r="R97" s="1">
        <v>10</v>
      </c>
    </row>
    <row r="98" spans="1:18" x14ac:dyDescent="0.25">
      <c r="A98" s="3">
        <v>95</v>
      </c>
      <c r="B98" s="3">
        <v>95</v>
      </c>
      <c r="C98">
        <v>21200</v>
      </c>
      <c r="D98" s="3">
        <v>50</v>
      </c>
      <c r="E98" s="3">
        <f t="shared" si="15"/>
        <v>2120</v>
      </c>
      <c r="F98" s="3">
        <f>SUM($E$4:E98)</f>
        <v>39495</v>
      </c>
      <c r="G98" s="3">
        <f t="shared" si="17"/>
        <v>10600</v>
      </c>
      <c r="H98" s="3">
        <f t="shared" si="17"/>
        <v>197475</v>
      </c>
      <c r="I98" s="3">
        <f>H98-SUM($D$4:D97)</f>
        <v>193800</v>
      </c>
      <c r="J98" s="3">
        <f>INT((F98-(SUM($D$4:D98)/5))/(($AF$25+5*25)/5)+1)</f>
        <v>564</v>
      </c>
      <c r="K98" s="3">
        <f>INT((F98-(SUM($D$4:D98)/5))/(($AF$25+7*25)/5)+1)</f>
        <v>492</v>
      </c>
      <c r="L98" s="3">
        <f>INT((F98-(SUM($D$4:D98)/5))/(($AF$25+9*25)/5))+1</f>
        <v>437</v>
      </c>
      <c r="M98" s="3">
        <f>INT((F98-(SUM($D$4:D98)/5))/(($AF$25+11*25)/5))+1</f>
        <v>393</v>
      </c>
      <c r="N98" s="3">
        <f>INT((F98-(SUM($D$4:D98)/5))/(($AF$25+11*25)/5))+1</f>
        <v>393</v>
      </c>
      <c r="O98" s="3">
        <f>INT((F98-(SUM($D$4:D98)/5))/(($AF$25+11*25)/5))+1</f>
        <v>393</v>
      </c>
      <c r="P98" s="3">
        <f>INT((F98-(SUM($D$4:D98)/5))/(($AF$25+17*25)/5)+1)</f>
        <v>301</v>
      </c>
      <c r="Q98" s="3">
        <f>INT((F98-(SUM($D$4:D98)/5))/(($AF$25+40*25)/5)+1)</f>
        <v>159</v>
      </c>
      <c r="R98" s="1">
        <v>10</v>
      </c>
    </row>
    <row r="99" spans="1:18" x14ac:dyDescent="0.25">
      <c r="A99" s="3">
        <v>96</v>
      </c>
      <c r="B99" s="3">
        <v>96</v>
      </c>
      <c r="C99">
        <v>22000</v>
      </c>
      <c r="D99" s="3">
        <v>50</v>
      </c>
      <c r="E99" s="3">
        <f t="shared" si="15"/>
        <v>2200</v>
      </c>
      <c r="F99" s="3">
        <f>SUM($E$4:E99)</f>
        <v>41695</v>
      </c>
      <c r="G99" s="3">
        <f t="shared" si="17"/>
        <v>11000</v>
      </c>
      <c r="H99" s="3">
        <f t="shared" si="17"/>
        <v>208475</v>
      </c>
      <c r="I99" s="3">
        <f>H99-SUM($D$4:D98)</f>
        <v>204750</v>
      </c>
      <c r="J99" s="3">
        <f>INT((F99-(SUM($D$4:D99)/5))/(($AF$25+5*25)/5)+1)</f>
        <v>596</v>
      </c>
      <c r="K99" s="3">
        <f>INT((F99-(SUM($D$4:D99)/5))/(($AF$25+7*25)/5)+1)</f>
        <v>520</v>
      </c>
      <c r="L99" s="3">
        <f>INT((F99-(SUM($D$4:D99)/5))/(($AF$25+9*25)/5))+1</f>
        <v>462</v>
      </c>
      <c r="M99" s="3">
        <f>INT((F99-(SUM($D$4:D99)/5))/(($AF$25+11*25)/5))+1</f>
        <v>415</v>
      </c>
      <c r="N99" s="3">
        <f>INT((F99-(SUM($D$4:D99)/5))/(($AF$25+11*25)/5))+1</f>
        <v>415</v>
      </c>
      <c r="O99" s="3">
        <f>INT((F99-(SUM($D$4:D99)/5))/(($AF$25+11*25)/5))+1</f>
        <v>415</v>
      </c>
      <c r="P99" s="3">
        <f>INT((F99-(SUM($D$4:D99)/5))/(($AF$25+17*25)/5)+1)</f>
        <v>318</v>
      </c>
      <c r="Q99" s="3">
        <f>INT((F99-(SUM($D$4:D99)/5))/(($AF$25+40*25)/5)+1)</f>
        <v>168</v>
      </c>
      <c r="R99" s="1">
        <v>10</v>
      </c>
    </row>
    <row r="100" spans="1:18" x14ac:dyDescent="0.25">
      <c r="A100" s="3">
        <v>97</v>
      </c>
      <c r="B100" s="3">
        <v>97</v>
      </c>
      <c r="C100">
        <v>22800</v>
      </c>
      <c r="D100" s="3">
        <v>50</v>
      </c>
      <c r="E100" s="3">
        <f t="shared" si="15"/>
        <v>2280</v>
      </c>
      <c r="F100" s="3">
        <f>SUM($E$4:E100)</f>
        <v>43975</v>
      </c>
      <c r="G100" s="3">
        <f t="shared" si="17"/>
        <v>11400</v>
      </c>
      <c r="H100" s="3">
        <f t="shared" si="17"/>
        <v>219875</v>
      </c>
      <c r="I100" s="3">
        <f>H100-SUM($D$4:D99)</f>
        <v>216100</v>
      </c>
      <c r="J100" s="3">
        <f>INT((F100-(SUM($D$4:D100)/5))/(($AF$25+5*25)/5)+1)</f>
        <v>629</v>
      </c>
      <c r="K100" s="3">
        <f>INT((F100-(SUM($D$4:D100)/5))/(($AF$25+7*25)/5)+1)</f>
        <v>549</v>
      </c>
      <c r="L100" s="3">
        <f>INT((F100-(SUM($D$4:D100)/5))/(($AF$25+9*25)/5))+1</f>
        <v>487</v>
      </c>
      <c r="M100" s="3">
        <f>INT((F100-(SUM($D$4:D100)/5))/(($AF$25+11*25)/5))+1</f>
        <v>438</v>
      </c>
      <c r="N100" s="3">
        <f>INT((F100-(SUM($D$4:D100)/5))/(($AF$25+11*25)/5))+1</f>
        <v>438</v>
      </c>
      <c r="O100" s="3">
        <f>INT((F100-(SUM($D$4:D100)/5))/(($AF$25+11*25)/5))+1</f>
        <v>438</v>
      </c>
      <c r="P100" s="3">
        <f>INT((F100-(SUM($D$4:D100)/5))/(($AF$25+17*25)/5)+1)</f>
        <v>336</v>
      </c>
      <c r="Q100" s="3">
        <f>INT((F100-(SUM($D$4:D100)/5))/(($AF$25+40*25)/5)+1)</f>
        <v>178</v>
      </c>
      <c r="R100" s="1">
        <v>10</v>
      </c>
    </row>
    <row r="101" spans="1:18" x14ac:dyDescent="0.25">
      <c r="A101" s="3">
        <v>98</v>
      </c>
      <c r="B101" s="3">
        <v>98</v>
      </c>
      <c r="C101">
        <v>23600</v>
      </c>
      <c r="D101" s="3">
        <v>50</v>
      </c>
      <c r="E101" s="3">
        <f t="shared" si="15"/>
        <v>2360</v>
      </c>
      <c r="F101" s="3">
        <f>SUM($E$4:E101)</f>
        <v>46335</v>
      </c>
      <c r="G101" s="3">
        <f t="shared" si="17"/>
        <v>11800</v>
      </c>
      <c r="H101" s="3">
        <f t="shared" si="17"/>
        <v>231675</v>
      </c>
      <c r="I101" s="3">
        <f>H101-SUM($D$4:D100)</f>
        <v>227850</v>
      </c>
      <c r="J101" s="3">
        <f>INT((F101-(SUM($D$4:D101)/5))/(($AF$25+5*25)/5)+1)</f>
        <v>663</v>
      </c>
      <c r="K101" s="3">
        <f>INT((F101-(SUM($D$4:D101)/5))/(($AF$25+7*25)/5)+1)</f>
        <v>579</v>
      </c>
      <c r="L101" s="3">
        <f>INT((F101-(SUM($D$4:D101)/5))/(($AF$25+9*25)/5))+1</f>
        <v>514</v>
      </c>
      <c r="M101" s="3">
        <f>INT((F101-(SUM($D$4:D101)/5))/(($AF$25+11*25)/5))+1</f>
        <v>462</v>
      </c>
      <c r="N101" s="3">
        <f>INT((F101-(SUM($D$4:D101)/5))/(($AF$25+11*25)/5))+1</f>
        <v>462</v>
      </c>
      <c r="O101" s="3">
        <f>INT((F101-(SUM($D$4:D101)/5))/(($AF$25+11*25)/5))+1</f>
        <v>462</v>
      </c>
      <c r="P101" s="3">
        <f>INT((F101-(SUM($D$4:D101)/5))/(($AF$25+17*25)/5)+1)</f>
        <v>354</v>
      </c>
      <c r="Q101" s="3">
        <f>INT((F101-(SUM($D$4:D101)/5))/(($AF$25+40*25)/5)+1)</f>
        <v>187</v>
      </c>
      <c r="R101" s="1">
        <v>10</v>
      </c>
    </row>
    <row r="102" spans="1:18" x14ac:dyDescent="0.25">
      <c r="A102" s="3">
        <v>99</v>
      </c>
      <c r="B102" s="3">
        <v>99</v>
      </c>
      <c r="C102">
        <v>26800</v>
      </c>
      <c r="D102" s="3">
        <v>50</v>
      </c>
      <c r="E102" s="3">
        <f t="shared" si="15"/>
        <v>2680</v>
      </c>
      <c r="F102" s="3">
        <f>SUM($E$4:E102)</f>
        <v>49015</v>
      </c>
      <c r="G102" s="3">
        <f t="shared" si="17"/>
        <v>13400</v>
      </c>
      <c r="H102" s="3">
        <f t="shared" si="17"/>
        <v>245075</v>
      </c>
      <c r="I102" s="3">
        <f>H102-SUM($D$4:D101)</f>
        <v>241200</v>
      </c>
      <c r="J102" s="3">
        <f>INT((F102-(SUM($D$4:D102)/5))/(($AF$25+5*25)/5)+1)</f>
        <v>702</v>
      </c>
      <c r="K102" s="3">
        <f>INT((F102-(SUM($D$4:D102)/5))/(($AF$25+7*25)/5)+1)</f>
        <v>613</v>
      </c>
      <c r="L102" s="3">
        <f>INT((F102-(SUM($D$4:D102)/5))/(($AF$25+9*25)/5))+1</f>
        <v>544</v>
      </c>
      <c r="M102" s="3">
        <f>INT((F102-(SUM($D$4:D102)/5))/(($AF$25+11*25)/5))+1</f>
        <v>489</v>
      </c>
      <c r="N102" s="3">
        <f>INT((F102-(SUM($D$4:D102)/5))/(($AF$25+11*25)/5))+1</f>
        <v>489</v>
      </c>
      <c r="O102" s="3">
        <f>INT((F102-(SUM($D$4:D102)/5))/(($AF$25+11*25)/5))+1</f>
        <v>489</v>
      </c>
      <c r="P102" s="3">
        <f>INT((F102-(SUM($D$4:D102)/5))/(($AF$25+17*25)/5)+1)</f>
        <v>375</v>
      </c>
      <c r="Q102" s="3">
        <f>INT((F102-(SUM($D$4:D102)/5))/(($AF$25+40*25)/5)+1)</f>
        <v>198</v>
      </c>
      <c r="R102" s="1">
        <v>10</v>
      </c>
    </row>
    <row r="103" spans="1:18" x14ac:dyDescent="0.25">
      <c r="A103" s="3">
        <v>100</v>
      </c>
      <c r="B103" s="3">
        <v>100</v>
      </c>
      <c r="C103">
        <v>28000</v>
      </c>
      <c r="D103" s="3">
        <v>50</v>
      </c>
      <c r="E103" s="3">
        <f t="shared" si="15"/>
        <v>2800</v>
      </c>
      <c r="F103" s="3">
        <f>SUM($E$4:E103)</f>
        <v>51815</v>
      </c>
      <c r="G103" s="3">
        <f t="shared" si="17"/>
        <v>14000</v>
      </c>
      <c r="H103" s="3">
        <f t="shared" si="17"/>
        <v>259075</v>
      </c>
      <c r="I103" s="3">
        <f>H103-SUM($D$4:D102)</f>
        <v>255150</v>
      </c>
      <c r="J103" s="3">
        <f>INT((F103-(SUM($D$4:D103)/5))/(($AF$25+5*25)/5)+1)</f>
        <v>742</v>
      </c>
      <c r="K103" s="3">
        <f>INT((F103-(SUM($D$4:D103)/5))/(($AF$25+7*25)/5)+1)</f>
        <v>648</v>
      </c>
      <c r="L103" s="3">
        <f>INT((F103-(SUM($D$4:D103)/5))/(($AF$25+9*25)/5))+1</f>
        <v>575</v>
      </c>
      <c r="M103" s="3">
        <f>INT((F103-(SUM($D$4:D103)/5))/(($AF$25+11*25)/5))+1</f>
        <v>517</v>
      </c>
      <c r="N103" s="3">
        <f>INT((F103-(SUM($D$4:D103)/5))/(($AF$25+11*25)/5))+1</f>
        <v>517</v>
      </c>
      <c r="O103" s="3">
        <f>INT((F103-(SUM($D$4:D103)/5))/(($AF$25+11*25)/5))+1</f>
        <v>517</v>
      </c>
      <c r="P103" s="3">
        <f>INT((F103-(SUM($D$4:D103)/5))/(($AF$25+17*25)/5)+1)</f>
        <v>397</v>
      </c>
      <c r="Q103" s="3">
        <f>INT((F103-(SUM($D$4:D103)/5))/(($AF$25+40*25)/5)+1)</f>
        <v>210</v>
      </c>
      <c r="R103" s="1">
        <v>10</v>
      </c>
    </row>
    <row r="104" spans="1:18" x14ac:dyDescent="0.25">
      <c r="A104" s="3">
        <v>101</v>
      </c>
      <c r="B104" s="3">
        <v>101</v>
      </c>
      <c r="C104">
        <v>29200</v>
      </c>
      <c r="D104" s="3">
        <v>50</v>
      </c>
      <c r="E104" s="3">
        <f t="shared" si="15"/>
        <v>2920</v>
      </c>
      <c r="F104" s="3">
        <f>SUM($E$4:E104)</f>
        <v>54735</v>
      </c>
      <c r="G104" s="3">
        <f t="shared" si="17"/>
        <v>14600</v>
      </c>
      <c r="H104" s="3">
        <f t="shared" si="17"/>
        <v>273675</v>
      </c>
      <c r="I104" s="3">
        <f>H104-SUM($D$4:D103)</f>
        <v>269700</v>
      </c>
      <c r="J104" s="3">
        <f>INT((F104-(SUM($D$4:D104)/5))/(($AF$25+5*25)/5)+1)</f>
        <v>784</v>
      </c>
      <c r="K104" s="3">
        <f>INT((F104-(SUM($D$4:D104)/5))/(($AF$25+7*25)/5)+1)</f>
        <v>685</v>
      </c>
      <c r="L104" s="3">
        <f>INT((F104-(SUM($D$4:D104)/5))/(($AF$25+9*25)/5))+1</f>
        <v>608</v>
      </c>
      <c r="M104" s="3">
        <f>INT((F104-(SUM($D$4:D104)/5))/(($AF$25+11*25)/5))+1</f>
        <v>546</v>
      </c>
      <c r="N104" s="3">
        <f>INT((F104-(SUM($D$4:D104)/5))/(($AF$25+11*25)/5))+1</f>
        <v>546</v>
      </c>
      <c r="O104" s="3">
        <f>INT((F104-(SUM($D$4:D104)/5))/(($AF$25+11*25)/5))+1</f>
        <v>546</v>
      </c>
      <c r="P104" s="3">
        <f>INT((F104-(SUM($D$4:D104)/5))/(($AF$25+17*25)/5)+1)</f>
        <v>419</v>
      </c>
      <c r="Q104" s="3">
        <f>INT((F104-(SUM($D$4:D104)/5))/(($AF$25+40*25)/5)+1)</f>
        <v>222</v>
      </c>
      <c r="R104" s="1">
        <v>10</v>
      </c>
    </row>
    <row r="105" spans="1:18" x14ac:dyDescent="0.25">
      <c r="A105" s="3">
        <v>102</v>
      </c>
      <c r="B105" s="3">
        <v>102</v>
      </c>
      <c r="C105">
        <v>30400</v>
      </c>
      <c r="D105" s="3">
        <v>50</v>
      </c>
      <c r="E105" s="3">
        <f t="shared" si="15"/>
        <v>3040</v>
      </c>
      <c r="F105" s="3">
        <f>SUM($E$4:E105)</f>
        <v>57775</v>
      </c>
      <c r="G105" s="3">
        <f t="shared" si="17"/>
        <v>15200</v>
      </c>
      <c r="H105" s="3">
        <f t="shared" si="17"/>
        <v>288875</v>
      </c>
      <c r="I105" s="3">
        <f>H105-SUM($D$4:D104)</f>
        <v>284850</v>
      </c>
      <c r="J105" s="3">
        <f>INT((F105-(SUM($D$4:D105)/5))/(($AF$25+5*25)/5)+1)</f>
        <v>828</v>
      </c>
      <c r="K105" s="3">
        <f>INT((F105-(SUM($D$4:D105)/5))/(($AF$25+7*25)/5)+1)</f>
        <v>723</v>
      </c>
      <c r="L105" s="3">
        <f>INT((F105-(SUM($D$4:D105)/5))/(($AF$25+9*25)/5))+1</f>
        <v>642</v>
      </c>
      <c r="M105" s="3">
        <f>INT((F105-(SUM($D$4:D105)/5))/(($AF$25+11*25)/5))+1</f>
        <v>577</v>
      </c>
      <c r="N105" s="3">
        <f>INT((F105-(SUM($D$4:D105)/5))/(($AF$25+11*25)/5))+1</f>
        <v>577</v>
      </c>
      <c r="O105" s="3">
        <f>INT((F105-(SUM($D$4:D105)/5))/(($AF$25+11*25)/5))+1</f>
        <v>577</v>
      </c>
      <c r="P105" s="3">
        <f>INT((F105-(SUM($D$4:D105)/5))/(($AF$25+17*25)/5)+1)</f>
        <v>443</v>
      </c>
      <c r="Q105" s="3">
        <f>INT((F105-(SUM($D$4:D105)/5))/(($AF$25+40*25)/5)+1)</f>
        <v>234</v>
      </c>
      <c r="R105" s="1">
        <v>10</v>
      </c>
    </row>
    <row r="106" spans="1:18" x14ac:dyDescent="0.25">
      <c r="A106" s="3">
        <v>103</v>
      </c>
      <c r="B106" s="3">
        <v>103</v>
      </c>
      <c r="C106">
        <v>31600</v>
      </c>
      <c r="D106" s="3">
        <v>50</v>
      </c>
      <c r="E106" s="3">
        <f t="shared" si="15"/>
        <v>3160</v>
      </c>
      <c r="F106" s="3">
        <f>SUM($E$4:E106)</f>
        <v>60935</v>
      </c>
      <c r="G106" s="3">
        <f t="shared" si="17"/>
        <v>15800</v>
      </c>
      <c r="H106" s="3">
        <f t="shared" si="17"/>
        <v>304675</v>
      </c>
      <c r="I106" s="3">
        <f>H106-SUM($D$4:D105)</f>
        <v>300600</v>
      </c>
      <c r="J106" s="3">
        <f>INT((F106-(SUM($D$4:D106)/5))/(($AF$25+5*25)/5)+1)</f>
        <v>874</v>
      </c>
      <c r="K106" s="3">
        <f>INT((F106-(SUM($D$4:D106)/5))/(($AF$25+7*25)/5)+1)</f>
        <v>763</v>
      </c>
      <c r="L106" s="3">
        <f>INT((F106-(SUM($D$4:D106)/5))/(($AF$25+9*25)/5))+1</f>
        <v>677</v>
      </c>
      <c r="M106" s="3">
        <f>INT((F106-(SUM($D$4:D106)/5))/(($AF$25+11*25)/5))+1</f>
        <v>609</v>
      </c>
      <c r="N106" s="3">
        <f>INT((F106-(SUM($D$4:D106)/5))/(($AF$25+11*25)/5))+1</f>
        <v>609</v>
      </c>
      <c r="O106" s="3">
        <f>INT((F106-(SUM($D$4:D106)/5))/(($AF$25+11*25)/5))+1</f>
        <v>609</v>
      </c>
      <c r="P106" s="3">
        <f>INT((F106-(SUM($D$4:D106)/5))/(($AF$25+17*25)/5)+1)</f>
        <v>467</v>
      </c>
      <c r="Q106" s="3">
        <f>INT((F106-(SUM($D$4:D106)/5))/(($AF$25+40*25)/5)+1)</f>
        <v>247</v>
      </c>
      <c r="R106" s="1">
        <v>10</v>
      </c>
    </row>
    <row r="107" spans="1:18" x14ac:dyDescent="0.25">
      <c r="A107" s="3">
        <v>104</v>
      </c>
      <c r="B107" s="3">
        <v>104</v>
      </c>
      <c r="C107">
        <v>32800</v>
      </c>
      <c r="D107" s="3">
        <v>50</v>
      </c>
      <c r="E107" s="3">
        <f t="shared" si="15"/>
        <v>3280</v>
      </c>
      <c r="F107" s="3">
        <f>SUM($E$4:E107)</f>
        <v>64215</v>
      </c>
      <c r="G107" s="3">
        <f t="shared" si="17"/>
        <v>16400</v>
      </c>
      <c r="H107" s="3">
        <f t="shared" si="17"/>
        <v>321075</v>
      </c>
      <c r="I107" s="3">
        <f>H107-SUM($D$4:D106)</f>
        <v>316950</v>
      </c>
      <c r="J107" s="3">
        <f>INT((F107-(SUM($D$4:D107)/5))/(($AF$25+5*25)/5)+1)</f>
        <v>922</v>
      </c>
      <c r="K107" s="3">
        <f>INT((F107-(SUM($D$4:D107)/5))/(($AF$25+7*25)/5)+1)</f>
        <v>805</v>
      </c>
      <c r="L107" s="3">
        <f>INT((F107-(SUM($D$4:D107)/5))/(($AF$25+9*25)/5))+1</f>
        <v>714</v>
      </c>
      <c r="M107" s="3">
        <f>INT((F107-(SUM($D$4:D107)/5))/(($AF$25+11*25)/5))+1</f>
        <v>642</v>
      </c>
      <c r="N107" s="3">
        <f>INT((F107-(SUM($D$4:D107)/5))/(($AF$25+11*25)/5))+1</f>
        <v>642</v>
      </c>
      <c r="O107" s="3">
        <f>INT((F107-(SUM($D$4:D107)/5))/(($AF$25+11*25)/5))+1</f>
        <v>642</v>
      </c>
      <c r="P107" s="3">
        <f>INT((F107-(SUM($D$4:D107)/5))/(($AF$25+17*25)/5)+1)</f>
        <v>493</v>
      </c>
      <c r="Q107" s="3">
        <f>INT((F107-(SUM($D$4:D107)/5))/(($AF$25+40*25)/5)+1)</f>
        <v>260</v>
      </c>
      <c r="R107" s="1">
        <v>10</v>
      </c>
    </row>
    <row r="108" spans="1:18" x14ac:dyDescent="0.25">
      <c r="A108" s="3">
        <v>105</v>
      </c>
      <c r="B108" s="3">
        <v>105</v>
      </c>
      <c r="C108">
        <v>34000</v>
      </c>
      <c r="D108" s="3">
        <v>50</v>
      </c>
      <c r="E108" s="3">
        <f t="shared" si="15"/>
        <v>3400</v>
      </c>
      <c r="F108" s="3">
        <f>SUM($E$4:E108)</f>
        <v>67615</v>
      </c>
      <c r="G108" s="3">
        <f t="shared" si="17"/>
        <v>17000</v>
      </c>
      <c r="H108" s="3">
        <f t="shared" si="17"/>
        <v>338075</v>
      </c>
      <c r="I108" s="3">
        <f>H108-SUM($D$4:D107)</f>
        <v>333900</v>
      </c>
      <c r="J108" s="3">
        <f>INT((F108-(SUM($D$4:D108)/5))/(($AF$25+5*25)/5)+1)</f>
        <v>971</v>
      </c>
      <c r="K108" s="3">
        <f>INT((F108-(SUM($D$4:D108)/5))/(($AF$25+7*25)/5)+1)</f>
        <v>848</v>
      </c>
      <c r="L108" s="3">
        <f>INT((F108-(SUM($D$4:D108)/5))/(($AF$25+9*25)/5))+1</f>
        <v>752</v>
      </c>
      <c r="M108" s="3">
        <f>INT((F108-(SUM($D$4:D108)/5))/(($AF$25+11*25)/5))+1</f>
        <v>676</v>
      </c>
      <c r="N108" s="3">
        <f>INT((F108-(SUM($D$4:D108)/5))/(($AF$25+11*25)/5))+1</f>
        <v>676</v>
      </c>
      <c r="O108" s="3">
        <f>INT((F108-(SUM($D$4:D108)/5))/(($AF$25+11*25)/5))+1</f>
        <v>676</v>
      </c>
      <c r="P108" s="3">
        <f>INT((F108-(SUM($D$4:D108)/5))/(($AF$25+17*25)/5)+1)</f>
        <v>519</v>
      </c>
      <c r="Q108" s="3">
        <f>INT((F108-(SUM($D$4:D108)/5))/(($AF$25+40*25)/5)+1)</f>
        <v>274</v>
      </c>
      <c r="R108" s="1">
        <v>10</v>
      </c>
    </row>
    <row r="109" spans="1:18" x14ac:dyDescent="0.25">
      <c r="A109" s="3">
        <v>106</v>
      </c>
      <c r="B109" s="3">
        <v>106</v>
      </c>
      <c r="C109">
        <v>35200</v>
      </c>
      <c r="D109" s="3">
        <v>50</v>
      </c>
      <c r="E109" s="3">
        <f t="shared" si="15"/>
        <v>3520</v>
      </c>
      <c r="F109" s="3">
        <f>SUM($E$4:E109)</f>
        <v>71135</v>
      </c>
      <c r="G109" s="3">
        <f t="shared" si="17"/>
        <v>17600</v>
      </c>
      <c r="H109" s="3">
        <f t="shared" si="17"/>
        <v>355675</v>
      </c>
      <c r="I109" s="3">
        <f>H109-SUM($D$4:D108)</f>
        <v>351450</v>
      </c>
      <c r="J109" s="3">
        <f>INT((F109-(SUM($D$4:D109)/5))/(($AF$25+5*25)/5)+1)</f>
        <v>1022</v>
      </c>
      <c r="K109" s="3">
        <f>INT((F109-(SUM($D$4:D109)/5))/(($AF$25+7*25)/5)+1)</f>
        <v>892</v>
      </c>
      <c r="L109" s="3">
        <f>INT((F109-(SUM($D$4:D109)/5))/(($AF$25+9*25)/5))+1</f>
        <v>792</v>
      </c>
      <c r="M109" s="3">
        <f>INT((F109-(SUM($D$4:D109)/5))/(($AF$25+11*25)/5))+1</f>
        <v>712</v>
      </c>
      <c r="N109" s="3">
        <f>INT((F109-(SUM($D$4:D109)/5))/(($AF$25+11*25)/5))+1</f>
        <v>712</v>
      </c>
      <c r="O109" s="3">
        <f>INT((F109-(SUM($D$4:D109)/5))/(($AF$25+11*25)/5))+1</f>
        <v>712</v>
      </c>
      <c r="P109" s="3">
        <f>INT((F109-(SUM($D$4:D109)/5))/(($AF$25+17*25)/5)+1)</f>
        <v>546</v>
      </c>
      <c r="Q109" s="3">
        <f>INT((F109-(SUM($D$4:D109)/5))/(($AF$25+40*25)/5)+1)</f>
        <v>289</v>
      </c>
      <c r="R109" s="1">
        <v>10</v>
      </c>
    </row>
    <row r="110" spans="1:18" x14ac:dyDescent="0.25">
      <c r="A110" s="3">
        <v>107</v>
      </c>
      <c r="B110" s="3">
        <v>107</v>
      </c>
      <c r="C110">
        <v>36400</v>
      </c>
      <c r="D110" s="3">
        <v>50</v>
      </c>
      <c r="E110" s="3">
        <f t="shared" si="15"/>
        <v>3640</v>
      </c>
      <c r="F110" s="3">
        <f>SUM($E$4:E110)</f>
        <v>74775</v>
      </c>
      <c r="G110" s="3">
        <f t="shared" si="17"/>
        <v>18200</v>
      </c>
      <c r="H110" s="3">
        <f t="shared" si="17"/>
        <v>373875</v>
      </c>
      <c r="I110" s="3">
        <f>H110-SUM($D$4:D109)</f>
        <v>369600</v>
      </c>
      <c r="J110" s="3">
        <f>INT((F110-(SUM($D$4:D110)/5))/(($AF$25+5*25)/5)+1)</f>
        <v>1075</v>
      </c>
      <c r="K110" s="3">
        <f>INT((F110-(SUM($D$4:D110)/5))/(($AF$25+7*25)/5)+1)</f>
        <v>938</v>
      </c>
      <c r="L110" s="3">
        <f>INT((F110-(SUM($D$4:D110)/5))/(($AF$25+9*25)/5))+1</f>
        <v>833</v>
      </c>
      <c r="M110" s="3">
        <f>INT((F110-(SUM($D$4:D110)/5))/(($AF$25+11*25)/5))+1</f>
        <v>749</v>
      </c>
      <c r="N110" s="3">
        <f>INT((F110-(SUM($D$4:D110)/5))/(($AF$25+11*25)/5))+1</f>
        <v>749</v>
      </c>
      <c r="O110" s="3">
        <f>INT((F110-(SUM($D$4:D110)/5))/(($AF$25+11*25)/5))+1</f>
        <v>749</v>
      </c>
      <c r="P110" s="3">
        <f>INT((F110-(SUM($D$4:D110)/5))/(($AF$25+17*25)/5)+1)</f>
        <v>574</v>
      </c>
      <c r="Q110" s="3">
        <f>INT((F110-(SUM($D$4:D110)/5))/(($AF$25+40*25)/5)+1)</f>
        <v>304</v>
      </c>
      <c r="R110" s="1">
        <v>10</v>
      </c>
    </row>
    <row r="111" spans="1:18" x14ac:dyDescent="0.25">
      <c r="A111" s="3">
        <v>108</v>
      </c>
      <c r="B111" s="3">
        <v>108</v>
      </c>
      <c r="C111">
        <v>37600</v>
      </c>
      <c r="D111" s="3">
        <v>50</v>
      </c>
      <c r="E111" s="3">
        <f t="shared" si="15"/>
        <v>3760</v>
      </c>
      <c r="F111" s="3">
        <f>SUM($E$4:E111)</f>
        <v>78535</v>
      </c>
      <c r="G111" s="3">
        <f t="shared" si="17"/>
        <v>18800</v>
      </c>
      <c r="H111" s="3">
        <f t="shared" si="17"/>
        <v>392675</v>
      </c>
      <c r="I111" s="3">
        <f>H111-SUM($D$4:D110)</f>
        <v>388350</v>
      </c>
      <c r="J111" s="3">
        <f>INT((F111-(SUM($D$4:D111)/5))/(($AF$25+5*25)/5)+1)</f>
        <v>1129</v>
      </c>
      <c r="K111" s="3">
        <f>INT((F111-(SUM($D$4:D111)/5))/(($AF$25+7*25)/5)+1)</f>
        <v>986</v>
      </c>
      <c r="L111" s="3">
        <f>INT((F111-(SUM($D$4:D111)/5))/(($AF$25+9*25)/5))+1</f>
        <v>875</v>
      </c>
      <c r="M111" s="3">
        <f>INT((F111-(SUM($D$4:D111)/5))/(($AF$25+11*25)/5))+1</f>
        <v>787</v>
      </c>
      <c r="N111" s="3">
        <f>INT((F111-(SUM($D$4:D111)/5))/(($AF$25+11*25)/5))+1</f>
        <v>787</v>
      </c>
      <c r="O111" s="3">
        <f>INT((F111-(SUM($D$4:D111)/5))/(($AF$25+11*25)/5))+1</f>
        <v>787</v>
      </c>
      <c r="P111" s="3">
        <f>INT((F111-(SUM($D$4:D111)/5))/(($AF$25+17*25)/5)+1)</f>
        <v>603</v>
      </c>
      <c r="Q111" s="3">
        <f>INT((F111-(SUM($D$4:D111)/5))/(($AF$25+40*25)/5)+1)</f>
        <v>319</v>
      </c>
      <c r="R111" s="1">
        <v>10</v>
      </c>
    </row>
    <row r="112" spans="1:18" x14ac:dyDescent="0.25">
      <c r="A112" s="3">
        <v>109</v>
      </c>
      <c r="B112" s="3">
        <v>109</v>
      </c>
      <c r="C112">
        <v>39200</v>
      </c>
      <c r="D112" s="3">
        <v>50</v>
      </c>
      <c r="E112" s="3">
        <f t="shared" si="15"/>
        <v>3920</v>
      </c>
      <c r="F112" s="3">
        <f>SUM($E$4:E112)</f>
        <v>82455</v>
      </c>
      <c r="G112" s="3">
        <f t="shared" si="17"/>
        <v>19600</v>
      </c>
      <c r="H112" s="3">
        <f t="shared" si="17"/>
        <v>412275</v>
      </c>
      <c r="I112" s="3">
        <f>H112-SUM($D$4:D111)</f>
        <v>407900</v>
      </c>
      <c r="J112" s="3">
        <f>INT((F112-(SUM($D$4:D112)/5))/(($AF$25+5*25)/5)+1)</f>
        <v>1186</v>
      </c>
      <c r="K112" s="3">
        <f>INT((F112-(SUM($D$4:D112)/5))/(($AF$25+7*25)/5)+1)</f>
        <v>1036</v>
      </c>
      <c r="L112" s="3">
        <f>INT((F112-(SUM($D$4:D112)/5))/(($AF$25+9*25)/5))+1</f>
        <v>919</v>
      </c>
      <c r="M112" s="3">
        <f>INT((F112-(SUM($D$4:D112)/5))/(($AF$25+11*25)/5))+1</f>
        <v>826</v>
      </c>
      <c r="N112" s="3">
        <f>INT((F112-(SUM($D$4:D112)/5))/(($AF$25+11*25)/5))+1</f>
        <v>826</v>
      </c>
      <c r="O112" s="3">
        <f>INT((F112-(SUM($D$4:D112)/5))/(($AF$25+11*25)/5))+1</f>
        <v>826</v>
      </c>
      <c r="P112" s="3">
        <f>INT((F112-(SUM($D$4:D112)/5))/(($AF$25+17*25)/5)+1)</f>
        <v>634</v>
      </c>
      <c r="Q112" s="3">
        <f>INT((F112-(SUM($D$4:D112)/5))/(($AF$25+40*25)/5)+1)</f>
        <v>335</v>
      </c>
      <c r="R112" s="1">
        <v>10</v>
      </c>
    </row>
    <row r="113" spans="1:18" x14ac:dyDescent="0.25">
      <c r="A113" s="3">
        <v>110</v>
      </c>
      <c r="B113" s="3">
        <v>110</v>
      </c>
      <c r="C113">
        <v>40800</v>
      </c>
      <c r="D113" s="3">
        <v>50</v>
      </c>
      <c r="E113" s="3">
        <f t="shared" si="15"/>
        <v>4080</v>
      </c>
      <c r="F113" s="3">
        <f>SUM($E$4:E113)</f>
        <v>86535</v>
      </c>
      <c r="G113" s="3">
        <f t="shared" si="17"/>
        <v>20400</v>
      </c>
      <c r="H113" s="3">
        <f t="shared" si="17"/>
        <v>432675</v>
      </c>
      <c r="I113" s="3">
        <f>H113-SUM($D$4:D112)</f>
        <v>428250</v>
      </c>
      <c r="J113" s="3">
        <f>INT((F113-(SUM($D$4:D113)/5))/(($AF$25+5*25)/5)+1)</f>
        <v>1245</v>
      </c>
      <c r="K113" s="3">
        <f>INT((F113-(SUM($D$4:D113)/5))/(($AF$25+7*25)/5)+1)</f>
        <v>1087</v>
      </c>
      <c r="L113" s="3">
        <f>INT((F113-(SUM($D$4:D113)/5))/(($AF$25+9*25)/5))+1</f>
        <v>965</v>
      </c>
      <c r="M113" s="3">
        <f>INT((F113-(SUM($D$4:D113)/5))/(($AF$25+11*25)/5))+1</f>
        <v>867</v>
      </c>
      <c r="N113" s="3">
        <f>INT((F113-(SUM($D$4:D113)/5))/(($AF$25+11*25)/5))+1</f>
        <v>867</v>
      </c>
      <c r="O113" s="3">
        <f>INT((F113-(SUM($D$4:D113)/5))/(($AF$25+11*25)/5))+1</f>
        <v>867</v>
      </c>
      <c r="P113" s="3">
        <f>INT((F113-(SUM($D$4:D113)/5))/(($AF$25+17*25)/5)+1)</f>
        <v>665</v>
      </c>
      <c r="Q113" s="3">
        <f>INT((F113-(SUM($D$4:D113)/5))/(($AF$25+40*25)/5)+1)</f>
        <v>352</v>
      </c>
      <c r="R113" s="1">
        <v>10</v>
      </c>
    </row>
    <row r="114" spans="1:18" x14ac:dyDescent="0.25">
      <c r="A114" s="3">
        <v>111</v>
      </c>
      <c r="B114" s="3">
        <v>111</v>
      </c>
      <c r="C114">
        <v>42400</v>
      </c>
      <c r="D114" s="3">
        <v>50</v>
      </c>
      <c r="E114" s="3">
        <f t="shared" si="15"/>
        <v>4240</v>
      </c>
      <c r="F114" s="3">
        <f>SUM($E$4:E114)</f>
        <v>90775</v>
      </c>
      <c r="G114" s="3">
        <f t="shared" si="17"/>
        <v>21200</v>
      </c>
      <c r="H114" s="3">
        <f t="shared" si="17"/>
        <v>453875</v>
      </c>
      <c r="I114" s="3">
        <f>H114-SUM($D$4:D113)</f>
        <v>449400</v>
      </c>
      <c r="J114" s="3">
        <f>INT((F114-(SUM($D$4:D114)/5))/(($AF$25+5*25)/5)+1)</f>
        <v>1307</v>
      </c>
      <c r="K114" s="3">
        <f>INT((F114-(SUM($D$4:D114)/5))/(($AF$25+7*25)/5)+1)</f>
        <v>1141</v>
      </c>
      <c r="L114" s="3">
        <f>INT((F114-(SUM($D$4:D114)/5))/(($AF$25+9*25)/5))+1</f>
        <v>1013</v>
      </c>
      <c r="M114" s="3">
        <f>INT((F114-(SUM($D$4:D114)/5))/(($AF$25+11*25)/5))+1</f>
        <v>910</v>
      </c>
      <c r="N114" s="3">
        <f>INT((F114-(SUM($D$4:D114)/5))/(($AF$25+11*25)/5))+1</f>
        <v>910</v>
      </c>
      <c r="O114" s="3">
        <f>INT((F114-(SUM($D$4:D114)/5))/(($AF$25+11*25)/5))+1</f>
        <v>910</v>
      </c>
      <c r="P114" s="3">
        <f>INT((F114-(SUM($D$4:D114)/5))/(($AF$25+17*25)/5)+1)</f>
        <v>698</v>
      </c>
      <c r="Q114" s="3">
        <f>INT((F114-(SUM($D$4:D114)/5))/(($AF$25+40*25)/5)+1)</f>
        <v>369</v>
      </c>
      <c r="R114" s="1">
        <v>10</v>
      </c>
    </row>
    <row r="115" spans="1:18" x14ac:dyDescent="0.25">
      <c r="A115" s="3">
        <v>112</v>
      </c>
      <c r="B115" s="3">
        <v>112</v>
      </c>
      <c r="C115">
        <v>44000</v>
      </c>
      <c r="D115" s="3">
        <v>50</v>
      </c>
      <c r="E115" s="3">
        <f t="shared" si="15"/>
        <v>4400</v>
      </c>
      <c r="F115" s="3">
        <f>SUM($E$4:E115)</f>
        <v>95175</v>
      </c>
      <c r="G115" s="3">
        <f t="shared" si="17"/>
        <v>22000</v>
      </c>
      <c r="H115" s="3">
        <f t="shared" si="17"/>
        <v>475875</v>
      </c>
      <c r="I115" s="3">
        <f>H115-SUM($D$4:D114)</f>
        <v>471350</v>
      </c>
      <c r="J115" s="3">
        <f>INT((F115-(SUM($D$4:D115)/5))/(($AF$25+5*25)/5)+1)</f>
        <v>1371</v>
      </c>
      <c r="K115" s="3">
        <f>INT((F115-(SUM($D$4:D115)/5))/(($AF$25+7*25)/5)+1)</f>
        <v>1197</v>
      </c>
      <c r="L115" s="3">
        <f>INT((F115-(SUM($D$4:D115)/5))/(($AF$25+9*25)/5))+1</f>
        <v>1062</v>
      </c>
      <c r="M115" s="3">
        <f>INT((F115-(SUM($D$4:D115)/5))/(($AF$25+11*25)/5))+1</f>
        <v>955</v>
      </c>
      <c r="N115" s="3">
        <f>INT((F115-(SUM($D$4:D115)/5))/(($AF$25+11*25)/5))+1</f>
        <v>955</v>
      </c>
      <c r="O115" s="3">
        <f>INT((F115-(SUM($D$4:D115)/5))/(($AF$25+11*25)/5))+1</f>
        <v>955</v>
      </c>
      <c r="P115" s="3">
        <f>INT((F115-(SUM($D$4:D115)/5))/(($AF$25+17*25)/5)+1)</f>
        <v>732</v>
      </c>
      <c r="Q115" s="3">
        <f>INT((F115-(SUM($D$4:D115)/5))/(($AF$25+40*25)/5)+1)</f>
        <v>387</v>
      </c>
      <c r="R115" s="1">
        <v>10</v>
      </c>
    </row>
    <row r="116" spans="1:18" x14ac:dyDescent="0.25">
      <c r="A116" s="3">
        <v>113</v>
      </c>
      <c r="B116" s="3">
        <v>113</v>
      </c>
      <c r="C116">
        <v>45600</v>
      </c>
      <c r="D116" s="3">
        <v>50</v>
      </c>
      <c r="E116" s="3">
        <f t="shared" si="15"/>
        <v>4560</v>
      </c>
      <c r="F116" s="3">
        <f>SUM($E$4:E116)</f>
        <v>99735</v>
      </c>
      <c r="G116" s="3">
        <f t="shared" si="17"/>
        <v>22800</v>
      </c>
      <c r="H116" s="3">
        <f t="shared" si="17"/>
        <v>498675</v>
      </c>
      <c r="I116" s="3">
        <f>H116-SUM($D$4:D115)</f>
        <v>494100</v>
      </c>
      <c r="J116" s="3">
        <f>INT((F116-(SUM($D$4:D116)/5))/(($AF$25+5*25)/5)+1)</f>
        <v>1437</v>
      </c>
      <c r="K116" s="3">
        <f>INT((F116-(SUM($D$4:D116)/5))/(($AF$25+7*25)/5)+1)</f>
        <v>1254</v>
      </c>
      <c r="L116" s="3">
        <f>INT((F116-(SUM($D$4:D116)/5))/(($AF$25+9*25)/5))+1</f>
        <v>1113</v>
      </c>
      <c r="M116" s="3">
        <f>INT((F116-(SUM($D$4:D116)/5))/(($AF$25+11*25)/5))+1</f>
        <v>1001</v>
      </c>
      <c r="N116" s="3">
        <f>INT((F116-(SUM($D$4:D116)/5))/(($AF$25+11*25)/5))+1</f>
        <v>1001</v>
      </c>
      <c r="O116" s="3">
        <f>INT((F116-(SUM($D$4:D116)/5))/(($AF$25+11*25)/5))+1</f>
        <v>1001</v>
      </c>
      <c r="P116" s="3">
        <f>INT((F116-(SUM($D$4:D116)/5))/(($AF$25+17*25)/5)+1)</f>
        <v>768</v>
      </c>
      <c r="Q116" s="3">
        <f>INT((F116-(SUM($D$4:D116)/5))/(($AF$25+40*25)/5)+1)</f>
        <v>406</v>
      </c>
      <c r="R116" s="1">
        <v>10</v>
      </c>
    </row>
    <row r="117" spans="1:18" x14ac:dyDescent="0.25">
      <c r="A117" s="3">
        <v>114</v>
      </c>
      <c r="B117" s="3">
        <v>114</v>
      </c>
      <c r="C117">
        <v>47200</v>
      </c>
      <c r="D117" s="3">
        <v>50</v>
      </c>
      <c r="E117" s="3">
        <f t="shared" si="15"/>
        <v>4720</v>
      </c>
      <c r="F117" s="3">
        <f>SUM($E$4:E117)</f>
        <v>104455</v>
      </c>
      <c r="G117" s="3">
        <f t="shared" si="17"/>
        <v>23600</v>
      </c>
      <c r="H117" s="3">
        <f t="shared" si="17"/>
        <v>522275</v>
      </c>
      <c r="I117" s="3">
        <f>H117-SUM($D$4:D116)</f>
        <v>517650</v>
      </c>
      <c r="J117" s="3">
        <f>INT((F117-(SUM($D$4:D117)/5))/(($AF$25+5*25)/5)+1)</f>
        <v>1505</v>
      </c>
      <c r="K117" s="3">
        <f>INT((F117-(SUM($D$4:D117)/5))/(($AF$25+7*25)/5)+1)</f>
        <v>1314</v>
      </c>
      <c r="L117" s="3">
        <f>INT((F117-(SUM($D$4:D117)/5))/(($AF$25+9*25)/5))+1</f>
        <v>1166</v>
      </c>
      <c r="M117" s="3">
        <f>INT((F117-(SUM($D$4:D117)/5))/(($AF$25+11*25)/5))+1</f>
        <v>1048</v>
      </c>
      <c r="N117" s="3">
        <f>INT((F117-(SUM($D$4:D117)/5))/(($AF$25+11*25)/5))+1</f>
        <v>1048</v>
      </c>
      <c r="O117" s="3">
        <f>INT((F117-(SUM($D$4:D117)/5))/(($AF$25+11*25)/5))+1</f>
        <v>1048</v>
      </c>
      <c r="P117" s="3">
        <f>INT((F117-(SUM($D$4:D117)/5))/(($AF$25+17*25)/5)+1)</f>
        <v>804</v>
      </c>
      <c r="Q117" s="3">
        <f>INT((F117-(SUM($D$4:D117)/5))/(($AF$25+40*25)/5)+1)</f>
        <v>425</v>
      </c>
      <c r="R117" s="1">
        <v>10</v>
      </c>
    </row>
    <row r="118" spans="1:18" x14ac:dyDescent="0.25">
      <c r="A118" s="3">
        <v>115</v>
      </c>
      <c r="B118" s="3">
        <v>115</v>
      </c>
      <c r="C118">
        <v>48800</v>
      </c>
      <c r="D118" s="3">
        <v>50</v>
      </c>
      <c r="E118" s="3">
        <f t="shared" si="15"/>
        <v>4880</v>
      </c>
      <c r="F118" s="3">
        <f>SUM($E$4:E118)</f>
        <v>109335</v>
      </c>
      <c r="G118" s="3">
        <f t="shared" si="17"/>
        <v>24400</v>
      </c>
      <c r="H118" s="3">
        <f t="shared" si="17"/>
        <v>546675</v>
      </c>
      <c r="I118" s="3">
        <f>H118-SUM($D$4:D117)</f>
        <v>542000</v>
      </c>
      <c r="J118" s="3">
        <f>INT((F118-(SUM($D$4:D118)/5))/(($AF$25+5*25)/5)+1)</f>
        <v>1576</v>
      </c>
      <c r="K118" s="3">
        <f>INT((F118-(SUM($D$4:D118)/5))/(($AF$25+7*25)/5)+1)</f>
        <v>1376</v>
      </c>
      <c r="L118" s="3">
        <f>INT((F118-(SUM($D$4:D118)/5))/(($AF$25+9*25)/5))+1</f>
        <v>1221</v>
      </c>
      <c r="M118" s="3">
        <f>INT((F118-(SUM($D$4:D118)/5))/(($AF$25+11*25)/5))+1</f>
        <v>1098</v>
      </c>
      <c r="N118" s="3">
        <f>INT((F118-(SUM($D$4:D118)/5))/(($AF$25+11*25)/5))+1</f>
        <v>1098</v>
      </c>
      <c r="O118" s="3">
        <f>INT((F118-(SUM($D$4:D118)/5))/(($AF$25+11*25)/5))+1</f>
        <v>1098</v>
      </c>
      <c r="P118" s="3">
        <f>INT((F118-(SUM($D$4:D118)/5))/(($AF$25+17*25)/5)+1)</f>
        <v>842</v>
      </c>
      <c r="Q118" s="3">
        <f>INT((F118-(SUM($D$4:D118)/5))/(($AF$25+40*25)/5)+1)</f>
        <v>445</v>
      </c>
      <c r="R118" s="1">
        <v>10</v>
      </c>
    </row>
    <row r="119" spans="1:18" x14ac:dyDescent="0.25">
      <c r="A119" s="3">
        <v>116</v>
      </c>
      <c r="B119" s="3">
        <v>116</v>
      </c>
      <c r="C119">
        <v>50400</v>
      </c>
      <c r="D119" s="3">
        <v>50</v>
      </c>
      <c r="E119" s="3">
        <f t="shared" si="15"/>
        <v>5040</v>
      </c>
      <c r="F119" s="3">
        <f>SUM($E$4:E119)</f>
        <v>114375</v>
      </c>
      <c r="G119" s="3">
        <f t="shared" si="17"/>
        <v>25200</v>
      </c>
      <c r="H119" s="3">
        <f t="shared" si="17"/>
        <v>571875</v>
      </c>
      <c r="I119" s="3">
        <f>H119-SUM($D$4:D118)</f>
        <v>567150</v>
      </c>
      <c r="J119" s="3">
        <f>INT((F119-(SUM($D$4:D119)/5))/(($AF$25+5*25)/5)+1)</f>
        <v>1649</v>
      </c>
      <c r="K119" s="3">
        <f>INT((F119-(SUM($D$4:D119)/5))/(($AF$25+7*25)/5)+1)</f>
        <v>1440</v>
      </c>
      <c r="L119" s="3">
        <f>INT((F119-(SUM($D$4:D119)/5))/(($AF$25+9*25)/5))+1</f>
        <v>1278</v>
      </c>
      <c r="M119" s="3">
        <f>INT((F119-(SUM($D$4:D119)/5))/(($AF$25+11*25)/5))+1</f>
        <v>1148</v>
      </c>
      <c r="N119" s="3">
        <f>INT((F119-(SUM($D$4:D119)/5))/(($AF$25+11*25)/5))+1</f>
        <v>1148</v>
      </c>
      <c r="O119" s="3">
        <f>INT((F119-(SUM($D$4:D119)/5))/(($AF$25+11*25)/5))+1</f>
        <v>1148</v>
      </c>
      <c r="P119" s="3">
        <f>INT((F119-(SUM($D$4:D119)/5))/(($AF$25+17*25)/5)+1)</f>
        <v>881</v>
      </c>
      <c r="Q119" s="3">
        <f>INT((F119-(SUM($D$4:D119)/5))/(($AF$25+40*25)/5)+1)</f>
        <v>466</v>
      </c>
      <c r="R119" s="1">
        <v>10</v>
      </c>
    </row>
    <row r="120" spans="1:18" x14ac:dyDescent="0.25">
      <c r="A120" s="3">
        <v>117</v>
      </c>
      <c r="B120" s="3">
        <v>117</v>
      </c>
      <c r="C120">
        <v>52000</v>
      </c>
      <c r="D120" s="3">
        <v>50</v>
      </c>
      <c r="E120" s="3">
        <f t="shared" si="15"/>
        <v>5200</v>
      </c>
      <c r="F120" s="3">
        <f>SUM($E$4:E120)</f>
        <v>119575</v>
      </c>
      <c r="G120" s="3">
        <f t="shared" si="17"/>
        <v>26000</v>
      </c>
      <c r="H120" s="3">
        <f t="shared" si="17"/>
        <v>597875</v>
      </c>
      <c r="I120" s="3">
        <f>H120-SUM($D$4:D119)</f>
        <v>593100</v>
      </c>
      <c r="J120" s="3">
        <f>INT((F120-(SUM($D$4:D120)/5))/(($AF$25+5*25)/5)+1)</f>
        <v>1724</v>
      </c>
      <c r="K120" s="3">
        <f>INT((F120-(SUM($D$4:D120)/5))/(($AF$25+7*25)/5)+1)</f>
        <v>1506</v>
      </c>
      <c r="L120" s="3">
        <f>INT((F120-(SUM($D$4:D120)/5))/(($AF$25+9*25)/5))+1</f>
        <v>1336</v>
      </c>
      <c r="M120" s="3">
        <f>INT((F120-(SUM($D$4:D120)/5))/(($AF$25+11*25)/5))+1</f>
        <v>1201</v>
      </c>
      <c r="N120" s="3">
        <f>INT((F120-(SUM($D$4:D120)/5))/(($AF$25+11*25)/5))+1</f>
        <v>1201</v>
      </c>
      <c r="O120" s="3">
        <f>INT((F120-(SUM($D$4:D120)/5))/(($AF$25+11*25)/5))+1</f>
        <v>1201</v>
      </c>
      <c r="P120" s="3">
        <f>INT((F120-(SUM($D$4:D120)/5))/(($AF$25+17*25)/5)+1)</f>
        <v>921</v>
      </c>
      <c r="Q120" s="3">
        <f>INT((F120-(SUM($D$4:D120)/5))/(($AF$25+40*25)/5)+1)</f>
        <v>487</v>
      </c>
      <c r="R120" s="1">
        <v>10</v>
      </c>
    </row>
    <row r="121" spans="1:18" x14ac:dyDescent="0.25">
      <c r="A121" s="3">
        <v>118</v>
      </c>
      <c r="B121" s="3">
        <v>118</v>
      </c>
      <c r="C121">
        <v>53600</v>
      </c>
      <c r="D121" s="3">
        <v>50</v>
      </c>
      <c r="E121" s="3">
        <f t="shared" si="15"/>
        <v>5360</v>
      </c>
      <c r="F121" s="3">
        <f>SUM($E$4:E121)</f>
        <v>124935</v>
      </c>
      <c r="G121" s="3">
        <f t="shared" si="17"/>
        <v>26800</v>
      </c>
      <c r="H121" s="3">
        <f t="shared" si="17"/>
        <v>624675</v>
      </c>
      <c r="I121" s="3">
        <f>H121-SUM($D$4:D120)</f>
        <v>619850</v>
      </c>
      <c r="J121" s="3">
        <f>INT((F121-(SUM($D$4:D121)/5))/(($AF$25+5*25)/5)+1)</f>
        <v>1802</v>
      </c>
      <c r="K121" s="3">
        <f>INT((F121-(SUM($D$4:D121)/5))/(($AF$25+7*25)/5)+1)</f>
        <v>1574</v>
      </c>
      <c r="L121" s="3">
        <f>INT((F121-(SUM($D$4:D121)/5))/(($AF$25+9*25)/5))+1</f>
        <v>1396</v>
      </c>
      <c r="M121" s="3">
        <f>INT((F121-(SUM($D$4:D121)/5))/(($AF$25+11*25)/5))+1</f>
        <v>1255</v>
      </c>
      <c r="N121" s="3">
        <f>INT((F121-(SUM($D$4:D121)/5))/(($AF$25+11*25)/5))+1</f>
        <v>1255</v>
      </c>
      <c r="O121" s="3">
        <f>INT((F121-(SUM($D$4:D121)/5))/(($AF$25+11*25)/5))+1</f>
        <v>1255</v>
      </c>
      <c r="P121" s="3">
        <f>INT((F121-(SUM($D$4:D121)/5))/(($AF$25+17*25)/5)+1)</f>
        <v>963</v>
      </c>
      <c r="Q121" s="3">
        <f>INT((F121-(SUM($D$4:D121)/5))/(($AF$25+40*25)/5)+1)</f>
        <v>509</v>
      </c>
      <c r="R121" s="1">
        <v>10</v>
      </c>
    </row>
    <row r="122" spans="1:18" x14ac:dyDescent="0.25">
      <c r="A122" s="3">
        <v>119</v>
      </c>
      <c r="B122" s="3">
        <v>119</v>
      </c>
      <c r="C122">
        <v>56000</v>
      </c>
      <c r="D122" s="3">
        <v>50</v>
      </c>
      <c r="E122" s="3">
        <f t="shared" si="15"/>
        <v>5600</v>
      </c>
      <c r="F122" s="3">
        <f>SUM($E$4:E122)</f>
        <v>130535</v>
      </c>
      <c r="G122" s="3">
        <f t="shared" si="17"/>
        <v>28000</v>
      </c>
      <c r="H122" s="3">
        <f t="shared" si="17"/>
        <v>652675</v>
      </c>
      <c r="I122" s="3">
        <f>H122-SUM($D$4:D121)</f>
        <v>647800</v>
      </c>
      <c r="J122" s="3">
        <f>INT((F122-(SUM($D$4:D122)/5))/(($AF$25+5*25)/5)+1)</f>
        <v>1883</v>
      </c>
      <c r="K122" s="3">
        <f>INT((F122-(SUM($D$4:D122)/5))/(($AF$25+7*25)/5)+1)</f>
        <v>1645</v>
      </c>
      <c r="L122" s="3">
        <f>INT((F122-(SUM($D$4:D122)/5))/(($AF$25+9*25)/5))+1</f>
        <v>1459</v>
      </c>
      <c r="M122" s="3">
        <f>INT((F122-(SUM($D$4:D122)/5))/(($AF$25+11*25)/5))+1</f>
        <v>1312</v>
      </c>
      <c r="N122" s="3">
        <f>INT((F122-(SUM($D$4:D122)/5))/(($AF$25+11*25)/5))+1</f>
        <v>1312</v>
      </c>
      <c r="O122" s="3">
        <f>INT((F122-(SUM($D$4:D122)/5))/(($AF$25+11*25)/5))+1</f>
        <v>1312</v>
      </c>
      <c r="P122" s="3">
        <f>INT((F122-(SUM($D$4:D122)/5))/(($AF$25+17*25)/5)+1)</f>
        <v>1006</v>
      </c>
      <c r="Q122" s="3">
        <f>INT((F122-(SUM($D$4:D122)/5))/(($AF$25+40*25)/5)+1)</f>
        <v>532</v>
      </c>
      <c r="R122" s="1">
        <v>10</v>
      </c>
    </row>
    <row r="123" spans="1:18" x14ac:dyDescent="0.25">
      <c r="A123" s="3">
        <v>120</v>
      </c>
      <c r="B123" s="3">
        <v>120</v>
      </c>
      <c r="C123" s="3">
        <v>0</v>
      </c>
      <c r="D123" s="3">
        <v>50</v>
      </c>
      <c r="E123" s="3">
        <f t="shared" si="15"/>
        <v>0</v>
      </c>
      <c r="F123" s="3">
        <f>SUM($E$4:E123)</f>
        <v>130535</v>
      </c>
      <c r="G123" s="3">
        <f t="shared" si="17"/>
        <v>0</v>
      </c>
      <c r="H123" s="3">
        <f t="shared" si="17"/>
        <v>652675</v>
      </c>
      <c r="I123" s="3">
        <f>H123-SUM($D$4:D122)</f>
        <v>647750</v>
      </c>
      <c r="J123" s="3">
        <f>INT((F123-(SUM($D$4:D123)/5))/(($AF$25+5*25)/5)+1)</f>
        <v>1883</v>
      </c>
      <c r="K123" s="3">
        <f>INT((F123-(SUM($D$4:D123)/5))/(($AF$25+7*25)/5)+1)</f>
        <v>1644</v>
      </c>
      <c r="L123" s="3">
        <f>INT((F123-(SUM($D$4:D123)/5))/(($AF$25+9*25)/5))+1</f>
        <v>1459</v>
      </c>
      <c r="M123" s="3">
        <f>INT((F123-(SUM($D$4:D123)/5))/(($AF$25+11*25)/5))+1</f>
        <v>1312</v>
      </c>
      <c r="N123" s="3">
        <f>INT((F123-(SUM($D$4:D123)/5))/(($AF$25+11*25)/5))+1</f>
        <v>1312</v>
      </c>
      <c r="O123" s="3">
        <f>INT((F123-(SUM($D$4:D123)/5))/(($AF$25+11*25)/5))+1</f>
        <v>1312</v>
      </c>
      <c r="P123" s="3">
        <f>INT((F123-(SUM($D$4:D123)/5))/(($AF$25+17*25)/5)+1)</f>
        <v>1006</v>
      </c>
      <c r="Q123" s="3">
        <f>INT((F123-(SUM($D$4:D123)/5))/(($AF$25+40*25)/5)+1)</f>
        <v>532</v>
      </c>
      <c r="R123" s="1">
        <v>10</v>
      </c>
    </row>
    <row r="124" spans="1:18" x14ac:dyDescent="0.25">
      <c r="A124" s="3">
        <v>121</v>
      </c>
      <c r="B124" s="3">
        <v>121</v>
      </c>
      <c r="C124" s="3">
        <v>0</v>
      </c>
      <c r="D124" s="3">
        <v>50</v>
      </c>
      <c r="E124" s="3">
        <f t="shared" si="15"/>
        <v>0</v>
      </c>
      <c r="F124" s="3">
        <f>SUM($E$4:E124)</f>
        <v>130535</v>
      </c>
      <c r="G124" s="3">
        <f t="shared" si="17"/>
        <v>0</v>
      </c>
      <c r="H124" s="3">
        <f t="shared" si="17"/>
        <v>652675</v>
      </c>
      <c r="I124" s="3">
        <f>H124-SUM($D$4:D123)</f>
        <v>647700</v>
      </c>
      <c r="J124" s="3">
        <f>INT((F124-(SUM($D$4:D124)/5))/(($AF$25+5*25)/5)+1)</f>
        <v>1883</v>
      </c>
      <c r="K124" s="3">
        <f>INT((F124-(SUM($D$4:D124)/5))/(($AF$25+7*25)/5)+1)</f>
        <v>1644</v>
      </c>
      <c r="L124" s="3">
        <f>INT((F124-(SUM($D$4:D124)/5))/(($AF$25+9*25)/5))+1</f>
        <v>1459</v>
      </c>
      <c r="M124" s="3">
        <f>INT((F124-(SUM($D$4:D124)/5))/(($AF$25+11*25)/5))+1</f>
        <v>1312</v>
      </c>
      <c r="N124" s="3">
        <f>INT((F124-(SUM($D$4:D124)/5))/(($AF$25+11*25)/5))+1</f>
        <v>1312</v>
      </c>
      <c r="O124" s="3">
        <f>INT((F124-(SUM($D$4:D124)/5))/(($AF$25+11*25)/5))+1</f>
        <v>1312</v>
      </c>
      <c r="P124" s="3">
        <f>INT((F124-(SUM($D$4:D124)/5))/(($AF$25+17*25)/5)+1)</f>
        <v>1006</v>
      </c>
      <c r="Q124" s="3">
        <f>INT((F124-(SUM($D$4:D124)/5))/(($AF$25+40*25)/5)+1)</f>
        <v>532</v>
      </c>
      <c r="R124" s="1">
        <v>10</v>
      </c>
    </row>
    <row r="125" spans="1:18" x14ac:dyDescent="0.25">
      <c r="A125" s="3">
        <v>122</v>
      </c>
      <c r="B125" s="3">
        <v>122</v>
      </c>
      <c r="C125" s="3">
        <v>0</v>
      </c>
      <c r="D125" s="3">
        <v>50</v>
      </c>
      <c r="E125" s="3">
        <f t="shared" si="15"/>
        <v>0</v>
      </c>
      <c r="F125" s="3">
        <f>SUM($E$4:E125)</f>
        <v>130535</v>
      </c>
      <c r="G125" s="3">
        <f t="shared" si="17"/>
        <v>0</v>
      </c>
      <c r="H125" s="3">
        <f t="shared" si="17"/>
        <v>652675</v>
      </c>
      <c r="I125" s="3">
        <f>H125-SUM($D$4:D124)</f>
        <v>647650</v>
      </c>
      <c r="J125" s="3">
        <f>INT((F125-(SUM($D$4:D125)/5))/(($AF$25+5*25)/5)+1)</f>
        <v>1883</v>
      </c>
      <c r="K125" s="3">
        <f>INT((F125-(SUM($D$4:D125)/5))/(($AF$25+7*25)/5)+1)</f>
        <v>1644</v>
      </c>
      <c r="L125" s="3">
        <f>INT((F125-(SUM($D$4:D125)/5))/(($AF$25+9*25)/5))+1</f>
        <v>1459</v>
      </c>
      <c r="M125" s="3">
        <f>INT((F125-(SUM($D$4:D125)/5))/(($AF$25+11*25)/5))+1</f>
        <v>1311</v>
      </c>
      <c r="N125" s="3">
        <f>INT((F125-(SUM($D$4:D125)/5))/(($AF$25+11*25)/5))+1</f>
        <v>1311</v>
      </c>
      <c r="O125" s="3">
        <f>INT((F125-(SUM($D$4:D125)/5))/(($AF$25+11*25)/5))+1</f>
        <v>1311</v>
      </c>
      <c r="P125" s="3">
        <f>INT((F125-(SUM($D$4:D125)/5))/(($AF$25+17*25)/5)+1)</f>
        <v>1006</v>
      </c>
      <c r="Q125" s="3">
        <f>INT((F125-(SUM($D$4:D125)/5))/(($AF$25+40*25)/5)+1)</f>
        <v>532</v>
      </c>
      <c r="R125" s="1">
        <v>10</v>
      </c>
    </row>
    <row r="126" spans="1:18" x14ac:dyDescent="0.25">
      <c r="A126" s="3">
        <v>123</v>
      </c>
      <c r="B126" s="3">
        <v>123</v>
      </c>
      <c r="C126" s="3">
        <v>0</v>
      </c>
      <c r="D126" s="3">
        <v>50</v>
      </c>
      <c r="E126" s="3">
        <f t="shared" si="15"/>
        <v>0</v>
      </c>
      <c r="F126" s="3">
        <f>SUM($E$4:E126)</f>
        <v>130535</v>
      </c>
      <c r="G126" s="3">
        <f t="shared" si="17"/>
        <v>0</v>
      </c>
      <c r="H126" s="3">
        <f t="shared" si="17"/>
        <v>652675</v>
      </c>
      <c r="I126" s="3">
        <f>H126-SUM($D$4:D125)</f>
        <v>647600</v>
      </c>
      <c r="J126" s="3">
        <f>INT((F126-(SUM($D$4:D126)/5))/(($AF$25+5*25)/5)+1)</f>
        <v>1883</v>
      </c>
      <c r="K126" s="3">
        <f>INT((F126-(SUM($D$4:D126)/5))/(($AF$25+7*25)/5)+1)</f>
        <v>1644</v>
      </c>
      <c r="L126" s="3">
        <f>INT((F126-(SUM($D$4:D126)/5))/(($AF$25+9*25)/5))+1</f>
        <v>1459</v>
      </c>
      <c r="M126" s="3">
        <f>INT((F126-(SUM($D$4:D126)/5))/(($AF$25+11*25)/5))+1</f>
        <v>1311</v>
      </c>
      <c r="N126" s="3">
        <f>INT((F126-(SUM($D$4:D126)/5))/(($AF$25+11*25)/5))+1</f>
        <v>1311</v>
      </c>
      <c r="O126" s="3">
        <f>INT((F126-(SUM($D$4:D126)/5))/(($AF$25+11*25)/5))+1</f>
        <v>1311</v>
      </c>
      <c r="P126" s="3">
        <f>INT((F126-(SUM($D$4:D126)/5))/(($AF$25+17*25)/5)+1)</f>
        <v>1006</v>
      </c>
      <c r="Q126" s="3">
        <f>INT((F126-(SUM($D$4:D126)/5))/(($AF$25+40*25)/5)+1)</f>
        <v>532</v>
      </c>
      <c r="R126" s="1">
        <v>10</v>
      </c>
    </row>
    <row r="127" spans="1:18" x14ac:dyDescent="0.25">
      <c r="A127" s="3">
        <v>124</v>
      </c>
      <c r="B127" s="3">
        <v>124</v>
      </c>
      <c r="C127" s="3">
        <v>0</v>
      </c>
      <c r="D127" s="3">
        <v>50</v>
      </c>
      <c r="E127" s="3">
        <f t="shared" si="15"/>
        <v>0</v>
      </c>
      <c r="F127" s="3">
        <f>SUM($E$4:E127)</f>
        <v>130535</v>
      </c>
      <c r="G127" s="3">
        <f t="shared" si="17"/>
        <v>0</v>
      </c>
      <c r="H127" s="3">
        <f t="shared" si="17"/>
        <v>652675</v>
      </c>
      <c r="I127" s="3">
        <f>H127-SUM($D$4:D126)</f>
        <v>647550</v>
      </c>
      <c r="J127" s="3">
        <f>INT((F127-(SUM($D$4:D127)/5))/(($AF$25+5*25)/5)+1)</f>
        <v>1883</v>
      </c>
      <c r="K127" s="3">
        <f>INT((F127-(SUM($D$4:D127)/5))/(($AF$25+7*25)/5)+1)</f>
        <v>1644</v>
      </c>
      <c r="L127" s="3">
        <f>INT((F127-(SUM($D$4:D127)/5))/(($AF$25+9*25)/5))+1</f>
        <v>1459</v>
      </c>
      <c r="M127" s="3">
        <f>INT((F127-(SUM($D$4:D127)/5))/(($AF$25+11*25)/5))+1</f>
        <v>1311</v>
      </c>
      <c r="N127" s="3">
        <f>INT((F127-(SUM($D$4:D127)/5))/(($AF$25+11*25)/5))+1</f>
        <v>1311</v>
      </c>
      <c r="O127" s="3">
        <f>INT((F127-(SUM($D$4:D127)/5))/(($AF$25+11*25)/5))+1</f>
        <v>1311</v>
      </c>
      <c r="P127" s="3">
        <f>INT((F127-(SUM($D$4:D127)/5))/(($AF$25+17*25)/5)+1)</f>
        <v>1006</v>
      </c>
      <c r="Q127" s="3">
        <f>INT((F127-(SUM($D$4:D127)/5))/(($AF$25+40*25)/5)+1)</f>
        <v>532</v>
      </c>
      <c r="R127" s="1">
        <v>10</v>
      </c>
    </row>
    <row r="128" spans="1:18" x14ac:dyDescent="0.25">
      <c r="A128" s="3">
        <v>125</v>
      </c>
      <c r="B128" s="3">
        <v>125</v>
      </c>
      <c r="C128" s="3">
        <v>0</v>
      </c>
      <c r="D128" s="3">
        <v>50</v>
      </c>
      <c r="E128" s="3">
        <f t="shared" si="15"/>
        <v>0</v>
      </c>
      <c r="F128" s="3">
        <f>SUM($E$4:E128)</f>
        <v>130535</v>
      </c>
      <c r="G128" s="3">
        <f t="shared" si="17"/>
        <v>0</v>
      </c>
      <c r="H128" s="3">
        <f t="shared" si="17"/>
        <v>652675</v>
      </c>
      <c r="I128" s="3">
        <f>H128-SUM($D$4:D127)</f>
        <v>647500</v>
      </c>
      <c r="J128" s="3">
        <f>INT((F128-(SUM($D$4:D128)/5))/(($AF$25+5*25)/5)+1)</f>
        <v>1883</v>
      </c>
      <c r="K128" s="3">
        <f>INT((F128-(SUM($D$4:D128)/5))/(($AF$25+7*25)/5)+1)</f>
        <v>1644</v>
      </c>
      <c r="L128" s="3">
        <f>INT((F128-(SUM($D$4:D128)/5))/(($AF$25+9*25)/5))+1</f>
        <v>1459</v>
      </c>
      <c r="M128" s="3">
        <f>INT((F128-(SUM($D$4:D128)/5))/(($AF$25+11*25)/5))+1</f>
        <v>1311</v>
      </c>
      <c r="N128" s="3">
        <f>INT((F128-(SUM($D$4:D128)/5))/(($AF$25+11*25)/5))+1</f>
        <v>1311</v>
      </c>
      <c r="O128" s="3">
        <f>INT((F128-(SUM($D$4:D128)/5))/(($AF$25+11*25)/5))+1</f>
        <v>1311</v>
      </c>
      <c r="P128" s="3">
        <f>INT((F128-(SUM($D$4:D128)/5))/(($AF$25+17*25)/5)+1)</f>
        <v>1006</v>
      </c>
      <c r="Q128" s="3">
        <f>INT((F128-(SUM($D$4:D128)/5))/(($AF$25+40*25)/5)+1)</f>
        <v>532</v>
      </c>
      <c r="R128" s="1">
        <v>10</v>
      </c>
    </row>
    <row r="129" spans="1:18" x14ac:dyDescent="0.25">
      <c r="A129" s="3">
        <v>126</v>
      </c>
      <c r="B129" s="3">
        <v>126</v>
      </c>
      <c r="C129" s="3">
        <v>0</v>
      </c>
      <c r="D129" s="3">
        <v>50</v>
      </c>
      <c r="E129" s="3">
        <f t="shared" si="15"/>
        <v>0</v>
      </c>
      <c r="F129" s="3">
        <f>SUM($E$4:E129)</f>
        <v>130535</v>
      </c>
      <c r="G129" s="3">
        <f t="shared" si="17"/>
        <v>0</v>
      </c>
      <c r="H129" s="3">
        <f t="shared" si="17"/>
        <v>652675</v>
      </c>
      <c r="I129" s="3">
        <f>H129-SUM($D$4:D128)</f>
        <v>647450</v>
      </c>
      <c r="J129" s="3">
        <f>INT((F129-(SUM($D$4:D129)/5))/(($AF$25+5*25)/5)+1)</f>
        <v>1882</v>
      </c>
      <c r="K129" s="3">
        <f>INT((F129-(SUM($D$4:D129)/5))/(($AF$25+7*25)/5)+1)</f>
        <v>1644</v>
      </c>
      <c r="L129" s="3">
        <f>INT((F129-(SUM($D$4:D129)/5))/(($AF$25+9*25)/5))+1</f>
        <v>1459</v>
      </c>
      <c r="M129" s="3">
        <f>INT((F129-(SUM($D$4:D129)/5))/(($AF$25+11*25)/5))+1</f>
        <v>1311</v>
      </c>
      <c r="N129" s="3">
        <f>INT((F129-(SUM($D$4:D129)/5))/(($AF$25+11*25)/5))+1</f>
        <v>1311</v>
      </c>
      <c r="O129" s="3">
        <f>INT((F129-(SUM($D$4:D129)/5))/(($AF$25+11*25)/5))+1</f>
        <v>1311</v>
      </c>
      <c r="P129" s="3">
        <f>INT((F129-(SUM($D$4:D129)/5))/(($AF$25+17*25)/5)+1)</f>
        <v>1006</v>
      </c>
      <c r="Q129" s="3">
        <f>INT((F129-(SUM($D$4:D129)/5))/(($AF$25+40*25)/5)+1)</f>
        <v>532</v>
      </c>
      <c r="R129" s="1">
        <v>10</v>
      </c>
    </row>
    <row r="130" spans="1:18" x14ac:dyDescent="0.25">
      <c r="A130" s="3">
        <v>127</v>
      </c>
      <c r="B130" s="3">
        <v>127</v>
      </c>
      <c r="D130" s="3">
        <v>50</v>
      </c>
      <c r="E130" s="3">
        <f t="shared" si="15"/>
        <v>0</v>
      </c>
      <c r="F130" s="3">
        <f>SUM($E$4:E130)</f>
        <v>130535</v>
      </c>
      <c r="G130" s="3">
        <f t="shared" si="17"/>
        <v>0</v>
      </c>
      <c r="H130" s="3">
        <f t="shared" si="17"/>
        <v>652675</v>
      </c>
      <c r="I130" s="3">
        <f>H130-SUM($D$4:D129)</f>
        <v>647400</v>
      </c>
      <c r="J130" s="3">
        <f>INT((F130-(SUM($D$4:D130)/5))/(($AF$25+5*25)/5)+1)</f>
        <v>1882</v>
      </c>
      <c r="K130" s="3">
        <f>INT((F130-(SUM($D$4:D130)/5))/(($AF$25+7*25)/5)+1)</f>
        <v>1644</v>
      </c>
      <c r="L130" s="3">
        <f>INT((F130-(SUM($D$4:D130)/5))/(($AF$25+9*25)/5))+1</f>
        <v>1458</v>
      </c>
      <c r="M130" s="3">
        <f>INT((F130-(SUM($D$4:D130)/5))/(($AF$25+11*25)/5))+1</f>
        <v>1311</v>
      </c>
      <c r="N130" s="3">
        <f>INT((F130-(SUM($D$4:D130)/5))/(($AF$25+11*25)/5))+1</f>
        <v>1311</v>
      </c>
      <c r="O130" s="3">
        <f>INT((F130-(SUM($D$4:D130)/5))/(($AF$25+11*25)/5))+1</f>
        <v>1311</v>
      </c>
      <c r="P130" s="3">
        <f>INT((F130-(SUM($D$4:D130)/5))/(($AF$25+17*25)/5)+1)</f>
        <v>1006</v>
      </c>
      <c r="Q130" s="3">
        <f>INT((F130-(SUM($D$4:D130)/5))/(($AF$25+40*25)/5)+1)</f>
        <v>532</v>
      </c>
      <c r="R130" s="1">
        <v>10</v>
      </c>
    </row>
    <row r="131" spans="1:18" x14ac:dyDescent="0.25">
      <c r="A131" s="3">
        <v>128</v>
      </c>
      <c r="B131" s="3">
        <v>128</v>
      </c>
      <c r="D131" s="3">
        <v>50</v>
      </c>
      <c r="E131" s="3">
        <f t="shared" si="15"/>
        <v>0</v>
      </c>
      <c r="F131" s="3">
        <f>SUM($E$4:E131)</f>
        <v>130535</v>
      </c>
      <c r="G131" s="3">
        <f t="shared" si="17"/>
        <v>0</v>
      </c>
      <c r="H131" s="3">
        <f t="shared" si="17"/>
        <v>652675</v>
      </c>
      <c r="I131" s="3">
        <f>H131-SUM($D$4:D130)</f>
        <v>647350</v>
      </c>
      <c r="J131" s="3">
        <f>INT((F131-(SUM($D$4:D131)/5))/(($AF$25+5*25)/5)+1)</f>
        <v>1882</v>
      </c>
      <c r="K131" s="3">
        <f>INT((F131-(SUM($D$4:D131)/5))/(($AF$25+7*25)/5)+1)</f>
        <v>1643</v>
      </c>
      <c r="L131" s="3">
        <f>INT((F131-(SUM($D$4:D131)/5))/(($AF$25+9*25)/5))+1</f>
        <v>1458</v>
      </c>
      <c r="M131" s="3">
        <f>INT((F131-(SUM($D$4:D131)/5))/(($AF$25+11*25)/5))+1</f>
        <v>1311</v>
      </c>
      <c r="N131" s="3">
        <f>INT((F131-(SUM($D$4:D131)/5))/(($AF$25+11*25)/5))+1</f>
        <v>1311</v>
      </c>
      <c r="O131" s="3">
        <f>INT((F131-(SUM($D$4:D131)/5))/(($AF$25+11*25)/5))+1</f>
        <v>1311</v>
      </c>
      <c r="P131" s="3">
        <f>INT((F131-(SUM($D$4:D131)/5))/(($AF$25+17*25)/5)+1)</f>
        <v>1006</v>
      </c>
      <c r="Q131" s="3">
        <f>INT((F131-(SUM($D$4:D131)/5))/(($AF$25+40*25)/5)+1)</f>
        <v>532</v>
      </c>
      <c r="R131" s="1">
        <v>10</v>
      </c>
    </row>
    <row r="132" spans="1:18" x14ac:dyDescent="0.25">
      <c r="A132" s="3">
        <v>129</v>
      </c>
      <c r="B132" s="3">
        <v>129</v>
      </c>
      <c r="D132" s="3">
        <v>50</v>
      </c>
      <c r="E132" s="3">
        <f t="shared" ref="E132:E153" si="18">C132/R132</f>
        <v>0</v>
      </c>
      <c r="F132" s="3">
        <f>SUM($E$4:E132)</f>
        <v>130535</v>
      </c>
      <c r="G132" s="3">
        <f t="shared" si="17"/>
        <v>0</v>
      </c>
      <c r="H132" s="3">
        <f t="shared" si="17"/>
        <v>652675</v>
      </c>
      <c r="I132" s="3">
        <f>H132-SUM($D$4:D131)</f>
        <v>647300</v>
      </c>
      <c r="J132" s="3">
        <f>INT((F132-(SUM($D$4:D132)/5))/(($AF$25+5*25)/5)+1)</f>
        <v>1882</v>
      </c>
      <c r="K132" s="3">
        <f>INT((F132-(SUM($D$4:D132)/5))/(($AF$25+7*25)/5)+1)</f>
        <v>1643</v>
      </c>
      <c r="L132" s="3">
        <f>INT((F132-(SUM($D$4:D132)/5))/(($AF$25+9*25)/5))+1</f>
        <v>1458</v>
      </c>
      <c r="M132" s="3">
        <f>INT((F132-(SUM($D$4:D132)/5))/(($AF$25+11*25)/5))+1</f>
        <v>1311</v>
      </c>
      <c r="N132" s="3">
        <f>INT((F132-(SUM($D$4:D132)/5))/(($AF$25+11*25)/5))+1</f>
        <v>1311</v>
      </c>
      <c r="O132" s="3">
        <f>INT((F132-(SUM($D$4:D132)/5))/(($AF$25+11*25)/5))+1</f>
        <v>1311</v>
      </c>
      <c r="P132" s="3">
        <f>INT((F132-(SUM($D$4:D132)/5))/(($AF$25+17*25)/5)+1)</f>
        <v>1006</v>
      </c>
      <c r="Q132" s="3">
        <f>INT((F132-(SUM($D$4:D132)/5))/(($AF$25+40*25)/5)+1)</f>
        <v>531</v>
      </c>
      <c r="R132" s="1">
        <v>10</v>
      </c>
    </row>
    <row r="133" spans="1:18" x14ac:dyDescent="0.25">
      <c r="A133" s="3">
        <v>130</v>
      </c>
      <c r="B133" s="3">
        <v>130</v>
      </c>
      <c r="D133" s="3">
        <v>50</v>
      </c>
      <c r="E133" s="3">
        <f t="shared" si="18"/>
        <v>0</v>
      </c>
      <c r="F133" s="3">
        <f>SUM($E$4:E133)</f>
        <v>130535</v>
      </c>
      <c r="G133" s="3">
        <f t="shared" si="17"/>
        <v>0</v>
      </c>
      <c r="H133" s="3">
        <f t="shared" si="17"/>
        <v>652675</v>
      </c>
      <c r="I133" s="3">
        <f>H133-SUM($D$4:D132)</f>
        <v>647250</v>
      </c>
      <c r="J133" s="3">
        <f>INT((F133-(SUM($D$4:D133)/5))/(($AF$25+5*25)/5)+1)</f>
        <v>1882</v>
      </c>
      <c r="K133" s="3">
        <f>INT((F133-(SUM($D$4:D133)/5))/(($AF$25+7*25)/5)+1)</f>
        <v>1643</v>
      </c>
      <c r="L133" s="3">
        <f>INT((F133-(SUM($D$4:D133)/5))/(($AF$25+9*25)/5))+1</f>
        <v>1458</v>
      </c>
      <c r="M133" s="3">
        <f>INT((F133-(SUM($D$4:D133)/5))/(($AF$25+11*25)/5))+1</f>
        <v>1311</v>
      </c>
      <c r="N133" s="3">
        <f>INT((F133-(SUM($D$4:D133)/5))/(($AF$25+11*25)/5))+1</f>
        <v>1311</v>
      </c>
      <c r="O133" s="3">
        <f>INT((F133-(SUM($D$4:D133)/5))/(($AF$25+11*25)/5))+1</f>
        <v>1311</v>
      </c>
      <c r="P133" s="3">
        <f>INT((F133-(SUM($D$4:D133)/5))/(($AF$25+17*25)/5)+1)</f>
        <v>1005</v>
      </c>
      <c r="Q133" s="3">
        <f>INT((F133-(SUM($D$4:D133)/5))/(($AF$25+40*25)/5)+1)</f>
        <v>531</v>
      </c>
      <c r="R133" s="1">
        <v>10</v>
      </c>
    </row>
    <row r="134" spans="1:18" x14ac:dyDescent="0.25">
      <c r="A134" s="3">
        <v>131</v>
      </c>
      <c r="B134" s="3">
        <v>131</v>
      </c>
      <c r="D134" s="3">
        <v>50</v>
      </c>
      <c r="E134" s="3">
        <f t="shared" si="18"/>
        <v>0</v>
      </c>
      <c r="F134" s="3">
        <f>SUM($E$4:E134)</f>
        <v>130535</v>
      </c>
      <c r="G134" s="3">
        <f t="shared" si="17"/>
        <v>0</v>
      </c>
      <c r="H134" s="3">
        <f t="shared" si="17"/>
        <v>652675</v>
      </c>
      <c r="I134" s="3">
        <f>H134-SUM($D$4:D133)</f>
        <v>647200</v>
      </c>
      <c r="J134" s="3">
        <f>INT((F134-(SUM($D$4:D134)/5))/(($AF$25+5*25)/5)+1)</f>
        <v>1882</v>
      </c>
      <c r="K134" s="3">
        <f>INT((F134-(SUM($D$4:D134)/5))/(($AF$25+7*25)/5)+1)</f>
        <v>1643</v>
      </c>
      <c r="L134" s="3">
        <f>INT((F134-(SUM($D$4:D134)/5))/(($AF$25+9*25)/5))+1</f>
        <v>1458</v>
      </c>
      <c r="M134" s="3">
        <f>INT((F134-(SUM($D$4:D134)/5))/(($AF$25+11*25)/5))+1</f>
        <v>1311</v>
      </c>
      <c r="N134" s="3">
        <f>INT((F134-(SUM($D$4:D134)/5))/(($AF$25+11*25)/5))+1</f>
        <v>1311</v>
      </c>
      <c r="O134" s="3">
        <f>INT((F134-(SUM($D$4:D134)/5))/(($AF$25+11*25)/5))+1</f>
        <v>1311</v>
      </c>
      <c r="P134" s="3">
        <f>INT((F134-(SUM($D$4:D134)/5))/(($AF$25+17*25)/5)+1)</f>
        <v>1005</v>
      </c>
      <c r="Q134" s="3">
        <f>INT((F134-(SUM($D$4:D134)/5))/(($AF$25+40*25)/5)+1)</f>
        <v>531</v>
      </c>
      <c r="R134" s="1">
        <v>10</v>
      </c>
    </row>
    <row r="135" spans="1:18" x14ac:dyDescent="0.25">
      <c r="A135" s="3">
        <v>132</v>
      </c>
      <c r="B135" s="3">
        <v>132</v>
      </c>
      <c r="D135" s="3">
        <v>50</v>
      </c>
      <c r="E135" s="3">
        <f t="shared" si="18"/>
        <v>0</v>
      </c>
      <c r="F135" s="3">
        <f>SUM($E$4:E135)</f>
        <v>130535</v>
      </c>
      <c r="G135" s="3">
        <f t="shared" si="17"/>
        <v>0</v>
      </c>
      <c r="H135" s="3">
        <f t="shared" si="17"/>
        <v>652675</v>
      </c>
      <c r="I135" s="3">
        <f>H135-SUM($D$4:D134)</f>
        <v>647150</v>
      </c>
      <c r="J135" s="3">
        <f>INT((F135-(SUM($D$4:D135)/5))/(($AF$25+5*25)/5)+1)</f>
        <v>1882</v>
      </c>
      <c r="K135" s="3">
        <f>INT((F135-(SUM($D$4:D135)/5))/(($AF$25+7*25)/5)+1)</f>
        <v>1643</v>
      </c>
      <c r="L135" s="3">
        <f>INT((F135-(SUM($D$4:D135)/5))/(($AF$25+9*25)/5))+1</f>
        <v>1458</v>
      </c>
      <c r="M135" s="3">
        <f>INT((F135-(SUM($D$4:D135)/5))/(($AF$25+11*25)/5))+1</f>
        <v>1310</v>
      </c>
      <c r="N135" s="3">
        <f>INT((F135-(SUM($D$4:D135)/5))/(($AF$25+11*25)/5))+1</f>
        <v>1310</v>
      </c>
      <c r="O135" s="3">
        <f>INT((F135-(SUM($D$4:D135)/5))/(($AF$25+11*25)/5))+1</f>
        <v>1310</v>
      </c>
      <c r="P135" s="3">
        <f>INT((F135-(SUM($D$4:D135)/5))/(($AF$25+17*25)/5)+1)</f>
        <v>1005</v>
      </c>
      <c r="Q135" s="3">
        <f>INT((F135-(SUM($D$4:D135)/5))/(($AF$25+40*25)/5)+1)</f>
        <v>531</v>
      </c>
      <c r="R135" s="1">
        <v>10</v>
      </c>
    </row>
    <row r="136" spans="1:18" x14ac:dyDescent="0.25">
      <c r="A136" s="3">
        <v>133</v>
      </c>
      <c r="B136" s="3">
        <v>133</v>
      </c>
      <c r="D136" s="3">
        <v>50</v>
      </c>
      <c r="E136" s="3">
        <f t="shared" si="18"/>
        <v>0</v>
      </c>
      <c r="F136" s="3">
        <f>SUM($E$4:E136)</f>
        <v>130535</v>
      </c>
      <c r="G136" s="3">
        <f t="shared" si="17"/>
        <v>0</v>
      </c>
      <c r="H136" s="3">
        <f t="shared" si="17"/>
        <v>652675</v>
      </c>
      <c r="I136" s="3">
        <f>H136-SUM($D$4:D135)</f>
        <v>647100</v>
      </c>
      <c r="J136" s="3">
        <f>INT((F136-(SUM($D$4:D136)/5))/(($AF$25+5*25)/5)+1)</f>
        <v>1881</v>
      </c>
      <c r="K136" s="3">
        <f>INT((F136-(SUM($D$4:D136)/5))/(($AF$25+7*25)/5)+1)</f>
        <v>1643</v>
      </c>
      <c r="L136" s="3">
        <f>INT((F136-(SUM($D$4:D136)/5))/(($AF$25+9*25)/5))+1</f>
        <v>1458</v>
      </c>
      <c r="M136" s="3">
        <f>INT((F136-(SUM($D$4:D136)/5))/(($AF$25+11*25)/5))+1</f>
        <v>1310</v>
      </c>
      <c r="N136" s="3">
        <f>INT((F136-(SUM($D$4:D136)/5))/(($AF$25+11*25)/5))+1</f>
        <v>1310</v>
      </c>
      <c r="O136" s="3">
        <f>INT((F136-(SUM($D$4:D136)/5))/(($AF$25+11*25)/5))+1</f>
        <v>1310</v>
      </c>
      <c r="P136" s="3">
        <f>INT((F136-(SUM($D$4:D136)/5))/(($AF$25+17*25)/5)+1)</f>
        <v>1005</v>
      </c>
      <c r="Q136" s="3">
        <f>INT((F136-(SUM($D$4:D136)/5))/(($AF$25+40*25)/5)+1)</f>
        <v>531</v>
      </c>
      <c r="R136" s="1">
        <v>10</v>
      </c>
    </row>
    <row r="137" spans="1:18" x14ac:dyDescent="0.25">
      <c r="A137" s="3">
        <v>134</v>
      </c>
      <c r="B137" s="3">
        <v>134</v>
      </c>
      <c r="D137" s="3">
        <v>50</v>
      </c>
      <c r="E137" s="3">
        <f t="shared" si="18"/>
        <v>0</v>
      </c>
      <c r="F137" s="3">
        <f>SUM($E$4:E137)</f>
        <v>130535</v>
      </c>
      <c r="G137" s="3">
        <f t="shared" si="17"/>
        <v>0</v>
      </c>
      <c r="H137" s="3">
        <f t="shared" si="17"/>
        <v>652675</v>
      </c>
      <c r="I137" s="3">
        <f>H137-SUM($D$4:D136)</f>
        <v>647050</v>
      </c>
      <c r="J137" s="3">
        <f>INT((F137-(SUM($D$4:D137)/5))/(($AF$25+5*25)/5)+1)</f>
        <v>1881</v>
      </c>
      <c r="K137" s="3">
        <f>INT((F137-(SUM($D$4:D137)/5))/(($AF$25+7*25)/5)+1)</f>
        <v>1643</v>
      </c>
      <c r="L137" s="3">
        <f>INT((F137-(SUM($D$4:D137)/5))/(($AF$25+9*25)/5))+1</f>
        <v>1458</v>
      </c>
      <c r="M137" s="3">
        <f>INT((F137-(SUM($D$4:D137)/5))/(($AF$25+11*25)/5))+1</f>
        <v>1310</v>
      </c>
      <c r="N137" s="3">
        <f>INT((F137-(SUM($D$4:D137)/5))/(($AF$25+11*25)/5))+1</f>
        <v>1310</v>
      </c>
      <c r="O137" s="3">
        <f>INT((F137-(SUM($D$4:D137)/5))/(($AF$25+11*25)/5))+1</f>
        <v>1310</v>
      </c>
      <c r="P137" s="3">
        <f>INT((F137-(SUM($D$4:D137)/5))/(($AF$25+17*25)/5)+1)</f>
        <v>1005</v>
      </c>
      <c r="Q137" s="3">
        <f>INT((F137-(SUM($D$4:D137)/5))/(($AF$25+40*25)/5)+1)</f>
        <v>531</v>
      </c>
      <c r="R137" s="1">
        <v>10</v>
      </c>
    </row>
    <row r="138" spans="1:18" x14ac:dyDescent="0.25">
      <c r="A138" s="3">
        <v>135</v>
      </c>
      <c r="B138" s="3">
        <v>135</v>
      </c>
      <c r="D138" s="3">
        <v>50</v>
      </c>
      <c r="E138" s="3">
        <f t="shared" si="18"/>
        <v>0</v>
      </c>
      <c r="F138" s="3">
        <f>SUM($E$4:E138)</f>
        <v>130535</v>
      </c>
      <c r="G138" s="3">
        <f t="shared" si="17"/>
        <v>0</v>
      </c>
      <c r="H138" s="3">
        <f t="shared" si="17"/>
        <v>652675</v>
      </c>
      <c r="I138" s="3">
        <f>H138-SUM($D$4:D137)</f>
        <v>647000</v>
      </c>
      <c r="J138" s="3">
        <f>INT((F138-(SUM($D$4:D138)/5))/(($AF$25+5*25)/5)+1)</f>
        <v>1881</v>
      </c>
      <c r="K138" s="3">
        <f>INT((F138-(SUM($D$4:D138)/5))/(($AF$25+7*25)/5)+1)</f>
        <v>1643</v>
      </c>
      <c r="L138" s="3">
        <f>INT((F138-(SUM($D$4:D138)/5))/(($AF$25+9*25)/5))+1</f>
        <v>1458</v>
      </c>
      <c r="M138" s="3">
        <f>INT((F138-(SUM($D$4:D138)/5))/(($AF$25+11*25)/5))+1</f>
        <v>1310</v>
      </c>
      <c r="N138" s="3">
        <f>INT((F138-(SUM($D$4:D138)/5))/(($AF$25+11*25)/5))+1</f>
        <v>1310</v>
      </c>
      <c r="O138" s="3">
        <f>INT((F138-(SUM($D$4:D138)/5))/(($AF$25+11*25)/5))+1</f>
        <v>1310</v>
      </c>
      <c r="P138" s="3">
        <f>INT((F138-(SUM($D$4:D138)/5))/(($AF$25+17*25)/5)+1)</f>
        <v>1005</v>
      </c>
      <c r="Q138" s="3">
        <f>INT((F138-(SUM($D$4:D138)/5))/(($AF$25+40*25)/5)+1)</f>
        <v>531</v>
      </c>
      <c r="R138" s="1">
        <v>10</v>
      </c>
    </row>
    <row r="139" spans="1:18" x14ac:dyDescent="0.25">
      <c r="A139" s="3">
        <v>136</v>
      </c>
      <c r="B139" s="3">
        <v>136</v>
      </c>
      <c r="D139" s="3">
        <v>50</v>
      </c>
      <c r="E139" s="3">
        <f t="shared" si="18"/>
        <v>0</v>
      </c>
      <c r="F139" s="3">
        <f>SUM($E$4:E139)</f>
        <v>130535</v>
      </c>
      <c r="G139" s="3">
        <f t="shared" si="17"/>
        <v>0</v>
      </c>
      <c r="H139" s="3">
        <f t="shared" si="17"/>
        <v>652675</v>
      </c>
      <c r="I139" s="3">
        <f>H139-SUM($D$4:D138)</f>
        <v>646950</v>
      </c>
      <c r="J139" s="3">
        <f>INT((F139-(SUM($D$4:D139)/5))/(($AF$25+5*25)/5)+1)</f>
        <v>1881</v>
      </c>
      <c r="K139" s="3">
        <f>INT((F139-(SUM($D$4:D139)/5))/(($AF$25+7*25)/5)+1)</f>
        <v>1642</v>
      </c>
      <c r="L139" s="3">
        <f>INT((F139-(SUM($D$4:D139)/5))/(($AF$25+9*25)/5))+1</f>
        <v>1457</v>
      </c>
      <c r="M139" s="3">
        <f>INT((F139-(SUM($D$4:D139)/5))/(($AF$25+11*25)/5))+1</f>
        <v>1310</v>
      </c>
      <c r="N139" s="3">
        <f>INT((F139-(SUM($D$4:D139)/5))/(($AF$25+11*25)/5))+1</f>
        <v>1310</v>
      </c>
      <c r="O139" s="3">
        <f>INT((F139-(SUM($D$4:D139)/5))/(($AF$25+11*25)/5))+1</f>
        <v>1310</v>
      </c>
      <c r="P139" s="3">
        <f>INT((F139-(SUM($D$4:D139)/5))/(($AF$25+17*25)/5)+1)</f>
        <v>1005</v>
      </c>
      <c r="Q139" s="3">
        <f>INT((F139-(SUM($D$4:D139)/5))/(($AF$25+40*25)/5)+1)</f>
        <v>531</v>
      </c>
      <c r="R139" s="1">
        <v>10</v>
      </c>
    </row>
    <row r="140" spans="1:18" x14ac:dyDescent="0.25">
      <c r="A140" s="3">
        <v>137</v>
      </c>
      <c r="B140" s="3">
        <v>137</v>
      </c>
      <c r="D140" s="3">
        <v>50</v>
      </c>
      <c r="E140" s="3">
        <f t="shared" si="18"/>
        <v>0</v>
      </c>
      <c r="F140" s="3">
        <f>SUM($E$4:E140)</f>
        <v>130535</v>
      </c>
      <c r="G140" s="3">
        <f t="shared" si="17"/>
        <v>0</v>
      </c>
      <c r="H140" s="3">
        <f t="shared" si="17"/>
        <v>652675</v>
      </c>
      <c r="I140" s="3">
        <f>H140-SUM($D$4:D139)</f>
        <v>646900</v>
      </c>
      <c r="J140" s="3">
        <f>INT((F140-(SUM($D$4:D140)/5))/(($AF$25+5*25)/5)+1)</f>
        <v>1881</v>
      </c>
      <c r="K140" s="3">
        <f>INT((F140-(SUM($D$4:D140)/5))/(($AF$25+7*25)/5)+1)</f>
        <v>1642</v>
      </c>
      <c r="L140" s="3">
        <f>INT((F140-(SUM($D$4:D140)/5))/(($AF$25+9*25)/5))+1</f>
        <v>1457</v>
      </c>
      <c r="M140" s="3">
        <f>INT((F140-(SUM($D$4:D140)/5))/(($AF$25+11*25)/5))+1</f>
        <v>1310</v>
      </c>
      <c r="N140" s="3">
        <f>INT((F140-(SUM($D$4:D140)/5))/(($AF$25+11*25)/5))+1</f>
        <v>1310</v>
      </c>
      <c r="O140" s="3">
        <f>INT((F140-(SUM($D$4:D140)/5))/(($AF$25+11*25)/5))+1</f>
        <v>1310</v>
      </c>
      <c r="P140" s="3">
        <f>INT((F140-(SUM($D$4:D140)/5))/(($AF$25+17*25)/5)+1)</f>
        <v>1005</v>
      </c>
      <c r="Q140" s="3">
        <f>INT((F140-(SUM($D$4:D140)/5))/(($AF$25+40*25)/5)+1)</f>
        <v>531</v>
      </c>
      <c r="R140" s="1">
        <v>10</v>
      </c>
    </row>
    <row r="141" spans="1:18" x14ac:dyDescent="0.25">
      <c r="A141" s="3">
        <v>138</v>
      </c>
      <c r="B141" s="3">
        <v>138</v>
      </c>
      <c r="D141" s="3">
        <v>50</v>
      </c>
      <c r="E141" s="3">
        <f t="shared" si="18"/>
        <v>0</v>
      </c>
      <c r="F141" s="3">
        <f>SUM($E$4:E141)</f>
        <v>130535</v>
      </c>
      <c r="G141" s="3">
        <f t="shared" si="17"/>
        <v>0</v>
      </c>
      <c r="H141" s="3">
        <f t="shared" si="17"/>
        <v>652675</v>
      </c>
      <c r="I141" s="3">
        <f>H141-SUM($D$4:D140)</f>
        <v>646850</v>
      </c>
      <c r="J141" s="3">
        <f>INT((F141-(SUM($D$4:D141)/5))/(($AF$25+5*25)/5)+1)</f>
        <v>1881</v>
      </c>
      <c r="K141" s="3">
        <f>INT((F141-(SUM($D$4:D141)/5))/(($AF$25+7*25)/5)+1)</f>
        <v>1642</v>
      </c>
      <c r="L141" s="3">
        <f>INT((F141-(SUM($D$4:D141)/5))/(($AF$25+9*25)/5))+1</f>
        <v>1457</v>
      </c>
      <c r="M141" s="3">
        <f>INT((F141-(SUM($D$4:D141)/5))/(($AF$25+11*25)/5))+1</f>
        <v>1310</v>
      </c>
      <c r="N141" s="3">
        <f>INT((F141-(SUM($D$4:D141)/5))/(($AF$25+11*25)/5))+1</f>
        <v>1310</v>
      </c>
      <c r="O141" s="3">
        <f>INT((F141-(SUM($D$4:D141)/5))/(($AF$25+11*25)/5))+1</f>
        <v>1310</v>
      </c>
      <c r="P141" s="3">
        <f>INT((F141-(SUM($D$4:D141)/5))/(($AF$25+17*25)/5)+1)</f>
        <v>1005</v>
      </c>
      <c r="Q141" s="3">
        <f>INT((F141-(SUM($D$4:D141)/5))/(($AF$25+40*25)/5)+1)</f>
        <v>531</v>
      </c>
      <c r="R141" s="1">
        <v>10</v>
      </c>
    </row>
    <row r="142" spans="1:18" x14ac:dyDescent="0.25">
      <c r="A142" s="3">
        <v>139</v>
      </c>
      <c r="B142" s="3">
        <v>139</v>
      </c>
      <c r="D142" s="3">
        <v>50</v>
      </c>
      <c r="E142" s="3">
        <f t="shared" si="18"/>
        <v>0</v>
      </c>
      <c r="F142" s="3">
        <f>SUM($E$4:E142)</f>
        <v>130535</v>
      </c>
      <c r="G142" s="3">
        <f t="shared" si="17"/>
        <v>0</v>
      </c>
      <c r="H142" s="3">
        <f t="shared" si="17"/>
        <v>652675</v>
      </c>
      <c r="I142" s="3">
        <f>H142-SUM($D$4:D141)</f>
        <v>646800</v>
      </c>
      <c r="J142" s="3">
        <f>INT((F142-(SUM($D$4:D142)/5))/(($AF$25+5*25)/5)+1)</f>
        <v>1881</v>
      </c>
      <c r="K142" s="3">
        <f>INT((F142-(SUM($D$4:D142)/5))/(($AF$25+7*25)/5)+1)</f>
        <v>1642</v>
      </c>
      <c r="L142" s="3">
        <f>INT((F142-(SUM($D$4:D142)/5))/(($AF$25+9*25)/5))+1</f>
        <v>1457</v>
      </c>
      <c r="M142" s="3">
        <f>INT((F142-(SUM($D$4:D142)/5))/(($AF$25+11*25)/5))+1</f>
        <v>1310</v>
      </c>
      <c r="N142" s="3">
        <f>INT((F142-(SUM($D$4:D142)/5))/(($AF$25+11*25)/5))+1</f>
        <v>1310</v>
      </c>
      <c r="O142" s="3">
        <f>INT((F142-(SUM($D$4:D142)/5))/(($AF$25+11*25)/5))+1</f>
        <v>1310</v>
      </c>
      <c r="P142" s="3">
        <f>INT((F142-(SUM($D$4:D142)/5))/(($AF$25+17*25)/5)+1)</f>
        <v>1005</v>
      </c>
      <c r="Q142" s="3">
        <f>INT((F142-(SUM($D$4:D142)/5))/(($AF$25+40*25)/5)+1)</f>
        <v>531</v>
      </c>
      <c r="R142" s="1">
        <v>10</v>
      </c>
    </row>
    <row r="143" spans="1:18" x14ac:dyDescent="0.25">
      <c r="A143" s="3">
        <v>140</v>
      </c>
      <c r="B143" s="3">
        <v>140</v>
      </c>
      <c r="D143" s="3">
        <v>50</v>
      </c>
      <c r="E143" s="3">
        <f t="shared" si="18"/>
        <v>0</v>
      </c>
      <c r="F143" s="3">
        <f>SUM($E$4:E143)</f>
        <v>130535</v>
      </c>
      <c r="G143" s="3">
        <f t="shared" si="17"/>
        <v>0</v>
      </c>
      <c r="H143" s="3">
        <f t="shared" si="17"/>
        <v>652675</v>
      </c>
      <c r="I143" s="3">
        <f>H143-SUM($D$4:D142)</f>
        <v>646750</v>
      </c>
      <c r="J143" s="3">
        <f>INT((F143-(SUM($D$4:D143)/5))/(($AF$25+5*25)/5)+1)</f>
        <v>1880</v>
      </c>
      <c r="K143" s="3">
        <f>INT((F143-(SUM($D$4:D143)/5))/(($AF$25+7*25)/5)+1)</f>
        <v>1642</v>
      </c>
      <c r="L143" s="3">
        <f>INT((F143-(SUM($D$4:D143)/5))/(($AF$25+9*25)/5))+1</f>
        <v>1457</v>
      </c>
      <c r="M143" s="3">
        <f>INT((F143-(SUM($D$4:D143)/5))/(($AF$25+11*25)/5))+1</f>
        <v>1310</v>
      </c>
      <c r="N143" s="3">
        <f>INT((F143-(SUM($D$4:D143)/5))/(($AF$25+11*25)/5))+1</f>
        <v>1310</v>
      </c>
      <c r="O143" s="3">
        <f>INT((F143-(SUM($D$4:D143)/5))/(($AF$25+11*25)/5))+1</f>
        <v>1310</v>
      </c>
      <c r="P143" s="3">
        <f>INT((F143-(SUM($D$4:D143)/5))/(($AF$25+17*25)/5)+1)</f>
        <v>1005</v>
      </c>
      <c r="Q143" s="3">
        <f>INT((F143-(SUM($D$4:D143)/5))/(($AF$25+40*25)/5)+1)</f>
        <v>531</v>
      </c>
      <c r="R143" s="1">
        <v>10</v>
      </c>
    </row>
    <row r="144" spans="1:18" x14ac:dyDescent="0.25">
      <c r="A144" s="3">
        <v>141</v>
      </c>
      <c r="B144" s="3">
        <v>141</v>
      </c>
      <c r="D144" s="3">
        <v>50</v>
      </c>
      <c r="E144" s="3">
        <f t="shared" si="18"/>
        <v>0</v>
      </c>
      <c r="F144" s="3">
        <f>SUM($E$4:E144)</f>
        <v>130535</v>
      </c>
      <c r="G144" s="3">
        <f t="shared" si="17"/>
        <v>0</v>
      </c>
      <c r="H144" s="3">
        <f t="shared" si="17"/>
        <v>652675</v>
      </c>
      <c r="I144" s="3">
        <f>H144-SUM($D$4:D143)</f>
        <v>646700</v>
      </c>
      <c r="J144" s="3">
        <f>INT((F144-(SUM($D$4:D144)/5))/(($AF$25+5*25)/5)+1)</f>
        <v>1880</v>
      </c>
      <c r="K144" s="3">
        <f>INT((F144-(SUM($D$4:D144)/5))/(($AF$25+7*25)/5)+1)</f>
        <v>1642</v>
      </c>
      <c r="L144" s="3">
        <f>INT((F144-(SUM($D$4:D144)/5))/(($AF$25+9*25)/5))+1</f>
        <v>1457</v>
      </c>
      <c r="M144" s="3">
        <f>INT((F144-(SUM($D$4:D144)/5))/(($AF$25+11*25)/5))+1</f>
        <v>1310</v>
      </c>
      <c r="N144" s="3">
        <f>INT((F144-(SUM($D$4:D144)/5))/(($AF$25+11*25)/5))+1</f>
        <v>1310</v>
      </c>
      <c r="O144" s="3">
        <f>INT((F144-(SUM($D$4:D144)/5))/(($AF$25+11*25)/5))+1</f>
        <v>1310</v>
      </c>
      <c r="P144" s="3">
        <f>INT((F144-(SUM($D$4:D144)/5))/(($AF$25+17*25)/5)+1)</f>
        <v>1005</v>
      </c>
      <c r="Q144" s="3">
        <f>INT((F144-(SUM($D$4:D144)/5))/(($AF$25+40*25)/5)+1)</f>
        <v>531</v>
      </c>
      <c r="R144" s="1">
        <v>10</v>
      </c>
    </row>
    <row r="145" spans="1:18" x14ac:dyDescent="0.25">
      <c r="A145" s="3">
        <v>142</v>
      </c>
      <c r="B145" s="3">
        <v>142</v>
      </c>
      <c r="D145" s="3">
        <v>50</v>
      </c>
      <c r="E145" s="3">
        <f t="shared" si="18"/>
        <v>0</v>
      </c>
      <c r="F145" s="3">
        <f>SUM($E$4:E145)</f>
        <v>130535</v>
      </c>
      <c r="G145" s="3">
        <f t="shared" si="17"/>
        <v>0</v>
      </c>
      <c r="H145" s="3">
        <f t="shared" si="17"/>
        <v>652675</v>
      </c>
      <c r="I145" s="3">
        <f>H145-SUM($D$4:D144)</f>
        <v>646650</v>
      </c>
      <c r="J145" s="3">
        <f>INT((F145-(SUM($D$4:D145)/5))/(($AF$25+5*25)/5)+1)</f>
        <v>1880</v>
      </c>
      <c r="K145" s="3">
        <f>INT((F145-(SUM($D$4:D145)/5))/(($AF$25+7*25)/5)+1)</f>
        <v>1642</v>
      </c>
      <c r="L145" s="3">
        <f>INT((F145-(SUM($D$4:D145)/5))/(($AF$25+9*25)/5))+1</f>
        <v>1457</v>
      </c>
      <c r="M145" s="3">
        <f>INT((F145-(SUM($D$4:D145)/5))/(($AF$25+11*25)/5))+1</f>
        <v>1309</v>
      </c>
      <c r="N145" s="3">
        <f>INT((F145-(SUM($D$4:D145)/5))/(($AF$25+11*25)/5))+1</f>
        <v>1309</v>
      </c>
      <c r="O145" s="3">
        <f>INT((F145-(SUM($D$4:D145)/5))/(($AF$25+11*25)/5))+1</f>
        <v>1309</v>
      </c>
      <c r="P145" s="3">
        <f>INT((F145-(SUM($D$4:D145)/5))/(($AF$25+17*25)/5)+1)</f>
        <v>1005</v>
      </c>
      <c r="Q145" s="3">
        <f>INT((F145-(SUM($D$4:D145)/5))/(($AF$25+40*25)/5)+1)</f>
        <v>531</v>
      </c>
      <c r="R145" s="1">
        <v>10</v>
      </c>
    </row>
    <row r="146" spans="1:18" x14ac:dyDescent="0.25">
      <c r="A146" s="3">
        <v>143</v>
      </c>
      <c r="B146" s="3">
        <v>143</v>
      </c>
      <c r="D146" s="3">
        <v>50</v>
      </c>
      <c r="E146" s="3">
        <f t="shared" si="18"/>
        <v>0</v>
      </c>
      <c r="F146" s="3">
        <f>SUM($E$4:E146)</f>
        <v>130535</v>
      </c>
      <c r="G146" s="3">
        <f t="shared" si="17"/>
        <v>0</v>
      </c>
      <c r="H146" s="3">
        <f t="shared" si="17"/>
        <v>652675</v>
      </c>
      <c r="I146" s="3">
        <f>H146-SUM($D$4:D145)</f>
        <v>646600</v>
      </c>
      <c r="J146" s="3">
        <f>INT((F146-(SUM($D$4:D146)/5))/(($AF$25+5*25)/5)+1)</f>
        <v>1880</v>
      </c>
      <c r="K146" s="3">
        <f>INT((F146-(SUM($D$4:D146)/5))/(($AF$25+7*25)/5)+1)</f>
        <v>1641</v>
      </c>
      <c r="L146" s="3">
        <f>INT((F146-(SUM($D$4:D146)/5))/(($AF$25+9*25)/5))+1</f>
        <v>1457</v>
      </c>
      <c r="M146" s="3">
        <f>INT((F146-(SUM($D$4:D146)/5))/(($AF$25+11*25)/5))+1</f>
        <v>1309</v>
      </c>
      <c r="N146" s="3">
        <f>INT((F146-(SUM($D$4:D146)/5))/(($AF$25+11*25)/5))+1</f>
        <v>1309</v>
      </c>
      <c r="O146" s="3">
        <f>INT((F146-(SUM($D$4:D146)/5))/(($AF$25+11*25)/5))+1</f>
        <v>1309</v>
      </c>
      <c r="P146" s="3">
        <f>INT((F146-(SUM($D$4:D146)/5))/(($AF$25+17*25)/5)+1)</f>
        <v>1004</v>
      </c>
      <c r="Q146" s="3">
        <f>INT((F146-(SUM($D$4:D146)/5))/(($AF$25+40*25)/5)+1)</f>
        <v>531</v>
      </c>
      <c r="R146" s="1">
        <v>10</v>
      </c>
    </row>
    <row r="147" spans="1:18" x14ac:dyDescent="0.25">
      <c r="A147" s="3">
        <v>144</v>
      </c>
      <c r="B147" s="3">
        <v>144</v>
      </c>
      <c r="D147" s="3">
        <v>50</v>
      </c>
      <c r="E147" s="3">
        <f t="shared" si="18"/>
        <v>0</v>
      </c>
      <c r="F147" s="3">
        <f>SUM($E$4:E147)</f>
        <v>130535</v>
      </c>
      <c r="G147" s="3">
        <f t="shared" si="17"/>
        <v>0</v>
      </c>
      <c r="H147" s="3">
        <f t="shared" si="17"/>
        <v>652675</v>
      </c>
      <c r="I147" s="3">
        <f>H147-SUM($D$4:D146)</f>
        <v>646550</v>
      </c>
      <c r="J147" s="3">
        <f>INT((F147-(SUM($D$4:D147)/5))/(($AF$25+5*25)/5)+1)</f>
        <v>1880</v>
      </c>
      <c r="K147" s="3">
        <f>INT((F147-(SUM($D$4:D147)/5))/(($AF$25+7*25)/5)+1)</f>
        <v>1641</v>
      </c>
      <c r="L147" s="3">
        <f>INT((F147-(SUM($D$4:D147)/5))/(($AF$25+9*25)/5))+1</f>
        <v>1457</v>
      </c>
      <c r="M147" s="3">
        <f>INT((F147-(SUM($D$4:D147)/5))/(($AF$25+11*25)/5))+1</f>
        <v>1309</v>
      </c>
      <c r="N147" s="3">
        <f>INT((F147-(SUM($D$4:D147)/5))/(($AF$25+11*25)/5))+1</f>
        <v>1309</v>
      </c>
      <c r="O147" s="3">
        <f>INT((F147-(SUM($D$4:D147)/5))/(($AF$25+11*25)/5))+1</f>
        <v>1309</v>
      </c>
      <c r="P147" s="3">
        <f>INT((F147-(SUM($D$4:D147)/5))/(($AF$25+17*25)/5)+1)</f>
        <v>1004</v>
      </c>
      <c r="Q147" s="3">
        <f>INT((F147-(SUM($D$4:D147)/5))/(($AF$25+40*25)/5)+1)</f>
        <v>531</v>
      </c>
      <c r="R147" s="1">
        <v>10</v>
      </c>
    </row>
    <row r="148" spans="1:18" x14ac:dyDescent="0.25">
      <c r="A148" s="3">
        <v>145</v>
      </c>
      <c r="B148" s="3">
        <v>145</v>
      </c>
      <c r="D148" s="3">
        <v>50</v>
      </c>
      <c r="E148" s="3">
        <f t="shared" si="18"/>
        <v>0</v>
      </c>
      <c r="F148" s="3">
        <f>SUM($E$4:E148)</f>
        <v>130535</v>
      </c>
      <c r="G148" s="3">
        <f t="shared" ref="G148:H153" si="19">E148*5</f>
        <v>0</v>
      </c>
      <c r="H148" s="3">
        <f t="shared" si="19"/>
        <v>652675</v>
      </c>
      <c r="I148" s="3">
        <f>H148-SUM($D$4:D147)</f>
        <v>646500</v>
      </c>
      <c r="J148" s="3">
        <f>INT((F148-(SUM($D$4:D148)/5))/(($AF$25+5*25)/5)+1)</f>
        <v>1880</v>
      </c>
      <c r="K148" s="3">
        <f>INT((F148-(SUM($D$4:D148)/5))/(($AF$25+7*25)/5)+1)</f>
        <v>1641</v>
      </c>
      <c r="L148" s="3">
        <f>INT((F148-(SUM($D$4:D148)/5))/(($AF$25+9*25)/5))+1</f>
        <v>1456</v>
      </c>
      <c r="M148" s="3">
        <f>INT((F148-(SUM($D$4:D148)/5))/(($AF$25+11*25)/5))+1</f>
        <v>1309</v>
      </c>
      <c r="N148" s="3">
        <f>INT((F148-(SUM($D$4:D148)/5))/(($AF$25+11*25)/5))+1</f>
        <v>1309</v>
      </c>
      <c r="O148" s="3">
        <f>INT((F148-(SUM($D$4:D148)/5))/(($AF$25+11*25)/5))+1</f>
        <v>1309</v>
      </c>
      <c r="P148" s="3">
        <f>INT((F148-(SUM($D$4:D148)/5))/(($AF$25+17*25)/5)+1)</f>
        <v>1004</v>
      </c>
      <c r="Q148" s="3">
        <f>INT((F148-(SUM($D$4:D148)/5))/(($AF$25+40*25)/5)+1)</f>
        <v>531</v>
      </c>
      <c r="R148" s="1">
        <v>10</v>
      </c>
    </row>
    <row r="149" spans="1:18" x14ac:dyDescent="0.25">
      <c r="A149" s="3">
        <v>146</v>
      </c>
      <c r="B149" s="3">
        <v>146</v>
      </c>
      <c r="D149" s="3">
        <v>50</v>
      </c>
      <c r="E149" s="3">
        <f t="shared" si="18"/>
        <v>0</v>
      </c>
      <c r="F149" s="3">
        <f>SUM($E$4:E149)</f>
        <v>130535</v>
      </c>
      <c r="G149" s="3">
        <f t="shared" si="19"/>
        <v>0</v>
      </c>
      <c r="H149" s="3">
        <f t="shared" si="19"/>
        <v>652675</v>
      </c>
      <c r="I149" s="3">
        <f>H149-SUM($D$4:D148)</f>
        <v>646450</v>
      </c>
      <c r="J149" s="3">
        <f>INT((F149-(SUM($D$4:D149)/5))/(($AF$25+5*25)/5)+1)</f>
        <v>1880</v>
      </c>
      <c r="K149" s="3">
        <f>INT((F149-(SUM($D$4:D149)/5))/(($AF$25+7*25)/5)+1)</f>
        <v>1641</v>
      </c>
      <c r="L149" s="3">
        <f>INT((F149-(SUM($D$4:D149)/5))/(($AF$25+9*25)/5))+1</f>
        <v>1456</v>
      </c>
      <c r="M149" s="3">
        <f>INT((F149-(SUM($D$4:D149)/5))/(($AF$25+11*25)/5))+1</f>
        <v>1309</v>
      </c>
      <c r="N149" s="3">
        <f>INT((F149-(SUM($D$4:D149)/5))/(($AF$25+11*25)/5))+1</f>
        <v>1309</v>
      </c>
      <c r="O149" s="3">
        <f>INT((F149-(SUM($D$4:D149)/5))/(($AF$25+11*25)/5))+1</f>
        <v>1309</v>
      </c>
      <c r="P149" s="3">
        <f>INT((F149-(SUM($D$4:D149)/5))/(($AF$25+17*25)/5)+1)</f>
        <v>1004</v>
      </c>
      <c r="Q149" s="3">
        <f>INT((F149-(SUM($D$4:D149)/5))/(($AF$25+40*25)/5)+1)</f>
        <v>531</v>
      </c>
      <c r="R149" s="1">
        <v>10</v>
      </c>
    </row>
    <row r="150" spans="1:18" x14ac:dyDescent="0.25">
      <c r="A150" s="3">
        <v>147</v>
      </c>
      <c r="B150" s="3">
        <v>147</v>
      </c>
      <c r="D150" s="3">
        <v>50</v>
      </c>
      <c r="E150" s="3">
        <f t="shared" si="18"/>
        <v>0</v>
      </c>
      <c r="F150" s="3">
        <f>SUM($E$4:E150)</f>
        <v>130535</v>
      </c>
      <c r="G150" s="3">
        <f t="shared" si="19"/>
        <v>0</v>
      </c>
      <c r="H150" s="3">
        <f t="shared" si="19"/>
        <v>652675</v>
      </c>
      <c r="I150" s="3">
        <f>H150-SUM($D$4:D149)</f>
        <v>646400</v>
      </c>
      <c r="J150" s="3">
        <f>INT((F150-(SUM($D$4:D150)/5))/(($AF$25+5*25)/5)+1)</f>
        <v>1879</v>
      </c>
      <c r="K150" s="3">
        <f>INT((F150-(SUM($D$4:D150)/5))/(($AF$25+7*25)/5)+1)</f>
        <v>1641</v>
      </c>
      <c r="L150" s="3">
        <f>INT((F150-(SUM($D$4:D150)/5))/(($AF$25+9*25)/5))+1</f>
        <v>1456</v>
      </c>
      <c r="M150" s="3">
        <f>INT((F150-(SUM($D$4:D150)/5))/(($AF$25+11*25)/5))+1</f>
        <v>1309</v>
      </c>
      <c r="N150" s="3">
        <f>INT((F150-(SUM($D$4:D150)/5))/(($AF$25+11*25)/5))+1</f>
        <v>1309</v>
      </c>
      <c r="O150" s="3">
        <f>INT((F150-(SUM($D$4:D150)/5))/(($AF$25+11*25)/5))+1</f>
        <v>1309</v>
      </c>
      <c r="P150" s="3">
        <f>INT((F150-(SUM($D$4:D150)/5))/(($AF$25+17*25)/5)+1)</f>
        <v>1004</v>
      </c>
      <c r="Q150" s="3">
        <f>INT((F150-(SUM($D$4:D150)/5))/(($AF$25+40*25)/5)+1)</f>
        <v>531</v>
      </c>
      <c r="R150" s="1">
        <v>10</v>
      </c>
    </row>
    <row r="151" spans="1:18" x14ac:dyDescent="0.25">
      <c r="A151" s="3">
        <v>148</v>
      </c>
      <c r="B151" s="3">
        <v>148</v>
      </c>
      <c r="D151" s="3">
        <v>50</v>
      </c>
      <c r="E151" s="3">
        <f t="shared" si="18"/>
        <v>0</v>
      </c>
      <c r="F151" s="3">
        <f>SUM($E$4:E151)</f>
        <v>130535</v>
      </c>
      <c r="G151" s="3">
        <f t="shared" si="19"/>
        <v>0</v>
      </c>
      <c r="H151" s="3">
        <f t="shared" si="19"/>
        <v>652675</v>
      </c>
      <c r="I151" s="3">
        <f>H151-SUM($D$4:D150)</f>
        <v>646350</v>
      </c>
      <c r="J151" s="3">
        <f>INT((F151-(SUM($D$4:D151)/5))/(($AF$25+5*25)/5)+1)</f>
        <v>1879</v>
      </c>
      <c r="K151" s="3">
        <f>INT((F151-(SUM($D$4:D151)/5))/(($AF$25+7*25)/5)+1)</f>
        <v>1641</v>
      </c>
      <c r="L151" s="3">
        <f>INT((F151-(SUM($D$4:D151)/5))/(($AF$25+9*25)/5))+1</f>
        <v>1456</v>
      </c>
      <c r="M151" s="3">
        <f>INT((F151-(SUM($D$4:D151)/5))/(($AF$25+11*25)/5))+1</f>
        <v>1309</v>
      </c>
      <c r="N151" s="3">
        <f>INT((F151-(SUM($D$4:D151)/5))/(($AF$25+11*25)/5))+1</f>
        <v>1309</v>
      </c>
      <c r="O151" s="3">
        <f>INT((F151-(SUM($D$4:D151)/5))/(($AF$25+11*25)/5))+1</f>
        <v>1309</v>
      </c>
      <c r="P151" s="3">
        <f>INT((F151-(SUM($D$4:D151)/5))/(($AF$25+17*25)/5)+1)</f>
        <v>1004</v>
      </c>
      <c r="Q151" s="3">
        <f>INT((F151-(SUM($D$4:D151)/5))/(($AF$25+40*25)/5)+1)</f>
        <v>531</v>
      </c>
      <c r="R151" s="1">
        <v>10</v>
      </c>
    </row>
    <row r="152" spans="1:18" x14ac:dyDescent="0.25">
      <c r="A152" s="3">
        <v>149</v>
      </c>
      <c r="B152" s="3">
        <v>149</v>
      </c>
      <c r="D152" s="3">
        <v>50</v>
      </c>
      <c r="E152" s="3">
        <f t="shared" si="18"/>
        <v>0</v>
      </c>
      <c r="F152" s="3">
        <f>SUM($E$4:E152)</f>
        <v>130535</v>
      </c>
      <c r="G152" s="3">
        <f t="shared" si="19"/>
        <v>0</v>
      </c>
      <c r="H152" s="3">
        <f t="shared" si="19"/>
        <v>652675</v>
      </c>
      <c r="I152" s="3">
        <f>H152-SUM($D$4:D151)</f>
        <v>646300</v>
      </c>
      <c r="J152" s="3">
        <f>INT((F152-(SUM($D$4:D152)/5))/(($AF$25+5*25)/5)+1)</f>
        <v>1879</v>
      </c>
      <c r="K152" s="3">
        <f>INT((F152-(SUM($D$4:D152)/5))/(($AF$25+7*25)/5)+1)</f>
        <v>1641</v>
      </c>
      <c r="L152" s="3">
        <f>INT((F152-(SUM($D$4:D152)/5))/(($AF$25+9*25)/5))+1</f>
        <v>1456</v>
      </c>
      <c r="M152" s="3">
        <f>INT((F152-(SUM($D$4:D152)/5))/(($AF$25+11*25)/5))+1</f>
        <v>1309</v>
      </c>
      <c r="N152" s="3">
        <f>INT((F152-(SUM($D$4:D152)/5))/(($AF$25+11*25)/5))+1</f>
        <v>1309</v>
      </c>
      <c r="O152" s="3">
        <f>INT((F152-(SUM($D$4:D152)/5))/(($AF$25+11*25)/5))+1</f>
        <v>1309</v>
      </c>
      <c r="P152" s="3">
        <f>INT((F152-(SUM($D$4:D152)/5))/(($AF$25+17*25)/5)+1)</f>
        <v>1004</v>
      </c>
      <c r="Q152" s="3">
        <f>INT((F152-(SUM($D$4:D152)/5))/(($AF$25+40*25)/5)+1)</f>
        <v>531</v>
      </c>
      <c r="R152" s="1">
        <v>10</v>
      </c>
    </row>
    <row r="153" spans="1:18" x14ac:dyDescent="0.25">
      <c r="A153" s="3">
        <v>150</v>
      </c>
      <c r="B153" s="3">
        <v>150</v>
      </c>
      <c r="D153" s="3">
        <v>50</v>
      </c>
      <c r="E153" s="3">
        <f t="shared" si="18"/>
        <v>0</v>
      </c>
      <c r="F153" s="3">
        <f>SUM($E$4:E153)</f>
        <v>130535</v>
      </c>
      <c r="G153" s="3">
        <f t="shared" si="19"/>
        <v>0</v>
      </c>
      <c r="H153" s="3">
        <f t="shared" si="19"/>
        <v>652675</v>
      </c>
      <c r="I153" s="3">
        <f>H153-SUM($D$4:D152)</f>
        <v>646250</v>
      </c>
      <c r="J153" s="3">
        <f>INT((F153-(SUM($D$4:D153)/5))/(($AF$25+5*25)/5)+1)</f>
        <v>1879</v>
      </c>
      <c r="K153" s="3">
        <f>INT((F153-(SUM($D$4:D153)/5))/(($AF$25+7*25)/5)+1)</f>
        <v>1641</v>
      </c>
      <c r="L153" s="3">
        <f>INT((F153-(SUM($D$4:D153)/5))/(($AF$25+9*25)/5))+1</f>
        <v>1456</v>
      </c>
      <c r="M153" s="3">
        <f>INT((F153-(SUM($D$4:D153)/5))/(($AF$25+11*25)/5))+1</f>
        <v>1309</v>
      </c>
      <c r="N153" s="3">
        <f>INT((F153-(SUM($D$4:D153)/5))/(($AF$25+11*25)/5))+1</f>
        <v>1309</v>
      </c>
      <c r="O153" s="3">
        <f>INT((F153-(SUM($D$4:D153)/5))/(($AF$25+11*25)/5))+1</f>
        <v>1309</v>
      </c>
      <c r="P153" s="3">
        <f>INT((F153-(SUM($D$4:D153)/5))/(($AF$25+17*25)/5)+1)</f>
        <v>1004</v>
      </c>
      <c r="Q153" s="3">
        <f>INT((F153-(SUM($D$4:D153)/5))/(($AF$25+40*25)/5)+1)</f>
        <v>531</v>
      </c>
      <c r="R153" s="1">
        <v>10</v>
      </c>
    </row>
    <row r="154" spans="1:18" x14ac:dyDescent="0.25">
      <c r="B154" s="3"/>
    </row>
    <row r="155" spans="1:18" x14ac:dyDescent="0.25">
      <c r="B155" s="3"/>
    </row>
    <row r="156" spans="1:18" x14ac:dyDescent="0.25">
      <c r="B156" s="3"/>
    </row>
    <row r="157" spans="1:18" x14ac:dyDescent="0.25">
      <c r="B157" s="3"/>
    </row>
    <row r="158" spans="1:18" x14ac:dyDescent="0.25">
      <c r="B158" s="3"/>
    </row>
    <row r="159" spans="1:18" x14ac:dyDescent="0.25">
      <c r="B159" s="3"/>
    </row>
    <row r="160" spans="1:18" x14ac:dyDescent="0.25">
      <c r="B160" s="3"/>
    </row>
    <row r="161" spans="2:2" x14ac:dyDescent="0.25">
      <c r="B161" s="3"/>
    </row>
    <row r="162" spans="2:2" x14ac:dyDescent="0.25">
      <c r="B162" s="3"/>
    </row>
  </sheetData>
  <phoneticPr fontId="7" type="noConversion"/>
  <conditionalFormatting sqref="A2:R2">
    <cfRule type="expression" dxfId="3" priority="2">
      <formula>A2="Excluded"</formula>
    </cfRule>
    <cfRule type="expression" dxfId="2" priority="3">
      <formula>A2="Server"</formula>
    </cfRule>
    <cfRule type="expression" dxfId="1" priority="4">
      <formula>A2="Both"</formula>
    </cfRule>
    <cfRule type="expression" dxfId="0" priority="1">
      <formula>A2="Client"</formula>
    </cfRule>
  </conditionalFormatting>
  <dataValidations count="1">
    <dataValidation type="list" allowBlank="1" showInputMessage="1" showErrorMessage="1" sqref="A2:R2" xr:uid="{00000000-0002-0000-0200-000000000000}">
      <formula1>"Both,Client,Server,Excluded"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119"/>
  <sheetViews>
    <sheetView workbookViewId="0">
      <selection activeCell="I19" sqref="I19"/>
    </sheetView>
  </sheetViews>
  <sheetFormatPr defaultColWidth="9" defaultRowHeight="14.4" x14ac:dyDescent="0.25"/>
  <sheetData>
    <row r="1" spans="2:7" x14ac:dyDescent="0.25">
      <c r="B1">
        <v>10</v>
      </c>
      <c r="D1">
        <v>10</v>
      </c>
      <c r="G1" s="1">
        <v>350</v>
      </c>
    </row>
    <row r="2" spans="2:7" x14ac:dyDescent="0.25">
      <c r="B2">
        <v>10</v>
      </c>
      <c r="D2">
        <v>10</v>
      </c>
      <c r="G2" s="1">
        <v>400</v>
      </c>
    </row>
    <row r="3" spans="2:7" x14ac:dyDescent="0.25">
      <c r="B3">
        <v>10</v>
      </c>
      <c r="D3">
        <v>10</v>
      </c>
      <c r="G3" s="1">
        <v>450</v>
      </c>
    </row>
    <row r="4" spans="2:7" x14ac:dyDescent="0.25">
      <c r="B4">
        <v>10</v>
      </c>
      <c r="D4">
        <v>10</v>
      </c>
      <c r="G4" s="1">
        <v>500</v>
      </c>
    </row>
    <row r="5" spans="2:7" x14ac:dyDescent="0.25">
      <c r="B5">
        <v>20</v>
      </c>
      <c r="D5">
        <v>20</v>
      </c>
      <c r="G5" s="1">
        <v>550</v>
      </c>
    </row>
    <row r="6" spans="2:7" x14ac:dyDescent="0.25">
      <c r="B6">
        <v>20</v>
      </c>
      <c r="D6">
        <v>20</v>
      </c>
      <c r="G6" s="1">
        <v>600</v>
      </c>
    </row>
    <row r="7" spans="2:7" x14ac:dyDescent="0.25">
      <c r="B7">
        <v>30</v>
      </c>
      <c r="D7">
        <v>30</v>
      </c>
      <c r="G7" s="1">
        <v>650</v>
      </c>
    </row>
    <row r="8" spans="2:7" x14ac:dyDescent="0.25">
      <c r="B8">
        <v>30</v>
      </c>
      <c r="D8">
        <v>30</v>
      </c>
      <c r="G8" s="1">
        <v>700</v>
      </c>
    </row>
    <row r="9" spans="2:7" x14ac:dyDescent="0.25">
      <c r="B9">
        <v>40</v>
      </c>
      <c r="D9">
        <v>40</v>
      </c>
      <c r="G9" s="1">
        <v>750</v>
      </c>
    </row>
    <row r="10" spans="2:7" x14ac:dyDescent="0.25">
      <c r="B10">
        <v>40</v>
      </c>
      <c r="D10">
        <v>40</v>
      </c>
      <c r="G10" s="1">
        <v>800</v>
      </c>
    </row>
    <row r="11" spans="2:7" x14ac:dyDescent="0.25">
      <c r="B11">
        <v>50</v>
      </c>
      <c r="D11">
        <v>50</v>
      </c>
      <c r="G11" s="1">
        <v>850</v>
      </c>
    </row>
    <row r="12" spans="2:7" x14ac:dyDescent="0.25">
      <c r="B12">
        <v>50</v>
      </c>
      <c r="D12">
        <v>50</v>
      </c>
      <c r="G12" s="1">
        <v>900</v>
      </c>
    </row>
    <row r="13" spans="2:7" x14ac:dyDescent="0.25">
      <c r="B13">
        <v>60</v>
      </c>
      <c r="D13">
        <v>60</v>
      </c>
      <c r="G13" s="1">
        <v>1030</v>
      </c>
    </row>
    <row r="14" spans="2:7" x14ac:dyDescent="0.25">
      <c r="B14">
        <v>60</v>
      </c>
      <c r="D14">
        <v>60</v>
      </c>
      <c r="G14" s="1">
        <v>1040</v>
      </c>
    </row>
    <row r="15" spans="2:7" x14ac:dyDescent="0.25">
      <c r="B15">
        <v>70</v>
      </c>
      <c r="D15">
        <v>70</v>
      </c>
      <c r="G15" s="1">
        <v>1050</v>
      </c>
    </row>
    <row r="16" spans="2:7" x14ac:dyDescent="0.25">
      <c r="B16">
        <v>70</v>
      </c>
      <c r="D16">
        <v>70</v>
      </c>
      <c r="G16" s="1">
        <v>1060</v>
      </c>
    </row>
    <row r="17" spans="2:7" x14ac:dyDescent="0.25">
      <c r="B17">
        <v>80</v>
      </c>
      <c r="D17">
        <v>80</v>
      </c>
      <c r="G17" s="1">
        <v>1070</v>
      </c>
    </row>
    <row r="18" spans="2:7" x14ac:dyDescent="0.25">
      <c r="B18">
        <v>80</v>
      </c>
      <c r="D18">
        <v>80</v>
      </c>
      <c r="G18" s="1">
        <v>1080</v>
      </c>
    </row>
    <row r="19" spans="2:7" x14ac:dyDescent="0.25">
      <c r="B19">
        <v>90</v>
      </c>
      <c r="D19">
        <v>90</v>
      </c>
      <c r="G19" s="1">
        <v>1090</v>
      </c>
    </row>
    <row r="20" spans="2:7" x14ac:dyDescent="0.25">
      <c r="B20">
        <v>90</v>
      </c>
      <c r="D20">
        <v>90</v>
      </c>
      <c r="G20" s="1">
        <v>1100</v>
      </c>
    </row>
    <row r="21" spans="2:7" x14ac:dyDescent="0.25">
      <c r="B21">
        <v>100</v>
      </c>
      <c r="D21">
        <v>100</v>
      </c>
      <c r="G21" s="1">
        <v>1110</v>
      </c>
    </row>
    <row r="22" spans="2:7" x14ac:dyDescent="0.25">
      <c r="B22">
        <v>110</v>
      </c>
      <c r="D22">
        <v>110</v>
      </c>
      <c r="G22" s="1">
        <v>1120</v>
      </c>
    </row>
    <row r="23" spans="2:7" x14ac:dyDescent="0.25">
      <c r="B23">
        <v>120</v>
      </c>
      <c r="D23">
        <v>120</v>
      </c>
      <c r="G23" s="1">
        <v>1130</v>
      </c>
    </row>
    <row r="24" spans="2:7" x14ac:dyDescent="0.25">
      <c r="B24">
        <v>130</v>
      </c>
      <c r="D24">
        <v>130</v>
      </c>
      <c r="G24" s="1">
        <v>1140</v>
      </c>
    </row>
    <row r="25" spans="2:7" x14ac:dyDescent="0.25">
      <c r="B25">
        <v>140</v>
      </c>
      <c r="D25">
        <v>140</v>
      </c>
      <c r="G25" s="1">
        <v>1150</v>
      </c>
    </row>
    <row r="26" spans="2:7" x14ac:dyDescent="0.25">
      <c r="B26">
        <v>150</v>
      </c>
      <c r="D26">
        <v>150</v>
      </c>
      <c r="G26" s="1">
        <v>1160</v>
      </c>
    </row>
    <row r="27" spans="2:7" x14ac:dyDescent="0.25">
      <c r="B27">
        <v>160</v>
      </c>
      <c r="D27">
        <v>160</v>
      </c>
      <c r="G27" s="1">
        <v>1170</v>
      </c>
    </row>
    <row r="28" spans="2:7" x14ac:dyDescent="0.25">
      <c r="B28">
        <v>170</v>
      </c>
      <c r="D28">
        <v>170</v>
      </c>
      <c r="G28" s="1">
        <v>1180</v>
      </c>
    </row>
    <row r="29" spans="2:7" x14ac:dyDescent="0.25">
      <c r="B29">
        <v>300</v>
      </c>
      <c r="D29">
        <v>230</v>
      </c>
      <c r="G29" s="1">
        <v>1190</v>
      </c>
    </row>
    <row r="30" spans="2:7" x14ac:dyDescent="0.25">
      <c r="B30">
        <v>320</v>
      </c>
      <c r="D30">
        <v>240</v>
      </c>
      <c r="G30" s="1">
        <v>1200</v>
      </c>
    </row>
    <row r="31" spans="2:7" x14ac:dyDescent="0.25">
      <c r="B31">
        <v>330</v>
      </c>
      <c r="D31">
        <v>250</v>
      </c>
      <c r="G31" s="1">
        <v>1210</v>
      </c>
    </row>
    <row r="32" spans="2:7" x14ac:dyDescent="0.25">
      <c r="B32">
        <v>340</v>
      </c>
      <c r="D32">
        <v>260</v>
      </c>
      <c r="G32" s="1">
        <v>1220</v>
      </c>
    </row>
    <row r="33" spans="2:7" x14ac:dyDescent="0.25">
      <c r="B33">
        <v>350</v>
      </c>
      <c r="D33">
        <v>270</v>
      </c>
      <c r="G33" s="1">
        <v>1230</v>
      </c>
    </row>
    <row r="34" spans="2:7" x14ac:dyDescent="0.25">
      <c r="B34">
        <v>360</v>
      </c>
      <c r="D34">
        <v>280</v>
      </c>
      <c r="G34" s="1">
        <v>1240</v>
      </c>
    </row>
    <row r="35" spans="2:7" x14ac:dyDescent="0.25">
      <c r="B35">
        <v>370</v>
      </c>
      <c r="D35">
        <v>290</v>
      </c>
      <c r="G35" s="1">
        <v>1250</v>
      </c>
    </row>
    <row r="36" spans="2:7" x14ac:dyDescent="0.25">
      <c r="B36">
        <v>380</v>
      </c>
      <c r="D36">
        <v>300</v>
      </c>
      <c r="G36" s="1">
        <v>1260</v>
      </c>
    </row>
    <row r="37" spans="2:7" x14ac:dyDescent="0.25">
      <c r="B37">
        <v>390</v>
      </c>
      <c r="D37">
        <v>310</v>
      </c>
      <c r="G37" s="1">
        <v>1270</v>
      </c>
    </row>
    <row r="38" spans="2:7" x14ac:dyDescent="0.25">
      <c r="B38">
        <v>400</v>
      </c>
      <c r="D38">
        <f t="shared" ref="D38:D65" si="0">B38*0.8</f>
        <v>320</v>
      </c>
      <c r="G38" s="1">
        <v>1280</v>
      </c>
    </row>
    <row r="39" spans="2:7" x14ac:dyDescent="0.25">
      <c r="B39">
        <v>650</v>
      </c>
      <c r="D39">
        <f t="shared" si="0"/>
        <v>520</v>
      </c>
      <c r="G39" s="1">
        <v>1290</v>
      </c>
    </row>
    <row r="40" spans="2:7" x14ac:dyDescent="0.25">
      <c r="B40">
        <v>700</v>
      </c>
      <c r="D40">
        <f t="shared" si="0"/>
        <v>560</v>
      </c>
      <c r="G40" s="1">
        <v>1300</v>
      </c>
    </row>
    <row r="41" spans="2:7" x14ac:dyDescent="0.25">
      <c r="B41">
        <v>750</v>
      </c>
      <c r="D41">
        <f t="shared" si="0"/>
        <v>600</v>
      </c>
      <c r="G41" s="1">
        <v>1310</v>
      </c>
    </row>
    <row r="42" spans="2:7" x14ac:dyDescent="0.25">
      <c r="B42">
        <v>800</v>
      </c>
      <c r="D42">
        <f t="shared" si="0"/>
        <v>640</v>
      </c>
      <c r="G42" s="1">
        <v>1320</v>
      </c>
    </row>
    <row r="43" spans="2:7" x14ac:dyDescent="0.25">
      <c r="B43">
        <v>850</v>
      </c>
      <c r="D43">
        <f t="shared" si="0"/>
        <v>680</v>
      </c>
      <c r="G43" s="1">
        <v>1330</v>
      </c>
    </row>
    <row r="44" spans="2:7" x14ac:dyDescent="0.25">
      <c r="B44">
        <v>900</v>
      </c>
      <c r="D44">
        <f t="shared" si="0"/>
        <v>720</v>
      </c>
      <c r="G44" s="1">
        <v>1340</v>
      </c>
    </row>
    <row r="45" spans="2:7" x14ac:dyDescent="0.25">
      <c r="B45">
        <v>950</v>
      </c>
      <c r="D45">
        <f t="shared" si="0"/>
        <v>760</v>
      </c>
      <c r="G45" s="1">
        <v>1350</v>
      </c>
    </row>
    <row r="46" spans="2:7" x14ac:dyDescent="0.25">
      <c r="B46">
        <v>1000</v>
      </c>
      <c r="D46">
        <f t="shared" si="0"/>
        <v>800</v>
      </c>
      <c r="G46" s="1">
        <v>1400</v>
      </c>
    </row>
    <row r="47" spans="2:7" x14ac:dyDescent="0.25">
      <c r="B47">
        <v>1050</v>
      </c>
      <c r="D47">
        <f t="shared" si="0"/>
        <v>840</v>
      </c>
      <c r="G47" s="1">
        <v>1450</v>
      </c>
    </row>
    <row r="48" spans="2:7" x14ac:dyDescent="0.25">
      <c r="B48">
        <v>1100</v>
      </c>
      <c r="D48">
        <f t="shared" si="0"/>
        <v>880</v>
      </c>
      <c r="G48" s="1">
        <v>1450</v>
      </c>
    </row>
    <row r="49" spans="2:7" x14ac:dyDescent="0.25">
      <c r="B49">
        <v>1400</v>
      </c>
      <c r="D49">
        <f t="shared" si="0"/>
        <v>1120</v>
      </c>
      <c r="G49" s="1">
        <v>1500</v>
      </c>
    </row>
    <row r="50" spans="2:7" x14ac:dyDescent="0.25">
      <c r="B50">
        <v>1550</v>
      </c>
      <c r="D50">
        <f t="shared" si="0"/>
        <v>1240</v>
      </c>
      <c r="G50" s="2">
        <v>1500</v>
      </c>
    </row>
    <row r="51" spans="2:7" x14ac:dyDescent="0.25">
      <c r="B51">
        <v>1700</v>
      </c>
      <c r="D51">
        <f t="shared" si="0"/>
        <v>1360</v>
      </c>
      <c r="G51" s="2">
        <v>1550</v>
      </c>
    </row>
    <row r="52" spans="2:7" x14ac:dyDescent="0.25">
      <c r="B52">
        <v>1850</v>
      </c>
      <c r="D52">
        <f t="shared" si="0"/>
        <v>1480</v>
      </c>
      <c r="G52" s="2">
        <v>1550</v>
      </c>
    </row>
    <row r="53" spans="2:7" x14ac:dyDescent="0.25">
      <c r="B53">
        <v>2000</v>
      </c>
      <c r="D53">
        <f t="shared" si="0"/>
        <v>1600</v>
      </c>
      <c r="G53" s="2">
        <v>1600</v>
      </c>
    </row>
    <row r="54" spans="2:7" x14ac:dyDescent="0.25">
      <c r="B54">
        <v>2200</v>
      </c>
      <c r="D54">
        <f t="shared" si="0"/>
        <v>1760</v>
      </c>
      <c r="G54" s="2">
        <v>1600</v>
      </c>
    </row>
    <row r="55" spans="2:7" x14ac:dyDescent="0.25">
      <c r="B55">
        <v>2400</v>
      </c>
      <c r="D55">
        <f t="shared" si="0"/>
        <v>1920</v>
      </c>
      <c r="G55" s="2">
        <v>1650</v>
      </c>
    </row>
    <row r="56" spans="2:7" x14ac:dyDescent="0.25">
      <c r="B56">
        <v>2650</v>
      </c>
      <c r="D56">
        <f t="shared" si="0"/>
        <v>2120</v>
      </c>
      <c r="G56" s="1">
        <v>1700</v>
      </c>
    </row>
    <row r="57" spans="2:7" x14ac:dyDescent="0.25">
      <c r="B57">
        <v>2900</v>
      </c>
      <c r="D57">
        <f t="shared" si="0"/>
        <v>2320</v>
      </c>
      <c r="G57" s="1">
        <v>1700</v>
      </c>
    </row>
    <row r="58" spans="2:7" x14ac:dyDescent="0.25">
      <c r="B58">
        <v>3150</v>
      </c>
      <c r="D58">
        <f t="shared" si="0"/>
        <v>2520</v>
      </c>
      <c r="G58" s="1">
        <v>1750</v>
      </c>
    </row>
    <row r="59" spans="2:7" x14ac:dyDescent="0.25">
      <c r="B59">
        <v>3800</v>
      </c>
      <c r="D59">
        <f t="shared" si="0"/>
        <v>3040</v>
      </c>
      <c r="G59" s="1">
        <v>1750</v>
      </c>
    </row>
    <row r="60" spans="2:7" x14ac:dyDescent="0.25">
      <c r="B60">
        <v>4000</v>
      </c>
      <c r="D60">
        <f t="shared" si="0"/>
        <v>3200</v>
      </c>
      <c r="G60" s="1">
        <v>1800</v>
      </c>
    </row>
    <row r="61" spans="2:7" x14ac:dyDescent="0.25">
      <c r="B61">
        <v>4250</v>
      </c>
      <c r="D61">
        <f t="shared" si="0"/>
        <v>3400</v>
      </c>
      <c r="G61" s="1">
        <v>1800</v>
      </c>
    </row>
    <row r="62" spans="2:7" x14ac:dyDescent="0.25">
      <c r="B62">
        <v>4500</v>
      </c>
      <c r="D62">
        <f t="shared" si="0"/>
        <v>3600</v>
      </c>
      <c r="G62" s="1">
        <v>1850</v>
      </c>
    </row>
    <row r="63" spans="2:7" x14ac:dyDescent="0.25">
      <c r="B63">
        <v>4750</v>
      </c>
      <c r="D63">
        <f t="shared" si="0"/>
        <v>3800</v>
      </c>
      <c r="G63" s="1">
        <v>1850</v>
      </c>
    </row>
    <row r="64" spans="2:7" x14ac:dyDescent="0.25">
      <c r="B64">
        <v>5000</v>
      </c>
      <c r="D64">
        <f t="shared" si="0"/>
        <v>4000</v>
      </c>
      <c r="G64" s="1">
        <v>1900</v>
      </c>
    </row>
    <row r="65" spans="2:7" x14ac:dyDescent="0.25">
      <c r="B65">
        <v>5300</v>
      </c>
      <c r="D65">
        <f t="shared" si="0"/>
        <v>4240</v>
      </c>
      <c r="G65" s="1">
        <v>1900</v>
      </c>
    </row>
    <row r="66" spans="2:7" x14ac:dyDescent="0.25">
      <c r="B66">
        <v>5600</v>
      </c>
      <c r="D66">
        <f t="shared" ref="D66:D119" si="1">B66*0.8</f>
        <v>4480</v>
      </c>
      <c r="G66" s="1">
        <v>1950</v>
      </c>
    </row>
    <row r="67" spans="2:7" x14ac:dyDescent="0.25">
      <c r="B67">
        <v>5900</v>
      </c>
      <c r="D67">
        <f t="shared" si="1"/>
        <v>4720</v>
      </c>
      <c r="G67" s="1">
        <v>1950</v>
      </c>
    </row>
    <row r="68" spans="2:7" x14ac:dyDescent="0.25">
      <c r="B68">
        <v>6200</v>
      </c>
      <c r="D68">
        <f t="shared" si="1"/>
        <v>4960</v>
      </c>
      <c r="G68" s="1">
        <v>2000</v>
      </c>
    </row>
    <row r="69" spans="2:7" x14ac:dyDescent="0.25">
      <c r="B69">
        <v>7000</v>
      </c>
      <c r="D69">
        <f t="shared" si="1"/>
        <v>5600</v>
      </c>
      <c r="G69" s="1">
        <v>2050</v>
      </c>
    </row>
    <row r="70" spans="2:7" x14ac:dyDescent="0.25">
      <c r="B70">
        <v>7500</v>
      </c>
      <c r="D70">
        <f t="shared" si="1"/>
        <v>6000</v>
      </c>
      <c r="G70" s="1">
        <v>2050</v>
      </c>
    </row>
    <row r="71" spans="2:7" x14ac:dyDescent="0.25">
      <c r="B71">
        <v>8000</v>
      </c>
      <c r="D71">
        <f t="shared" si="1"/>
        <v>6400</v>
      </c>
      <c r="G71" s="1">
        <v>2100</v>
      </c>
    </row>
    <row r="72" spans="2:7" x14ac:dyDescent="0.25">
      <c r="B72">
        <v>8500</v>
      </c>
      <c r="D72">
        <f t="shared" si="1"/>
        <v>6800</v>
      </c>
      <c r="G72" s="1">
        <v>2100</v>
      </c>
    </row>
    <row r="73" spans="2:7" x14ac:dyDescent="0.25">
      <c r="B73">
        <v>9000</v>
      </c>
      <c r="D73">
        <f t="shared" si="1"/>
        <v>7200</v>
      </c>
      <c r="G73" s="1">
        <v>2150</v>
      </c>
    </row>
    <row r="74" spans="2:7" x14ac:dyDescent="0.25">
      <c r="B74">
        <v>9500</v>
      </c>
      <c r="D74">
        <f t="shared" si="1"/>
        <v>7600</v>
      </c>
      <c r="G74" s="1">
        <v>2150</v>
      </c>
    </row>
    <row r="75" spans="2:7" x14ac:dyDescent="0.25">
      <c r="B75">
        <v>10000</v>
      </c>
      <c r="D75">
        <f t="shared" si="1"/>
        <v>8000</v>
      </c>
      <c r="G75" s="1">
        <v>2200</v>
      </c>
    </row>
    <row r="76" spans="2:7" x14ac:dyDescent="0.25">
      <c r="B76">
        <v>10500</v>
      </c>
      <c r="D76">
        <f t="shared" si="1"/>
        <v>8400</v>
      </c>
      <c r="G76" s="1">
        <v>2200</v>
      </c>
    </row>
    <row r="77" spans="2:7" x14ac:dyDescent="0.25">
      <c r="B77">
        <v>11000</v>
      </c>
      <c r="D77">
        <f t="shared" si="1"/>
        <v>8800</v>
      </c>
      <c r="G77" s="1">
        <v>2250</v>
      </c>
    </row>
    <row r="78" spans="2:7" x14ac:dyDescent="0.25">
      <c r="B78">
        <v>11500</v>
      </c>
      <c r="D78">
        <f t="shared" si="1"/>
        <v>9200</v>
      </c>
      <c r="G78" s="1">
        <v>2250</v>
      </c>
    </row>
    <row r="79" spans="2:7" x14ac:dyDescent="0.25">
      <c r="B79">
        <v>12000</v>
      </c>
      <c r="D79">
        <f t="shared" si="1"/>
        <v>9600</v>
      </c>
      <c r="G79" s="1">
        <v>2300</v>
      </c>
    </row>
    <row r="80" spans="2:7" x14ac:dyDescent="0.25">
      <c r="B80">
        <v>12500</v>
      </c>
      <c r="D80">
        <f t="shared" si="1"/>
        <v>10000</v>
      </c>
      <c r="G80" s="1">
        <v>2350</v>
      </c>
    </row>
    <row r="81" spans="2:4" x14ac:dyDescent="0.25">
      <c r="B81" s="3">
        <v>13000</v>
      </c>
      <c r="D81">
        <f t="shared" si="1"/>
        <v>10400</v>
      </c>
    </row>
    <row r="82" spans="2:4" x14ac:dyDescent="0.25">
      <c r="B82" s="3">
        <v>13800</v>
      </c>
      <c r="D82">
        <f t="shared" si="1"/>
        <v>11040</v>
      </c>
    </row>
    <row r="83" spans="2:4" x14ac:dyDescent="0.25">
      <c r="B83" s="3">
        <v>14600</v>
      </c>
      <c r="D83">
        <f t="shared" si="1"/>
        <v>11680</v>
      </c>
    </row>
    <row r="84" spans="2:4" x14ac:dyDescent="0.25">
      <c r="B84" s="3">
        <v>15400</v>
      </c>
      <c r="D84">
        <f t="shared" si="1"/>
        <v>12320</v>
      </c>
    </row>
    <row r="85" spans="2:4" x14ac:dyDescent="0.25">
      <c r="B85" s="3">
        <v>16200</v>
      </c>
      <c r="D85">
        <f t="shared" si="1"/>
        <v>12960</v>
      </c>
    </row>
    <row r="86" spans="2:4" x14ac:dyDescent="0.25">
      <c r="B86" s="3">
        <v>17000</v>
      </c>
      <c r="D86">
        <f t="shared" si="1"/>
        <v>13600</v>
      </c>
    </row>
    <row r="87" spans="2:4" x14ac:dyDescent="0.25">
      <c r="B87" s="3">
        <v>17800</v>
      </c>
      <c r="D87">
        <f t="shared" si="1"/>
        <v>14240</v>
      </c>
    </row>
    <row r="88" spans="2:4" x14ac:dyDescent="0.25">
      <c r="B88" s="3">
        <v>18600</v>
      </c>
      <c r="D88">
        <f t="shared" si="1"/>
        <v>14880</v>
      </c>
    </row>
    <row r="89" spans="2:4" x14ac:dyDescent="0.25">
      <c r="B89" s="3">
        <v>20500</v>
      </c>
      <c r="D89">
        <f t="shared" si="1"/>
        <v>16400</v>
      </c>
    </row>
    <row r="90" spans="2:4" x14ac:dyDescent="0.25">
      <c r="B90" s="3">
        <v>21500</v>
      </c>
      <c r="D90">
        <f t="shared" si="1"/>
        <v>17200</v>
      </c>
    </row>
    <row r="91" spans="2:4" x14ac:dyDescent="0.25">
      <c r="B91" s="3">
        <v>22500</v>
      </c>
      <c r="D91">
        <f t="shared" si="1"/>
        <v>18000</v>
      </c>
    </row>
    <row r="92" spans="2:4" x14ac:dyDescent="0.25">
      <c r="B92" s="3">
        <v>23500</v>
      </c>
      <c r="D92">
        <f t="shared" si="1"/>
        <v>18800</v>
      </c>
    </row>
    <row r="93" spans="2:4" x14ac:dyDescent="0.25">
      <c r="B93" s="3">
        <v>24500</v>
      </c>
      <c r="D93">
        <f t="shared" si="1"/>
        <v>19600</v>
      </c>
    </row>
    <row r="94" spans="2:4" x14ac:dyDescent="0.25">
      <c r="B94" s="3">
        <v>25500</v>
      </c>
      <c r="D94">
        <f t="shared" si="1"/>
        <v>20400</v>
      </c>
    </row>
    <row r="95" spans="2:4" x14ac:dyDescent="0.25">
      <c r="B95" s="3">
        <v>26500</v>
      </c>
      <c r="D95">
        <f t="shared" si="1"/>
        <v>21200</v>
      </c>
    </row>
    <row r="96" spans="2:4" x14ac:dyDescent="0.25">
      <c r="B96" s="3">
        <v>27500</v>
      </c>
      <c r="D96">
        <f t="shared" si="1"/>
        <v>22000</v>
      </c>
    </row>
    <row r="97" spans="2:4" x14ac:dyDescent="0.25">
      <c r="B97" s="3">
        <v>28500</v>
      </c>
      <c r="D97">
        <f t="shared" si="1"/>
        <v>22800</v>
      </c>
    </row>
    <row r="98" spans="2:4" x14ac:dyDescent="0.25">
      <c r="B98" s="3">
        <v>29500</v>
      </c>
      <c r="D98">
        <f t="shared" si="1"/>
        <v>23600</v>
      </c>
    </row>
    <row r="99" spans="2:4" x14ac:dyDescent="0.25">
      <c r="B99" s="3">
        <v>33500</v>
      </c>
      <c r="D99">
        <f t="shared" si="1"/>
        <v>26800</v>
      </c>
    </row>
    <row r="100" spans="2:4" x14ac:dyDescent="0.25">
      <c r="B100" s="3">
        <v>35000</v>
      </c>
      <c r="D100">
        <f t="shared" si="1"/>
        <v>28000</v>
      </c>
    </row>
    <row r="101" spans="2:4" x14ac:dyDescent="0.25">
      <c r="B101" s="3">
        <v>36500</v>
      </c>
      <c r="D101">
        <f t="shared" si="1"/>
        <v>29200</v>
      </c>
    </row>
    <row r="102" spans="2:4" x14ac:dyDescent="0.25">
      <c r="B102" s="3">
        <v>38000</v>
      </c>
      <c r="D102">
        <f t="shared" si="1"/>
        <v>30400</v>
      </c>
    </row>
    <row r="103" spans="2:4" x14ac:dyDescent="0.25">
      <c r="B103" s="3">
        <v>39500</v>
      </c>
      <c r="D103">
        <f t="shared" si="1"/>
        <v>31600</v>
      </c>
    </row>
    <row r="104" spans="2:4" x14ac:dyDescent="0.25">
      <c r="B104" s="3">
        <v>41000</v>
      </c>
      <c r="D104">
        <f t="shared" si="1"/>
        <v>32800</v>
      </c>
    </row>
    <row r="105" spans="2:4" x14ac:dyDescent="0.25">
      <c r="B105" s="3">
        <v>42500</v>
      </c>
      <c r="D105">
        <f t="shared" si="1"/>
        <v>34000</v>
      </c>
    </row>
    <row r="106" spans="2:4" x14ac:dyDescent="0.25">
      <c r="B106" s="3">
        <v>44000</v>
      </c>
      <c r="D106">
        <f t="shared" si="1"/>
        <v>35200</v>
      </c>
    </row>
    <row r="107" spans="2:4" x14ac:dyDescent="0.25">
      <c r="B107" s="3">
        <v>45500</v>
      </c>
      <c r="D107">
        <f t="shared" si="1"/>
        <v>36400</v>
      </c>
    </row>
    <row r="108" spans="2:4" x14ac:dyDescent="0.25">
      <c r="B108" s="3">
        <v>47000</v>
      </c>
      <c r="D108">
        <f t="shared" si="1"/>
        <v>37600</v>
      </c>
    </row>
    <row r="109" spans="2:4" x14ac:dyDescent="0.25">
      <c r="B109" s="3">
        <v>49000</v>
      </c>
      <c r="D109">
        <f t="shared" si="1"/>
        <v>39200</v>
      </c>
    </row>
    <row r="110" spans="2:4" x14ac:dyDescent="0.25">
      <c r="B110" s="3">
        <v>51000</v>
      </c>
      <c r="D110">
        <f t="shared" si="1"/>
        <v>40800</v>
      </c>
    </row>
    <row r="111" spans="2:4" x14ac:dyDescent="0.25">
      <c r="B111" s="3">
        <v>53000</v>
      </c>
      <c r="D111">
        <f t="shared" si="1"/>
        <v>42400</v>
      </c>
    </row>
    <row r="112" spans="2:4" x14ac:dyDescent="0.25">
      <c r="B112" s="3">
        <v>55000</v>
      </c>
      <c r="D112">
        <f t="shared" si="1"/>
        <v>44000</v>
      </c>
    </row>
    <row r="113" spans="2:4" x14ac:dyDescent="0.25">
      <c r="B113" s="3">
        <v>57000</v>
      </c>
      <c r="D113">
        <f t="shared" si="1"/>
        <v>45600</v>
      </c>
    </row>
    <row r="114" spans="2:4" x14ac:dyDescent="0.25">
      <c r="B114" s="3">
        <v>59000</v>
      </c>
      <c r="D114">
        <f t="shared" si="1"/>
        <v>47200</v>
      </c>
    </row>
    <row r="115" spans="2:4" x14ac:dyDescent="0.25">
      <c r="B115" s="3">
        <v>61000</v>
      </c>
      <c r="D115">
        <f t="shared" si="1"/>
        <v>48800</v>
      </c>
    </row>
    <row r="116" spans="2:4" x14ac:dyDescent="0.25">
      <c r="B116" s="3">
        <v>63000</v>
      </c>
      <c r="D116">
        <f t="shared" si="1"/>
        <v>50400</v>
      </c>
    </row>
    <row r="117" spans="2:4" x14ac:dyDescent="0.25">
      <c r="B117" s="3">
        <v>65000</v>
      </c>
      <c r="D117">
        <f t="shared" si="1"/>
        <v>52000</v>
      </c>
    </row>
    <row r="118" spans="2:4" x14ac:dyDescent="0.25">
      <c r="B118" s="3">
        <v>67000</v>
      </c>
      <c r="D118">
        <f t="shared" si="1"/>
        <v>53600</v>
      </c>
    </row>
    <row r="119" spans="2:4" x14ac:dyDescent="0.25">
      <c r="B119" s="3">
        <v>70000</v>
      </c>
      <c r="D119">
        <f t="shared" si="1"/>
        <v>56000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计算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shiwei</cp:lastModifiedBy>
  <dcterms:created xsi:type="dcterms:W3CDTF">2006-09-16T00:00:00Z</dcterms:created>
  <dcterms:modified xsi:type="dcterms:W3CDTF">2018-11-25T07:52:31Z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