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配置" sheetId="3" r:id="rId3"/>
    <sheet name="Sheet3" sheetId="4" r:id="rId4"/>
  </sheets>
  <calcPr calcId="124519"/>
</workbook>
</file>

<file path=xl/calcChain.xml><?xml version="1.0" encoding="utf-8"?>
<calcChain xmlns="http://schemas.openxmlformats.org/spreadsheetml/2006/main">
  <c r="I6" i="1"/>
  <c r="I12"/>
  <c r="H12"/>
  <c r="I11"/>
  <c r="H11"/>
  <c r="H6"/>
  <c r="H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0"/>
  <c r="H10"/>
  <c r="I9"/>
  <c r="H9"/>
  <c r="I8"/>
  <c r="I7"/>
  <c r="H7"/>
  <c r="M53" i="4"/>
  <c r="M54"/>
  <c r="M55"/>
  <c r="M56"/>
  <c r="M57"/>
  <c r="M58"/>
  <c r="M59"/>
  <c r="M60"/>
  <c r="M61"/>
  <c r="M52"/>
  <c r="N29"/>
  <c r="N30"/>
  <c r="N31"/>
  <c r="N32"/>
  <c r="N33"/>
  <c r="N34"/>
  <c r="N35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9"/>
  <c r="J11" i="2"/>
  <c r="K62"/>
  <c r="K63"/>
  <c r="K64"/>
  <c r="K65" s="1"/>
  <c r="J61"/>
  <c r="J62"/>
  <c r="J63"/>
  <c r="K61"/>
  <c r="J60"/>
  <c r="G7" i="3"/>
  <c r="G8"/>
  <c r="I8" s="1"/>
  <c r="G9"/>
  <c r="G10"/>
  <c r="I10" s="1"/>
  <c r="G11"/>
  <c r="G12"/>
  <c r="I12" s="1"/>
  <c r="G13"/>
  <c r="G14"/>
  <c r="I14" s="1"/>
  <c r="G15"/>
  <c r="G16"/>
  <c r="I16" s="1"/>
  <c r="G17"/>
  <c r="G18"/>
  <c r="I18" s="1"/>
  <c r="G19"/>
  <c r="G20"/>
  <c r="I20" s="1"/>
  <c r="G21"/>
  <c r="G22"/>
  <c r="I22" s="1"/>
  <c r="G23"/>
  <c r="G24"/>
  <c r="I24" s="1"/>
  <c r="G25"/>
  <c r="G26"/>
  <c r="G27"/>
  <c r="G28"/>
  <c r="I28" s="1"/>
  <c r="G29"/>
  <c r="G30"/>
  <c r="I30" s="1"/>
  <c r="G31"/>
  <c r="G32"/>
  <c r="G33"/>
  <c r="G34"/>
  <c r="I34" s="1"/>
  <c r="G35"/>
  <c r="G36"/>
  <c r="I36" s="1"/>
  <c r="G37"/>
  <c r="G38"/>
  <c r="I38" s="1"/>
  <c r="G39"/>
  <c r="G40"/>
  <c r="I40" s="1"/>
  <c r="G41"/>
  <c r="G42"/>
  <c r="I42" s="1"/>
  <c r="G43"/>
  <c r="G44"/>
  <c r="I44" s="1"/>
  <c r="G45"/>
  <c r="G46"/>
  <c r="I46" s="1"/>
  <c r="G47"/>
  <c r="I47" s="1"/>
  <c r="G48"/>
  <c r="I48" s="1"/>
  <c r="G49"/>
  <c r="G50"/>
  <c r="I50" s="1"/>
  <c r="G51"/>
  <c r="I51" s="1"/>
  <c r="G52"/>
  <c r="I52" s="1"/>
  <c r="G6"/>
  <c r="F7"/>
  <c r="F8"/>
  <c r="F9"/>
  <c r="F10"/>
  <c r="F11"/>
  <c r="H11" s="1"/>
  <c r="F12"/>
  <c r="F13"/>
  <c r="F14"/>
  <c r="F15"/>
  <c r="H15" s="1"/>
  <c r="F16"/>
  <c r="F17"/>
  <c r="H17" s="1"/>
  <c r="F18"/>
  <c r="H18" s="1"/>
  <c r="F19"/>
  <c r="F20"/>
  <c r="F21"/>
  <c r="H21" s="1"/>
  <c r="F22"/>
  <c r="F23"/>
  <c r="H23" s="1"/>
  <c r="F24"/>
  <c r="F25"/>
  <c r="H25" s="1"/>
  <c r="F26"/>
  <c r="F27"/>
  <c r="H27" s="1"/>
  <c r="F28"/>
  <c r="H28" s="1"/>
  <c r="F29"/>
  <c r="H29" s="1"/>
  <c r="F30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39"/>
  <c r="H39" s="1"/>
  <c r="F40"/>
  <c r="H40" s="1"/>
  <c r="F41"/>
  <c r="H41" s="1"/>
  <c r="F42"/>
  <c r="H42" s="1"/>
  <c r="F43"/>
  <c r="F44"/>
  <c r="H44" s="1"/>
  <c r="F45"/>
  <c r="H45" s="1"/>
  <c r="F46"/>
  <c r="H46" s="1"/>
  <c r="F47"/>
  <c r="F48"/>
  <c r="H48" s="1"/>
  <c r="F49"/>
  <c r="H49" s="1"/>
  <c r="F50"/>
  <c r="H50" s="1"/>
  <c r="F51"/>
  <c r="H51" s="1"/>
  <c r="F52"/>
  <c r="H52" s="1"/>
  <c r="F6"/>
  <c r="H6" s="1"/>
  <c r="I49"/>
  <c r="H47"/>
  <c r="I45"/>
  <c r="I43"/>
  <c r="H43"/>
  <c r="I41"/>
  <c r="I39"/>
  <c r="I37"/>
  <c r="I35"/>
  <c r="I33"/>
  <c r="I32"/>
  <c r="I31"/>
  <c r="H30"/>
  <c r="I29"/>
  <c r="I27"/>
  <c r="I26"/>
  <c r="H26"/>
  <c r="I25"/>
  <c r="H24"/>
  <c r="I23"/>
  <c r="H22"/>
  <c r="I21"/>
  <c r="H20"/>
  <c r="I19"/>
  <c r="H19"/>
  <c r="I17"/>
  <c r="H16"/>
  <c r="I15"/>
  <c r="H14"/>
  <c r="I13"/>
  <c r="H13"/>
  <c r="H12"/>
  <c r="I11"/>
  <c r="H10"/>
  <c r="I9"/>
  <c r="H9"/>
  <c r="H8"/>
  <c r="I7"/>
  <c r="H7"/>
  <c r="I6"/>
  <c r="M20" i="2"/>
  <c r="J21"/>
  <c r="J20"/>
  <c r="M17"/>
  <c r="J17"/>
  <c r="J18"/>
  <c r="M14"/>
  <c r="J15"/>
  <c r="J14"/>
  <c r="M11"/>
  <c r="J12"/>
  <c r="K66" l="1"/>
  <c r="J65"/>
  <c r="J64"/>
  <c r="K67" l="1"/>
  <c r="J66"/>
  <c r="K68" l="1"/>
  <c r="J67"/>
  <c r="K69" l="1"/>
  <c r="J68"/>
  <c r="K70" l="1"/>
  <c r="J69"/>
  <c r="K71" l="1"/>
  <c r="J70"/>
  <c r="K72" l="1"/>
  <c r="J71"/>
  <c r="K73" l="1"/>
  <c r="J73" s="1"/>
  <c r="J72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1-单次充值
2-养成
3-玩法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变量不一定是类型值，需要单独定义
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三天一个主题，第几个主题的任务,0表示无效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范围：1-10000
低的值在前面，高的值在后面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程序读取最小值和最大值确定整个活动的日期
这个时间段必须要和holiday_time_info里的一致（会影响到开服七日中是否掉落）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单笔充值</t>
        </r>
        <r>
          <rPr>
            <sz val="9"/>
            <color indexed="81"/>
            <rFont val="Tahoma"/>
            <family val="2"/>
          </rPr>
          <t>X~X2</t>
        </r>
        <r>
          <rPr>
            <sz val="9"/>
            <color indexed="81"/>
            <rFont val="宋体"/>
            <family val="3"/>
            <charset val="134"/>
          </rPr>
          <t>元宝，活动期间可以领取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task_value1</t>
        </r>
        <r>
          <rPr>
            <sz val="9"/>
            <color indexed="81"/>
            <rFont val="宋体"/>
            <family val="3"/>
            <charset val="134"/>
          </rPr>
          <t>则为充值元宝数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task_value2</t>
        </r>
        <r>
          <rPr>
            <sz val="9"/>
            <color indexed="81"/>
            <rFont val="宋体"/>
            <family val="3"/>
            <charset val="134"/>
          </rPr>
          <t>为领取数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task_value3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X2</t>
        </r>
        <r>
          <rPr>
            <sz val="9"/>
            <color indexed="81"/>
            <rFont val="宋体"/>
            <family val="3"/>
            <charset val="134"/>
          </rPr>
          <t>（下略）
（状态）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全身穿戴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品质以上装备
（状态）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件橙色以上装备全部精炼到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件橙色以上装备全部强化到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件橙色以上装备精炼总等级到达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（状态）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全身穿戴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品质以上宝物
（状态）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件橙色以上宝物全部精炼到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件橙色以上宝物全部强化到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件橙色以上宝物精炼总等级到达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（状态）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个武将觉醒等级全部到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个武将觉醒总等级到达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（状态）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个武将天命等级全部到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个武将天命总等级到达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>活动期间获得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件橙色以上时装
（状态）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累计激活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个时装图鉴效果
（状态）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穿戴橙色以上时装并强化到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件橙色以上装备全部升星到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
（状态）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拥有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个护佑战宠
（状态）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>累计激活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个战宠图鉴效果
（状态）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出战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品质以上战宠并强化至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 xml:space="preserve">          </t>
        </r>
        <r>
          <rPr>
            <sz val="9"/>
            <color indexed="81"/>
            <rFont val="宋体"/>
            <family val="3"/>
            <charset val="134"/>
          </rPr>
          <t>（读取字段原因，战宠品质橙为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，其余品质橙为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）
（状态）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>出战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品质以上战宠并升星至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
（状态）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出战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品质以上战宠并精炼至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阶
（状态）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大富翁积分到达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活动期间三国无双重置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>活动期间夺宝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>活动期间团购累计购买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次货物
（状态）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>活动期间团购积分到达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>活动期间攻略精英副本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次（只算胜利）
（动作）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>活动期间攻打叛军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>活动期间击杀叛军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>活动期间分享叛军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（状态）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>活动期间转盘积分到达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33-</t>
        </r>
        <r>
          <rPr>
            <sz val="9"/>
            <color indexed="81"/>
            <rFont val="宋体"/>
            <family val="3"/>
            <charset val="134"/>
          </rPr>
          <t>活动期间进行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次豪华转盘
（动作）</t>
        </r>
        <r>
          <rPr>
            <sz val="9"/>
            <color indexed="81"/>
            <rFont val="Tahoma"/>
            <family val="2"/>
          </rPr>
          <t>34-</t>
        </r>
        <r>
          <rPr>
            <sz val="9"/>
            <color indexed="81"/>
            <rFont val="宋体"/>
            <family val="3"/>
            <charset val="134"/>
          </rPr>
          <t>活动期间进行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次普通转盘
（动作）</t>
        </r>
        <r>
          <rPr>
            <sz val="9"/>
            <color indexed="81"/>
            <rFont val="Tahoma"/>
            <family val="2"/>
          </rPr>
          <t>35-</t>
        </r>
        <r>
          <rPr>
            <sz val="9"/>
            <color indexed="81"/>
            <rFont val="宋体"/>
            <family val="3"/>
            <charset val="134"/>
          </rPr>
          <t>活动期间攻略主线副本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次（只算胜利）
（动作）</t>
        </r>
        <r>
          <rPr>
            <sz val="9"/>
            <color indexed="81"/>
            <rFont val="Tahoma"/>
            <family val="2"/>
          </rPr>
          <t>36-</t>
        </r>
        <r>
          <rPr>
            <sz val="9"/>
            <color indexed="81"/>
            <rFont val="宋体"/>
            <family val="3"/>
            <charset val="134"/>
          </rPr>
          <t>活动期间攻略军团副本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（状态）</t>
        </r>
        <r>
          <rPr>
            <sz val="9"/>
            <color indexed="81"/>
            <rFont val="Tahoma"/>
            <family val="2"/>
          </rPr>
          <t>37-</t>
        </r>
        <r>
          <rPr>
            <sz val="9"/>
            <color indexed="81"/>
            <rFont val="宋体"/>
            <family val="3"/>
            <charset val="134"/>
          </rPr>
          <t>军团副本攻略至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章
（状态）</t>
        </r>
        <r>
          <rPr>
            <sz val="9"/>
            <color indexed="81"/>
            <rFont val="Tahoma"/>
            <family val="2"/>
          </rPr>
          <t>38-</t>
        </r>
        <r>
          <rPr>
            <sz val="9"/>
            <color indexed="81"/>
            <rFont val="宋体"/>
            <family val="3"/>
            <charset val="134"/>
          </rPr>
          <t>奇门八卦积分到达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39-</t>
        </r>
        <r>
          <rPr>
            <sz val="9"/>
            <color indexed="81"/>
            <rFont val="宋体"/>
            <family val="3"/>
            <charset val="134"/>
          </rPr>
          <t>收集橙色挂盘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
（动作）</t>
        </r>
        <r>
          <rPr>
            <sz val="9"/>
            <color indexed="81"/>
            <rFont val="Tahoma"/>
            <family val="2"/>
          </rPr>
          <t>40-</t>
        </r>
        <r>
          <rPr>
            <sz val="9"/>
            <color indexed="81"/>
            <rFont val="宋体"/>
            <family val="3"/>
            <charset val="134"/>
          </rPr>
          <t>刷新兽魂商店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41-</t>
        </r>
        <r>
          <rPr>
            <sz val="9"/>
            <color indexed="81"/>
            <rFont val="宋体"/>
            <family val="3"/>
            <charset val="134"/>
          </rPr>
          <t>购买兽魂商店商品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（状态）</t>
        </r>
        <r>
          <rPr>
            <sz val="9"/>
            <color indexed="81"/>
            <rFont val="Tahoma"/>
            <family val="2"/>
          </rPr>
          <t>42-</t>
        </r>
        <r>
          <rPr>
            <sz val="9"/>
            <color indexed="81"/>
            <rFont val="宋体"/>
            <family val="3"/>
            <charset val="134"/>
          </rPr>
          <t>战斗力到达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43-</t>
        </r>
        <r>
          <rPr>
            <sz val="9"/>
            <color indexed="81"/>
            <rFont val="宋体"/>
            <family val="3"/>
            <charset val="134"/>
          </rPr>
          <t>今日登陆可以领取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类型值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固定为</t>
        </r>
        <r>
          <rPr>
            <sz val="9"/>
            <color indexed="81"/>
            <rFont val="Tahoma"/>
            <family val="2"/>
          </rPr>
          <t xml:space="preserve">1)
</t>
        </r>
        <r>
          <rPr>
            <sz val="9"/>
            <color indexed="81"/>
            <rFont val="宋体"/>
            <family val="3"/>
            <charset val="134"/>
          </rPr>
          <t>（状态）</t>
        </r>
        <r>
          <rPr>
            <sz val="9"/>
            <color indexed="81"/>
            <rFont val="Tahoma"/>
            <family val="2"/>
          </rPr>
          <t>44-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件橙色以上装备升星总星数到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X，有进度时作为最大值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Y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1-单次充值
2-养成
3-玩法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变量不一定是类型值，需要单独定义
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三天一个主题，第几个主题的任务,0表示无效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低的值在前面，高的值在后面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单笔充值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元宝，活动期间可以领取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task_value1</t>
        </r>
        <r>
          <rPr>
            <sz val="9"/>
            <color indexed="81"/>
            <rFont val="宋体"/>
            <family val="3"/>
            <charset val="134"/>
          </rPr>
          <t>则为充值元宝数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task_value2</t>
        </r>
        <r>
          <rPr>
            <sz val="9"/>
            <color indexed="81"/>
            <rFont val="宋体"/>
            <family val="3"/>
            <charset val="134"/>
          </rPr>
          <t>为领取数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（下略）
（状态）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全身穿戴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品质以上装备
（状态）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件橙色以上装备全部精炼到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件橙色以上装备全部强化到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件橙色以上装备精炼总等级到达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（状态）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全身穿戴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品质以上宝物
（状态）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件橙色以上宝物全部精炼到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件橙色以上宝物全部强化到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件橙色以上宝物精炼总等级到达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（状态）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个武将觉醒等级全部到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个武将觉醒总等级到达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（状态）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个武将天命等级全部到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个武将天命总等级到达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>活动期间获得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件橙色以上时装
（状态）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>累计激活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个时装图鉴效果
（状态）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>穿戴橙色以上时装并强化到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
（状态）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件橙色以上装备全部升星到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
（状态）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拥有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个护佑战宠
（状态）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>累计激活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个战宠图鉴效果
（状态）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出战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品质以上战宠并强化至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 xml:space="preserve">          </t>
        </r>
        <r>
          <rPr>
            <sz val="9"/>
            <color indexed="81"/>
            <rFont val="宋体"/>
            <family val="3"/>
            <charset val="134"/>
          </rPr>
          <t>（读取字段原因，战宠品质橙为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，其余品质橙为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）
（状态）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>出战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品质以上战宠并升星至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
（状态）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出战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品质以上战宠并精炼至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阶
（状态）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大富翁积分到达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活动期间三国无双重置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>活动期间夺宝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>活动期间团购累计购买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次货物
（状态）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>活动期间团购积分到达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>活动期间攻略精英副本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次（只算胜利）
（动作）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>活动期间攻打叛军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>活动期间击杀叛军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>活动期间分享叛军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（状态）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>活动期间转盘积分到达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33-</t>
        </r>
        <r>
          <rPr>
            <sz val="9"/>
            <color indexed="81"/>
            <rFont val="宋体"/>
            <family val="3"/>
            <charset val="134"/>
          </rPr>
          <t>活动期间进行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次豪华转盘
（动作）</t>
        </r>
        <r>
          <rPr>
            <sz val="9"/>
            <color indexed="81"/>
            <rFont val="Tahoma"/>
            <family val="2"/>
          </rPr>
          <t>34-</t>
        </r>
        <r>
          <rPr>
            <sz val="9"/>
            <color indexed="81"/>
            <rFont val="宋体"/>
            <family val="3"/>
            <charset val="134"/>
          </rPr>
          <t>活动期间进行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次普通转盘
（动作）</t>
        </r>
        <r>
          <rPr>
            <sz val="9"/>
            <color indexed="81"/>
            <rFont val="Tahoma"/>
            <family val="2"/>
          </rPr>
          <t>35-</t>
        </r>
        <r>
          <rPr>
            <sz val="9"/>
            <color indexed="81"/>
            <rFont val="宋体"/>
            <family val="3"/>
            <charset val="134"/>
          </rPr>
          <t>活动期间攻略主线副本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次（只算胜利）
（动作）</t>
        </r>
        <r>
          <rPr>
            <sz val="9"/>
            <color indexed="81"/>
            <rFont val="Tahoma"/>
            <family val="2"/>
          </rPr>
          <t>36-</t>
        </r>
        <r>
          <rPr>
            <sz val="9"/>
            <color indexed="81"/>
            <rFont val="宋体"/>
            <family val="3"/>
            <charset val="134"/>
          </rPr>
          <t>活动期间攻略军团副本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（状态）</t>
        </r>
        <r>
          <rPr>
            <sz val="9"/>
            <color indexed="81"/>
            <rFont val="Tahoma"/>
            <family val="2"/>
          </rPr>
          <t>37-</t>
        </r>
        <r>
          <rPr>
            <sz val="9"/>
            <color indexed="81"/>
            <rFont val="宋体"/>
            <family val="3"/>
            <charset val="134"/>
          </rPr>
          <t>军团副本攻略至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章
（状态）</t>
        </r>
        <r>
          <rPr>
            <sz val="9"/>
            <color indexed="81"/>
            <rFont val="Tahoma"/>
            <family val="2"/>
          </rPr>
          <t>38-</t>
        </r>
        <r>
          <rPr>
            <sz val="9"/>
            <color indexed="81"/>
            <rFont val="宋体"/>
            <family val="3"/>
            <charset val="134"/>
          </rPr>
          <t>奇门八卦积分到达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39-</t>
        </r>
        <r>
          <rPr>
            <sz val="9"/>
            <color indexed="81"/>
            <rFont val="宋体"/>
            <family val="3"/>
            <charset val="134"/>
          </rPr>
          <t>收集橙色挂盘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
（动作）</t>
        </r>
        <r>
          <rPr>
            <sz val="9"/>
            <color indexed="81"/>
            <rFont val="Tahoma"/>
            <family val="2"/>
          </rPr>
          <t>40-</t>
        </r>
        <r>
          <rPr>
            <sz val="9"/>
            <color indexed="81"/>
            <rFont val="宋体"/>
            <family val="3"/>
            <charset val="134"/>
          </rPr>
          <t>刷新兽魂商店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（动作）</t>
        </r>
        <r>
          <rPr>
            <sz val="9"/>
            <color indexed="81"/>
            <rFont val="Tahoma"/>
            <family val="2"/>
          </rPr>
          <t>41-</t>
        </r>
        <r>
          <rPr>
            <sz val="9"/>
            <color indexed="81"/>
            <rFont val="宋体"/>
            <family val="3"/>
            <charset val="134"/>
          </rPr>
          <t>购买兽魂商店商品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
（状态）</t>
        </r>
        <r>
          <rPr>
            <sz val="9"/>
            <color indexed="81"/>
            <rFont val="Tahoma"/>
            <family val="2"/>
          </rPr>
          <t>42-</t>
        </r>
        <r>
          <rPr>
            <sz val="9"/>
            <color indexed="81"/>
            <rFont val="宋体"/>
            <family val="3"/>
            <charset val="134"/>
          </rPr>
          <t>战斗力到达</t>
        </r>
        <r>
          <rPr>
            <sz val="9"/>
            <color indexed="81"/>
            <rFont val="Tahoma"/>
            <family val="2"/>
          </rPr>
          <t xml:space="preserve">X
</t>
        </r>
        <r>
          <rPr>
            <sz val="9"/>
            <color indexed="81"/>
            <rFont val="宋体"/>
            <family val="3"/>
            <charset val="134"/>
          </rPr>
          <t>（动作）</t>
        </r>
        <r>
          <rPr>
            <sz val="9"/>
            <color indexed="81"/>
            <rFont val="Tahoma"/>
            <family val="2"/>
          </rPr>
          <t>43-</t>
        </r>
        <r>
          <rPr>
            <sz val="9"/>
            <color indexed="81"/>
            <rFont val="宋体"/>
            <family val="3"/>
            <charset val="134"/>
          </rPr>
          <t>今日登陆可以领取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类型值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固定为</t>
        </r>
        <r>
          <rPr>
            <sz val="9"/>
            <color indexed="81"/>
            <rFont val="Tahoma"/>
            <family val="2"/>
          </rPr>
          <t xml:space="preserve">1)
</t>
        </r>
        <r>
          <rPr>
            <sz val="9"/>
            <color indexed="81"/>
            <rFont val="宋体"/>
            <family val="3"/>
            <charset val="134"/>
          </rPr>
          <t>（状态）</t>
        </r>
        <r>
          <rPr>
            <sz val="9"/>
            <color indexed="81"/>
            <rFont val="Tahoma"/>
            <family val="2"/>
          </rPr>
          <t>44-</t>
        </r>
        <r>
          <rPr>
            <sz val="9"/>
            <color indexed="81"/>
            <rFont val="宋体"/>
            <family val="3"/>
            <charset val="134"/>
          </rPr>
          <t>全身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件橙色以上装备升星总星数到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Y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</commentList>
</comments>
</file>

<file path=xl/sharedStrings.xml><?xml version="1.0" encoding="utf-8"?>
<sst xmlns="http://schemas.openxmlformats.org/spreadsheetml/2006/main" count="370" uniqueCount="155">
  <si>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</si>
  <si>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</si>
  <si>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</si>
  <si>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</si>
  <si>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</si>
  <si>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</si>
  <si>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</si>
  <si>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</si>
  <si>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</si>
  <si>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</si>
  <si>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</si>
  <si>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</si>
  <si>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</si>
  <si>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</si>
  <si>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</si>
  <si>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</si>
  <si>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</si>
  <si>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</si>
  <si>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</si>
  <si>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Excluded</t>
  </si>
  <si>
    <t>上阵所有武将觉醒等级全部到X级（#num1#/X）</t>
  </si>
  <si>
    <t>上阵所有武将天命总等级到达X（#num1#/X）</t>
  </si>
  <si>
    <t>id</t>
    <phoneticPr fontId="1" type="noConversion"/>
  </si>
  <si>
    <t>int</t>
    <phoneticPr fontId="1" type="noConversion"/>
  </si>
  <si>
    <t>string</t>
    <phoneticPr fontId="1" type="noConversion"/>
  </si>
  <si>
    <t>任务id</t>
    <phoneticPr fontId="1" type="noConversion"/>
  </si>
  <si>
    <t>任务页签</t>
    <phoneticPr fontId="1" type="noConversion"/>
  </si>
  <si>
    <t>任务描述</t>
    <phoneticPr fontId="1" type="noConversion"/>
  </si>
  <si>
    <t>任务时间</t>
    <phoneticPr fontId="1" type="noConversion"/>
  </si>
  <si>
    <t>显示顺序</t>
    <phoneticPr fontId="1" type="noConversion"/>
  </si>
  <si>
    <t>开始时间</t>
    <phoneticPr fontId="1" type="noConversion"/>
  </si>
  <si>
    <t>结束时间</t>
    <phoneticPr fontId="1" type="noConversion"/>
  </si>
  <si>
    <t>任务类型值1</t>
    <phoneticPr fontId="1" type="noConversion"/>
  </si>
  <si>
    <t>任务类型值2</t>
    <phoneticPr fontId="1" type="noConversion"/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</si>
  <si>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</si>
  <si>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</si>
  <si>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</si>
  <si>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Both</t>
    <phoneticPr fontId="1" type="noConversion"/>
  </si>
  <si>
    <t>Client</t>
    <phoneticPr fontId="1" type="noConversion"/>
  </si>
  <si>
    <t>tags</t>
    <phoneticPr fontId="1" type="noConversion"/>
  </si>
  <si>
    <t>directions</t>
    <phoneticPr fontId="1" type="noConversion"/>
  </si>
  <si>
    <t>limit_time</t>
    <phoneticPr fontId="1" type="noConversion"/>
  </si>
  <si>
    <t>arrange</t>
    <phoneticPr fontId="1" type="noConversion"/>
  </si>
  <si>
    <t>start_time</t>
    <phoneticPr fontId="1" type="noConversion"/>
  </si>
  <si>
    <t>end_time</t>
    <phoneticPr fontId="1" type="noConversion"/>
  </si>
  <si>
    <t>task_type</t>
    <phoneticPr fontId="1" type="noConversion"/>
  </si>
  <si>
    <t>task_value1</t>
    <phoneticPr fontId="1" type="noConversion"/>
  </si>
  <si>
    <t>task_value2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</si>
  <si>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</si>
  <si>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</si>
  <si>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</si>
  <si>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单笔充值#num1#元</t>
    <phoneticPr fontId="1" type="noConversion"/>
  </si>
  <si>
    <t>全身穿戴24件橙色以上装备（#num1#/24）</t>
    <phoneticPr fontId="1" type="noConversion"/>
  </si>
  <si>
    <t>全身24件橙色以上装备全部强化到X级（#num1#/X）</t>
    <phoneticPr fontId="1" type="noConversion"/>
  </si>
  <si>
    <t>全身穿戴12件X品质以上宝物（#num1#/12）</t>
    <phoneticPr fontId="1" type="noConversion"/>
  </si>
  <si>
    <t>全身12件橙色以上宝物全部精炼到X级（#num1#/X）</t>
    <phoneticPr fontId="1" type="noConversion"/>
  </si>
  <si>
    <t>全身12件橙色以上宝物全部强化到X级（#num1#/X）</t>
    <phoneticPr fontId="1" type="noConversion"/>
  </si>
  <si>
    <t>上阵所有武将觉醒总等级到达X（#num1#/X）</t>
    <phoneticPr fontId="1" type="noConversion"/>
  </si>
  <si>
    <t>上阵所有武将天命等级全部到X级（#num1#/X）</t>
    <phoneticPr fontId="1" type="noConversion"/>
  </si>
  <si>
    <t>活动期间获得X件橙色以上时装（#num1#/X）</t>
    <phoneticPr fontId="1" type="noConversion"/>
  </si>
  <si>
    <t>累计激活X个时装图鉴效果（#num1#/X）</t>
    <phoneticPr fontId="1" type="noConversion"/>
  </si>
  <si>
    <t>穿戴橙色以上时装并强化到X级（#num1#/X）</t>
    <phoneticPr fontId="1" type="noConversion"/>
  </si>
  <si>
    <t>全身24件橙色以上装备全部升星到X星（#num1#/X）</t>
    <phoneticPr fontId="1" type="noConversion"/>
  </si>
  <si>
    <t>拥有X个护佑战宠（#num1#/X）</t>
    <phoneticPr fontId="1" type="noConversion"/>
  </si>
  <si>
    <t>累计激活X个战宠图鉴效果（#num1#/X）</t>
    <phoneticPr fontId="1" type="noConversion"/>
  </si>
  <si>
    <t>出战X品质以上战宠并强化至Y级（#num1#/Y）</t>
    <phoneticPr fontId="1" type="noConversion"/>
  </si>
  <si>
    <t>出战X品质以上战宠并升星至Y星（#num1#/Y）</t>
    <phoneticPr fontId="1" type="noConversion"/>
  </si>
  <si>
    <t>出战X品质以上战宠并精炼至Y阶（#num1#/Y）</t>
    <phoneticPr fontId="1" type="noConversion"/>
  </si>
  <si>
    <t>大富翁积分到达X（#num1#/X）</t>
    <phoneticPr fontId="1" type="noConversion"/>
  </si>
  <si>
    <t>活动期间三国无双重置X次（#num1#/X）</t>
    <phoneticPr fontId="1" type="noConversion"/>
  </si>
  <si>
    <t>活动期间夺宝X次（#num1#/X）</t>
    <phoneticPr fontId="1" type="noConversion"/>
  </si>
  <si>
    <t>活动期间团购累计购买X次货物（#num1#/X）</t>
    <phoneticPr fontId="1" type="noConversion"/>
  </si>
  <si>
    <t>活动期间团购积分到达X（#num1#/X）</t>
    <phoneticPr fontId="1" type="noConversion"/>
  </si>
  <si>
    <t>活动期间攻打精英副本X次（只算胜利）（#num1#/X）</t>
    <phoneticPr fontId="1" type="noConversion"/>
  </si>
  <si>
    <t>活动期间攻打叛军X次（#num1#/X）</t>
    <phoneticPr fontId="1" type="noConversion"/>
  </si>
  <si>
    <t>活动期间击杀叛军X次（#num1#/X）</t>
    <phoneticPr fontId="1" type="noConversion"/>
  </si>
  <si>
    <t>活动期间分享叛军X次（#num1#/X）</t>
    <phoneticPr fontId="1" type="noConversion"/>
  </si>
  <si>
    <t>活动期间转盘积分到达X（#num1#/X）</t>
    <phoneticPr fontId="1" type="noConversion"/>
  </si>
  <si>
    <t>活动期间进行X次豪华转盘（#num1#/X）</t>
    <phoneticPr fontId="1" type="noConversion"/>
  </si>
  <si>
    <t>活动期间进行X次普通转盘（#num1#/X）</t>
    <phoneticPr fontId="1" type="noConversion"/>
  </si>
  <si>
    <t>活动期间攻略主线副本X次（只算胜利）（#num1#/X）</t>
    <phoneticPr fontId="1" type="noConversion"/>
  </si>
  <si>
    <t>活动期间攻略军团副本X次（#num1#/X）</t>
    <phoneticPr fontId="1" type="noConversion"/>
  </si>
  <si>
    <t>军团副本攻略至X章（#num1#/X）</t>
    <phoneticPr fontId="1" type="noConversion"/>
  </si>
  <si>
    <t>奇门八卦积分到达X（#num1#/X）</t>
    <phoneticPr fontId="1" type="noConversion"/>
  </si>
  <si>
    <t>收集橙色挂盘X个（#num1#/X）</t>
    <phoneticPr fontId="1" type="noConversion"/>
  </si>
  <si>
    <t>刷新兽魂商店X次（#num1#/X）</t>
    <phoneticPr fontId="1" type="noConversion"/>
  </si>
  <si>
    <t>购买兽魂商店商品X次（#num1#/X）</t>
    <phoneticPr fontId="1" type="noConversion"/>
  </si>
  <si>
    <t>战斗力到达X（#num1#/X）</t>
    <phoneticPr fontId="1" type="noConversion"/>
  </si>
  <si>
    <t>今日登陆可以领取</t>
    <phoneticPr fontId="1" type="noConversion"/>
  </si>
  <si>
    <t>全身24件橙色以上装备升星总星数到X星（#num1#/X）</t>
  </si>
  <si>
    <t>全身24件橙色以上装备精炼总等级到达X（#num1#/X）</t>
    <phoneticPr fontId="1" type="noConversion"/>
  </si>
  <si>
    <t>全身12件橙色以上宝物精炼总等级到达X（#num1#/X）</t>
    <phoneticPr fontId="1" type="noConversion"/>
  </si>
  <si>
    <t>任务类型</t>
    <phoneticPr fontId="1" type="noConversion"/>
  </si>
  <si>
    <t>26-28</t>
  </si>
  <si>
    <t>26-28</t>
    <phoneticPr fontId="1" type="noConversion"/>
  </si>
  <si>
    <t>29-01</t>
  </si>
  <si>
    <t>29-01</t>
    <phoneticPr fontId="1" type="noConversion"/>
  </si>
  <si>
    <t>02-04</t>
  </si>
  <si>
    <t>02-04</t>
    <phoneticPr fontId="1" type="noConversion"/>
  </si>
  <si>
    <t>05-07</t>
  </si>
  <si>
    <t>05-07</t>
    <phoneticPr fontId="1" type="noConversion"/>
  </si>
  <si>
    <t>开始</t>
    <phoneticPr fontId="1" type="noConversion"/>
  </si>
  <si>
    <t>结束</t>
    <phoneticPr fontId="1" type="noConversion"/>
  </si>
  <si>
    <t>27号登陆可以领取</t>
    <phoneticPr fontId="1" type="noConversion"/>
  </si>
  <si>
    <t>28登陆可以领取</t>
    <phoneticPr fontId="1" type="noConversion"/>
  </si>
  <si>
    <t>2号登陆可以领取</t>
    <phoneticPr fontId="1" type="noConversion"/>
  </si>
  <si>
    <t>3号登陆可以领取</t>
    <phoneticPr fontId="1" type="noConversion"/>
  </si>
  <si>
    <t>4号登陆可以领取</t>
    <phoneticPr fontId="1" type="noConversion"/>
  </si>
  <si>
    <t>5登陆可以领取</t>
    <phoneticPr fontId="1" type="noConversion"/>
  </si>
  <si>
    <t>6号登陆可以领取</t>
    <phoneticPr fontId="1" type="noConversion"/>
  </si>
  <si>
    <t>7号登陆可以领取</t>
    <phoneticPr fontId="1" type="noConversion"/>
  </si>
  <si>
    <t>单笔充值30元</t>
    <phoneticPr fontId="1" type="noConversion"/>
  </si>
  <si>
    <t>单笔充值50元</t>
    <phoneticPr fontId="1" type="noConversion"/>
  </si>
  <si>
    <t>单笔充值128元</t>
    <phoneticPr fontId="1" type="noConversion"/>
  </si>
  <si>
    <t>单笔充值288元</t>
    <phoneticPr fontId="1" type="noConversion"/>
  </si>
  <si>
    <t>活动期间奇门八卦积分到达200</t>
  </si>
  <si>
    <t>活动期间奇门八卦积分到达300</t>
  </si>
  <si>
    <t>活动期间奇门八卦积分到达500</t>
  </si>
  <si>
    <t>活动期间奇门八卦积分到达800</t>
  </si>
  <si>
    <t>活动期间奇门八卦积分到达1200</t>
  </si>
  <si>
    <t>活动期间奇门八卦积分到达1500</t>
  </si>
  <si>
    <t>活动期间奇门八卦积分到达2000</t>
  </si>
  <si>
    <t>活动期间搜集橙色挂盘10个</t>
  </si>
  <si>
    <t>活动期间搜集橙色挂盘20个</t>
  </si>
  <si>
    <t>活动期间搜集橙色挂盘30个</t>
  </si>
  <si>
    <t>活动期间刷新兽魂商店15次</t>
  </si>
  <si>
    <t>活动期间刷新兽魂商店30次</t>
  </si>
  <si>
    <t>活动期间刷新兽魂商店45次</t>
  </si>
  <si>
    <t>活动期间刷新兽魂商店60次</t>
  </si>
  <si>
    <t>活动期间刷新兽魂商店75次</t>
  </si>
  <si>
    <t>活动期间刷新兽魂商店90次</t>
  </si>
  <si>
    <t>活动期间刷新兽魂商店105次</t>
  </si>
  <si>
    <t>活动期间刷新兽魂商店120次</t>
  </si>
  <si>
    <t>活动期间刷新兽魂商店150次</t>
  </si>
  <si>
    <t>活动期间购买兽魂商店商品15次</t>
  </si>
  <si>
    <t>活动期间购买兽魂商店商品30次</t>
  </si>
  <si>
    <t>活动期间购买兽魂商店商品45次</t>
  </si>
  <si>
    <t>活动期间购买兽魂商店商品60次</t>
  </si>
  <si>
    <t>活动期间购买兽魂商店商品75次</t>
  </si>
  <si>
    <t>活动期间购买兽魂商店商品90次</t>
  </si>
  <si>
    <t>活动期间购买兽魂商店商品105次</t>
  </si>
  <si>
    <t>活动期间购买兽魂商店商品120次</t>
  </si>
  <si>
    <t>全身24件橙色以上装备全部精炼到66级（#num1#/X）</t>
    <phoneticPr fontId="1" type="noConversion"/>
  </si>
  <si>
    <t>（#num1#/X）</t>
  </si>
  <si>
    <t>活动期间转盘积分到达</t>
  </si>
  <si>
    <t>X</t>
    <phoneticPr fontId="1" type="noConversion"/>
  </si>
  <si>
    <t>活动期间转盘积分到达X（#num1#/X）</t>
  </si>
  <si>
    <t>活动期间夺宝X次（#num1#/X）</t>
  </si>
  <si>
    <t>活动期间夺宝X次（#num1#/X）</t>
    <phoneticPr fontId="1" type="noConversion"/>
  </si>
  <si>
    <t>单笔充值6元</t>
    <phoneticPr fontId="1" type="noConversion"/>
  </si>
  <si>
    <t>单笔充值548元</t>
    <phoneticPr fontId="1" type="noConversion"/>
  </si>
  <si>
    <t>单笔充值648元</t>
    <phoneticPr fontId="1" type="noConversion"/>
  </si>
  <si>
    <t>任务类型值3</t>
    <phoneticPr fontId="1" type="noConversion"/>
  </si>
  <si>
    <t>task_value3</t>
    <phoneticPr fontId="1" type="noConversion"/>
  </si>
  <si>
    <t>活动期间试炼塔重置X次（#num1#/X）</t>
  </si>
</sst>
</file>

<file path=xl/styles.xml><?xml version="1.0" encoding="utf-8"?>
<styleSheet xmlns="http://schemas.openxmlformats.org/spreadsheetml/2006/main">
  <numFmts count="1">
    <numFmt numFmtId="176" formatCode="yyyy/m/d\ h:mm;@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>
      <alignment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2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176" fontId="6" fillId="7" borderId="1" xfId="0" applyNumberFormat="1" applyFont="1" applyFill="1" applyBorder="1">
      <alignment vertical="center"/>
    </xf>
    <xf numFmtId="0" fontId="0" fillId="8" borderId="1" xfId="0" applyFill="1" applyBorder="1">
      <alignment vertical="center"/>
    </xf>
    <xf numFmtId="176" fontId="6" fillId="8" borderId="1" xfId="0" applyNumberFormat="1" applyFont="1" applyFill="1" applyBorder="1">
      <alignment vertical="center"/>
    </xf>
  </cellXfs>
  <cellStyles count="1">
    <cellStyle name="常规" xfId="0" builtinId="0"/>
  </cellStyles>
  <dxfs count="49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74807"/>
        </patternFill>
      </fill>
    </dxf>
    <dxf>
      <fill>
        <patternFill>
          <bgColor rgb="FF00F2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993300"/>
        </patternFill>
      </fill>
    </dxf>
    <dxf>
      <fill>
        <patternFill>
          <fgColor rgb="FFFF0000"/>
          <bgColor rgb="FF80808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74807"/>
        </patternFill>
      </fill>
    </dxf>
    <dxf>
      <fill>
        <patternFill>
          <bgColor rgb="FF00F20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993300"/>
        </patternFill>
      </fill>
    </dxf>
    <dxf>
      <fill>
        <patternFill>
          <fgColor rgb="FFFF0000"/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974807"/>
        </patternFill>
      </fill>
    </dxf>
    <dxf>
      <fill>
        <patternFill>
          <bgColor rgb="FF00F20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9"/>
  <sheetViews>
    <sheetView tabSelected="1" workbookViewId="0">
      <pane ySplit="4" topLeftCell="A5" activePane="bottomLeft" state="frozen"/>
      <selection pane="bottomLeft" activeCell="G6" sqref="G6:G27"/>
    </sheetView>
  </sheetViews>
  <sheetFormatPr defaultRowHeight="13.5"/>
  <cols>
    <col min="1" max="1" width="6.5" bestFit="1" customWidth="1"/>
    <col min="2" max="2" width="8" bestFit="1" customWidth="1"/>
    <col min="3" max="3" width="50.375" bestFit="1" customWidth="1"/>
    <col min="5" max="5" width="8" bestFit="1" customWidth="1"/>
    <col min="6" max="7" width="20.5" bestFit="1" customWidth="1"/>
    <col min="8" max="9" width="16.125" bestFit="1" customWidth="1"/>
    <col min="10" max="10" width="10.5" bestFit="1" customWidth="1"/>
    <col min="11" max="11" width="8.875" bestFit="1" customWidth="1"/>
    <col min="12" max="12" width="10.5" bestFit="1" customWidth="1"/>
    <col min="13" max="13" width="10.5" customWidth="1"/>
    <col min="14" max="15" width="8.875" bestFit="1" customWidth="1"/>
    <col min="16" max="16" width="10.5" bestFit="1" customWidth="1"/>
    <col min="17" max="18" width="8.875" bestFit="1" customWidth="1"/>
    <col min="19" max="19" width="10.5" bestFit="1" customWidth="1"/>
    <col min="20" max="21" width="8.875" bestFit="1" customWidth="1"/>
    <col min="22" max="22" width="10.5" bestFit="1" customWidth="1"/>
    <col min="23" max="23" width="8.875" bestFit="1" customWidth="1"/>
  </cols>
  <sheetData>
    <row r="1" spans="1:25">
      <c r="A1" t="s">
        <v>22</v>
      </c>
    </row>
    <row r="2" spans="1:25">
      <c r="A2" t="s">
        <v>23</v>
      </c>
      <c r="B2" t="s">
        <v>23</v>
      </c>
      <c r="C2" t="s">
        <v>24</v>
      </c>
      <c r="D2" t="s">
        <v>23</v>
      </c>
      <c r="E2" t="s">
        <v>23</v>
      </c>
      <c r="F2" t="s">
        <v>23</v>
      </c>
      <c r="G2" t="s">
        <v>23</v>
      </c>
      <c r="H2" t="s">
        <v>24</v>
      </c>
      <c r="I2" t="s">
        <v>24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  <c r="Y2" t="s">
        <v>23</v>
      </c>
    </row>
    <row r="3" spans="1:25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30</v>
      </c>
      <c r="I3" s="2" t="s">
        <v>31</v>
      </c>
      <c r="J3" s="2" t="s">
        <v>92</v>
      </c>
      <c r="K3" s="2" t="s">
        <v>32</v>
      </c>
      <c r="L3" s="2" t="s">
        <v>33</v>
      </c>
      <c r="M3" s="2" t="s">
        <v>152</v>
      </c>
      <c r="N3" s="3" t="s">
        <v>34</v>
      </c>
      <c r="O3" s="4" t="s">
        <v>35</v>
      </c>
      <c r="P3" s="5" t="s">
        <v>36</v>
      </c>
      <c r="Q3" s="3" t="s">
        <v>0</v>
      </c>
      <c r="R3" s="3" t="s">
        <v>1</v>
      </c>
      <c r="S3" s="3" t="s">
        <v>2</v>
      </c>
      <c r="T3" s="3" t="s">
        <v>3</v>
      </c>
      <c r="U3" s="4" t="s">
        <v>4</v>
      </c>
      <c r="V3" s="5" t="s">
        <v>5</v>
      </c>
      <c r="W3" s="3" t="s">
        <v>6</v>
      </c>
      <c r="X3" s="3" t="s">
        <v>7</v>
      </c>
      <c r="Y3" s="3" t="s">
        <v>8</v>
      </c>
    </row>
    <row r="4" spans="1:25">
      <c r="A4" s="24" t="s">
        <v>37</v>
      </c>
      <c r="B4" s="24" t="s">
        <v>37</v>
      </c>
      <c r="C4" s="24" t="s">
        <v>37</v>
      </c>
      <c r="D4" s="24" t="s">
        <v>37</v>
      </c>
      <c r="E4" s="24" t="s">
        <v>38</v>
      </c>
      <c r="F4" s="24" t="s">
        <v>37</v>
      </c>
      <c r="G4" s="24" t="s">
        <v>37</v>
      </c>
      <c r="H4" s="25" t="s">
        <v>19</v>
      </c>
      <c r="I4" s="25" t="s">
        <v>19</v>
      </c>
      <c r="J4" s="24" t="s">
        <v>37</v>
      </c>
      <c r="K4" s="24" t="s">
        <v>37</v>
      </c>
      <c r="L4" s="24" t="s">
        <v>37</v>
      </c>
      <c r="M4" s="24" t="s">
        <v>37</v>
      </c>
      <c r="N4" s="26" t="s">
        <v>9</v>
      </c>
      <c r="O4" s="27" t="s">
        <v>9</v>
      </c>
      <c r="P4" s="28" t="s">
        <v>9</v>
      </c>
      <c r="Q4" s="26" t="s">
        <v>9</v>
      </c>
      <c r="R4" s="26" t="s">
        <v>9</v>
      </c>
      <c r="S4" s="26" t="s">
        <v>9</v>
      </c>
      <c r="T4" s="26" t="s">
        <v>9</v>
      </c>
      <c r="U4" s="27" t="s">
        <v>9</v>
      </c>
      <c r="V4" s="28" t="s">
        <v>9</v>
      </c>
      <c r="W4" s="26" t="s">
        <v>9</v>
      </c>
      <c r="X4" s="26" t="s">
        <v>9</v>
      </c>
      <c r="Y4" s="26" t="s">
        <v>9</v>
      </c>
    </row>
    <row r="5" spans="1:25" s="29" customFormat="1">
      <c r="A5" s="11" t="s">
        <v>22</v>
      </c>
      <c r="B5" s="11" t="s">
        <v>39</v>
      </c>
      <c r="C5" s="11" t="s">
        <v>40</v>
      </c>
      <c r="D5" s="11" t="s">
        <v>41</v>
      </c>
      <c r="E5" s="11" t="s">
        <v>42</v>
      </c>
      <c r="F5" s="11" t="s">
        <v>43</v>
      </c>
      <c r="G5" s="11" t="s">
        <v>44</v>
      </c>
      <c r="H5" s="11" t="s">
        <v>43</v>
      </c>
      <c r="I5" s="11" t="s">
        <v>44</v>
      </c>
      <c r="J5" s="11" t="s">
        <v>45</v>
      </c>
      <c r="K5" s="11" t="s">
        <v>46</v>
      </c>
      <c r="L5" s="11" t="s">
        <v>47</v>
      </c>
      <c r="M5" s="11" t="s">
        <v>153</v>
      </c>
      <c r="N5" s="12" t="s">
        <v>48</v>
      </c>
      <c r="O5" s="12" t="s">
        <v>49</v>
      </c>
      <c r="P5" s="12" t="s">
        <v>50</v>
      </c>
      <c r="Q5" s="12" t="s">
        <v>10</v>
      </c>
      <c r="R5" s="12" t="s">
        <v>11</v>
      </c>
      <c r="S5" s="12" t="s">
        <v>12</v>
      </c>
      <c r="T5" s="12" t="s">
        <v>13</v>
      </c>
      <c r="U5" s="12" t="s">
        <v>14</v>
      </c>
      <c r="V5" s="12" t="s">
        <v>15</v>
      </c>
      <c r="W5" s="12" t="s">
        <v>16</v>
      </c>
      <c r="X5" s="12" t="s">
        <v>17</v>
      </c>
      <c r="Y5" s="12" t="s">
        <v>18</v>
      </c>
    </row>
    <row r="6" spans="1:25" s="30" customFormat="1">
      <c r="A6" s="30">
        <v>173</v>
      </c>
      <c r="B6" s="30">
        <v>1</v>
      </c>
      <c r="C6" s="30" t="s">
        <v>149</v>
      </c>
      <c r="D6" s="30">
        <v>1</v>
      </c>
      <c r="E6" s="30">
        <v>72</v>
      </c>
      <c r="F6" s="30">
        <v>1449763200</v>
      </c>
      <c r="G6" s="30">
        <v>1449849600</v>
      </c>
      <c r="H6" s="31">
        <f t="shared" ref="H6" si="0">(F6+8*3600)/86400+70*365+19</f>
        <v>42349</v>
      </c>
      <c r="I6" s="31">
        <f t="shared" ref="I6" si="1">(G6+8*3600)/86400+70*365+19</f>
        <v>42350</v>
      </c>
      <c r="J6" s="30">
        <v>1</v>
      </c>
      <c r="K6" s="30">
        <v>6</v>
      </c>
      <c r="L6" s="30">
        <v>6</v>
      </c>
      <c r="M6" s="30">
        <v>6</v>
      </c>
      <c r="N6" s="30">
        <v>3</v>
      </c>
      <c r="O6" s="30">
        <v>13</v>
      </c>
      <c r="P6" s="30">
        <v>8</v>
      </c>
      <c r="Q6" s="30">
        <v>3</v>
      </c>
      <c r="R6" s="30">
        <v>304</v>
      </c>
      <c r="S6" s="30">
        <v>1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</row>
    <row r="7" spans="1:25" s="30" customFormat="1">
      <c r="A7" s="30">
        <v>174</v>
      </c>
      <c r="B7" s="30">
        <v>1</v>
      </c>
      <c r="C7" s="30" t="s">
        <v>111</v>
      </c>
      <c r="D7" s="30">
        <v>1</v>
      </c>
      <c r="E7" s="30">
        <v>73</v>
      </c>
      <c r="F7" s="30">
        <v>1449763200</v>
      </c>
      <c r="G7" s="30">
        <v>1449849600</v>
      </c>
      <c r="H7" s="31">
        <f t="shared" ref="H7:H27" si="2">(F7+8*3600)/86400+70*365+19</f>
        <v>42349</v>
      </c>
      <c r="I7" s="31">
        <f t="shared" ref="I7:I27" si="3">(G7+8*3600)/86400+70*365+19</f>
        <v>42350</v>
      </c>
      <c r="J7" s="30">
        <v>1</v>
      </c>
      <c r="K7" s="30">
        <v>30</v>
      </c>
      <c r="L7" s="30">
        <v>6</v>
      </c>
      <c r="M7" s="30">
        <v>30</v>
      </c>
      <c r="N7" s="30">
        <v>3</v>
      </c>
      <c r="O7" s="30">
        <v>18</v>
      </c>
      <c r="P7" s="30">
        <v>188</v>
      </c>
      <c r="Q7" s="30">
        <v>3</v>
      </c>
      <c r="R7" s="30">
        <v>304</v>
      </c>
      <c r="S7" s="30">
        <v>2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</row>
    <row r="8" spans="1:25" s="30" customFormat="1">
      <c r="A8" s="30">
        <v>175</v>
      </c>
      <c r="B8" s="30">
        <v>1</v>
      </c>
      <c r="C8" s="30" t="s">
        <v>112</v>
      </c>
      <c r="D8" s="30">
        <v>1</v>
      </c>
      <c r="E8" s="30">
        <v>74</v>
      </c>
      <c r="F8" s="30">
        <v>1449763200</v>
      </c>
      <c r="G8" s="30">
        <v>1449849600</v>
      </c>
      <c r="H8" s="31">
        <f t="shared" si="2"/>
        <v>42349</v>
      </c>
      <c r="I8" s="31">
        <f t="shared" si="3"/>
        <v>42350</v>
      </c>
      <c r="J8" s="30">
        <v>1</v>
      </c>
      <c r="K8" s="30">
        <v>50</v>
      </c>
      <c r="L8" s="30">
        <v>6</v>
      </c>
      <c r="M8" s="30">
        <v>50</v>
      </c>
      <c r="N8" s="30">
        <v>3</v>
      </c>
      <c r="O8" s="30">
        <v>13</v>
      </c>
      <c r="P8" s="30">
        <v>68</v>
      </c>
      <c r="Q8" s="30">
        <v>3</v>
      </c>
      <c r="R8" s="30">
        <v>304</v>
      </c>
      <c r="S8" s="30">
        <v>3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</row>
    <row r="9" spans="1:25" s="30" customFormat="1">
      <c r="A9" s="30">
        <v>176</v>
      </c>
      <c r="B9" s="30">
        <v>1</v>
      </c>
      <c r="C9" s="30" t="s">
        <v>113</v>
      </c>
      <c r="D9" s="30">
        <v>1</v>
      </c>
      <c r="E9" s="30">
        <v>75</v>
      </c>
      <c r="F9" s="30">
        <v>1449763200</v>
      </c>
      <c r="G9" s="30">
        <v>1449849600</v>
      </c>
      <c r="H9" s="31">
        <f t="shared" si="2"/>
        <v>42349</v>
      </c>
      <c r="I9" s="31">
        <f t="shared" si="3"/>
        <v>42350</v>
      </c>
      <c r="J9" s="30">
        <v>1</v>
      </c>
      <c r="K9" s="30">
        <v>128</v>
      </c>
      <c r="L9" s="30">
        <v>6</v>
      </c>
      <c r="M9" s="30">
        <v>128</v>
      </c>
      <c r="N9" s="30">
        <v>3</v>
      </c>
      <c r="O9" s="30">
        <v>18</v>
      </c>
      <c r="P9" s="30">
        <v>588</v>
      </c>
      <c r="Q9" s="30">
        <v>3</v>
      </c>
      <c r="R9" s="30">
        <v>304</v>
      </c>
      <c r="S9" s="30">
        <v>8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</row>
    <row r="10" spans="1:25" s="30" customFormat="1">
      <c r="A10" s="30">
        <v>177</v>
      </c>
      <c r="B10" s="30">
        <v>1</v>
      </c>
      <c r="C10" s="30" t="s">
        <v>114</v>
      </c>
      <c r="D10" s="30">
        <v>1</v>
      </c>
      <c r="E10" s="30">
        <v>76</v>
      </c>
      <c r="F10" s="30">
        <v>1449763200</v>
      </c>
      <c r="G10" s="30">
        <v>1449849600</v>
      </c>
      <c r="H10" s="31">
        <f t="shared" si="2"/>
        <v>42349</v>
      </c>
      <c r="I10" s="31">
        <f t="shared" si="3"/>
        <v>42350</v>
      </c>
      <c r="J10" s="30">
        <v>1</v>
      </c>
      <c r="K10" s="30">
        <v>288</v>
      </c>
      <c r="L10" s="30">
        <v>6</v>
      </c>
      <c r="M10" s="30">
        <v>288</v>
      </c>
      <c r="N10" s="30">
        <v>3</v>
      </c>
      <c r="O10" s="30">
        <v>13</v>
      </c>
      <c r="P10" s="30">
        <v>288</v>
      </c>
      <c r="Q10" s="30">
        <v>3</v>
      </c>
      <c r="R10" s="30">
        <v>304</v>
      </c>
      <c r="S10" s="30">
        <v>18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</row>
    <row r="11" spans="1:25" s="30" customFormat="1">
      <c r="A11" s="30">
        <v>178</v>
      </c>
      <c r="B11" s="30">
        <v>1</v>
      </c>
      <c r="C11" s="30" t="s">
        <v>150</v>
      </c>
      <c r="D11" s="30">
        <v>1</v>
      </c>
      <c r="E11" s="30">
        <v>77</v>
      </c>
      <c r="F11" s="30">
        <v>1449763200</v>
      </c>
      <c r="G11" s="30">
        <v>1449849600</v>
      </c>
      <c r="H11" s="31">
        <f t="shared" ref="H11:H12" si="4">(F11+8*3600)/86400+70*365+19</f>
        <v>42349</v>
      </c>
      <c r="I11" s="31">
        <f t="shared" ref="I11:I12" si="5">(G11+8*3600)/86400+70*365+19</f>
        <v>42350</v>
      </c>
      <c r="J11" s="30">
        <v>1</v>
      </c>
      <c r="K11" s="30">
        <v>548</v>
      </c>
      <c r="L11" s="30">
        <v>6</v>
      </c>
      <c r="M11" s="30">
        <v>548</v>
      </c>
      <c r="N11" s="30">
        <v>3</v>
      </c>
      <c r="O11" s="30">
        <v>3</v>
      </c>
      <c r="P11" s="30">
        <v>30</v>
      </c>
      <c r="Q11" s="30">
        <v>13</v>
      </c>
      <c r="R11" s="30">
        <v>0</v>
      </c>
      <c r="S11" s="30">
        <v>3000</v>
      </c>
      <c r="T11" s="30">
        <v>3</v>
      </c>
      <c r="U11" s="30">
        <v>304</v>
      </c>
      <c r="V11" s="30">
        <v>28</v>
      </c>
      <c r="W11" s="30">
        <v>0</v>
      </c>
      <c r="X11" s="30">
        <v>0</v>
      </c>
      <c r="Y11" s="30">
        <v>0</v>
      </c>
    </row>
    <row r="12" spans="1:25" s="30" customFormat="1">
      <c r="A12" s="30">
        <v>179</v>
      </c>
      <c r="B12" s="30">
        <v>1</v>
      </c>
      <c r="C12" s="30" t="s">
        <v>151</v>
      </c>
      <c r="D12" s="30">
        <v>1</v>
      </c>
      <c r="E12" s="30">
        <v>78</v>
      </c>
      <c r="F12" s="30">
        <v>1449763200</v>
      </c>
      <c r="G12" s="30">
        <v>1449849600</v>
      </c>
      <c r="H12" s="31">
        <f t="shared" si="4"/>
        <v>42349</v>
      </c>
      <c r="I12" s="31">
        <f t="shared" si="5"/>
        <v>42350</v>
      </c>
      <c r="J12" s="30">
        <v>1</v>
      </c>
      <c r="K12" s="30">
        <v>648</v>
      </c>
      <c r="L12" s="30">
        <v>6</v>
      </c>
      <c r="M12" s="30">
        <v>648</v>
      </c>
      <c r="N12" s="30">
        <v>6</v>
      </c>
      <c r="O12" s="30">
        <v>10032</v>
      </c>
      <c r="P12" s="30">
        <v>75</v>
      </c>
      <c r="Q12" s="30">
        <v>3</v>
      </c>
      <c r="R12" s="30">
        <v>304</v>
      </c>
      <c r="S12" s="30">
        <v>36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</row>
    <row r="13" spans="1:25" s="30" customFormat="1">
      <c r="A13" s="30">
        <v>190</v>
      </c>
      <c r="B13" s="30">
        <v>2</v>
      </c>
      <c r="C13" s="30" t="s">
        <v>154</v>
      </c>
      <c r="D13" s="30">
        <v>1</v>
      </c>
      <c r="E13" s="30">
        <v>89</v>
      </c>
      <c r="F13" s="30">
        <v>1449763200</v>
      </c>
      <c r="G13" s="30">
        <v>1449849600</v>
      </c>
      <c r="H13" s="31">
        <f t="shared" si="2"/>
        <v>42349</v>
      </c>
      <c r="I13" s="31">
        <f t="shared" si="3"/>
        <v>42350</v>
      </c>
      <c r="J13" s="30">
        <v>24</v>
      </c>
      <c r="K13" s="30">
        <v>3</v>
      </c>
      <c r="L13" s="30">
        <v>0</v>
      </c>
      <c r="M13" s="30">
        <v>0</v>
      </c>
      <c r="N13" s="30">
        <v>16</v>
      </c>
      <c r="O13" s="30">
        <v>0</v>
      </c>
      <c r="P13" s="30">
        <v>2888</v>
      </c>
      <c r="Q13" s="30">
        <v>3</v>
      </c>
      <c r="R13" s="30">
        <v>303</v>
      </c>
      <c r="S13" s="30">
        <v>10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</row>
    <row r="14" spans="1:25" s="30" customFormat="1">
      <c r="A14" s="30">
        <v>191</v>
      </c>
      <c r="B14" s="30">
        <v>2</v>
      </c>
      <c r="C14" s="30" t="s">
        <v>154</v>
      </c>
      <c r="D14" s="30">
        <v>1</v>
      </c>
      <c r="E14" s="30">
        <v>90</v>
      </c>
      <c r="F14" s="30">
        <v>1449763200</v>
      </c>
      <c r="G14" s="30">
        <v>1449849600</v>
      </c>
      <c r="H14" s="31">
        <f t="shared" si="2"/>
        <v>42349</v>
      </c>
      <c r="I14" s="31">
        <f t="shared" si="3"/>
        <v>42350</v>
      </c>
      <c r="J14" s="30">
        <v>24</v>
      </c>
      <c r="K14" s="30">
        <v>5</v>
      </c>
      <c r="L14" s="30">
        <v>0</v>
      </c>
      <c r="M14" s="30">
        <v>0</v>
      </c>
      <c r="N14" s="30">
        <v>16</v>
      </c>
      <c r="O14" s="30">
        <v>0</v>
      </c>
      <c r="P14" s="30">
        <v>3888</v>
      </c>
      <c r="Q14" s="30">
        <v>3</v>
      </c>
      <c r="R14" s="30">
        <v>303</v>
      </c>
      <c r="S14" s="30">
        <v>20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</row>
    <row r="15" spans="1:25" s="30" customFormat="1">
      <c r="A15" s="30">
        <v>192</v>
      </c>
      <c r="B15" s="30">
        <v>2</v>
      </c>
      <c r="C15" s="30" t="s">
        <v>154</v>
      </c>
      <c r="D15" s="30">
        <v>1</v>
      </c>
      <c r="E15" s="30">
        <v>91</v>
      </c>
      <c r="F15" s="30">
        <v>1449763200</v>
      </c>
      <c r="G15" s="30">
        <v>1449849600</v>
      </c>
      <c r="H15" s="31">
        <f t="shared" si="2"/>
        <v>42349</v>
      </c>
      <c r="I15" s="31">
        <f t="shared" si="3"/>
        <v>42350</v>
      </c>
      <c r="J15" s="30">
        <v>24</v>
      </c>
      <c r="K15" s="30">
        <v>8</v>
      </c>
      <c r="L15" s="30">
        <v>0</v>
      </c>
      <c r="M15" s="30">
        <v>0</v>
      </c>
      <c r="N15" s="30">
        <v>16</v>
      </c>
      <c r="O15" s="30">
        <v>0</v>
      </c>
      <c r="P15" s="30">
        <v>5888</v>
      </c>
      <c r="Q15" s="30">
        <v>3</v>
      </c>
      <c r="R15" s="30">
        <v>303</v>
      </c>
      <c r="S15" s="30">
        <v>30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</row>
    <row r="16" spans="1:25" s="30" customFormat="1">
      <c r="A16" s="30">
        <v>193</v>
      </c>
      <c r="B16" s="30">
        <v>2</v>
      </c>
      <c r="C16" s="30" t="s">
        <v>154</v>
      </c>
      <c r="D16" s="30">
        <v>1</v>
      </c>
      <c r="E16" s="30">
        <v>92</v>
      </c>
      <c r="F16" s="30">
        <v>1449763200</v>
      </c>
      <c r="G16" s="30">
        <v>1449849600</v>
      </c>
      <c r="H16" s="31">
        <f t="shared" si="2"/>
        <v>42349</v>
      </c>
      <c r="I16" s="31">
        <f t="shared" si="3"/>
        <v>42350</v>
      </c>
      <c r="J16" s="30">
        <v>24</v>
      </c>
      <c r="K16" s="30">
        <v>10</v>
      </c>
      <c r="L16" s="30">
        <v>0</v>
      </c>
      <c r="M16" s="30">
        <v>0</v>
      </c>
      <c r="N16" s="30">
        <v>16</v>
      </c>
      <c r="O16" s="30">
        <v>0</v>
      </c>
      <c r="P16" s="30">
        <v>8888</v>
      </c>
      <c r="Q16" s="30">
        <v>3</v>
      </c>
      <c r="R16" s="30">
        <v>303</v>
      </c>
      <c r="S16" s="30">
        <v>30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</row>
    <row r="17" spans="1:25" s="30" customFormat="1">
      <c r="A17" s="30">
        <v>194</v>
      </c>
      <c r="B17" s="30">
        <v>2</v>
      </c>
      <c r="C17" s="30" t="s">
        <v>154</v>
      </c>
      <c r="D17" s="30">
        <v>1</v>
      </c>
      <c r="E17" s="30">
        <v>93</v>
      </c>
      <c r="F17" s="30">
        <v>1449763200</v>
      </c>
      <c r="G17" s="30">
        <v>1449849600</v>
      </c>
      <c r="H17" s="31">
        <f t="shared" si="2"/>
        <v>42349</v>
      </c>
      <c r="I17" s="31">
        <f t="shared" si="3"/>
        <v>42350</v>
      </c>
      <c r="J17" s="30">
        <v>24</v>
      </c>
      <c r="K17" s="30">
        <v>12</v>
      </c>
      <c r="L17" s="30">
        <v>0</v>
      </c>
      <c r="M17" s="30">
        <v>0</v>
      </c>
      <c r="N17" s="30">
        <v>16</v>
      </c>
      <c r="O17" s="30">
        <v>0</v>
      </c>
      <c r="P17" s="30">
        <v>12888</v>
      </c>
      <c r="Q17" s="30">
        <v>3</v>
      </c>
      <c r="R17" s="30">
        <v>303</v>
      </c>
      <c r="S17" s="30">
        <v>30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</row>
    <row r="18" spans="1:25" s="32" customFormat="1">
      <c r="A18" s="32">
        <v>195</v>
      </c>
      <c r="B18" s="32">
        <v>3</v>
      </c>
      <c r="C18" s="32" t="s">
        <v>148</v>
      </c>
      <c r="D18" s="32">
        <v>1</v>
      </c>
      <c r="E18" s="32">
        <v>94</v>
      </c>
      <c r="F18" s="32">
        <v>1449763200</v>
      </c>
      <c r="G18" s="32">
        <v>1449849600</v>
      </c>
      <c r="H18" s="33">
        <f t="shared" si="2"/>
        <v>42349</v>
      </c>
      <c r="I18" s="33">
        <f t="shared" si="3"/>
        <v>42350</v>
      </c>
      <c r="J18" s="32">
        <v>25</v>
      </c>
      <c r="K18" s="32">
        <v>75</v>
      </c>
      <c r="L18" s="32">
        <v>0</v>
      </c>
      <c r="M18" s="32">
        <v>0</v>
      </c>
      <c r="N18" s="32">
        <v>3</v>
      </c>
      <c r="O18" s="32">
        <v>18</v>
      </c>
      <c r="P18" s="32">
        <v>58</v>
      </c>
      <c r="Q18" s="32">
        <v>3</v>
      </c>
      <c r="R18" s="32">
        <v>303</v>
      </c>
      <c r="S18" s="32">
        <v>5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</row>
    <row r="19" spans="1:25" s="32" customFormat="1">
      <c r="A19" s="32">
        <v>196</v>
      </c>
      <c r="B19" s="32">
        <v>3</v>
      </c>
      <c r="C19" s="32" t="s">
        <v>148</v>
      </c>
      <c r="D19" s="32">
        <v>1</v>
      </c>
      <c r="E19" s="32">
        <v>95</v>
      </c>
      <c r="F19" s="32">
        <v>1449763200</v>
      </c>
      <c r="G19" s="32">
        <v>1449849600</v>
      </c>
      <c r="H19" s="33">
        <f t="shared" si="2"/>
        <v>42349</v>
      </c>
      <c r="I19" s="33">
        <f t="shared" si="3"/>
        <v>42350</v>
      </c>
      <c r="J19" s="32">
        <v>25</v>
      </c>
      <c r="K19" s="32">
        <v>150</v>
      </c>
      <c r="L19" s="32">
        <v>0</v>
      </c>
      <c r="M19" s="32">
        <v>0</v>
      </c>
      <c r="N19" s="32">
        <v>3</v>
      </c>
      <c r="O19" s="32">
        <v>18</v>
      </c>
      <c r="P19" s="32">
        <v>98</v>
      </c>
      <c r="Q19" s="32">
        <v>3</v>
      </c>
      <c r="R19" s="32">
        <v>303</v>
      </c>
      <c r="S19" s="32">
        <v>10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</row>
    <row r="20" spans="1:25" s="32" customFormat="1">
      <c r="A20" s="32">
        <v>197</v>
      </c>
      <c r="B20" s="32">
        <v>3</v>
      </c>
      <c r="C20" s="32" t="s">
        <v>147</v>
      </c>
      <c r="D20" s="32">
        <v>1</v>
      </c>
      <c r="E20" s="32">
        <v>96</v>
      </c>
      <c r="F20" s="32">
        <v>1449763200</v>
      </c>
      <c r="G20" s="32">
        <v>1449849600</v>
      </c>
      <c r="H20" s="33">
        <f t="shared" si="2"/>
        <v>42349</v>
      </c>
      <c r="I20" s="33">
        <f t="shared" si="3"/>
        <v>42350</v>
      </c>
      <c r="J20" s="32">
        <v>25</v>
      </c>
      <c r="K20" s="32">
        <v>225</v>
      </c>
      <c r="L20" s="32">
        <v>0</v>
      </c>
      <c r="M20" s="32">
        <v>0</v>
      </c>
      <c r="N20" s="32">
        <v>3</v>
      </c>
      <c r="O20" s="32">
        <v>18</v>
      </c>
      <c r="P20" s="32">
        <v>158</v>
      </c>
      <c r="Q20" s="32">
        <v>3</v>
      </c>
      <c r="R20" s="32">
        <v>303</v>
      </c>
      <c r="S20" s="32">
        <v>10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</row>
    <row r="21" spans="1:25" s="32" customFormat="1">
      <c r="A21" s="32">
        <v>198</v>
      </c>
      <c r="B21" s="32">
        <v>3</v>
      </c>
      <c r="C21" s="32" t="s">
        <v>147</v>
      </c>
      <c r="D21" s="32">
        <v>1</v>
      </c>
      <c r="E21" s="32">
        <v>97</v>
      </c>
      <c r="F21" s="32">
        <v>1449763200</v>
      </c>
      <c r="G21" s="32">
        <v>1449849600</v>
      </c>
      <c r="H21" s="33">
        <f t="shared" si="2"/>
        <v>42349</v>
      </c>
      <c r="I21" s="33">
        <f t="shared" si="3"/>
        <v>42350</v>
      </c>
      <c r="J21" s="32">
        <v>25</v>
      </c>
      <c r="K21" s="32">
        <v>300</v>
      </c>
      <c r="L21" s="32">
        <v>0</v>
      </c>
      <c r="M21" s="32">
        <v>0</v>
      </c>
      <c r="N21" s="32">
        <v>3</v>
      </c>
      <c r="O21" s="32">
        <v>4</v>
      </c>
      <c r="P21" s="32">
        <v>10</v>
      </c>
      <c r="Q21" s="32">
        <v>3</v>
      </c>
      <c r="R21" s="32">
        <v>303</v>
      </c>
      <c r="S21" s="32">
        <v>15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</row>
    <row r="22" spans="1:25" s="32" customFormat="1">
      <c r="A22" s="32">
        <v>199</v>
      </c>
      <c r="B22" s="32">
        <v>3</v>
      </c>
      <c r="C22" s="32" t="s">
        <v>147</v>
      </c>
      <c r="D22" s="32">
        <v>1</v>
      </c>
      <c r="E22" s="32">
        <v>98</v>
      </c>
      <c r="F22" s="32">
        <v>1449763200</v>
      </c>
      <c r="G22" s="32">
        <v>1449849600</v>
      </c>
      <c r="H22" s="33">
        <f t="shared" si="2"/>
        <v>42349</v>
      </c>
      <c r="I22" s="33">
        <f t="shared" si="3"/>
        <v>42350</v>
      </c>
      <c r="J22" s="32">
        <v>25</v>
      </c>
      <c r="K22" s="32">
        <v>375</v>
      </c>
      <c r="L22" s="32">
        <v>0</v>
      </c>
      <c r="M22" s="32">
        <v>0</v>
      </c>
      <c r="N22" s="32">
        <v>3</v>
      </c>
      <c r="O22" s="32">
        <v>18</v>
      </c>
      <c r="P22" s="32">
        <v>188</v>
      </c>
      <c r="Q22" s="32">
        <v>3</v>
      </c>
      <c r="R22" s="32">
        <v>303</v>
      </c>
      <c r="S22" s="32">
        <v>15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</row>
    <row r="23" spans="1:25" s="32" customFormat="1">
      <c r="A23" s="32">
        <v>200</v>
      </c>
      <c r="B23" s="32">
        <v>3</v>
      </c>
      <c r="C23" s="32" t="s">
        <v>147</v>
      </c>
      <c r="D23" s="32">
        <v>1</v>
      </c>
      <c r="E23" s="32">
        <v>99</v>
      </c>
      <c r="F23" s="32">
        <v>1449763200</v>
      </c>
      <c r="G23" s="32">
        <v>1449849600</v>
      </c>
      <c r="H23" s="33">
        <f t="shared" si="2"/>
        <v>42349</v>
      </c>
      <c r="I23" s="33">
        <f t="shared" si="3"/>
        <v>42350</v>
      </c>
      <c r="J23" s="32">
        <v>25</v>
      </c>
      <c r="K23" s="32">
        <v>450</v>
      </c>
      <c r="L23" s="32">
        <v>0</v>
      </c>
      <c r="M23" s="32">
        <v>0</v>
      </c>
      <c r="N23" s="32">
        <v>3</v>
      </c>
      <c r="O23" s="32">
        <v>4</v>
      </c>
      <c r="P23" s="32">
        <v>20</v>
      </c>
      <c r="Q23" s="32">
        <v>3</v>
      </c>
      <c r="R23" s="32">
        <v>303</v>
      </c>
      <c r="S23" s="32">
        <v>20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</row>
    <row r="24" spans="1:25" s="32" customFormat="1">
      <c r="A24" s="32">
        <v>201</v>
      </c>
      <c r="B24" s="32">
        <v>3</v>
      </c>
      <c r="C24" s="32" t="s">
        <v>147</v>
      </c>
      <c r="D24" s="32">
        <v>1</v>
      </c>
      <c r="E24" s="32">
        <v>100</v>
      </c>
      <c r="F24" s="32">
        <v>1449763200</v>
      </c>
      <c r="G24" s="32">
        <v>1449849600</v>
      </c>
      <c r="H24" s="33">
        <f t="shared" si="2"/>
        <v>42349</v>
      </c>
      <c r="I24" s="33">
        <f t="shared" si="3"/>
        <v>42350</v>
      </c>
      <c r="J24" s="32">
        <v>25</v>
      </c>
      <c r="K24" s="32">
        <v>525</v>
      </c>
      <c r="L24" s="32">
        <v>0</v>
      </c>
      <c r="M24" s="32">
        <v>0</v>
      </c>
      <c r="N24" s="32">
        <v>3</v>
      </c>
      <c r="O24" s="32">
        <v>18</v>
      </c>
      <c r="P24" s="32">
        <v>288</v>
      </c>
      <c r="Q24" s="32">
        <v>3</v>
      </c>
      <c r="R24" s="32">
        <v>303</v>
      </c>
      <c r="S24" s="32">
        <v>25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</row>
    <row r="25" spans="1:25" s="32" customFormat="1">
      <c r="A25" s="32">
        <v>202</v>
      </c>
      <c r="B25" s="32">
        <v>3</v>
      </c>
      <c r="C25" s="32" t="s">
        <v>147</v>
      </c>
      <c r="D25" s="32">
        <v>1</v>
      </c>
      <c r="E25" s="32">
        <v>101</v>
      </c>
      <c r="F25" s="32">
        <v>1449763200</v>
      </c>
      <c r="G25" s="32">
        <v>1449849600</v>
      </c>
      <c r="H25" s="33">
        <f t="shared" si="2"/>
        <v>42349</v>
      </c>
      <c r="I25" s="33">
        <f t="shared" si="3"/>
        <v>42350</v>
      </c>
      <c r="J25" s="32">
        <v>25</v>
      </c>
      <c r="K25" s="32">
        <v>600</v>
      </c>
      <c r="L25" s="32">
        <v>0</v>
      </c>
      <c r="M25" s="32">
        <v>0</v>
      </c>
      <c r="N25" s="32">
        <v>3</v>
      </c>
      <c r="O25" s="32">
        <v>18</v>
      </c>
      <c r="P25" s="32">
        <v>388</v>
      </c>
      <c r="Q25" s="32">
        <v>3</v>
      </c>
      <c r="R25" s="32">
        <v>303</v>
      </c>
      <c r="S25" s="32">
        <v>30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</row>
    <row r="26" spans="1:25" s="32" customFormat="1">
      <c r="A26" s="32">
        <v>203</v>
      </c>
      <c r="B26" s="32">
        <v>3</v>
      </c>
      <c r="C26" s="32" t="s">
        <v>147</v>
      </c>
      <c r="D26" s="32">
        <v>1</v>
      </c>
      <c r="E26" s="32">
        <v>102</v>
      </c>
      <c r="F26" s="32">
        <v>1449763200</v>
      </c>
      <c r="G26" s="32">
        <v>1449849600</v>
      </c>
      <c r="H26" s="33">
        <f t="shared" si="2"/>
        <v>42349</v>
      </c>
      <c r="I26" s="33">
        <f t="shared" si="3"/>
        <v>42350</v>
      </c>
      <c r="J26" s="32">
        <v>25</v>
      </c>
      <c r="K26" s="32">
        <v>675</v>
      </c>
      <c r="L26" s="32">
        <v>0</v>
      </c>
      <c r="M26" s="32">
        <v>0</v>
      </c>
      <c r="N26" s="32">
        <v>3</v>
      </c>
      <c r="O26" s="32">
        <v>18</v>
      </c>
      <c r="P26" s="32">
        <v>488</v>
      </c>
      <c r="Q26" s="32">
        <v>3</v>
      </c>
      <c r="R26" s="32">
        <v>303</v>
      </c>
      <c r="S26" s="32">
        <v>35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</row>
    <row r="27" spans="1:25" s="32" customFormat="1">
      <c r="A27" s="32">
        <v>204</v>
      </c>
      <c r="B27" s="32">
        <v>3</v>
      </c>
      <c r="C27" s="32" t="s">
        <v>147</v>
      </c>
      <c r="D27" s="32">
        <v>1</v>
      </c>
      <c r="E27" s="32">
        <v>103</v>
      </c>
      <c r="F27" s="32">
        <v>1449763200</v>
      </c>
      <c r="G27" s="32">
        <v>1449849600</v>
      </c>
      <c r="H27" s="33">
        <f t="shared" si="2"/>
        <v>42349</v>
      </c>
      <c r="I27" s="33">
        <f t="shared" si="3"/>
        <v>42350</v>
      </c>
      <c r="J27" s="32">
        <v>25</v>
      </c>
      <c r="K27" s="32">
        <v>750</v>
      </c>
      <c r="L27" s="32">
        <v>0</v>
      </c>
      <c r="M27" s="32">
        <v>0</v>
      </c>
      <c r="N27" s="32">
        <v>3</v>
      </c>
      <c r="O27" s="32">
        <v>18</v>
      </c>
      <c r="P27" s="32">
        <v>588</v>
      </c>
      <c r="Q27" s="32">
        <v>3</v>
      </c>
      <c r="R27" s="32">
        <v>303</v>
      </c>
      <c r="S27" s="32">
        <v>40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</row>
    <row r="39" spans="11:11">
      <c r="K39" s="23"/>
    </row>
  </sheetData>
  <phoneticPr fontId="1" type="noConversion"/>
  <conditionalFormatting sqref="A3:E4 F4:Y4">
    <cfRule type="expression" dxfId="48" priority="34">
      <formula>A3="Excluded"</formula>
    </cfRule>
    <cfRule type="expression" dxfId="47" priority="35">
      <formula>A3="Server"</formula>
    </cfRule>
    <cfRule type="expression" dxfId="46" priority="36">
      <formula>A3="Both"</formula>
    </cfRule>
  </conditionalFormatting>
  <conditionalFormatting sqref="A3:E4 F4:Y4">
    <cfRule type="expression" dxfId="45" priority="33">
      <formula>A3="Client"</formula>
    </cfRule>
  </conditionalFormatting>
  <conditionalFormatting sqref="C4:I4">
    <cfRule type="expression" dxfId="44" priority="30" stopIfTrue="1">
      <formula>C4="Excluded"</formula>
    </cfRule>
    <cfRule type="expression" dxfId="43" priority="31" stopIfTrue="1">
      <formula>C4="Server"</formula>
    </cfRule>
    <cfRule type="expression" dxfId="42" priority="32" stopIfTrue="1">
      <formula>C4="Both"</formula>
    </cfRule>
  </conditionalFormatting>
  <conditionalFormatting sqref="A3:E4 F4:Y4">
    <cfRule type="expression" dxfId="41" priority="20">
      <formula>A3="Excluded"</formula>
    </cfRule>
    <cfRule type="expression" dxfId="40" priority="21">
      <formula>A3="Server"</formula>
    </cfRule>
    <cfRule type="expression" dxfId="39" priority="22">
      <formula>A3="Both"</formula>
    </cfRule>
  </conditionalFormatting>
  <conditionalFormatting sqref="C4:I4">
    <cfRule type="expression" dxfId="38" priority="16" stopIfTrue="1">
      <formula>C4="Excluded"</formula>
    </cfRule>
    <cfRule type="expression" dxfId="37" priority="17" stopIfTrue="1">
      <formula>C4="Server"</formula>
    </cfRule>
    <cfRule type="expression" dxfId="36" priority="18" stopIfTrue="1">
      <formula>C4="Both"</formula>
    </cfRule>
  </conditionalFormatting>
  <dataValidations count="2">
    <dataValidation type="list" allowBlank="1" showInputMessage="1" showErrorMessage="1" sqref="N4:Y4">
      <formula1>"Both,Server,Client,Exclude"</formula1>
    </dataValidation>
    <dataValidation type="list" allowBlank="1" showInputMessage="1" showErrorMessage="1" sqref="H4:I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H7:S73"/>
  <sheetViews>
    <sheetView workbookViewId="0">
      <selection activeCell="S13" sqref="S13:S15"/>
    </sheetView>
  </sheetViews>
  <sheetFormatPr defaultRowHeight="13.5"/>
  <cols>
    <col min="10" max="10" width="11.625" bestFit="1" customWidth="1"/>
    <col min="11" max="11" width="17.25" bestFit="1" customWidth="1"/>
    <col min="12" max="12" width="11.625" bestFit="1" customWidth="1"/>
    <col min="13" max="13" width="15.875" customWidth="1"/>
    <col min="18" max="18" width="12.625" customWidth="1"/>
    <col min="19" max="19" width="14.875" customWidth="1"/>
  </cols>
  <sheetData>
    <row r="7" spans="10:19">
      <c r="K7">
        <v>30</v>
      </c>
      <c r="L7">
        <v>1443542400</v>
      </c>
    </row>
    <row r="8" spans="10:19">
      <c r="K8">
        <v>1</v>
      </c>
      <c r="L8">
        <v>1443628800</v>
      </c>
    </row>
    <row r="9" spans="10:19">
      <c r="K9">
        <v>2</v>
      </c>
      <c r="L9">
        <v>1443715200</v>
      </c>
    </row>
    <row r="11" spans="10:19">
      <c r="J11" s="15">
        <f>(K11-19-365*70)*86400-8*3600</f>
        <v>1447171200</v>
      </c>
      <c r="K11" s="16">
        <v>42319</v>
      </c>
      <c r="M11">
        <f>K12-K11</f>
        <v>1</v>
      </c>
    </row>
    <row r="12" spans="10:19">
      <c r="J12" s="15">
        <f>(K12-19-365*70)*86400-8*3600</f>
        <v>1447257600</v>
      </c>
      <c r="K12" s="16">
        <v>42320</v>
      </c>
      <c r="M12" t="s">
        <v>94</v>
      </c>
      <c r="S12">
        <v>1447171200</v>
      </c>
    </row>
    <row r="13" spans="10:19">
      <c r="S13">
        <v>1447257600</v>
      </c>
    </row>
    <row r="14" spans="10:19">
      <c r="J14" s="15">
        <f>(K14-19-365*70)*86400-8*3600</f>
        <v>1447344000</v>
      </c>
      <c r="K14" s="16">
        <v>42321</v>
      </c>
      <c r="M14">
        <f>K15-K14</f>
        <v>1</v>
      </c>
      <c r="S14">
        <v>1447344000</v>
      </c>
    </row>
    <row r="15" spans="10:19">
      <c r="J15" s="15">
        <f>(K15-19-365*70)*86400-8*3600</f>
        <v>1447430400</v>
      </c>
      <c r="K15" s="16">
        <v>42322</v>
      </c>
      <c r="M15" s="17" t="s">
        <v>96</v>
      </c>
      <c r="S15">
        <v>1447430400</v>
      </c>
    </row>
    <row r="17" spans="8:13">
      <c r="J17" s="15">
        <f>(K17-19-365*70)*86400-8*3600</f>
        <v>1443715200</v>
      </c>
      <c r="K17" s="16">
        <v>42279</v>
      </c>
      <c r="M17">
        <f>K18-K17</f>
        <v>3</v>
      </c>
    </row>
    <row r="18" spans="8:13">
      <c r="J18" s="15">
        <f>(K18-19-365*70)*86400-8*3600</f>
        <v>1443974400</v>
      </c>
      <c r="K18" s="16">
        <v>42282</v>
      </c>
      <c r="M18" s="17" t="s">
        <v>98</v>
      </c>
    </row>
    <row r="20" spans="8:13">
      <c r="J20" s="15">
        <f>(K20-19-365*70)*86400-8*3600</f>
        <v>1443974400</v>
      </c>
      <c r="K20" s="16">
        <v>42282</v>
      </c>
      <c r="M20">
        <f>K21-K20</f>
        <v>3</v>
      </c>
    </row>
    <row r="21" spans="8:13">
      <c r="J21" s="15">
        <f>(K21-19-365*70)*86400-8*3600</f>
        <v>1444233600</v>
      </c>
      <c r="K21" s="16">
        <v>42285</v>
      </c>
      <c r="M21" s="17" t="s">
        <v>100</v>
      </c>
    </row>
    <row r="28" spans="8:13">
      <c r="H28" t="s">
        <v>101</v>
      </c>
      <c r="I28">
        <v>1</v>
      </c>
      <c r="J28">
        <v>1443196800</v>
      </c>
      <c r="K28" s="16">
        <v>42273</v>
      </c>
      <c r="M28">
        <v>3</v>
      </c>
    </row>
    <row r="29" spans="8:13">
      <c r="I29">
        <v>2</v>
      </c>
      <c r="J29">
        <v>1443456000</v>
      </c>
      <c r="K29" s="16">
        <v>42276</v>
      </c>
      <c r="M29" t="s">
        <v>93</v>
      </c>
    </row>
    <row r="30" spans="8:13">
      <c r="I30">
        <v>3</v>
      </c>
      <c r="J30">
        <v>1443715200</v>
      </c>
      <c r="K30" s="16">
        <v>42279</v>
      </c>
    </row>
    <row r="31" spans="8:13">
      <c r="I31">
        <v>4</v>
      </c>
      <c r="J31">
        <v>1443974400</v>
      </c>
      <c r="K31" s="16">
        <v>42282</v>
      </c>
      <c r="M31">
        <v>3</v>
      </c>
    </row>
    <row r="32" spans="8:13">
      <c r="K32">
        <v>42279</v>
      </c>
      <c r="M32" t="s">
        <v>95</v>
      </c>
    </row>
    <row r="34" spans="8:13">
      <c r="K34">
        <v>42279</v>
      </c>
      <c r="M34">
        <v>3</v>
      </c>
    </row>
    <row r="35" spans="8:13">
      <c r="K35">
        <v>42282</v>
      </c>
      <c r="M35" t="s">
        <v>97</v>
      </c>
    </row>
    <row r="37" spans="8:13">
      <c r="K37">
        <v>42282</v>
      </c>
      <c r="M37">
        <v>3</v>
      </c>
    </row>
    <row r="38" spans="8:13">
      <c r="K38">
        <v>42285</v>
      </c>
      <c r="M38" t="s">
        <v>99</v>
      </c>
    </row>
    <row r="41" spans="8:13">
      <c r="H41" t="s">
        <v>102</v>
      </c>
      <c r="I41">
        <v>1</v>
      </c>
      <c r="J41">
        <v>1443456000</v>
      </c>
      <c r="K41" s="16">
        <v>42276</v>
      </c>
    </row>
    <row r="42" spans="8:13">
      <c r="I42">
        <v>2</v>
      </c>
      <c r="J42">
        <v>1443715200</v>
      </c>
      <c r="K42" s="16">
        <v>42279</v>
      </c>
    </row>
    <row r="43" spans="8:13">
      <c r="I43">
        <v>3</v>
      </c>
      <c r="J43">
        <v>1443974400</v>
      </c>
      <c r="K43" s="16">
        <v>42282</v>
      </c>
    </row>
    <row r="44" spans="8:13">
      <c r="I44">
        <v>4</v>
      </c>
      <c r="J44">
        <v>1444233600</v>
      </c>
      <c r="K44" s="16">
        <v>42285</v>
      </c>
    </row>
    <row r="60" spans="10:19">
      <c r="J60" s="15">
        <f>(K60-19-365*70)*86400-8*3600</f>
        <v>1443196800</v>
      </c>
      <c r="K60" s="16">
        <v>42273</v>
      </c>
      <c r="L60">
        <v>1</v>
      </c>
      <c r="M60">
        <v>1443196800</v>
      </c>
      <c r="P60" t="s">
        <v>103</v>
      </c>
      <c r="R60">
        <v>1443283200</v>
      </c>
      <c r="S60">
        <v>1443369600</v>
      </c>
    </row>
    <row r="61" spans="10:19">
      <c r="J61" s="15">
        <f t="shared" ref="J61:J73" si="0">(K61-19-365*70)*86400-8*3600</f>
        <v>1443283200</v>
      </c>
      <c r="K61" s="16">
        <f>K60+L60</f>
        <v>42274</v>
      </c>
      <c r="L61">
        <v>1</v>
      </c>
      <c r="M61">
        <v>1443283200</v>
      </c>
      <c r="P61" t="s">
        <v>104</v>
      </c>
      <c r="R61">
        <v>1443369600</v>
      </c>
      <c r="S61">
        <v>1443456000</v>
      </c>
    </row>
    <row r="62" spans="10:19">
      <c r="J62" s="15">
        <f t="shared" si="0"/>
        <v>1443369600</v>
      </c>
      <c r="K62" s="16">
        <f t="shared" ref="K62:K73" si="1">K61+L61</f>
        <v>42275</v>
      </c>
      <c r="L62">
        <v>1</v>
      </c>
      <c r="M62">
        <v>1443369600</v>
      </c>
      <c r="P62">
        <v>29</v>
      </c>
      <c r="R62">
        <v>1443456000</v>
      </c>
      <c r="S62">
        <v>1443542400</v>
      </c>
    </row>
    <row r="63" spans="10:19">
      <c r="J63" s="15">
        <f t="shared" si="0"/>
        <v>1443456000</v>
      </c>
      <c r="K63" s="16">
        <f t="shared" si="1"/>
        <v>42276</v>
      </c>
      <c r="L63">
        <v>1</v>
      </c>
      <c r="M63">
        <v>1443456000</v>
      </c>
      <c r="P63">
        <v>30</v>
      </c>
      <c r="R63">
        <v>1443542400</v>
      </c>
      <c r="S63">
        <v>1443628800</v>
      </c>
    </row>
    <row r="64" spans="10:19">
      <c r="J64" s="15">
        <f t="shared" si="0"/>
        <v>1443542400</v>
      </c>
      <c r="K64" s="16">
        <f t="shared" si="1"/>
        <v>42277</v>
      </c>
      <c r="L64">
        <v>1</v>
      </c>
      <c r="M64">
        <v>1443542400</v>
      </c>
      <c r="P64">
        <v>1</v>
      </c>
      <c r="R64">
        <v>1443628800</v>
      </c>
      <c r="S64">
        <v>1443715200</v>
      </c>
    </row>
    <row r="65" spans="10:19">
      <c r="J65" s="15">
        <f t="shared" si="0"/>
        <v>1443628800</v>
      </c>
      <c r="K65" s="16">
        <f t="shared" si="1"/>
        <v>42278</v>
      </c>
      <c r="L65">
        <v>1</v>
      </c>
      <c r="M65">
        <v>1443628800</v>
      </c>
      <c r="P65" t="s">
        <v>105</v>
      </c>
      <c r="R65">
        <v>1443715200</v>
      </c>
      <c r="S65">
        <v>1443801600</v>
      </c>
    </row>
    <row r="66" spans="10:19">
      <c r="J66" s="15">
        <f t="shared" si="0"/>
        <v>1443715200</v>
      </c>
      <c r="K66" s="16">
        <f t="shared" si="1"/>
        <v>42279</v>
      </c>
      <c r="L66">
        <v>1</v>
      </c>
      <c r="M66">
        <v>1443715200</v>
      </c>
      <c r="P66" t="s">
        <v>106</v>
      </c>
      <c r="R66">
        <v>1443801600</v>
      </c>
      <c r="S66">
        <v>1443888000</v>
      </c>
    </row>
    <row r="67" spans="10:19">
      <c r="J67" s="15">
        <f t="shared" si="0"/>
        <v>1443801600</v>
      </c>
      <c r="K67" s="16">
        <f t="shared" si="1"/>
        <v>42280</v>
      </c>
      <c r="L67">
        <v>1</v>
      </c>
      <c r="M67">
        <v>1443801600</v>
      </c>
      <c r="P67" t="s">
        <v>107</v>
      </c>
      <c r="R67">
        <v>1443888000</v>
      </c>
      <c r="S67">
        <v>1443974400</v>
      </c>
    </row>
    <row r="68" spans="10:19">
      <c r="J68" s="15">
        <f t="shared" si="0"/>
        <v>1443888000</v>
      </c>
      <c r="K68" s="16">
        <f t="shared" si="1"/>
        <v>42281</v>
      </c>
      <c r="L68">
        <v>1</v>
      </c>
      <c r="M68">
        <v>1443888000</v>
      </c>
      <c r="P68" t="s">
        <v>108</v>
      </c>
      <c r="R68">
        <v>1443974400</v>
      </c>
      <c r="S68">
        <v>1444060800</v>
      </c>
    </row>
    <row r="69" spans="10:19">
      <c r="J69" s="15">
        <f t="shared" si="0"/>
        <v>1443974400</v>
      </c>
      <c r="K69" s="16">
        <f t="shared" si="1"/>
        <v>42282</v>
      </c>
      <c r="L69">
        <v>1</v>
      </c>
      <c r="M69">
        <v>1443974400</v>
      </c>
      <c r="P69" t="s">
        <v>109</v>
      </c>
      <c r="R69">
        <v>1444060800</v>
      </c>
      <c r="S69">
        <v>1444147200</v>
      </c>
    </row>
    <row r="70" spans="10:19">
      <c r="J70" s="15">
        <f t="shared" si="0"/>
        <v>1444060800</v>
      </c>
      <c r="K70" s="16">
        <f t="shared" si="1"/>
        <v>42283</v>
      </c>
      <c r="L70">
        <v>1</v>
      </c>
      <c r="M70">
        <v>1444060800</v>
      </c>
      <c r="P70" t="s">
        <v>110</v>
      </c>
      <c r="R70">
        <v>1444147200</v>
      </c>
      <c r="S70">
        <v>1444233600</v>
      </c>
    </row>
    <row r="71" spans="10:19">
      <c r="J71" s="15">
        <f t="shared" si="0"/>
        <v>1444147200</v>
      </c>
      <c r="K71" s="16">
        <f t="shared" si="1"/>
        <v>42284</v>
      </c>
      <c r="L71">
        <v>1</v>
      </c>
      <c r="M71">
        <v>1444147200</v>
      </c>
    </row>
    <row r="72" spans="10:19">
      <c r="J72" s="15">
        <f t="shared" si="0"/>
        <v>1444233600</v>
      </c>
      <c r="K72" s="16">
        <f t="shared" si="1"/>
        <v>42285</v>
      </c>
      <c r="L72">
        <v>1</v>
      </c>
      <c r="M72">
        <v>1444233600</v>
      </c>
    </row>
    <row r="73" spans="10:19">
      <c r="J73" s="15">
        <f t="shared" si="0"/>
        <v>1444320000</v>
      </c>
      <c r="K73" s="16">
        <f t="shared" si="1"/>
        <v>42286</v>
      </c>
      <c r="M73">
        <v>1444320000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2"/>
  <sheetViews>
    <sheetView workbookViewId="0">
      <selection activeCell="C11" sqref="C11"/>
    </sheetView>
  </sheetViews>
  <sheetFormatPr defaultRowHeight="13.5"/>
  <cols>
    <col min="1" max="1" width="6.5" style="18" bestFit="1" customWidth="1"/>
    <col min="2" max="2" width="8" style="18" bestFit="1" customWidth="1"/>
    <col min="3" max="3" width="50.375" bestFit="1" customWidth="1"/>
    <col min="5" max="5" width="8" bestFit="1" customWidth="1"/>
    <col min="6" max="7" width="20.5" bestFit="1" customWidth="1"/>
    <col min="8" max="9" width="16.125" bestFit="1" customWidth="1"/>
    <col min="10" max="10" width="10.5" bestFit="1" customWidth="1"/>
    <col min="11" max="11" width="8.875" bestFit="1" customWidth="1"/>
    <col min="12" max="12" width="10.5" bestFit="1" customWidth="1"/>
    <col min="13" max="14" width="8.875" bestFit="1" customWidth="1"/>
    <col min="15" max="15" width="10.5" bestFit="1" customWidth="1"/>
    <col min="16" max="17" width="8.875" bestFit="1" customWidth="1"/>
    <col min="18" max="18" width="10.5" bestFit="1" customWidth="1"/>
    <col min="19" max="20" width="8.875" bestFit="1" customWidth="1"/>
    <col min="21" max="21" width="10.5" bestFit="1" customWidth="1"/>
    <col min="22" max="22" width="8.875" bestFit="1" customWidth="1"/>
  </cols>
  <sheetData>
    <row r="1" spans="1:24" s="18" customFormat="1">
      <c r="A1" s="18" t="s">
        <v>22</v>
      </c>
    </row>
    <row r="2" spans="1:24">
      <c r="A2" s="18" t="s">
        <v>23</v>
      </c>
      <c r="B2" s="18" t="s">
        <v>23</v>
      </c>
      <c r="C2" t="s">
        <v>24</v>
      </c>
      <c r="D2" t="s">
        <v>23</v>
      </c>
      <c r="E2" t="s">
        <v>23</v>
      </c>
      <c r="F2" t="s">
        <v>23</v>
      </c>
      <c r="G2" t="s">
        <v>23</v>
      </c>
      <c r="H2" t="s">
        <v>24</v>
      </c>
      <c r="I2" t="s">
        <v>24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</row>
    <row r="3" spans="1:24">
      <c r="A3" s="19" t="s">
        <v>25</v>
      </c>
      <c r="B3" s="19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30</v>
      </c>
      <c r="I3" s="2" t="s">
        <v>31</v>
      </c>
      <c r="J3" s="2" t="s">
        <v>92</v>
      </c>
      <c r="K3" s="2" t="s">
        <v>32</v>
      </c>
      <c r="L3" s="2" t="s">
        <v>33</v>
      </c>
      <c r="M3" s="3" t="s">
        <v>34</v>
      </c>
      <c r="N3" s="4" t="s">
        <v>35</v>
      </c>
      <c r="O3" s="5" t="s">
        <v>36</v>
      </c>
      <c r="P3" s="3" t="s">
        <v>0</v>
      </c>
      <c r="Q3" s="3" t="s">
        <v>1</v>
      </c>
      <c r="R3" s="3" t="s">
        <v>2</v>
      </c>
      <c r="S3" s="3" t="s">
        <v>3</v>
      </c>
      <c r="T3" s="4" t="s">
        <v>4</v>
      </c>
      <c r="U3" s="5" t="s">
        <v>5</v>
      </c>
      <c r="V3" s="3" t="s">
        <v>6</v>
      </c>
      <c r="W3" s="3" t="s">
        <v>7</v>
      </c>
      <c r="X3" s="3" t="s">
        <v>8</v>
      </c>
    </row>
    <row r="4" spans="1:24">
      <c r="A4" s="20" t="s">
        <v>37</v>
      </c>
      <c r="B4" s="20" t="s">
        <v>37</v>
      </c>
      <c r="C4" s="6" t="s">
        <v>37</v>
      </c>
      <c r="D4" s="6" t="s">
        <v>37</v>
      </c>
      <c r="E4" s="6" t="s">
        <v>38</v>
      </c>
      <c r="F4" s="6" t="s">
        <v>37</v>
      </c>
      <c r="G4" s="6" t="s">
        <v>37</v>
      </c>
      <c r="H4" s="7" t="s">
        <v>19</v>
      </c>
      <c r="I4" s="7" t="s">
        <v>19</v>
      </c>
      <c r="J4" s="6" t="s">
        <v>37</v>
      </c>
      <c r="K4" s="6" t="s">
        <v>37</v>
      </c>
      <c r="L4" s="6" t="s">
        <v>37</v>
      </c>
      <c r="M4" s="8" t="s">
        <v>9</v>
      </c>
      <c r="N4" s="9" t="s">
        <v>9</v>
      </c>
      <c r="O4" s="10" t="s">
        <v>9</v>
      </c>
      <c r="P4" s="8" t="s">
        <v>9</v>
      </c>
      <c r="Q4" s="8" t="s">
        <v>9</v>
      </c>
      <c r="R4" s="8" t="s">
        <v>9</v>
      </c>
      <c r="S4" s="8" t="s">
        <v>9</v>
      </c>
      <c r="T4" s="9" t="s">
        <v>9</v>
      </c>
      <c r="U4" s="10" t="s">
        <v>9</v>
      </c>
      <c r="V4" s="8" t="s">
        <v>9</v>
      </c>
      <c r="W4" s="8" t="s">
        <v>9</v>
      </c>
      <c r="X4" s="8" t="s">
        <v>9</v>
      </c>
    </row>
    <row r="5" spans="1:24">
      <c r="A5" s="21" t="s">
        <v>22</v>
      </c>
      <c r="B5" s="21" t="s">
        <v>39</v>
      </c>
      <c r="C5" s="11" t="s">
        <v>40</v>
      </c>
      <c r="D5" s="11" t="s">
        <v>41</v>
      </c>
      <c r="E5" s="11" t="s">
        <v>42</v>
      </c>
      <c r="F5" s="11" t="s">
        <v>43</v>
      </c>
      <c r="G5" s="11" t="s">
        <v>44</v>
      </c>
      <c r="H5" s="11" t="s">
        <v>43</v>
      </c>
      <c r="I5" s="11" t="s">
        <v>44</v>
      </c>
      <c r="J5" s="11" t="s">
        <v>45</v>
      </c>
      <c r="K5" s="11" t="s">
        <v>46</v>
      </c>
      <c r="L5" s="11" t="s">
        <v>47</v>
      </c>
      <c r="M5" s="12" t="s">
        <v>48</v>
      </c>
      <c r="N5" s="13" t="s">
        <v>49</v>
      </c>
      <c r="O5" s="14" t="s">
        <v>50</v>
      </c>
      <c r="P5" s="12" t="s">
        <v>10</v>
      </c>
      <c r="Q5" s="12" t="s">
        <v>11</v>
      </c>
      <c r="R5" s="12" t="s">
        <v>12</v>
      </c>
      <c r="S5" s="12" t="s">
        <v>13</v>
      </c>
      <c r="T5" s="13" t="s">
        <v>14</v>
      </c>
      <c r="U5" s="14" t="s">
        <v>15</v>
      </c>
      <c r="V5" s="12" t="s">
        <v>16</v>
      </c>
      <c r="W5" s="12" t="s">
        <v>17</v>
      </c>
      <c r="X5" s="12" t="s">
        <v>18</v>
      </c>
    </row>
    <row r="6" spans="1:24">
      <c r="A6" s="18">
        <v>1</v>
      </c>
      <c r="B6" s="18">
        <v>1</v>
      </c>
      <c r="C6" t="s">
        <v>51</v>
      </c>
      <c r="D6">
        <v>1</v>
      </c>
      <c r="E6">
        <v>10</v>
      </c>
      <c r="F6" s="15">
        <f>VLOOKUP(D6,Sheet2!$I$28:$J$31,2,FALSE)</f>
        <v>1443196800</v>
      </c>
      <c r="G6" s="15">
        <f>VLOOKUP(D6,Sheet2!$I$41:$J$44,2,FALSE)</f>
        <v>1443456000</v>
      </c>
      <c r="H6" s="16">
        <f>(F6+8*3600)/86400+70*365+19</f>
        <v>42273</v>
      </c>
      <c r="I6" s="16">
        <f>(G6+8*3600)/86400+70*365+19</f>
        <v>42276</v>
      </c>
      <c r="J6">
        <v>1</v>
      </c>
      <c r="K6">
        <v>30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8">
        <v>2</v>
      </c>
      <c r="B7" s="18">
        <v>1</v>
      </c>
      <c r="C7" t="s">
        <v>51</v>
      </c>
      <c r="D7">
        <v>2</v>
      </c>
      <c r="E7">
        <v>10</v>
      </c>
      <c r="F7" s="15">
        <f>VLOOKUP(D7,Sheet2!$I$28:$J$31,2,FALSE)</f>
        <v>1443456000</v>
      </c>
      <c r="G7" s="15">
        <f>VLOOKUP(D7,Sheet2!$I$41:$J$44,2,FALSE)</f>
        <v>1443715200</v>
      </c>
      <c r="H7" s="16">
        <f t="shared" ref="H7:I22" si="0">(F7+8*3600)/86400+70*365+19</f>
        <v>42276</v>
      </c>
      <c r="I7" s="16">
        <f t="shared" si="0"/>
        <v>42279</v>
      </c>
      <c r="J7">
        <v>1</v>
      </c>
      <c r="K7">
        <v>30</v>
      </c>
      <c r="L7">
        <v>0</v>
      </c>
      <c r="M7">
        <v>1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s="18">
        <v>3</v>
      </c>
      <c r="B8" s="18">
        <v>1</v>
      </c>
      <c r="C8" t="s">
        <v>51</v>
      </c>
      <c r="D8">
        <v>2</v>
      </c>
      <c r="E8">
        <v>20</v>
      </c>
      <c r="F8" s="15">
        <f>VLOOKUP(D8,Sheet2!$I$28:$J$31,2,FALSE)</f>
        <v>1443456000</v>
      </c>
      <c r="G8" s="15">
        <f>VLOOKUP(D8,Sheet2!$I$41:$J$44,2,FALSE)</f>
        <v>1443715200</v>
      </c>
      <c r="H8" s="16">
        <f t="shared" si="0"/>
        <v>42276</v>
      </c>
      <c r="I8" s="16">
        <f t="shared" si="0"/>
        <v>42279</v>
      </c>
      <c r="J8">
        <v>1</v>
      </c>
      <c r="K8">
        <v>50</v>
      </c>
      <c r="L8">
        <v>0</v>
      </c>
      <c r="M8">
        <v>1</v>
      </c>
      <c r="N8">
        <v>0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s="18">
        <v>4</v>
      </c>
      <c r="B9" s="18">
        <v>1</v>
      </c>
      <c r="C9" t="s">
        <v>51</v>
      </c>
      <c r="D9">
        <v>3</v>
      </c>
      <c r="E9">
        <v>10</v>
      </c>
      <c r="F9" s="15">
        <f>VLOOKUP(D9,Sheet2!$I$28:$J$31,2,FALSE)</f>
        <v>1443715200</v>
      </c>
      <c r="G9" s="15">
        <f>VLOOKUP(D9,Sheet2!$I$41:$J$44,2,FALSE)</f>
        <v>1443974400</v>
      </c>
      <c r="H9" s="16">
        <f t="shared" si="0"/>
        <v>42279</v>
      </c>
      <c r="I9" s="16">
        <f t="shared" si="0"/>
        <v>42282</v>
      </c>
      <c r="J9">
        <v>1</v>
      </c>
      <c r="K9">
        <v>30</v>
      </c>
      <c r="L9">
        <v>0</v>
      </c>
      <c r="M9">
        <v>1</v>
      </c>
      <c r="N9">
        <v>0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s="18">
        <v>5</v>
      </c>
      <c r="B10" s="18">
        <v>2</v>
      </c>
      <c r="C10" t="s">
        <v>52</v>
      </c>
      <c r="D10">
        <v>1</v>
      </c>
      <c r="E10">
        <v>10</v>
      </c>
      <c r="F10" s="15">
        <f>VLOOKUP(D10,Sheet2!$I$28:$J$31,2,FALSE)</f>
        <v>1443196800</v>
      </c>
      <c r="G10" s="15">
        <f>VLOOKUP(D10,Sheet2!$I$41:$J$44,2,FALSE)</f>
        <v>1443456000</v>
      </c>
      <c r="H10" s="16">
        <f t="shared" si="0"/>
        <v>42273</v>
      </c>
      <c r="I10" s="16">
        <f t="shared" si="0"/>
        <v>42276</v>
      </c>
      <c r="J10">
        <v>2</v>
      </c>
      <c r="K10">
        <v>20</v>
      </c>
      <c r="L10">
        <v>0</v>
      </c>
      <c r="M10">
        <v>1</v>
      </c>
      <c r="N10">
        <v>0</v>
      </c>
      <c r="O10">
        <v>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s="18">
        <v>6</v>
      </c>
      <c r="B11" s="18">
        <v>3</v>
      </c>
      <c r="C11" t="s">
        <v>142</v>
      </c>
      <c r="D11">
        <v>1</v>
      </c>
      <c r="E11" s="1">
        <v>10</v>
      </c>
      <c r="F11" s="15">
        <f>VLOOKUP(D11,Sheet2!$I$28:$J$31,2,FALSE)</f>
        <v>1443196800</v>
      </c>
      <c r="G11" s="15">
        <f>VLOOKUP(D11,Sheet2!$I$41:$J$44,2,FALSE)</f>
        <v>1443456000</v>
      </c>
      <c r="H11" s="16">
        <f t="shared" si="0"/>
        <v>42273</v>
      </c>
      <c r="I11" s="16">
        <f t="shared" si="0"/>
        <v>42276</v>
      </c>
      <c r="J11">
        <v>3</v>
      </c>
      <c r="K11">
        <v>66</v>
      </c>
      <c r="L11">
        <v>0</v>
      </c>
      <c r="M11">
        <v>1</v>
      </c>
      <c r="N11">
        <v>0</v>
      </c>
      <c r="O11">
        <v>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8">
        <v>7</v>
      </c>
      <c r="B12" s="18">
        <v>2</v>
      </c>
      <c r="C12" t="s">
        <v>53</v>
      </c>
      <c r="D12">
        <v>2</v>
      </c>
      <c r="E12" s="1">
        <v>21</v>
      </c>
      <c r="F12" s="15">
        <f>VLOOKUP(D12,Sheet2!$I$28:$J$31,2,FALSE)</f>
        <v>1443456000</v>
      </c>
      <c r="G12" s="15">
        <f>VLOOKUP(D12,Sheet2!$I$41:$J$44,2,FALSE)</f>
        <v>1443715200</v>
      </c>
      <c r="H12" s="16">
        <f t="shared" si="0"/>
        <v>42276</v>
      </c>
      <c r="I12" s="16">
        <f t="shared" si="0"/>
        <v>42279</v>
      </c>
      <c r="J12">
        <v>4</v>
      </c>
      <c r="K12">
        <v>50</v>
      </c>
      <c r="L12">
        <v>0</v>
      </c>
      <c r="M12">
        <v>1</v>
      </c>
      <c r="N12">
        <v>0</v>
      </c>
      <c r="O12">
        <v>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s="18">
        <v>8</v>
      </c>
      <c r="B13" s="18">
        <v>3</v>
      </c>
      <c r="C13" t="s">
        <v>90</v>
      </c>
      <c r="D13">
        <v>3</v>
      </c>
      <c r="E13" s="1">
        <v>22</v>
      </c>
      <c r="F13" s="15">
        <f>VLOOKUP(D13,Sheet2!$I$28:$J$31,2,FALSE)</f>
        <v>1443715200</v>
      </c>
      <c r="G13" s="15">
        <f>VLOOKUP(D13,Sheet2!$I$41:$J$44,2,FALSE)</f>
        <v>1443974400</v>
      </c>
      <c r="H13" s="16">
        <f t="shared" si="0"/>
        <v>42279</v>
      </c>
      <c r="I13" s="16">
        <f t="shared" si="0"/>
        <v>42282</v>
      </c>
      <c r="J13">
        <v>5</v>
      </c>
      <c r="K13">
        <v>1000</v>
      </c>
      <c r="L13">
        <v>0</v>
      </c>
      <c r="M13">
        <v>1</v>
      </c>
      <c r="N13">
        <v>0</v>
      </c>
      <c r="O13">
        <v>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8">
        <v>9</v>
      </c>
      <c r="B14" s="18">
        <v>2</v>
      </c>
      <c r="C14" t="s">
        <v>54</v>
      </c>
      <c r="D14">
        <v>1</v>
      </c>
      <c r="E14" s="1">
        <v>23</v>
      </c>
      <c r="F14" s="15">
        <f>VLOOKUP(D14,Sheet2!$I$28:$J$31,2,FALSE)</f>
        <v>1443196800</v>
      </c>
      <c r="G14" s="15">
        <f>VLOOKUP(D14,Sheet2!$I$41:$J$44,2,FALSE)</f>
        <v>1443456000</v>
      </c>
      <c r="H14" s="16">
        <f t="shared" si="0"/>
        <v>42273</v>
      </c>
      <c r="I14" s="16">
        <f t="shared" si="0"/>
        <v>42276</v>
      </c>
      <c r="J14">
        <v>6</v>
      </c>
      <c r="K14">
        <v>20</v>
      </c>
      <c r="L14">
        <v>0</v>
      </c>
      <c r="M14">
        <v>1</v>
      </c>
      <c r="N14">
        <v>0</v>
      </c>
      <c r="O14">
        <v>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s="18">
        <v>10</v>
      </c>
      <c r="B15" s="18">
        <v>3</v>
      </c>
      <c r="C15" t="s">
        <v>55</v>
      </c>
      <c r="D15">
        <v>2</v>
      </c>
      <c r="E15" s="1">
        <v>24</v>
      </c>
      <c r="F15" s="15">
        <f>VLOOKUP(D15,Sheet2!$I$28:$J$31,2,FALSE)</f>
        <v>1443456000</v>
      </c>
      <c r="G15" s="15">
        <f>VLOOKUP(D15,Sheet2!$I$41:$J$44,2,FALSE)</f>
        <v>1443715200</v>
      </c>
      <c r="H15" s="16">
        <f t="shared" si="0"/>
        <v>42276</v>
      </c>
      <c r="I15" s="16">
        <f t="shared" si="0"/>
        <v>42279</v>
      </c>
      <c r="J15">
        <v>7</v>
      </c>
      <c r="K15">
        <v>10</v>
      </c>
      <c r="L15">
        <v>0</v>
      </c>
      <c r="M15">
        <v>1</v>
      </c>
      <c r="N15">
        <v>0</v>
      </c>
      <c r="O15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18">
        <v>11</v>
      </c>
      <c r="B16" s="18">
        <v>2</v>
      </c>
      <c r="C16" t="s">
        <v>56</v>
      </c>
      <c r="D16">
        <v>3</v>
      </c>
      <c r="E16" s="1">
        <v>25</v>
      </c>
      <c r="F16" s="15">
        <f>VLOOKUP(D16,Sheet2!$I$28:$J$31,2,FALSE)</f>
        <v>1443715200</v>
      </c>
      <c r="G16" s="15">
        <f>VLOOKUP(D16,Sheet2!$I$41:$J$44,2,FALSE)</f>
        <v>1443974400</v>
      </c>
      <c r="H16" s="16">
        <f t="shared" si="0"/>
        <v>42279</v>
      </c>
      <c r="I16" s="16">
        <f t="shared" si="0"/>
        <v>42282</v>
      </c>
      <c r="J16">
        <v>8</v>
      </c>
      <c r="K16">
        <v>40</v>
      </c>
      <c r="L16">
        <v>0</v>
      </c>
      <c r="M16">
        <v>1</v>
      </c>
      <c r="N16">
        <v>0</v>
      </c>
      <c r="O16">
        <v>11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8">
        <v>12</v>
      </c>
      <c r="B17" s="18">
        <v>3</v>
      </c>
      <c r="C17" t="s">
        <v>91</v>
      </c>
      <c r="D17">
        <v>1</v>
      </c>
      <c r="E17" s="1">
        <v>26</v>
      </c>
      <c r="F17" s="15">
        <f>VLOOKUP(D17,Sheet2!$I$28:$J$31,2,FALSE)</f>
        <v>1443196800</v>
      </c>
      <c r="G17" s="15">
        <f>VLOOKUP(D17,Sheet2!$I$41:$J$44,2,FALSE)</f>
        <v>1443456000</v>
      </c>
      <c r="H17" s="16">
        <f t="shared" si="0"/>
        <v>42273</v>
      </c>
      <c r="I17" s="16">
        <f t="shared" si="0"/>
        <v>42276</v>
      </c>
      <c r="J17">
        <v>9</v>
      </c>
      <c r="K17">
        <v>60</v>
      </c>
      <c r="L17">
        <v>0</v>
      </c>
      <c r="M17">
        <v>1</v>
      </c>
      <c r="N17">
        <v>0</v>
      </c>
      <c r="O17">
        <v>12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s="18">
        <v>13</v>
      </c>
      <c r="B18" s="18">
        <v>2</v>
      </c>
      <c r="C18" t="s">
        <v>20</v>
      </c>
      <c r="D18">
        <v>2</v>
      </c>
      <c r="E18" s="1">
        <v>27</v>
      </c>
      <c r="F18" s="15">
        <f>VLOOKUP(D18,Sheet2!$I$28:$J$31,2,FALSE)</f>
        <v>1443456000</v>
      </c>
      <c r="G18" s="15">
        <f>VLOOKUP(D18,Sheet2!$I$41:$J$44,2,FALSE)</f>
        <v>1443715200</v>
      </c>
      <c r="H18" s="16">
        <f t="shared" si="0"/>
        <v>42276</v>
      </c>
      <c r="I18" s="16">
        <f t="shared" si="0"/>
        <v>42279</v>
      </c>
      <c r="J18">
        <v>10</v>
      </c>
      <c r="K18">
        <v>9</v>
      </c>
      <c r="L18">
        <v>0</v>
      </c>
      <c r="M18">
        <v>1</v>
      </c>
      <c r="N18">
        <v>0</v>
      </c>
      <c r="O18">
        <v>13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s="18">
        <v>14</v>
      </c>
      <c r="B19" s="18">
        <v>3</v>
      </c>
      <c r="C19" t="s">
        <v>57</v>
      </c>
      <c r="D19">
        <v>3</v>
      </c>
      <c r="E19" s="1">
        <v>28</v>
      </c>
      <c r="F19" s="15">
        <f>VLOOKUP(D19,Sheet2!$I$28:$J$31,2,FALSE)</f>
        <v>1443715200</v>
      </c>
      <c r="G19" s="15">
        <f>VLOOKUP(D19,Sheet2!$I$41:$J$44,2,FALSE)</f>
        <v>1443974400</v>
      </c>
      <c r="H19" s="16">
        <f t="shared" si="0"/>
        <v>42279</v>
      </c>
      <c r="I19" s="16">
        <f t="shared" si="0"/>
        <v>42282</v>
      </c>
      <c r="J19">
        <v>11</v>
      </c>
      <c r="K19">
        <v>60</v>
      </c>
      <c r="L19">
        <v>0</v>
      </c>
      <c r="M19">
        <v>1</v>
      </c>
      <c r="N19">
        <v>0</v>
      </c>
      <c r="O19">
        <v>14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s="18">
        <v>15</v>
      </c>
      <c r="B20" s="18">
        <v>2</v>
      </c>
      <c r="C20" t="s">
        <v>58</v>
      </c>
      <c r="D20">
        <v>1</v>
      </c>
      <c r="E20" s="1">
        <v>29</v>
      </c>
      <c r="F20" s="15">
        <f>VLOOKUP(D20,Sheet2!$I$28:$J$31,2,FALSE)</f>
        <v>1443196800</v>
      </c>
      <c r="G20" s="15">
        <f>VLOOKUP(D20,Sheet2!$I$41:$J$44,2,FALSE)</f>
        <v>1443456000</v>
      </c>
      <c r="H20" s="16">
        <f t="shared" si="0"/>
        <v>42273</v>
      </c>
      <c r="I20" s="16">
        <f t="shared" si="0"/>
        <v>42276</v>
      </c>
      <c r="J20">
        <v>12</v>
      </c>
      <c r="K20">
        <v>5</v>
      </c>
      <c r="L20">
        <v>0</v>
      </c>
      <c r="M20">
        <v>1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s="18">
        <v>16</v>
      </c>
      <c r="B21" s="18">
        <v>3</v>
      </c>
      <c r="C21" t="s">
        <v>21</v>
      </c>
      <c r="D21">
        <v>2</v>
      </c>
      <c r="E21" s="1">
        <v>30</v>
      </c>
      <c r="F21" s="15">
        <f>VLOOKUP(D21,Sheet2!$I$28:$J$31,2,FALSE)</f>
        <v>1443456000</v>
      </c>
      <c r="G21" s="15">
        <f>VLOOKUP(D21,Sheet2!$I$41:$J$44,2,FALSE)</f>
        <v>1443715200</v>
      </c>
      <c r="H21" s="16">
        <f t="shared" si="0"/>
        <v>42276</v>
      </c>
      <c r="I21" s="16">
        <f t="shared" si="0"/>
        <v>42279</v>
      </c>
      <c r="J21">
        <v>13</v>
      </c>
      <c r="K21">
        <v>30</v>
      </c>
      <c r="L21">
        <v>0</v>
      </c>
      <c r="M21">
        <v>1</v>
      </c>
      <c r="N21">
        <v>0</v>
      </c>
      <c r="O21">
        <v>16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s="18">
        <v>17</v>
      </c>
      <c r="B22" s="18">
        <v>2</v>
      </c>
      <c r="C22" t="s">
        <v>59</v>
      </c>
      <c r="D22">
        <v>3</v>
      </c>
      <c r="E22" s="1">
        <v>31</v>
      </c>
      <c r="F22" s="15">
        <f>VLOOKUP(D22,Sheet2!$I$28:$J$31,2,FALSE)</f>
        <v>1443715200</v>
      </c>
      <c r="G22" s="15">
        <f>VLOOKUP(D22,Sheet2!$I$41:$J$44,2,FALSE)</f>
        <v>1443974400</v>
      </c>
      <c r="H22" s="16">
        <f t="shared" si="0"/>
        <v>42279</v>
      </c>
      <c r="I22" s="16">
        <f t="shared" si="0"/>
        <v>42282</v>
      </c>
      <c r="J22">
        <v>14</v>
      </c>
      <c r="K22">
        <v>2</v>
      </c>
      <c r="L22">
        <v>0</v>
      </c>
      <c r="M22">
        <v>1</v>
      </c>
      <c r="N22">
        <v>0</v>
      </c>
      <c r="O22">
        <v>17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s="18">
        <v>18</v>
      </c>
      <c r="B23" s="18">
        <v>3</v>
      </c>
      <c r="C23" t="s">
        <v>60</v>
      </c>
      <c r="D23">
        <v>1</v>
      </c>
      <c r="E23" s="1">
        <v>32</v>
      </c>
      <c r="F23" s="15">
        <f>VLOOKUP(D23,Sheet2!$I$28:$J$31,2,FALSE)</f>
        <v>1443196800</v>
      </c>
      <c r="G23" s="15">
        <f>VLOOKUP(D23,Sheet2!$I$41:$J$44,2,FALSE)</f>
        <v>1443456000</v>
      </c>
      <c r="H23" s="16">
        <f t="shared" ref="H23:I51" si="1">(F23+8*3600)/86400+70*365+19</f>
        <v>42273</v>
      </c>
      <c r="I23" s="16">
        <f t="shared" si="1"/>
        <v>42276</v>
      </c>
      <c r="J23">
        <v>15</v>
      </c>
      <c r="K23">
        <v>1</v>
      </c>
      <c r="L23">
        <v>0</v>
      </c>
      <c r="M23">
        <v>1</v>
      </c>
      <c r="N23">
        <v>0</v>
      </c>
      <c r="O23">
        <v>18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s="18">
        <v>19</v>
      </c>
      <c r="B24" s="18">
        <v>2</v>
      </c>
      <c r="C24" t="s">
        <v>61</v>
      </c>
      <c r="D24">
        <v>2</v>
      </c>
      <c r="E24" s="1">
        <v>33</v>
      </c>
      <c r="F24" s="15">
        <f>VLOOKUP(D24,Sheet2!$I$28:$J$31,2,FALSE)</f>
        <v>1443456000</v>
      </c>
      <c r="G24" s="15">
        <f>VLOOKUP(D24,Sheet2!$I$41:$J$44,2,FALSE)</f>
        <v>1443715200</v>
      </c>
      <c r="H24" s="16">
        <f t="shared" si="1"/>
        <v>42276</v>
      </c>
      <c r="I24" s="16">
        <f t="shared" si="1"/>
        <v>42279</v>
      </c>
      <c r="J24">
        <v>16</v>
      </c>
      <c r="K24">
        <v>30</v>
      </c>
      <c r="L24">
        <v>0</v>
      </c>
      <c r="M24">
        <v>1</v>
      </c>
      <c r="N24">
        <v>0</v>
      </c>
      <c r="O24">
        <v>19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s="18">
        <v>20</v>
      </c>
      <c r="B25" s="18">
        <v>3</v>
      </c>
      <c r="C25" t="s">
        <v>62</v>
      </c>
      <c r="D25">
        <v>3</v>
      </c>
      <c r="E25" s="1">
        <v>34</v>
      </c>
      <c r="F25" s="15">
        <f>VLOOKUP(D25,Sheet2!$I$28:$J$31,2,FALSE)</f>
        <v>1443715200</v>
      </c>
      <c r="G25" s="15">
        <f>VLOOKUP(D25,Sheet2!$I$41:$J$44,2,FALSE)</f>
        <v>1443974400</v>
      </c>
      <c r="H25" s="16">
        <f t="shared" si="1"/>
        <v>42279</v>
      </c>
      <c r="I25" s="16">
        <f t="shared" si="1"/>
        <v>42282</v>
      </c>
      <c r="J25">
        <v>17</v>
      </c>
      <c r="K25">
        <v>2</v>
      </c>
      <c r="L25">
        <v>0</v>
      </c>
      <c r="M25">
        <v>1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s="18">
        <v>21</v>
      </c>
      <c r="B26" s="18">
        <v>2</v>
      </c>
      <c r="C26" t="s">
        <v>63</v>
      </c>
      <c r="D26">
        <v>1</v>
      </c>
      <c r="E26" s="1">
        <v>35</v>
      </c>
      <c r="F26" s="15">
        <f>VLOOKUP(D26,Sheet2!$I$28:$J$31,2,FALSE)</f>
        <v>1443196800</v>
      </c>
      <c r="G26" s="15">
        <f>VLOOKUP(D26,Sheet2!$I$41:$J$44,2,FALSE)</f>
        <v>1443456000</v>
      </c>
      <c r="H26" s="16">
        <f t="shared" si="1"/>
        <v>42273</v>
      </c>
      <c r="I26" s="16">
        <f t="shared" si="1"/>
        <v>42276</v>
      </c>
      <c r="J26">
        <v>18</v>
      </c>
      <c r="K26">
        <v>2</v>
      </c>
      <c r="L26">
        <v>0</v>
      </c>
      <c r="M26">
        <v>1</v>
      </c>
      <c r="N26">
        <v>0</v>
      </c>
      <c r="O26">
        <v>21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s="18">
        <v>22</v>
      </c>
      <c r="B27" s="18">
        <v>3</v>
      </c>
      <c r="C27" t="s">
        <v>64</v>
      </c>
      <c r="D27">
        <v>2</v>
      </c>
      <c r="E27" s="1">
        <v>36</v>
      </c>
      <c r="F27" s="15">
        <f>VLOOKUP(D27,Sheet2!$I$28:$J$31,2,FALSE)</f>
        <v>1443456000</v>
      </c>
      <c r="G27" s="15">
        <f>VLOOKUP(D27,Sheet2!$I$41:$J$44,2,FALSE)</f>
        <v>1443715200</v>
      </c>
      <c r="H27" s="16">
        <f t="shared" si="1"/>
        <v>42276</v>
      </c>
      <c r="I27" s="16">
        <f t="shared" si="1"/>
        <v>42279</v>
      </c>
      <c r="J27">
        <v>19</v>
      </c>
      <c r="K27">
        <v>2</v>
      </c>
      <c r="L27">
        <v>0</v>
      </c>
      <c r="M27">
        <v>1</v>
      </c>
      <c r="N27">
        <v>0</v>
      </c>
      <c r="O27">
        <v>22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s="18">
        <v>23</v>
      </c>
      <c r="B28" s="18">
        <v>2</v>
      </c>
      <c r="C28" t="s">
        <v>65</v>
      </c>
      <c r="D28">
        <v>3</v>
      </c>
      <c r="E28" s="1">
        <v>37</v>
      </c>
      <c r="F28" s="15">
        <f>VLOOKUP(D28,Sheet2!$I$28:$J$31,2,FALSE)</f>
        <v>1443715200</v>
      </c>
      <c r="G28" s="15">
        <f>VLOOKUP(D28,Sheet2!$I$41:$J$44,2,FALSE)</f>
        <v>1443974400</v>
      </c>
      <c r="H28" s="16">
        <f t="shared" si="1"/>
        <v>42279</v>
      </c>
      <c r="I28" s="16">
        <f t="shared" si="1"/>
        <v>42282</v>
      </c>
      <c r="J28">
        <v>20</v>
      </c>
      <c r="K28">
        <v>5</v>
      </c>
      <c r="L28">
        <v>30</v>
      </c>
      <c r="M28">
        <v>1</v>
      </c>
      <c r="N28">
        <v>0</v>
      </c>
      <c r="O28">
        <v>23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s="18">
        <v>24</v>
      </c>
      <c r="B29" s="18">
        <v>3</v>
      </c>
      <c r="C29" t="s">
        <v>66</v>
      </c>
      <c r="D29">
        <v>1</v>
      </c>
      <c r="E29" s="1">
        <v>38</v>
      </c>
      <c r="F29" s="15">
        <f>VLOOKUP(D29,Sheet2!$I$28:$J$31,2,FALSE)</f>
        <v>1443196800</v>
      </c>
      <c r="G29" s="15">
        <f>VLOOKUP(D29,Sheet2!$I$41:$J$44,2,FALSE)</f>
        <v>1443456000</v>
      </c>
      <c r="H29" s="16">
        <f t="shared" si="1"/>
        <v>42273</v>
      </c>
      <c r="I29" s="16">
        <f t="shared" si="1"/>
        <v>42276</v>
      </c>
      <c r="J29">
        <v>21</v>
      </c>
      <c r="K29">
        <v>5</v>
      </c>
      <c r="L29">
        <v>50</v>
      </c>
      <c r="M29">
        <v>1</v>
      </c>
      <c r="N29">
        <v>0</v>
      </c>
      <c r="O29">
        <v>24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s="18">
        <v>25</v>
      </c>
      <c r="B30" s="18">
        <v>2</v>
      </c>
      <c r="C30" t="s">
        <v>67</v>
      </c>
      <c r="D30">
        <v>2</v>
      </c>
      <c r="E30" s="1">
        <v>39</v>
      </c>
      <c r="F30" s="15">
        <f>VLOOKUP(D30,Sheet2!$I$28:$J$31,2,FALSE)</f>
        <v>1443456000</v>
      </c>
      <c r="G30" s="15">
        <f>VLOOKUP(D30,Sheet2!$I$41:$J$44,2,FALSE)</f>
        <v>1443715200</v>
      </c>
      <c r="H30" s="16">
        <f t="shared" si="1"/>
        <v>42276</v>
      </c>
      <c r="I30" s="16">
        <f t="shared" si="1"/>
        <v>42279</v>
      </c>
      <c r="J30">
        <v>22</v>
      </c>
      <c r="K30">
        <v>5</v>
      </c>
      <c r="L30">
        <v>5</v>
      </c>
      <c r="M30">
        <v>1</v>
      </c>
      <c r="N30">
        <v>0</v>
      </c>
      <c r="O30">
        <v>25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s="18">
        <v>26</v>
      </c>
      <c r="B31" s="18">
        <v>3</v>
      </c>
      <c r="C31" t="s">
        <v>68</v>
      </c>
      <c r="D31">
        <v>3</v>
      </c>
      <c r="E31" s="1">
        <v>40</v>
      </c>
      <c r="F31" s="15">
        <f>VLOOKUP(D31,Sheet2!$I$28:$J$31,2,FALSE)</f>
        <v>1443715200</v>
      </c>
      <c r="G31" s="15">
        <f>VLOOKUP(D31,Sheet2!$I$41:$J$44,2,FALSE)</f>
        <v>1443974400</v>
      </c>
      <c r="H31" s="16">
        <f t="shared" si="1"/>
        <v>42279</v>
      </c>
      <c r="I31" s="16">
        <f t="shared" si="1"/>
        <v>42282</v>
      </c>
      <c r="J31">
        <v>23</v>
      </c>
      <c r="K31">
        <v>30000</v>
      </c>
      <c r="L31">
        <v>0</v>
      </c>
      <c r="M31">
        <v>1</v>
      </c>
      <c r="N31">
        <v>0</v>
      </c>
      <c r="O31">
        <v>26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s="18">
        <v>27</v>
      </c>
      <c r="B32" s="18">
        <v>2</v>
      </c>
      <c r="C32" t="s">
        <v>69</v>
      </c>
      <c r="D32">
        <v>1</v>
      </c>
      <c r="E32" s="1">
        <v>41</v>
      </c>
      <c r="F32" s="15">
        <f>VLOOKUP(D32,Sheet2!$I$28:$J$31,2,FALSE)</f>
        <v>1443196800</v>
      </c>
      <c r="G32" s="15">
        <f>VLOOKUP(D32,Sheet2!$I$41:$J$44,2,FALSE)</f>
        <v>1443456000</v>
      </c>
      <c r="H32" s="16">
        <f t="shared" si="1"/>
        <v>42273</v>
      </c>
      <c r="I32" s="16">
        <f t="shared" si="1"/>
        <v>42276</v>
      </c>
      <c r="J32">
        <v>24</v>
      </c>
      <c r="K32">
        <v>2</v>
      </c>
      <c r="L32">
        <v>0</v>
      </c>
      <c r="M32">
        <v>1</v>
      </c>
      <c r="N32">
        <v>0</v>
      </c>
      <c r="O32">
        <v>27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s="18">
        <v>28</v>
      </c>
      <c r="B33" s="18">
        <v>3</v>
      </c>
      <c r="C33" t="s">
        <v>70</v>
      </c>
      <c r="D33">
        <v>2</v>
      </c>
      <c r="E33" s="1">
        <v>42</v>
      </c>
      <c r="F33" s="15">
        <f>VLOOKUP(D33,Sheet2!$I$28:$J$31,2,FALSE)</f>
        <v>1443456000</v>
      </c>
      <c r="G33" s="15">
        <f>VLOOKUP(D33,Sheet2!$I$41:$J$44,2,FALSE)</f>
        <v>1443715200</v>
      </c>
      <c r="H33" s="16">
        <f t="shared" si="1"/>
        <v>42276</v>
      </c>
      <c r="I33" s="16">
        <f t="shared" si="1"/>
        <v>42279</v>
      </c>
      <c r="J33">
        <v>25</v>
      </c>
      <c r="K33">
        <v>50</v>
      </c>
      <c r="L33">
        <v>0</v>
      </c>
      <c r="M33">
        <v>1</v>
      </c>
      <c r="N33">
        <v>0</v>
      </c>
      <c r="O33">
        <v>28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 s="18">
        <v>29</v>
      </c>
      <c r="B34" s="18">
        <v>2</v>
      </c>
      <c r="C34" t="s">
        <v>71</v>
      </c>
      <c r="D34">
        <v>3</v>
      </c>
      <c r="E34" s="1">
        <v>43</v>
      </c>
      <c r="F34" s="15">
        <f>VLOOKUP(D34,Sheet2!$I$28:$J$31,2,FALSE)</f>
        <v>1443715200</v>
      </c>
      <c r="G34" s="15">
        <f>VLOOKUP(D34,Sheet2!$I$41:$J$44,2,FALSE)</f>
        <v>1443974400</v>
      </c>
      <c r="H34" s="16">
        <f t="shared" si="1"/>
        <v>42279</v>
      </c>
      <c r="I34" s="16">
        <f t="shared" si="1"/>
        <v>42282</v>
      </c>
      <c r="J34">
        <v>26</v>
      </c>
      <c r="K34">
        <v>3</v>
      </c>
      <c r="L34">
        <v>0</v>
      </c>
      <c r="M34">
        <v>1</v>
      </c>
      <c r="N34">
        <v>0</v>
      </c>
      <c r="O34">
        <v>29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s="18">
        <v>30</v>
      </c>
      <c r="B35" s="18">
        <v>3</v>
      </c>
      <c r="C35" t="s">
        <v>72</v>
      </c>
      <c r="D35">
        <v>1</v>
      </c>
      <c r="E35" s="1">
        <v>44</v>
      </c>
      <c r="F35" s="15">
        <f>VLOOKUP(D35,Sheet2!$I$28:$J$31,2,FALSE)</f>
        <v>1443196800</v>
      </c>
      <c r="G35" s="15">
        <f>VLOOKUP(D35,Sheet2!$I$41:$J$44,2,FALSE)</f>
        <v>1443456000</v>
      </c>
      <c r="H35" s="16">
        <f t="shared" si="1"/>
        <v>42273</v>
      </c>
      <c r="I35" s="16">
        <f t="shared" si="1"/>
        <v>42276</v>
      </c>
      <c r="J35">
        <v>27</v>
      </c>
      <c r="K35">
        <v>200</v>
      </c>
      <c r="L35">
        <v>0</v>
      </c>
      <c r="M35">
        <v>1</v>
      </c>
      <c r="N35">
        <v>0</v>
      </c>
      <c r="O35">
        <v>30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s="18">
        <v>31</v>
      </c>
      <c r="B36" s="18">
        <v>2</v>
      </c>
      <c r="C36" t="s">
        <v>73</v>
      </c>
      <c r="D36">
        <v>2</v>
      </c>
      <c r="E36" s="1">
        <v>45</v>
      </c>
      <c r="F36" s="15">
        <f>VLOOKUP(D36,Sheet2!$I$28:$J$31,2,FALSE)</f>
        <v>1443456000</v>
      </c>
      <c r="G36" s="15">
        <f>VLOOKUP(D36,Sheet2!$I$41:$J$44,2,FALSE)</f>
        <v>1443715200</v>
      </c>
      <c r="H36" s="16">
        <f t="shared" si="1"/>
        <v>42276</v>
      </c>
      <c r="I36" s="16">
        <f t="shared" si="1"/>
        <v>42279</v>
      </c>
      <c r="J36">
        <v>28</v>
      </c>
      <c r="K36">
        <v>10</v>
      </c>
      <c r="L36">
        <v>0</v>
      </c>
      <c r="M36">
        <v>1</v>
      </c>
      <c r="N36">
        <v>0</v>
      </c>
      <c r="O36">
        <v>31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s="18">
        <v>32</v>
      </c>
      <c r="B37" s="18">
        <v>3</v>
      </c>
      <c r="C37" t="s">
        <v>74</v>
      </c>
      <c r="D37">
        <v>3</v>
      </c>
      <c r="E37" s="1">
        <v>46</v>
      </c>
      <c r="F37" s="15">
        <f>VLOOKUP(D37,Sheet2!$I$28:$J$31,2,FALSE)</f>
        <v>1443715200</v>
      </c>
      <c r="G37" s="15">
        <f>VLOOKUP(D37,Sheet2!$I$41:$J$44,2,FALSE)</f>
        <v>1443974400</v>
      </c>
      <c r="H37" s="16">
        <f t="shared" si="1"/>
        <v>42279</v>
      </c>
      <c r="I37" s="16">
        <f t="shared" si="1"/>
        <v>42282</v>
      </c>
      <c r="J37">
        <v>29</v>
      </c>
      <c r="K37">
        <v>3</v>
      </c>
      <c r="L37">
        <v>0</v>
      </c>
      <c r="M37">
        <v>1</v>
      </c>
      <c r="N37">
        <v>0</v>
      </c>
      <c r="O37">
        <v>32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 s="18">
        <v>33</v>
      </c>
      <c r="B38" s="18">
        <v>2</v>
      </c>
      <c r="C38" t="s">
        <v>75</v>
      </c>
      <c r="D38">
        <v>1</v>
      </c>
      <c r="E38" s="1">
        <v>47</v>
      </c>
      <c r="F38" s="15">
        <f>VLOOKUP(D38,Sheet2!$I$28:$J$31,2,FALSE)</f>
        <v>1443196800</v>
      </c>
      <c r="G38" s="15">
        <f>VLOOKUP(D38,Sheet2!$I$41:$J$44,2,FALSE)</f>
        <v>1443456000</v>
      </c>
      <c r="H38" s="16">
        <f t="shared" si="1"/>
        <v>42273</v>
      </c>
      <c r="I38" s="16">
        <f t="shared" si="1"/>
        <v>42276</v>
      </c>
      <c r="J38">
        <v>30</v>
      </c>
      <c r="K38">
        <v>2</v>
      </c>
      <c r="L38">
        <v>0</v>
      </c>
      <c r="M38">
        <v>1</v>
      </c>
      <c r="N38">
        <v>0</v>
      </c>
      <c r="O38">
        <v>33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s="18">
        <v>34</v>
      </c>
      <c r="B39" s="18">
        <v>3</v>
      </c>
      <c r="C39" t="s">
        <v>76</v>
      </c>
      <c r="D39">
        <v>2</v>
      </c>
      <c r="E39" s="1">
        <v>48</v>
      </c>
      <c r="F39" s="15">
        <f>VLOOKUP(D39,Sheet2!$I$28:$J$31,2,FALSE)</f>
        <v>1443456000</v>
      </c>
      <c r="G39" s="15">
        <f>VLOOKUP(D39,Sheet2!$I$41:$J$44,2,FALSE)</f>
        <v>1443715200</v>
      </c>
      <c r="H39" s="16">
        <f t="shared" si="1"/>
        <v>42276</v>
      </c>
      <c r="I39" s="16">
        <f t="shared" si="1"/>
        <v>42279</v>
      </c>
      <c r="J39">
        <v>31</v>
      </c>
      <c r="K39">
        <v>3</v>
      </c>
      <c r="L39">
        <v>0</v>
      </c>
      <c r="M39">
        <v>1</v>
      </c>
      <c r="N39">
        <v>0</v>
      </c>
      <c r="O39">
        <v>34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s="18">
        <v>35</v>
      </c>
      <c r="B40" s="18">
        <v>2</v>
      </c>
      <c r="C40" t="s">
        <v>77</v>
      </c>
      <c r="D40">
        <v>3</v>
      </c>
      <c r="E40" s="1">
        <v>49</v>
      </c>
      <c r="F40" s="15">
        <f>VLOOKUP(D40,Sheet2!$I$28:$J$31,2,FALSE)</f>
        <v>1443715200</v>
      </c>
      <c r="G40" s="15">
        <f>VLOOKUP(D40,Sheet2!$I$41:$J$44,2,FALSE)</f>
        <v>1443974400</v>
      </c>
      <c r="H40" s="16">
        <f t="shared" si="1"/>
        <v>42279</v>
      </c>
      <c r="I40" s="16">
        <f t="shared" si="1"/>
        <v>42282</v>
      </c>
      <c r="J40">
        <v>32</v>
      </c>
      <c r="K40">
        <v>30000</v>
      </c>
      <c r="L40">
        <v>0</v>
      </c>
      <c r="M40">
        <v>1</v>
      </c>
      <c r="N40">
        <v>0</v>
      </c>
      <c r="O40">
        <v>35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s="18">
        <v>36</v>
      </c>
      <c r="B41" s="18">
        <v>3</v>
      </c>
      <c r="C41" t="s">
        <v>78</v>
      </c>
      <c r="D41">
        <v>1</v>
      </c>
      <c r="E41" s="1">
        <v>50</v>
      </c>
      <c r="F41" s="15">
        <f>VLOOKUP(D41,Sheet2!$I$28:$J$31,2,FALSE)</f>
        <v>1443196800</v>
      </c>
      <c r="G41" s="15">
        <f>VLOOKUP(D41,Sheet2!$I$41:$J$44,2,FALSE)</f>
        <v>1443456000</v>
      </c>
      <c r="H41" s="16">
        <f t="shared" si="1"/>
        <v>42273</v>
      </c>
      <c r="I41" s="16">
        <f t="shared" si="1"/>
        <v>42276</v>
      </c>
      <c r="J41">
        <v>33</v>
      </c>
      <c r="K41">
        <v>11</v>
      </c>
      <c r="L41">
        <v>0</v>
      </c>
      <c r="M41">
        <v>1</v>
      </c>
      <c r="N41">
        <v>0</v>
      </c>
      <c r="O41">
        <v>36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s="18">
        <v>37</v>
      </c>
      <c r="B42" s="18">
        <v>2</v>
      </c>
      <c r="C42" t="s">
        <v>79</v>
      </c>
      <c r="D42">
        <v>2</v>
      </c>
      <c r="E42" s="1">
        <v>51</v>
      </c>
      <c r="F42" s="15">
        <f>VLOOKUP(D42,Sheet2!$I$28:$J$31,2,FALSE)</f>
        <v>1443456000</v>
      </c>
      <c r="G42" s="15">
        <f>VLOOKUP(D42,Sheet2!$I$41:$J$44,2,FALSE)</f>
        <v>1443715200</v>
      </c>
      <c r="H42" s="16">
        <f t="shared" si="1"/>
        <v>42276</v>
      </c>
      <c r="I42" s="16">
        <f t="shared" si="1"/>
        <v>42279</v>
      </c>
      <c r="J42">
        <v>34</v>
      </c>
      <c r="K42">
        <v>11</v>
      </c>
      <c r="L42">
        <v>0</v>
      </c>
      <c r="M42">
        <v>1</v>
      </c>
      <c r="N42">
        <v>0</v>
      </c>
      <c r="O42">
        <v>37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s="18">
        <v>38</v>
      </c>
      <c r="B43" s="18">
        <v>3</v>
      </c>
      <c r="C43" t="s">
        <v>80</v>
      </c>
      <c r="D43">
        <v>3</v>
      </c>
      <c r="E43" s="1">
        <v>52</v>
      </c>
      <c r="F43" s="15">
        <f>VLOOKUP(D43,Sheet2!$I$28:$J$31,2,FALSE)</f>
        <v>1443715200</v>
      </c>
      <c r="G43" s="15">
        <f>VLOOKUP(D43,Sheet2!$I$41:$J$44,2,FALSE)</f>
        <v>1443974400</v>
      </c>
      <c r="H43" s="16">
        <f t="shared" si="1"/>
        <v>42279</v>
      </c>
      <c r="I43" s="16">
        <f t="shared" si="1"/>
        <v>42282</v>
      </c>
      <c r="J43">
        <v>35</v>
      </c>
      <c r="K43">
        <v>2</v>
      </c>
      <c r="L43">
        <v>0</v>
      </c>
      <c r="M43">
        <v>1</v>
      </c>
      <c r="N43">
        <v>0</v>
      </c>
      <c r="O43">
        <v>38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s="18">
        <v>39</v>
      </c>
      <c r="B44" s="18">
        <v>2</v>
      </c>
      <c r="C44" t="s">
        <v>81</v>
      </c>
      <c r="D44">
        <v>1</v>
      </c>
      <c r="E44" s="1">
        <v>53</v>
      </c>
      <c r="F44" s="15">
        <f>VLOOKUP(D44,Sheet2!$I$28:$J$31,2,FALSE)</f>
        <v>1443196800</v>
      </c>
      <c r="G44" s="15">
        <f>VLOOKUP(D44,Sheet2!$I$41:$J$44,2,FALSE)</f>
        <v>1443456000</v>
      </c>
      <c r="H44" s="16">
        <f t="shared" si="1"/>
        <v>42273</v>
      </c>
      <c r="I44" s="16">
        <f t="shared" si="1"/>
        <v>42276</v>
      </c>
      <c r="J44">
        <v>36</v>
      </c>
      <c r="K44">
        <v>2</v>
      </c>
      <c r="L44">
        <v>0</v>
      </c>
      <c r="M44">
        <v>1</v>
      </c>
      <c r="N44">
        <v>0</v>
      </c>
      <c r="O44">
        <v>39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s="18">
        <v>40</v>
      </c>
      <c r="B45" s="18">
        <v>3</v>
      </c>
      <c r="C45" t="s">
        <v>82</v>
      </c>
      <c r="D45">
        <v>2</v>
      </c>
      <c r="E45" s="1">
        <v>54</v>
      </c>
      <c r="F45" s="15">
        <f>VLOOKUP(D45,Sheet2!$I$28:$J$31,2,FALSE)</f>
        <v>1443456000</v>
      </c>
      <c r="G45" s="15">
        <f>VLOOKUP(D45,Sheet2!$I$41:$J$44,2,FALSE)</f>
        <v>1443715200</v>
      </c>
      <c r="H45" s="16">
        <f t="shared" si="1"/>
        <v>42276</v>
      </c>
      <c r="I45" s="16">
        <f t="shared" si="1"/>
        <v>42279</v>
      </c>
      <c r="J45">
        <v>37</v>
      </c>
      <c r="K45">
        <v>2</v>
      </c>
      <c r="L45">
        <v>0</v>
      </c>
      <c r="M45">
        <v>1</v>
      </c>
      <c r="N45">
        <v>0</v>
      </c>
      <c r="O45">
        <v>40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s="18">
        <v>41</v>
      </c>
      <c r="B46" s="18">
        <v>2</v>
      </c>
      <c r="C46" t="s">
        <v>83</v>
      </c>
      <c r="D46">
        <v>3</v>
      </c>
      <c r="E46" s="1">
        <v>55</v>
      </c>
      <c r="F46" s="15">
        <f>VLOOKUP(D46,Sheet2!$I$28:$J$31,2,FALSE)</f>
        <v>1443715200</v>
      </c>
      <c r="G46" s="15">
        <f>VLOOKUP(D46,Sheet2!$I$41:$J$44,2,FALSE)</f>
        <v>1443974400</v>
      </c>
      <c r="H46" s="16">
        <f t="shared" si="1"/>
        <v>42279</v>
      </c>
      <c r="I46" s="16">
        <f t="shared" si="1"/>
        <v>42282</v>
      </c>
      <c r="J46">
        <v>38</v>
      </c>
      <c r="K46">
        <v>30000</v>
      </c>
      <c r="L46">
        <v>0</v>
      </c>
      <c r="M46">
        <v>1</v>
      </c>
      <c r="N46">
        <v>0</v>
      </c>
      <c r="O46">
        <v>41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s="18">
        <v>42</v>
      </c>
      <c r="B47" s="18">
        <v>3</v>
      </c>
      <c r="C47" t="s">
        <v>84</v>
      </c>
      <c r="D47">
        <v>1</v>
      </c>
      <c r="E47" s="1">
        <v>56</v>
      </c>
      <c r="F47" s="15">
        <f>VLOOKUP(D47,Sheet2!$I$28:$J$31,2,FALSE)</f>
        <v>1443196800</v>
      </c>
      <c r="G47" s="15">
        <f>VLOOKUP(D47,Sheet2!$I$41:$J$44,2,FALSE)</f>
        <v>1443456000</v>
      </c>
      <c r="H47" s="16">
        <f t="shared" si="1"/>
        <v>42273</v>
      </c>
      <c r="I47" s="16">
        <f t="shared" si="1"/>
        <v>42276</v>
      </c>
      <c r="J47">
        <v>39</v>
      </c>
      <c r="K47">
        <v>20</v>
      </c>
      <c r="L47">
        <v>0</v>
      </c>
      <c r="M47">
        <v>1</v>
      </c>
      <c r="N47">
        <v>0</v>
      </c>
      <c r="O47">
        <v>42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s="18">
        <v>43</v>
      </c>
      <c r="B48" s="18">
        <v>2</v>
      </c>
      <c r="C48" t="s">
        <v>85</v>
      </c>
      <c r="D48">
        <v>2</v>
      </c>
      <c r="E48" s="1">
        <v>57</v>
      </c>
      <c r="F48" s="15">
        <f>VLOOKUP(D48,Sheet2!$I$28:$J$31,2,FALSE)</f>
        <v>1443456000</v>
      </c>
      <c r="G48" s="15">
        <f>VLOOKUP(D48,Sheet2!$I$41:$J$44,2,FALSE)</f>
        <v>1443715200</v>
      </c>
      <c r="H48" s="16">
        <f t="shared" si="1"/>
        <v>42276</v>
      </c>
      <c r="I48" s="16">
        <f t="shared" si="1"/>
        <v>42279</v>
      </c>
      <c r="J48">
        <v>40</v>
      </c>
      <c r="K48">
        <v>10</v>
      </c>
      <c r="L48">
        <v>0</v>
      </c>
      <c r="M48">
        <v>1</v>
      </c>
      <c r="N48">
        <v>0</v>
      </c>
      <c r="O48">
        <v>43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s="18">
        <v>44</v>
      </c>
      <c r="B49" s="18">
        <v>3</v>
      </c>
      <c r="C49" t="s">
        <v>86</v>
      </c>
      <c r="D49">
        <v>3</v>
      </c>
      <c r="E49" s="1">
        <v>58</v>
      </c>
      <c r="F49" s="15">
        <f>VLOOKUP(D49,Sheet2!$I$28:$J$31,2,FALSE)</f>
        <v>1443715200</v>
      </c>
      <c r="G49" s="15">
        <f>VLOOKUP(D49,Sheet2!$I$41:$J$44,2,FALSE)</f>
        <v>1443974400</v>
      </c>
      <c r="H49" s="16">
        <f t="shared" si="1"/>
        <v>42279</v>
      </c>
      <c r="I49" s="16">
        <f t="shared" si="1"/>
        <v>42282</v>
      </c>
      <c r="J49">
        <v>41</v>
      </c>
      <c r="K49">
        <v>10</v>
      </c>
      <c r="L49">
        <v>0</v>
      </c>
      <c r="M49">
        <v>1</v>
      </c>
      <c r="N49">
        <v>0</v>
      </c>
      <c r="O49">
        <v>44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s="18">
        <v>45</v>
      </c>
      <c r="B50" s="18">
        <v>2</v>
      </c>
      <c r="C50" t="s">
        <v>87</v>
      </c>
      <c r="D50">
        <v>1</v>
      </c>
      <c r="E50" s="1">
        <v>59</v>
      </c>
      <c r="F50" s="15">
        <f>VLOOKUP(D50,Sheet2!$I$28:$J$31,2,FALSE)</f>
        <v>1443196800</v>
      </c>
      <c r="G50" s="15">
        <f>VLOOKUP(D50,Sheet2!$I$41:$J$44,2,FALSE)</f>
        <v>1443456000</v>
      </c>
      <c r="H50" s="16">
        <f t="shared" si="1"/>
        <v>42273</v>
      </c>
      <c r="I50" s="16">
        <f t="shared" si="1"/>
        <v>42276</v>
      </c>
      <c r="J50">
        <v>42</v>
      </c>
      <c r="K50">
        <v>850000</v>
      </c>
      <c r="L50">
        <v>0</v>
      </c>
      <c r="M50">
        <v>1</v>
      </c>
      <c r="N50">
        <v>0</v>
      </c>
      <c r="O50">
        <v>45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s="18">
        <v>46</v>
      </c>
      <c r="B51" s="18">
        <v>3</v>
      </c>
      <c r="C51" t="s">
        <v>88</v>
      </c>
      <c r="D51" s="1">
        <v>2</v>
      </c>
      <c r="E51" s="1">
        <v>60</v>
      </c>
      <c r="F51" s="15">
        <f>VLOOKUP(D51,Sheet2!$I$28:$J$31,2,FALSE)</f>
        <v>1443456000</v>
      </c>
      <c r="G51" s="15">
        <f>VLOOKUP(D51,Sheet2!$I$41:$J$44,2,FALSE)</f>
        <v>1443715200</v>
      </c>
      <c r="H51" s="16">
        <f t="shared" si="1"/>
        <v>42276</v>
      </c>
      <c r="I51" s="16">
        <f t="shared" si="1"/>
        <v>42279</v>
      </c>
      <c r="J51" s="15">
        <v>43</v>
      </c>
      <c r="K51" s="15">
        <v>1</v>
      </c>
      <c r="L51">
        <v>0</v>
      </c>
      <c r="M51">
        <v>1</v>
      </c>
      <c r="N51">
        <v>0</v>
      </c>
      <c r="O51">
        <v>46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 s="18">
        <v>47</v>
      </c>
      <c r="B52" s="18">
        <v>2</v>
      </c>
      <c r="C52" t="s">
        <v>89</v>
      </c>
      <c r="D52" s="1">
        <v>3</v>
      </c>
      <c r="E52" s="1">
        <v>61</v>
      </c>
      <c r="F52" s="15">
        <f>VLOOKUP(D52,Sheet2!$I$28:$J$31,2,FALSE)</f>
        <v>1443715200</v>
      </c>
      <c r="G52" s="15">
        <f>VLOOKUP(D52,Sheet2!$I$41:$J$44,2,FALSE)</f>
        <v>1443974400</v>
      </c>
      <c r="H52" s="16">
        <f t="shared" ref="H52:I52" si="2">(F52+8*3600)/86400+70*365+19</f>
        <v>42279</v>
      </c>
      <c r="I52" s="16">
        <f t="shared" si="2"/>
        <v>42282</v>
      </c>
      <c r="J52" s="15">
        <v>44</v>
      </c>
      <c r="K52" s="15">
        <v>9</v>
      </c>
      <c r="L52">
        <v>0</v>
      </c>
      <c r="M52">
        <v>1</v>
      </c>
      <c r="N52">
        <v>0</v>
      </c>
      <c r="O52">
        <v>47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</sheetData>
  <phoneticPr fontId="1" type="noConversion"/>
  <conditionalFormatting sqref="A3:E4 F4:W4">
    <cfRule type="expression" dxfId="35" priority="34">
      <formula>A3="Excluded"</formula>
    </cfRule>
    <cfRule type="expression" dxfId="34" priority="35">
      <formula>A3="Server"</formula>
    </cfRule>
    <cfRule type="expression" dxfId="33" priority="36">
      <formula>A3="Both"</formula>
    </cfRule>
  </conditionalFormatting>
  <conditionalFormatting sqref="A3:E4 F4:W4">
    <cfRule type="expression" dxfId="32" priority="33">
      <formula>A3="Client"</formula>
    </cfRule>
  </conditionalFormatting>
  <conditionalFormatting sqref="C4:G4">
    <cfRule type="expression" dxfId="31" priority="30" stopIfTrue="1">
      <formula>C4="Excluded"</formula>
    </cfRule>
    <cfRule type="expression" dxfId="30" priority="31" stopIfTrue="1">
      <formula>C4="Server"</formula>
    </cfRule>
    <cfRule type="expression" dxfId="29" priority="32" stopIfTrue="1">
      <formula>C4="Both"</formula>
    </cfRule>
  </conditionalFormatting>
  <conditionalFormatting sqref="A3:E4 F4:V4">
    <cfRule type="expression" dxfId="28" priority="27">
      <formula>A3="Excluded"</formula>
    </cfRule>
    <cfRule type="expression" dxfId="27" priority="28">
      <formula>A3="Server"</formula>
    </cfRule>
    <cfRule type="expression" dxfId="26" priority="29">
      <formula>A3="Both"</formula>
    </cfRule>
  </conditionalFormatting>
  <conditionalFormatting sqref="A3:E4 F4:V4">
    <cfRule type="expression" dxfId="25" priority="26">
      <formula>A3="Client"</formula>
    </cfRule>
  </conditionalFormatting>
  <conditionalFormatting sqref="C4:G4">
    <cfRule type="expression" dxfId="24" priority="23" stopIfTrue="1">
      <formula>C4="Excluded"</formula>
    </cfRule>
    <cfRule type="expression" dxfId="23" priority="24" stopIfTrue="1">
      <formula>C4="Server"</formula>
    </cfRule>
    <cfRule type="expression" dxfId="22" priority="25" stopIfTrue="1">
      <formula>C4="Both"</formula>
    </cfRule>
  </conditionalFormatting>
  <conditionalFormatting sqref="A3:E4 F4:X4">
    <cfRule type="expression" dxfId="21" priority="20">
      <formula>A3="Excluded"</formula>
    </cfRule>
    <cfRule type="expression" dxfId="20" priority="21">
      <formula>A3="Server"</formula>
    </cfRule>
    <cfRule type="expression" dxfId="19" priority="22">
      <formula>A3="Both"</formula>
    </cfRule>
  </conditionalFormatting>
  <conditionalFormatting sqref="A3:E4 F4:X4">
    <cfRule type="expression" dxfId="18" priority="19">
      <formula>A3="Client"</formula>
    </cfRule>
  </conditionalFormatting>
  <conditionalFormatting sqref="C4:I4">
    <cfRule type="expression" dxfId="17" priority="16" stopIfTrue="1">
      <formula>C4="Excluded"</formula>
    </cfRule>
    <cfRule type="expression" dxfId="16" priority="17" stopIfTrue="1">
      <formula>C4="Server"</formula>
    </cfRule>
    <cfRule type="expression" dxfId="15" priority="18" stopIfTrue="1">
      <formula>C4="Both"</formula>
    </cfRule>
  </conditionalFormatting>
  <conditionalFormatting sqref="H4:I4">
    <cfRule type="expression" dxfId="14" priority="13">
      <formula>H4="Excluded"</formula>
    </cfRule>
    <cfRule type="expression" dxfId="13" priority="14">
      <formula>H4="Server"</formula>
    </cfRule>
    <cfRule type="expression" dxfId="12" priority="15">
      <formula>H4="Both"</formula>
    </cfRule>
  </conditionalFormatting>
  <conditionalFormatting sqref="H4:I4">
    <cfRule type="expression" dxfId="11" priority="12">
      <formula>H4="Client"</formula>
    </cfRule>
  </conditionalFormatting>
  <conditionalFormatting sqref="A3:E4 F4:X4">
    <cfRule type="expression" dxfId="10" priority="9">
      <formula>A3="Excluded"</formula>
    </cfRule>
    <cfRule type="expression" dxfId="9" priority="10">
      <formula>A3="Server"</formula>
    </cfRule>
    <cfRule type="expression" dxfId="8" priority="11">
      <formula>A3="Both"</formula>
    </cfRule>
  </conditionalFormatting>
  <conditionalFormatting sqref="A3:E4 F4:X4">
    <cfRule type="expression" dxfId="7" priority="8">
      <formula>A3="Client"</formula>
    </cfRule>
  </conditionalFormatting>
  <conditionalFormatting sqref="C4:I4">
    <cfRule type="expression" dxfId="6" priority="5" stopIfTrue="1">
      <formula>C4="Excluded"</formula>
    </cfRule>
    <cfRule type="expression" dxfId="5" priority="6" stopIfTrue="1">
      <formula>C4="Server"</formula>
    </cfRule>
    <cfRule type="expression" dxfId="4" priority="7" stopIfTrue="1">
      <formula>C4="Both"</formula>
    </cfRule>
  </conditionalFormatting>
  <conditionalFormatting sqref="H4:I4">
    <cfRule type="expression" dxfId="3" priority="2">
      <formula>H4="Excluded"</formula>
    </cfRule>
    <cfRule type="expression" dxfId="2" priority="3">
      <formula>H4="Server"</formula>
    </cfRule>
    <cfRule type="expression" dxfId="1" priority="4">
      <formula>H4="Both"</formula>
    </cfRule>
  </conditionalFormatting>
  <conditionalFormatting sqref="H4:I4">
    <cfRule type="expression" dxfId="0" priority="1">
      <formula>H4="Client"</formula>
    </cfRule>
  </conditionalFormatting>
  <dataValidations count="2">
    <dataValidation type="list" allowBlank="1" showInputMessage="1" showErrorMessage="1" sqref="H4:I4">
      <formula1>"Both,Client,Server,Excluded"</formula1>
    </dataValidation>
    <dataValidation type="list" allowBlank="1" showInputMessage="1" showErrorMessage="1" sqref="M4:X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H9:N61"/>
  <sheetViews>
    <sheetView topLeftCell="A16" workbookViewId="0">
      <selection activeCell="M49" sqref="M49"/>
    </sheetView>
  </sheetViews>
  <sheetFormatPr defaultRowHeight="13.5"/>
  <sheetData>
    <row r="9" spans="9:14">
      <c r="I9" t="s">
        <v>115</v>
      </c>
      <c r="L9" t="s">
        <v>143</v>
      </c>
      <c r="N9" t="str">
        <f>I9&amp;L9</f>
        <v>活动期间奇门八卦积分到达200（#num1#/X）</v>
      </c>
    </row>
    <row r="10" spans="9:14">
      <c r="I10" t="s">
        <v>116</v>
      </c>
      <c r="L10" t="s">
        <v>143</v>
      </c>
      <c r="N10" t="str">
        <f t="shared" ref="N10:N35" si="0">I10&amp;L10</f>
        <v>活动期间奇门八卦积分到达300（#num1#/X）</v>
      </c>
    </row>
    <row r="11" spans="9:14">
      <c r="I11" t="s">
        <v>117</v>
      </c>
      <c r="L11" t="s">
        <v>143</v>
      </c>
      <c r="N11" t="str">
        <f t="shared" si="0"/>
        <v>活动期间奇门八卦积分到达500（#num1#/X）</v>
      </c>
    </row>
    <row r="12" spans="9:14">
      <c r="I12" t="s">
        <v>118</v>
      </c>
      <c r="L12" t="s">
        <v>143</v>
      </c>
      <c r="N12" t="str">
        <f t="shared" si="0"/>
        <v>活动期间奇门八卦积分到达800（#num1#/X）</v>
      </c>
    </row>
    <row r="13" spans="9:14">
      <c r="I13" t="s">
        <v>119</v>
      </c>
      <c r="L13" t="s">
        <v>143</v>
      </c>
      <c r="N13" t="str">
        <f t="shared" si="0"/>
        <v>活动期间奇门八卦积分到达1200（#num1#/X）</v>
      </c>
    </row>
    <row r="14" spans="9:14">
      <c r="I14" t="s">
        <v>120</v>
      </c>
      <c r="L14" t="s">
        <v>143</v>
      </c>
      <c r="N14" t="str">
        <f t="shared" si="0"/>
        <v>活动期间奇门八卦积分到达1500（#num1#/X）</v>
      </c>
    </row>
    <row r="15" spans="9:14">
      <c r="I15" t="s">
        <v>121</v>
      </c>
      <c r="L15" t="s">
        <v>143</v>
      </c>
      <c r="N15" t="str">
        <f t="shared" si="0"/>
        <v>活动期间奇门八卦积分到达2000（#num1#/X）</v>
      </c>
    </row>
    <row r="16" spans="9:14">
      <c r="I16" t="s">
        <v>122</v>
      </c>
      <c r="L16" t="s">
        <v>143</v>
      </c>
      <c r="N16" t="str">
        <f t="shared" si="0"/>
        <v>活动期间搜集橙色挂盘10个（#num1#/X）</v>
      </c>
    </row>
    <row r="17" spans="9:14">
      <c r="I17" t="s">
        <v>123</v>
      </c>
      <c r="L17" t="s">
        <v>143</v>
      </c>
      <c r="N17" t="str">
        <f t="shared" si="0"/>
        <v>活动期间搜集橙色挂盘20个（#num1#/X）</v>
      </c>
    </row>
    <row r="18" spans="9:14">
      <c r="I18" s="22" t="s">
        <v>124</v>
      </c>
      <c r="L18" t="s">
        <v>143</v>
      </c>
      <c r="N18" t="str">
        <f t="shared" si="0"/>
        <v>活动期间搜集橙色挂盘30个（#num1#/X）</v>
      </c>
    </row>
    <row r="19" spans="9:14">
      <c r="I19" t="s">
        <v>125</v>
      </c>
      <c r="L19" t="s">
        <v>143</v>
      </c>
      <c r="N19" t="str">
        <f t="shared" si="0"/>
        <v>活动期间刷新兽魂商店15次（#num1#/X）</v>
      </c>
    </row>
    <row r="20" spans="9:14">
      <c r="I20" t="s">
        <v>126</v>
      </c>
      <c r="L20" t="s">
        <v>143</v>
      </c>
      <c r="N20" t="str">
        <f t="shared" si="0"/>
        <v>活动期间刷新兽魂商店30次（#num1#/X）</v>
      </c>
    </row>
    <row r="21" spans="9:14">
      <c r="I21" t="s">
        <v>127</v>
      </c>
      <c r="L21" t="s">
        <v>143</v>
      </c>
      <c r="N21" t="str">
        <f t="shared" si="0"/>
        <v>活动期间刷新兽魂商店45次（#num1#/X）</v>
      </c>
    </row>
    <row r="22" spans="9:14">
      <c r="I22" t="s">
        <v>128</v>
      </c>
      <c r="L22" t="s">
        <v>143</v>
      </c>
      <c r="N22" t="str">
        <f t="shared" si="0"/>
        <v>活动期间刷新兽魂商店60次（#num1#/X）</v>
      </c>
    </row>
    <row r="23" spans="9:14">
      <c r="I23" t="s">
        <v>129</v>
      </c>
      <c r="L23" t="s">
        <v>143</v>
      </c>
      <c r="N23" t="str">
        <f t="shared" si="0"/>
        <v>活动期间刷新兽魂商店75次（#num1#/X）</v>
      </c>
    </row>
    <row r="24" spans="9:14">
      <c r="I24" t="s">
        <v>130</v>
      </c>
      <c r="L24" t="s">
        <v>143</v>
      </c>
      <c r="N24" t="str">
        <f t="shared" si="0"/>
        <v>活动期间刷新兽魂商店90次（#num1#/X）</v>
      </c>
    </row>
    <row r="25" spans="9:14">
      <c r="I25" t="s">
        <v>131</v>
      </c>
      <c r="L25" t="s">
        <v>143</v>
      </c>
      <c r="N25" t="str">
        <f t="shared" si="0"/>
        <v>活动期间刷新兽魂商店105次（#num1#/X）</v>
      </c>
    </row>
    <row r="26" spans="9:14">
      <c r="I26" t="s">
        <v>132</v>
      </c>
      <c r="L26" t="s">
        <v>143</v>
      </c>
      <c r="N26" t="str">
        <f t="shared" si="0"/>
        <v>活动期间刷新兽魂商店120次（#num1#/X）</v>
      </c>
    </row>
    <row r="27" spans="9:14">
      <c r="I27" t="s">
        <v>133</v>
      </c>
      <c r="L27" t="s">
        <v>143</v>
      </c>
      <c r="N27" t="str">
        <f t="shared" si="0"/>
        <v>活动期间刷新兽魂商店150次（#num1#/X）</v>
      </c>
    </row>
    <row r="28" spans="9:14">
      <c r="I28" t="s">
        <v>134</v>
      </c>
      <c r="L28" t="s">
        <v>143</v>
      </c>
      <c r="N28" t="str">
        <f t="shared" si="0"/>
        <v>活动期间购买兽魂商店商品15次（#num1#/X）</v>
      </c>
    </row>
    <row r="29" spans="9:14">
      <c r="I29" t="s">
        <v>135</v>
      </c>
      <c r="L29" t="s">
        <v>143</v>
      </c>
      <c r="N29" t="str">
        <f t="shared" si="0"/>
        <v>活动期间购买兽魂商店商品30次（#num1#/X）</v>
      </c>
    </row>
    <row r="30" spans="9:14">
      <c r="I30" t="s">
        <v>136</v>
      </c>
      <c r="L30" t="s">
        <v>143</v>
      </c>
      <c r="N30" t="str">
        <f t="shared" si="0"/>
        <v>活动期间购买兽魂商店商品45次（#num1#/X）</v>
      </c>
    </row>
    <row r="31" spans="9:14">
      <c r="I31" t="s">
        <v>137</v>
      </c>
      <c r="L31" t="s">
        <v>143</v>
      </c>
      <c r="N31" t="str">
        <f t="shared" si="0"/>
        <v>活动期间购买兽魂商店商品60次（#num1#/X）</v>
      </c>
    </row>
    <row r="32" spans="9:14">
      <c r="I32" t="s">
        <v>138</v>
      </c>
      <c r="L32" t="s">
        <v>143</v>
      </c>
      <c r="N32" t="str">
        <f t="shared" si="0"/>
        <v>活动期间购买兽魂商店商品75次（#num1#/X）</v>
      </c>
    </row>
    <row r="33" spans="9:14">
      <c r="I33" t="s">
        <v>139</v>
      </c>
      <c r="L33" t="s">
        <v>143</v>
      </c>
      <c r="N33" t="str">
        <f t="shared" si="0"/>
        <v>活动期间购买兽魂商店商品90次（#num1#/X）</v>
      </c>
    </row>
    <row r="34" spans="9:14">
      <c r="I34" t="s">
        <v>140</v>
      </c>
      <c r="L34" t="s">
        <v>143</v>
      </c>
      <c r="N34" t="str">
        <f t="shared" si="0"/>
        <v>活动期间购买兽魂商店商品105次（#num1#/X）</v>
      </c>
    </row>
    <row r="35" spans="9:14">
      <c r="I35" t="s">
        <v>141</v>
      </c>
      <c r="L35" t="s">
        <v>143</v>
      </c>
      <c r="N35" t="str">
        <f t="shared" si="0"/>
        <v>活动期间购买兽魂商店商品120次（#num1#/X）</v>
      </c>
    </row>
    <row r="49" spans="8:13">
      <c r="M49" t="s">
        <v>146</v>
      </c>
    </row>
    <row r="52" spans="8:13">
      <c r="H52" t="s">
        <v>144</v>
      </c>
      <c r="J52" t="s">
        <v>145</v>
      </c>
      <c r="K52" t="s">
        <v>143</v>
      </c>
      <c r="M52" t="str">
        <f>H52&amp;J52&amp;K52</f>
        <v>活动期间转盘积分到达X（#num1#/X）</v>
      </c>
    </row>
    <row r="53" spans="8:13">
      <c r="H53" t="s">
        <v>144</v>
      </c>
      <c r="J53" t="s">
        <v>145</v>
      </c>
      <c r="K53" t="s">
        <v>143</v>
      </c>
      <c r="M53" t="str">
        <f t="shared" ref="M53:M61" si="1">H53&amp;J53&amp;K53</f>
        <v>活动期间转盘积分到达X（#num1#/X）</v>
      </c>
    </row>
    <row r="54" spans="8:13">
      <c r="H54" t="s">
        <v>144</v>
      </c>
      <c r="J54" t="s">
        <v>145</v>
      </c>
      <c r="K54" t="s">
        <v>143</v>
      </c>
      <c r="M54" t="str">
        <f t="shared" si="1"/>
        <v>活动期间转盘积分到达X（#num1#/X）</v>
      </c>
    </row>
    <row r="55" spans="8:13">
      <c r="H55" t="s">
        <v>144</v>
      </c>
      <c r="J55" t="s">
        <v>145</v>
      </c>
      <c r="K55" t="s">
        <v>143</v>
      </c>
      <c r="M55" t="str">
        <f t="shared" si="1"/>
        <v>活动期间转盘积分到达X（#num1#/X）</v>
      </c>
    </row>
    <row r="56" spans="8:13">
      <c r="H56" t="s">
        <v>144</v>
      </c>
      <c r="J56" t="s">
        <v>145</v>
      </c>
      <c r="K56" t="s">
        <v>143</v>
      </c>
      <c r="M56" t="str">
        <f t="shared" si="1"/>
        <v>活动期间转盘积分到达X（#num1#/X）</v>
      </c>
    </row>
    <row r="57" spans="8:13">
      <c r="H57" t="s">
        <v>144</v>
      </c>
      <c r="J57" t="s">
        <v>145</v>
      </c>
      <c r="K57" t="s">
        <v>143</v>
      </c>
      <c r="M57" t="str">
        <f t="shared" si="1"/>
        <v>活动期间转盘积分到达X（#num1#/X）</v>
      </c>
    </row>
    <row r="58" spans="8:13">
      <c r="H58" t="s">
        <v>144</v>
      </c>
      <c r="J58" t="s">
        <v>145</v>
      </c>
      <c r="K58" t="s">
        <v>143</v>
      </c>
      <c r="M58" t="str">
        <f t="shared" si="1"/>
        <v>活动期间转盘积分到达X（#num1#/X）</v>
      </c>
    </row>
    <row r="59" spans="8:13">
      <c r="H59" t="s">
        <v>144</v>
      </c>
      <c r="J59" t="s">
        <v>145</v>
      </c>
      <c r="K59" t="s">
        <v>143</v>
      </c>
      <c r="M59" t="str">
        <f t="shared" si="1"/>
        <v>活动期间转盘积分到达X（#num1#/X）</v>
      </c>
    </row>
    <row r="60" spans="8:13">
      <c r="H60" t="s">
        <v>144</v>
      </c>
      <c r="J60" t="s">
        <v>145</v>
      </c>
      <c r="K60" t="s">
        <v>143</v>
      </c>
      <c r="M60" t="str">
        <f t="shared" si="1"/>
        <v>活动期间转盘积分到达X（#num1#/X）</v>
      </c>
    </row>
    <row r="61" spans="8:13">
      <c r="H61" s="22" t="s">
        <v>144</v>
      </c>
      <c r="J61" t="s">
        <v>145</v>
      </c>
      <c r="K61" t="s">
        <v>143</v>
      </c>
      <c r="M61" t="str">
        <f t="shared" si="1"/>
        <v>活动期间转盘积分到达X（#num1#/X）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配置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2016-02-25T03:14:56Z</dcterms:modified>
</cp:coreProperties>
</file>