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11760"/>
  </bookViews>
  <sheets>
    <sheet name="Sheet1" sheetId="7" r:id="rId1"/>
    <sheet name="Sheet3" sheetId="6" r:id="rId2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7" l="1"/>
  <c r="J93" i="7"/>
  <c r="J94" i="7"/>
  <c r="J95" i="7"/>
  <c r="J96" i="7"/>
  <c r="J97" i="7"/>
  <c r="J98" i="7"/>
  <c r="J99" i="7"/>
  <c r="F438" i="7" l="1"/>
  <c r="F450" i="7" s="1"/>
  <c r="F462" i="7" s="1"/>
  <c r="F474" i="7" s="1"/>
  <c r="F486" i="7" s="1"/>
  <c r="F498" i="7" s="1"/>
  <c r="F437" i="7"/>
  <c r="F449" i="7" s="1"/>
  <c r="F461" i="7" s="1"/>
  <c r="F473" i="7" s="1"/>
  <c r="F485" i="7" s="1"/>
  <c r="F497" i="7" s="1"/>
  <c r="F436" i="7"/>
  <c r="F448" i="7" s="1"/>
  <c r="F460" i="7" s="1"/>
  <c r="F472" i="7" s="1"/>
  <c r="F484" i="7" s="1"/>
  <c r="F496" i="7" s="1"/>
  <c r="F435" i="7"/>
  <c r="F447" i="7" s="1"/>
  <c r="F459" i="7" s="1"/>
  <c r="F471" i="7" s="1"/>
  <c r="F483" i="7" s="1"/>
  <c r="F495" i="7" s="1"/>
  <c r="F434" i="7"/>
  <c r="F446" i="7" s="1"/>
  <c r="F458" i="7" s="1"/>
  <c r="F470" i="7" s="1"/>
  <c r="F482" i="7" s="1"/>
  <c r="F494" i="7" s="1"/>
  <c r="F433" i="7"/>
  <c r="F445" i="7" s="1"/>
  <c r="F457" i="7" s="1"/>
  <c r="F469" i="7" s="1"/>
  <c r="F481" i="7" s="1"/>
  <c r="F493" i="7" s="1"/>
  <c r="F432" i="7"/>
  <c r="F444" i="7" s="1"/>
  <c r="F456" i="7" s="1"/>
  <c r="F468" i="7" s="1"/>
  <c r="F480" i="7" s="1"/>
  <c r="F492" i="7" s="1"/>
  <c r="F431" i="7"/>
  <c r="F443" i="7" s="1"/>
  <c r="F455" i="7" s="1"/>
  <c r="F467" i="7" s="1"/>
  <c r="F479" i="7" s="1"/>
  <c r="F491" i="7" s="1"/>
  <c r="F430" i="7"/>
  <c r="F442" i="7" s="1"/>
  <c r="F454" i="7" s="1"/>
  <c r="F466" i="7" s="1"/>
  <c r="F478" i="7" s="1"/>
  <c r="F490" i="7" s="1"/>
  <c r="F429" i="7"/>
  <c r="F441" i="7" s="1"/>
  <c r="F453" i="7" s="1"/>
  <c r="F465" i="7" s="1"/>
  <c r="F477" i="7" s="1"/>
  <c r="F489" i="7" s="1"/>
  <c r="F428" i="7"/>
  <c r="F440" i="7" s="1"/>
  <c r="F452" i="7" s="1"/>
  <c r="F464" i="7" s="1"/>
  <c r="F476" i="7" s="1"/>
  <c r="F488" i="7" s="1"/>
  <c r="F427" i="7"/>
  <c r="F439" i="7" s="1"/>
  <c r="F451" i="7" s="1"/>
  <c r="F463" i="7" s="1"/>
  <c r="F475" i="7" s="1"/>
  <c r="F487" i="7" s="1"/>
  <c r="F354" i="7"/>
  <c r="F366" i="7" s="1"/>
  <c r="F378" i="7" s="1"/>
  <c r="F390" i="7" s="1"/>
  <c r="F402" i="7" s="1"/>
  <c r="F414" i="7" s="1"/>
  <c r="F353" i="7"/>
  <c r="F365" i="7" s="1"/>
  <c r="F377" i="7" s="1"/>
  <c r="F389" i="7" s="1"/>
  <c r="F401" i="7" s="1"/>
  <c r="F413" i="7" s="1"/>
  <c r="F352" i="7"/>
  <c r="F364" i="7" s="1"/>
  <c r="F376" i="7" s="1"/>
  <c r="F388" i="7" s="1"/>
  <c r="F400" i="7" s="1"/>
  <c r="F412" i="7" s="1"/>
  <c r="F351" i="7"/>
  <c r="F363" i="7" s="1"/>
  <c r="F375" i="7" s="1"/>
  <c r="F387" i="7" s="1"/>
  <c r="F399" i="7" s="1"/>
  <c r="F411" i="7" s="1"/>
  <c r="F350" i="7"/>
  <c r="F362" i="7" s="1"/>
  <c r="F374" i="7" s="1"/>
  <c r="F386" i="7" s="1"/>
  <c r="F398" i="7" s="1"/>
  <c r="F410" i="7" s="1"/>
  <c r="F349" i="7"/>
  <c r="F361" i="7" s="1"/>
  <c r="F373" i="7" s="1"/>
  <c r="F385" i="7" s="1"/>
  <c r="F397" i="7" s="1"/>
  <c r="F409" i="7" s="1"/>
  <c r="F348" i="7"/>
  <c r="F360" i="7" s="1"/>
  <c r="F372" i="7" s="1"/>
  <c r="F384" i="7" s="1"/>
  <c r="F396" i="7" s="1"/>
  <c r="F408" i="7" s="1"/>
  <c r="F347" i="7"/>
  <c r="F359" i="7" s="1"/>
  <c r="F371" i="7" s="1"/>
  <c r="F383" i="7" s="1"/>
  <c r="F395" i="7" s="1"/>
  <c r="F407" i="7" s="1"/>
  <c r="F346" i="7"/>
  <c r="F358" i="7" s="1"/>
  <c r="F370" i="7" s="1"/>
  <c r="F382" i="7" s="1"/>
  <c r="F394" i="7" s="1"/>
  <c r="F406" i="7" s="1"/>
  <c r="F345" i="7"/>
  <c r="F357" i="7" s="1"/>
  <c r="F369" i="7" s="1"/>
  <c r="F381" i="7" s="1"/>
  <c r="F393" i="7" s="1"/>
  <c r="F405" i="7" s="1"/>
  <c r="F344" i="7"/>
  <c r="F356" i="7" s="1"/>
  <c r="F368" i="7" s="1"/>
  <c r="F380" i="7" s="1"/>
  <c r="F392" i="7" s="1"/>
  <c r="F404" i="7" s="1"/>
  <c r="F343" i="7"/>
  <c r="F355" i="7" s="1"/>
  <c r="F367" i="7" s="1"/>
  <c r="F379" i="7" s="1"/>
  <c r="F391" i="7" s="1"/>
  <c r="F403" i="7" s="1"/>
  <c r="H428" i="7" l="1"/>
  <c r="H440" i="7" s="1"/>
  <c r="H452" i="7" s="1"/>
  <c r="H464" i="7" s="1"/>
  <c r="H476" i="7" s="1"/>
  <c r="H488" i="7" s="1"/>
  <c r="H429" i="7"/>
  <c r="H441" i="7" s="1"/>
  <c r="H453" i="7" s="1"/>
  <c r="H465" i="7" s="1"/>
  <c r="H477" i="7" s="1"/>
  <c r="H489" i="7" s="1"/>
  <c r="H430" i="7"/>
  <c r="H442" i="7" s="1"/>
  <c r="H454" i="7" s="1"/>
  <c r="H466" i="7" s="1"/>
  <c r="H478" i="7" s="1"/>
  <c r="H490" i="7" s="1"/>
  <c r="H431" i="7"/>
  <c r="H443" i="7" s="1"/>
  <c r="H455" i="7" s="1"/>
  <c r="H467" i="7" s="1"/>
  <c r="H479" i="7" s="1"/>
  <c r="H491" i="7" s="1"/>
  <c r="H432" i="7"/>
  <c r="H444" i="7" s="1"/>
  <c r="H456" i="7" s="1"/>
  <c r="H468" i="7" s="1"/>
  <c r="H480" i="7" s="1"/>
  <c r="H492" i="7" s="1"/>
  <c r="H433" i="7"/>
  <c r="H445" i="7" s="1"/>
  <c r="H457" i="7" s="1"/>
  <c r="H469" i="7" s="1"/>
  <c r="H481" i="7" s="1"/>
  <c r="H493" i="7" s="1"/>
  <c r="H434" i="7"/>
  <c r="H446" i="7" s="1"/>
  <c r="H458" i="7" s="1"/>
  <c r="H470" i="7" s="1"/>
  <c r="H482" i="7" s="1"/>
  <c r="H494" i="7" s="1"/>
  <c r="H435" i="7"/>
  <c r="H447" i="7" s="1"/>
  <c r="H459" i="7" s="1"/>
  <c r="H471" i="7" s="1"/>
  <c r="H483" i="7" s="1"/>
  <c r="H495" i="7" s="1"/>
  <c r="H436" i="7"/>
  <c r="H448" i="7" s="1"/>
  <c r="H460" i="7" s="1"/>
  <c r="H472" i="7" s="1"/>
  <c r="H484" i="7" s="1"/>
  <c r="H496" i="7" s="1"/>
  <c r="H437" i="7"/>
  <c r="H449" i="7" s="1"/>
  <c r="H461" i="7" s="1"/>
  <c r="H473" i="7" s="1"/>
  <c r="H485" i="7" s="1"/>
  <c r="H497" i="7" s="1"/>
  <c r="H438" i="7"/>
  <c r="H450" i="7" s="1"/>
  <c r="H462" i="7" s="1"/>
  <c r="H474" i="7" s="1"/>
  <c r="H486" i="7" s="1"/>
  <c r="H498" i="7" s="1"/>
  <c r="H427" i="7"/>
  <c r="H439" i="7" s="1"/>
  <c r="H451" i="7" s="1"/>
  <c r="H463" i="7" s="1"/>
  <c r="H475" i="7" s="1"/>
  <c r="H487" i="7" s="1"/>
  <c r="A426" i="7"/>
  <c r="A425" i="7"/>
  <c r="A424" i="7"/>
  <c r="A423" i="7"/>
  <c r="A422" i="7"/>
  <c r="A421" i="7"/>
  <c r="A420" i="7"/>
  <c r="A419" i="7"/>
  <c r="A418" i="7"/>
  <c r="A417" i="7"/>
  <c r="A416" i="7"/>
  <c r="A415" i="7"/>
  <c r="H354" i="7"/>
  <c r="H366" i="7" s="1"/>
  <c r="H378" i="7" s="1"/>
  <c r="H390" i="7" s="1"/>
  <c r="H402" i="7" s="1"/>
  <c r="H414" i="7" s="1"/>
  <c r="A354" i="7"/>
  <c r="A438" i="7" s="1"/>
  <c r="H353" i="7"/>
  <c r="H365" i="7" s="1"/>
  <c r="H377" i="7" s="1"/>
  <c r="H389" i="7" s="1"/>
  <c r="H401" i="7" s="1"/>
  <c r="H413" i="7" s="1"/>
  <c r="A353" i="7"/>
  <c r="A365" i="7" s="1"/>
  <c r="A449" i="7" s="1"/>
  <c r="H352" i="7"/>
  <c r="H364" i="7" s="1"/>
  <c r="H376" i="7" s="1"/>
  <c r="H388" i="7" s="1"/>
  <c r="H400" i="7" s="1"/>
  <c r="H412" i="7" s="1"/>
  <c r="A352" i="7"/>
  <c r="A436" i="7" s="1"/>
  <c r="H351" i="7"/>
  <c r="H363" i="7" s="1"/>
  <c r="H375" i="7" s="1"/>
  <c r="H387" i="7" s="1"/>
  <c r="H399" i="7" s="1"/>
  <c r="H411" i="7" s="1"/>
  <c r="A351" i="7"/>
  <c r="A363" i="7" s="1"/>
  <c r="A375" i="7" s="1"/>
  <c r="H350" i="7"/>
  <c r="H362" i="7" s="1"/>
  <c r="H374" i="7" s="1"/>
  <c r="H386" i="7" s="1"/>
  <c r="H398" i="7" s="1"/>
  <c r="H410" i="7" s="1"/>
  <c r="A350" i="7"/>
  <c r="A434" i="7" s="1"/>
  <c r="H349" i="7"/>
  <c r="H361" i="7" s="1"/>
  <c r="H373" i="7" s="1"/>
  <c r="H385" i="7" s="1"/>
  <c r="H397" i="7" s="1"/>
  <c r="H409" i="7" s="1"/>
  <c r="A349" i="7"/>
  <c r="A433" i="7" s="1"/>
  <c r="H348" i="7"/>
  <c r="H360" i="7" s="1"/>
  <c r="H372" i="7" s="1"/>
  <c r="H384" i="7" s="1"/>
  <c r="H396" i="7" s="1"/>
  <c r="H408" i="7" s="1"/>
  <c r="A348" i="7"/>
  <c r="A432" i="7" s="1"/>
  <c r="H347" i="7"/>
  <c r="H359" i="7" s="1"/>
  <c r="H371" i="7" s="1"/>
  <c r="H383" i="7" s="1"/>
  <c r="H395" i="7" s="1"/>
  <c r="H407" i="7" s="1"/>
  <c r="A347" i="7"/>
  <c r="A431" i="7" s="1"/>
  <c r="H346" i="7"/>
  <c r="H358" i="7" s="1"/>
  <c r="H370" i="7" s="1"/>
  <c r="H382" i="7" s="1"/>
  <c r="H394" i="7" s="1"/>
  <c r="H406" i="7" s="1"/>
  <c r="A346" i="7"/>
  <c r="A430" i="7" s="1"/>
  <c r="H345" i="7"/>
  <c r="H357" i="7" s="1"/>
  <c r="H369" i="7" s="1"/>
  <c r="H381" i="7" s="1"/>
  <c r="H393" i="7" s="1"/>
  <c r="H405" i="7" s="1"/>
  <c r="A345" i="7"/>
  <c r="A429" i="7" s="1"/>
  <c r="H344" i="7"/>
  <c r="H356" i="7" s="1"/>
  <c r="H368" i="7" s="1"/>
  <c r="H380" i="7" s="1"/>
  <c r="H392" i="7" s="1"/>
  <c r="H404" i="7" s="1"/>
  <c r="A344" i="7"/>
  <c r="A428" i="7" s="1"/>
  <c r="H343" i="7"/>
  <c r="H355" i="7" s="1"/>
  <c r="H367" i="7" s="1"/>
  <c r="H379" i="7" s="1"/>
  <c r="H391" i="7" s="1"/>
  <c r="H403" i="7" s="1"/>
  <c r="A343" i="7"/>
  <c r="A355" i="7" s="1"/>
  <c r="A358" i="7" l="1"/>
  <c r="A442" i="7" s="1"/>
  <c r="A360" i="7"/>
  <c r="A444" i="7" s="1"/>
  <c r="A362" i="7"/>
  <c r="A446" i="7" s="1"/>
  <c r="A364" i="7"/>
  <c r="A448" i="7" s="1"/>
  <c r="A366" i="7"/>
  <c r="A450" i="7" s="1"/>
  <c r="A435" i="7"/>
  <c r="A437" i="7"/>
  <c r="A357" i="7"/>
  <c r="A441" i="7" s="1"/>
  <c r="A359" i="7"/>
  <c r="A371" i="7" s="1"/>
  <c r="A455" i="7" s="1"/>
  <c r="A361" i="7"/>
  <c r="A445" i="7" s="1"/>
  <c r="A356" i="7"/>
  <c r="A459" i="7"/>
  <c r="A387" i="7"/>
  <c r="A439" i="7"/>
  <c r="A367" i="7"/>
  <c r="A427" i="7"/>
  <c r="A447" i="7"/>
  <c r="A377" i="7"/>
  <c r="H186" i="7"/>
  <c r="H198" i="7" s="1"/>
  <c r="H210" i="7" s="1"/>
  <c r="H222" i="7" s="1"/>
  <c r="H234" i="7" s="1"/>
  <c r="H246" i="7" s="1"/>
  <c r="H185" i="7"/>
  <c r="H197" i="7" s="1"/>
  <c r="H209" i="7" s="1"/>
  <c r="H221" i="7" s="1"/>
  <c r="H233" i="7" s="1"/>
  <c r="H245" i="7" s="1"/>
  <c r="H184" i="7"/>
  <c r="H196" i="7" s="1"/>
  <c r="H208" i="7" s="1"/>
  <c r="H220" i="7" s="1"/>
  <c r="H232" i="7" s="1"/>
  <c r="H244" i="7" s="1"/>
  <c r="H183" i="7"/>
  <c r="H195" i="7" s="1"/>
  <c r="H207" i="7" s="1"/>
  <c r="H219" i="7" s="1"/>
  <c r="H231" i="7" s="1"/>
  <c r="H243" i="7" s="1"/>
  <c r="H182" i="7"/>
  <c r="H194" i="7" s="1"/>
  <c r="H206" i="7" s="1"/>
  <c r="H218" i="7" s="1"/>
  <c r="H230" i="7" s="1"/>
  <c r="H242" i="7" s="1"/>
  <c r="H181" i="7"/>
  <c r="H193" i="7" s="1"/>
  <c r="H205" i="7" s="1"/>
  <c r="H217" i="7" s="1"/>
  <c r="H229" i="7" s="1"/>
  <c r="H241" i="7" s="1"/>
  <c r="H180" i="7"/>
  <c r="H192" i="7" s="1"/>
  <c r="H204" i="7" s="1"/>
  <c r="H216" i="7" s="1"/>
  <c r="H228" i="7" s="1"/>
  <c r="H240" i="7" s="1"/>
  <c r="H179" i="7"/>
  <c r="H191" i="7" s="1"/>
  <c r="H203" i="7" s="1"/>
  <c r="H215" i="7" s="1"/>
  <c r="H227" i="7" s="1"/>
  <c r="H239" i="7" s="1"/>
  <c r="H178" i="7"/>
  <c r="H190" i="7" s="1"/>
  <c r="H202" i="7" s="1"/>
  <c r="H214" i="7" s="1"/>
  <c r="H226" i="7" s="1"/>
  <c r="H238" i="7" s="1"/>
  <c r="H177" i="7"/>
  <c r="H189" i="7" s="1"/>
  <c r="H201" i="7" s="1"/>
  <c r="H213" i="7" s="1"/>
  <c r="H225" i="7" s="1"/>
  <c r="H237" i="7" s="1"/>
  <c r="H176" i="7"/>
  <c r="H188" i="7" s="1"/>
  <c r="H200" i="7" s="1"/>
  <c r="H212" i="7" s="1"/>
  <c r="H224" i="7" s="1"/>
  <c r="H236" i="7" s="1"/>
  <c r="H175" i="7"/>
  <c r="H187" i="7" s="1"/>
  <c r="H199" i="7" s="1"/>
  <c r="H211" i="7" s="1"/>
  <c r="H223" i="7" s="1"/>
  <c r="H235" i="7" s="1"/>
  <c r="A378" i="7" l="1"/>
  <c r="A462" i="7" s="1"/>
  <c r="A370" i="7"/>
  <c r="A454" i="7" s="1"/>
  <c r="A376" i="7"/>
  <c r="A460" i="7" s="1"/>
  <c r="A443" i="7"/>
  <c r="A383" i="7"/>
  <c r="A467" i="7" s="1"/>
  <c r="A369" i="7"/>
  <c r="A453" i="7" s="1"/>
  <c r="A372" i="7"/>
  <c r="A456" i="7" s="1"/>
  <c r="A373" i="7"/>
  <c r="A457" i="7" s="1"/>
  <c r="A374" i="7"/>
  <c r="A458" i="7" s="1"/>
  <c r="A440" i="7"/>
  <c r="A368" i="7"/>
  <c r="A451" i="7"/>
  <c r="A379" i="7"/>
  <c r="A471" i="7"/>
  <c r="A399" i="7"/>
  <c r="A461" i="7"/>
  <c r="A389" i="7"/>
  <c r="B248" i="7"/>
  <c r="B416" i="7" s="1"/>
  <c r="B249" i="7"/>
  <c r="B333" i="7" s="1"/>
  <c r="B417" i="7" s="1"/>
  <c r="B250" i="7"/>
  <c r="B334" i="7" s="1"/>
  <c r="B418" i="7" s="1"/>
  <c r="B251" i="7"/>
  <c r="B335" i="7" s="1"/>
  <c r="B419" i="7" s="1"/>
  <c r="B252" i="7"/>
  <c r="B336" i="7" s="1"/>
  <c r="B420" i="7" s="1"/>
  <c r="B253" i="7"/>
  <c r="B337" i="7" s="1"/>
  <c r="B421" i="7" s="1"/>
  <c r="B254" i="7"/>
  <c r="B338" i="7" s="1"/>
  <c r="B422" i="7" s="1"/>
  <c r="B255" i="7"/>
  <c r="B339" i="7" s="1"/>
  <c r="B423" i="7" s="1"/>
  <c r="B256" i="7"/>
  <c r="B340" i="7" s="1"/>
  <c r="B424" i="7" s="1"/>
  <c r="B257" i="7"/>
  <c r="B341" i="7" s="1"/>
  <c r="B425" i="7" s="1"/>
  <c r="B258" i="7"/>
  <c r="B342" i="7" s="1"/>
  <c r="B426" i="7" s="1"/>
  <c r="B259" i="7"/>
  <c r="B260" i="7"/>
  <c r="B271" i="7"/>
  <c r="B272" i="7"/>
  <c r="B247" i="7"/>
  <c r="B415" i="7" s="1"/>
  <c r="A382" i="7" l="1"/>
  <c r="A394" i="7" s="1"/>
  <c r="A390" i="7"/>
  <c r="A402" i="7" s="1"/>
  <c r="A395" i="7"/>
  <c r="A407" i="7" s="1"/>
  <c r="A491" i="7" s="1"/>
  <c r="A388" i="7"/>
  <c r="A400" i="7" s="1"/>
  <c r="A381" i="7"/>
  <c r="A465" i="7" s="1"/>
  <c r="A386" i="7"/>
  <c r="A398" i="7" s="1"/>
  <c r="B344" i="7"/>
  <c r="B428" i="7" s="1"/>
  <c r="B343" i="7"/>
  <c r="B427" i="7" s="1"/>
  <c r="B356" i="7"/>
  <c r="B440" i="7" s="1"/>
  <c r="B355" i="7"/>
  <c r="B439" i="7" s="1"/>
  <c r="A384" i="7"/>
  <c r="A468" i="7" s="1"/>
  <c r="A385" i="7"/>
  <c r="A469" i="7" s="1"/>
  <c r="A452" i="7"/>
  <c r="A380" i="7"/>
  <c r="A473" i="7"/>
  <c r="A401" i="7"/>
  <c r="A483" i="7"/>
  <c r="A411" i="7"/>
  <c r="A495" i="7" s="1"/>
  <c r="A479" i="7"/>
  <c r="A463" i="7"/>
  <c r="A391" i="7"/>
  <c r="A248" i="7"/>
  <c r="A249" i="7"/>
  <c r="A250" i="7"/>
  <c r="A251" i="7"/>
  <c r="A252" i="7"/>
  <c r="A253" i="7"/>
  <c r="A254" i="7"/>
  <c r="A255" i="7"/>
  <c r="A256" i="7"/>
  <c r="A257" i="7"/>
  <c r="A258" i="7"/>
  <c r="A247" i="7"/>
  <c r="B200" i="7"/>
  <c r="B199" i="7"/>
  <c r="F186" i="7"/>
  <c r="F198" i="7" s="1"/>
  <c r="F210" i="7" s="1"/>
  <c r="F222" i="7" s="1"/>
  <c r="F234" i="7" s="1"/>
  <c r="F246" i="7" s="1"/>
  <c r="B186" i="7"/>
  <c r="A186" i="7"/>
  <c r="A198" i="7" s="1"/>
  <c r="A210" i="7" s="1"/>
  <c r="A222" i="7" s="1"/>
  <c r="A234" i="7" s="1"/>
  <c r="A246" i="7" s="1"/>
  <c r="A330" i="7" s="1"/>
  <c r="F185" i="7"/>
  <c r="F197" i="7" s="1"/>
  <c r="F209" i="7" s="1"/>
  <c r="F221" i="7" s="1"/>
  <c r="F233" i="7" s="1"/>
  <c r="F245" i="7" s="1"/>
  <c r="B185" i="7"/>
  <c r="A185" i="7"/>
  <c r="A197" i="7" s="1"/>
  <c r="A209" i="7" s="1"/>
  <c r="A221" i="7" s="1"/>
  <c r="A233" i="7" s="1"/>
  <c r="A245" i="7" s="1"/>
  <c r="A329" i="7" s="1"/>
  <c r="F184" i="7"/>
  <c r="F196" i="7" s="1"/>
  <c r="F208" i="7" s="1"/>
  <c r="F220" i="7" s="1"/>
  <c r="F232" i="7" s="1"/>
  <c r="F244" i="7" s="1"/>
  <c r="B184" i="7"/>
  <c r="A184" i="7"/>
  <c r="A196" i="7" s="1"/>
  <c r="A208" i="7" s="1"/>
  <c r="A220" i="7" s="1"/>
  <c r="A232" i="7" s="1"/>
  <c r="A244" i="7" s="1"/>
  <c r="A328" i="7" s="1"/>
  <c r="F183" i="7"/>
  <c r="F195" i="7" s="1"/>
  <c r="F207" i="7" s="1"/>
  <c r="F219" i="7" s="1"/>
  <c r="F231" i="7" s="1"/>
  <c r="F243" i="7" s="1"/>
  <c r="B183" i="7"/>
  <c r="A183" i="7"/>
  <c r="A195" i="7" s="1"/>
  <c r="A207" i="7" s="1"/>
  <c r="A219" i="7" s="1"/>
  <c r="A231" i="7" s="1"/>
  <c r="A243" i="7" s="1"/>
  <c r="A327" i="7" s="1"/>
  <c r="F182" i="7"/>
  <c r="F194" i="7" s="1"/>
  <c r="F206" i="7" s="1"/>
  <c r="F218" i="7" s="1"/>
  <c r="F230" i="7" s="1"/>
  <c r="F242" i="7" s="1"/>
  <c r="B182" i="7"/>
  <c r="A182" i="7"/>
  <c r="A194" i="7" s="1"/>
  <c r="A206" i="7" s="1"/>
  <c r="A218" i="7" s="1"/>
  <c r="A230" i="7" s="1"/>
  <c r="A242" i="7" s="1"/>
  <c r="A326" i="7" s="1"/>
  <c r="F181" i="7"/>
  <c r="F193" i="7" s="1"/>
  <c r="F205" i="7" s="1"/>
  <c r="F217" i="7" s="1"/>
  <c r="F229" i="7" s="1"/>
  <c r="F241" i="7" s="1"/>
  <c r="B181" i="7"/>
  <c r="A181" i="7"/>
  <c r="A193" i="7" s="1"/>
  <c r="A205" i="7" s="1"/>
  <c r="A217" i="7" s="1"/>
  <c r="A229" i="7" s="1"/>
  <c r="A241" i="7" s="1"/>
  <c r="A325" i="7" s="1"/>
  <c r="F180" i="7"/>
  <c r="F192" i="7" s="1"/>
  <c r="F204" i="7" s="1"/>
  <c r="F216" i="7" s="1"/>
  <c r="F228" i="7" s="1"/>
  <c r="F240" i="7" s="1"/>
  <c r="B180" i="7"/>
  <c r="A180" i="7"/>
  <c r="A192" i="7" s="1"/>
  <c r="A204" i="7" s="1"/>
  <c r="A216" i="7" s="1"/>
  <c r="A228" i="7" s="1"/>
  <c r="A240" i="7" s="1"/>
  <c r="A324" i="7" s="1"/>
  <c r="F179" i="7"/>
  <c r="F191" i="7" s="1"/>
  <c r="F203" i="7" s="1"/>
  <c r="F215" i="7" s="1"/>
  <c r="F227" i="7" s="1"/>
  <c r="F239" i="7" s="1"/>
  <c r="B179" i="7"/>
  <c r="A179" i="7"/>
  <c r="A191" i="7" s="1"/>
  <c r="A203" i="7" s="1"/>
  <c r="A215" i="7" s="1"/>
  <c r="A227" i="7" s="1"/>
  <c r="A239" i="7" s="1"/>
  <c r="A323" i="7" s="1"/>
  <c r="F178" i="7"/>
  <c r="F190" i="7" s="1"/>
  <c r="F202" i="7" s="1"/>
  <c r="F214" i="7" s="1"/>
  <c r="F226" i="7" s="1"/>
  <c r="F238" i="7" s="1"/>
  <c r="B178" i="7"/>
  <c r="A178" i="7"/>
  <c r="A190" i="7" s="1"/>
  <c r="A202" i="7" s="1"/>
  <c r="A214" i="7" s="1"/>
  <c r="A226" i="7" s="1"/>
  <c r="A238" i="7" s="1"/>
  <c r="A322" i="7" s="1"/>
  <c r="F177" i="7"/>
  <c r="F189" i="7" s="1"/>
  <c r="F201" i="7" s="1"/>
  <c r="F213" i="7" s="1"/>
  <c r="F225" i="7" s="1"/>
  <c r="F237" i="7" s="1"/>
  <c r="B177" i="7"/>
  <c r="A177" i="7"/>
  <c r="A189" i="7" s="1"/>
  <c r="A201" i="7" s="1"/>
  <c r="A213" i="7" s="1"/>
  <c r="A225" i="7" s="1"/>
  <c r="A237" i="7" s="1"/>
  <c r="A321" i="7" s="1"/>
  <c r="F176" i="7"/>
  <c r="F188" i="7" s="1"/>
  <c r="F200" i="7" s="1"/>
  <c r="F212" i="7" s="1"/>
  <c r="F224" i="7" s="1"/>
  <c r="F236" i="7" s="1"/>
  <c r="A176" i="7"/>
  <c r="A188" i="7" s="1"/>
  <c r="A200" i="7" s="1"/>
  <c r="A212" i="7" s="1"/>
  <c r="A224" i="7" s="1"/>
  <c r="A236" i="7" s="1"/>
  <c r="A320" i="7" s="1"/>
  <c r="F175" i="7"/>
  <c r="F187" i="7" s="1"/>
  <c r="F199" i="7" s="1"/>
  <c r="F211" i="7" s="1"/>
  <c r="F223" i="7" s="1"/>
  <c r="F235" i="7" s="1"/>
  <c r="A175" i="7"/>
  <c r="A187" i="7" s="1"/>
  <c r="A199" i="7" s="1"/>
  <c r="A211" i="7" s="1"/>
  <c r="A223" i="7" s="1"/>
  <c r="A235" i="7" s="1"/>
  <c r="A319" i="7" s="1"/>
  <c r="A466" i="7" l="1"/>
  <c r="A474" i="7"/>
  <c r="A393" i="7"/>
  <c r="A405" i="7" s="1"/>
  <c r="A489" i="7" s="1"/>
  <c r="A472" i="7"/>
  <c r="A470" i="7"/>
  <c r="A397" i="7"/>
  <c r="A481" i="7" s="1"/>
  <c r="A396" i="7"/>
  <c r="A480" i="7" s="1"/>
  <c r="A308" i="7"/>
  <c r="A273" i="7"/>
  <c r="A300" i="7"/>
  <c r="A281" i="7"/>
  <c r="A280" i="7"/>
  <c r="A297" i="7"/>
  <c r="A304" i="7"/>
  <c r="A277" i="7"/>
  <c r="A260" i="7"/>
  <c r="A305" i="7"/>
  <c r="A301" i="7"/>
  <c r="A284" i="7"/>
  <c r="A276" i="7"/>
  <c r="A464" i="7"/>
  <c r="A392" i="7"/>
  <c r="A478" i="7"/>
  <c r="A406" i="7"/>
  <c r="A490" i="7" s="1"/>
  <c r="A485" i="7"/>
  <c r="A413" i="7"/>
  <c r="A497" i="7" s="1"/>
  <c r="A484" i="7"/>
  <c r="A412" i="7"/>
  <c r="A496" i="7" s="1"/>
  <c r="A486" i="7"/>
  <c r="A414" i="7"/>
  <c r="A498" i="7" s="1"/>
  <c r="A482" i="7"/>
  <c r="A410" i="7"/>
  <c r="A494" i="7" s="1"/>
  <c r="A475" i="7"/>
  <c r="A403" i="7"/>
  <c r="A487" i="7" s="1"/>
  <c r="B192" i="7"/>
  <c r="B264" i="7"/>
  <c r="B348" i="7" s="1"/>
  <c r="B432" i="7" s="1"/>
  <c r="B196" i="7"/>
  <c r="B268" i="7"/>
  <c r="B352" i="7" s="1"/>
  <c r="B436" i="7" s="1"/>
  <c r="B211" i="7"/>
  <c r="B283" i="7"/>
  <c r="A315" i="7"/>
  <c r="A311" i="7"/>
  <c r="A295" i="7"/>
  <c r="A291" i="7"/>
  <c r="A287" i="7"/>
  <c r="A271" i="7"/>
  <c r="A267" i="7"/>
  <c r="A263" i="7"/>
  <c r="B191" i="7"/>
  <c r="B263" i="7"/>
  <c r="B347" i="7" s="1"/>
  <c r="B431" i="7" s="1"/>
  <c r="B195" i="7"/>
  <c r="B267" i="7"/>
  <c r="B351" i="7" s="1"/>
  <c r="B435" i="7" s="1"/>
  <c r="B212" i="7"/>
  <c r="B284" i="7"/>
  <c r="A318" i="7"/>
  <c r="A314" i="7"/>
  <c r="A310" i="7"/>
  <c r="A294" i="7"/>
  <c r="A290" i="7"/>
  <c r="A286" i="7"/>
  <c r="A270" i="7"/>
  <c r="A266" i="7"/>
  <c r="A262" i="7"/>
  <c r="B190" i="7"/>
  <c r="B262" i="7"/>
  <c r="B346" i="7" s="1"/>
  <c r="B430" i="7" s="1"/>
  <c r="B194" i="7"/>
  <c r="B266" i="7"/>
  <c r="B350" i="7" s="1"/>
  <c r="B434" i="7" s="1"/>
  <c r="B198" i="7"/>
  <c r="B270" i="7"/>
  <c r="B354" i="7" s="1"/>
  <c r="B438" i="7" s="1"/>
  <c r="A317" i="7"/>
  <c r="A313" i="7"/>
  <c r="A309" i="7"/>
  <c r="A307" i="7"/>
  <c r="A303" i="7"/>
  <c r="A299" i="7"/>
  <c r="A293" i="7"/>
  <c r="A289" i="7"/>
  <c r="A285" i="7"/>
  <c r="A283" i="7"/>
  <c r="A279" i="7"/>
  <c r="A275" i="7"/>
  <c r="A269" i="7"/>
  <c r="A265" i="7"/>
  <c r="A261" i="7"/>
  <c r="A259" i="7"/>
  <c r="B189" i="7"/>
  <c r="B261" i="7"/>
  <c r="B345" i="7" s="1"/>
  <c r="B429" i="7" s="1"/>
  <c r="B193" i="7"/>
  <c r="B265" i="7"/>
  <c r="B349" i="7" s="1"/>
  <c r="B433" i="7" s="1"/>
  <c r="B197" i="7"/>
  <c r="B269" i="7"/>
  <c r="B353" i="7" s="1"/>
  <c r="B437" i="7" s="1"/>
  <c r="A316" i="7"/>
  <c r="A312" i="7"/>
  <c r="A306" i="7"/>
  <c r="A302" i="7"/>
  <c r="A298" i="7"/>
  <c r="A296" i="7"/>
  <c r="A292" i="7"/>
  <c r="A288" i="7"/>
  <c r="A282" i="7"/>
  <c r="A278" i="7"/>
  <c r="A274" i="7"/>
  <c r="A272" i="7"/>
  <c r="A268" i="7"/>
  <c r="A264" i="7"/>
  <c r="J36" i="7"/>
  <c r="J37" i="7"/>
  <c r="J38" i="7"/>
  <c r="J35" i="7"/>
  <c r="A477" i="7" l="1"/>
  <c r="A409" i="7"/>
  <c r="A493" i="7" s="1"/>
  <c r="A408" i="7"/>
  <c r="A492" i="7" s="1"/>
  <c r="B367" i="7"/>
  <c r="B451" i="7" s="1"/>
  <c r="B368" i="7"/>
  <c r="B452" i="7" s="1"/>
  <c r="A476" i="7"/>
  <c r="A404" i="7"/>
  <c r="A488" i="7" s="1"/>
  <c r="B204" i="7"/>
  <c r="B276" i="7"/>
  <c r="B360" i="7" s="1"/>
  <c r="B444" i="7" s="1"/>
  <c r="B205" i="7"/>
  <c r="B277" i="7"/>
  <c r="B361" i="7" s="1"/>
  <c r="B445" i="7" s="1"/>
  <c r="B224" i="7"/>
  <c r="B296" i="7"/>
  <c r="B203" i="7"/>
  <c r="B275" i="7"/>
  <c r="B359" i="7" s="1"/>
  <c r="B443" i="7" s="1"/>
  <c r="B208" i="7"/>
  <c r="B280" i="7"/>
  <c r="B364" i="7" s="1"/>
  <c r="B448" i="7" s="1"/>
  <c r="B207" i="7"/>
  <c r="B279" i="7"/>
  <c r="B363" i="7" s="1"/>
  <c r="B447" i="7" s="1"/>
  <c r="B223" i="7"/>
  <c r="B295" i="7"/>
  <c r="B206" i="7"/>
  <c r="B278" i="7"/>
  <c r="B362" i="7" s="1"/>
  <c r="B446" i="7" s="1"/>
  <c r="B209" i="7"/>
  <c r="B281" i="7"/>
  <c r="B365" i="7" s="1"/>
  <c r="B449" i="7" s="1"/>
  <c r="B201" i="7"/>
  <c r="B273" i="7"/>
  <c r="B357" i="7" s="1"/>
  <c r="B441" i="7" s="1"/>
  <c r="B210" i="7"/>
  <c r="B282" i="7"/>
  <c r="B366" i="7" s="1"/>
  <c r="B450" i="7" s="1"/>
  <c r="B202" i="7"/>
  <c r="B274" i="7"/>
  <c r="B358" i="7" s="1"/>
  <c r="B442" i="7" s="1"/>
  <c r="J113" i="7"/>
  <c r="J112" i="7"/>
  <c r="J111" i="7"/>
  <c r="J110" i="7"/>
  <c r="J109" i="7"/>
  <c r="J108" i="7"/>
  <c r="J107" i="7"/>
  <c r="J106" i="7"/>
  <c r="J105" i="7"/>
  <c r="J104" i="7"/>
  <c r="J103" i="7"/>
  <c r="J102" i="7"/>
  <c r="J48" i="7"/>
  <c r="J47" i="7"/>
  <c r="J46" i="7"/>
  <c r="J45" i="7"/>
  <c r="J44" i="7"/>
  <c r="J43" i="7"/>
  <c r="J84" i="7"/>
  <c r="J83" i="7"/>
  <c r="J69" i="7"/>
  <c r="J68" i="7"/>
  <c r="J52" i="7"/>
  <c r="J51" i="7"/>
  <c r="J50" i="7"/>
  <c r="J49" i="7"/>
  <c r="J76" i="7"/>
  <c r="J75" i="7"/>
  <c r="J74" i="7"/>
  <c r="J73" i="7"/>
  <c r="J72" i="7"/>
  <c r="J71" i="7"/>
  <c r="J70" i="7"/>
  <c r="J56" i="7"/>
  <c r="J55" i="7"/>
  <c r="J65" i="7"/>
  <c r="J64" i="7"/>
  <c r="J63" i="7"/>
  <c r="J62" i="7"/>
  <c r="J61" i="7"/>
  <c r="J60" i="7"/>
  <c r="J59" i="7"/>
  <c r="J58" i="7"/>
  <c r="J57" i="7"/>
  <c r="J42" i="7"/>
  <c r="J41" i="7"/>
  <c r="J34" i="7"/>
  <c r="J33" i="7"/>
  <c r="J32" i="7"/>
  <c r="J31" i="7"/>
  <c r="J30" i="7"/>
  <c r="J29" i="7"/>
  <c r="J28" i="7"/>
  <c r="J27" i="7"/>
  <c r="J26" i="7"/>
  <c r="J25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B379" i="7" l="1"/>
  <c r="B463" i="7" s="1"/>
  <c r="B380" i="7"/>
  <c r="B464" i="7" s="1"/>
  <c r="B214" i="7"/>
  <c r="B286" i="7"/>
  <c r="B370" i="7" s="1"/>
  <c r="B454" i="7" s="1"/>
  <c r="B213" i="7"/>
  <c r="B285" i="7"/>
  <c r="B369" i="7" s="1"/>
  <c r="B453" i="7" s="1"/>
  <c r="B218" i="7"/>
  <c r="B290" i="7"/>
  <c r="B374" i="7" s="1"/>
  <c r="B458" i="7" s="1"/>
  <c r="B219" i="7"/>
  <c r="B291" i="7"/>
  <c r="B375" i="7" s="1"/>
  <c r="B459" i="7" s="1"/>
  <c r="B220" i="7"/>
  <c r="B292" i="7"/>
  <c r="B376" i="7" s="1"/>
  <c r="B460" i="7" s="1"/>
  <c r="B236" i="7"/>
  <c r="B320" i="7" s="1"/>
  <c r="B308" i="7"/>
  <c r="B216" i="7"/>
  <c r="B288" i="7"/>
  <c r="B372" i="7" s="1"/>
  <c r="B456" i="7" s="1"/>
  <c r="B222" i="7"/>
  <c r="B294" i="7"/>
  <c r="B378" i="7" s="1"/>
  <c r="B462" i="7" s="1"/>
  <c r="B221" i="7"/>
  <c r="B293" i="7"/>
  <c r="B377" i="7" s="1"/>
  <c r="B461" i="7" s="1"/>
  <c r="B235" i="7"/>
  <c r="B319" i="7" s="1"/>
  <c r="B307" i="7"/>
  <c r="B215" i="7"/>
  <c r="B287" i="7"/>
  <c r="B371" i="7" s="1"/>
  <c r="B455" i="7" s="1"/>
  <c r="B217" i="7"/>
  <c r="B289" i="7"/>
  <c r="B373" i="7" s="1"/>
  <c r="B457" i="7" s="1"/>
  <c r="I96" i="6"/>
  <c r="I97" i="6"/>
  <c r="I98" i="6"/>
  <c r="I99" i="6"/>
  <c r="I100" i="6"/>
  <c r="I95" i="6"/>
  <c r="I85" i="6"/>
  <c r="I46" i="6"/>
  <c r="I47" i="6"/>
  <c r="I48" i="6"/>
  <c r="I45" i="6"/>
  <c r="I41" i="6"/>
  <c r="I42" i="6"/>
  <c r="I43" i="6"/>
  <c r="I44" i="6"/>
  <c r="I40" i="6"/>
  <c r="I34" i="6"/>
  <c r="I35" i="6"/>
  <c r="I36" i="6"/>
  <c r="I33" i="6"/>
  <c r="I59" i="6"/>
  <c r="B391" i="7" l="1"/>
  <c r="B475" i="7" s="1"/>
  <c r="B392" i="7"/>
  <c r="B476" i="7" s="1"/>
  <c r="B403" i="7"/>
  <c r="B487" i="7" s="1"/>
  <c r="B404" i="7"/>
  <c r="B488" i="7" s="1"/>
  <c r="B234" i="7"/>
  <c r="B306" i="7"/>
  <c r="B390" i="7" s="1"/>
  <c r="B474" i="7" s="1"/>
  <c r="B231" i="7"/>
  <c r="B303" i="7"/>
  <c r="B387" i="7" s="1"/>
  <c r="B471" i="7" s="1"/>
  <c r="B227" i="7"/>
  <c r="B299" i="7"/>
  <c r="B383" i="7" s="1"/>
  <c r="B467" i="7" s="1"/>
  <c r="B225" i="7"/>
  <c r="B297" i="7"/>
  <c r="B381" i="7" s="1"/>
  <c r="B465" i="7" s="1"/>
  <c r="B229" i="7"/>
  <c r="B301" i="7"/>
  <c r="B385" i="7" s="1"/>
  <c r="B469" i="7" s="1"/>
  <c r="B233" i="7"/>
  <c r="B305" i="7"/>
  <c r="B389" i="7" s="1"/>
  <c r="B473" i="7" s="1"/>
  <c r="B228" i="7"/>
  <c r="B300" i="7"/>
  <c r="B384" i="7" s="1"/>
  <c r="B468" i="7" s="1"/>
  <c r="B232" i="7"/>
  <c r="B304" i="7"/>
  <c r="B388" i="7" s="1"/>
  <c r="B472" i="7" s="1"/>
  <c r="B230" i="7"/>
  <c r="B302" i="7"/>
  <c r="B386" i="7" s="1"/>
  <c r="B470" i="7" s="1"/>
  <c r="B226" i="7"/>
  <c r="B298" i="7"/>
  <c r="B382" i="7" s="1"/>
  <c r="B466" i="7" s="1"/>
  <c r="I19" i="6"/>
  <c r="I20" i="6"/>
  <c r="I21" i="6"/>
  <c r="I18" i="6"/>
  <c r="I9" i="6"/>
  <c r="I10" i="6"/>
  <c r="I11" i="6"/>
  <c r="I12" i="6"/>
  <c r="I13" i="6"/>
  <c r="I14" i="6"/>
  <c r="I15" i="6"/>
  <c r="I16" i="6"/>
  <c r="I17" i="6"/>
  <c r="B242" i="7" l="1"/>
  <c r="B326" i="7" s="1"/>
  <c r="B410" i="7" s="1"/>
  <c r="B494" i="7" s="1"/>
  <c r="B314" i="7"/>
  <c r="B398" i="7" s="1"/>
  <c r="B482" i="7" s="1"/>
  <c r="B240" i="7"/>
  <c r="B324" i="7" s="1"/>
  <c r="B408" i="7" s="1"/>
  <c r="B492" i="7" s="1"/>
  <c r="B312" i="7"/>
  <c r="B396" i="7" s="1"/>
  <c r="B480" i="7" s="1"/>
  <c r="B237" i="7"/>
  <c r="B321" i="7" s="1"/>
  <c r="B405" i="7" s="1"/>
  <c r="B489" i="7" s="1"/>
  <c r="B309" i="7"/>
  <c r="B393" i="7" s="1"/>
  <c r="B477" i="7" s="1"/>
  <c r="B243" i="7"/>
  <c r="B327" i="7" s="1"/>
  <c r="B411" i="7" s="1"/>
  <c r="B495" i="7" s="1"/>
  <c r="B315" i="7"/>
  <c r="B399" i="7" s="1"/>
  <c r="B483" i="7" s="1"/>
  <c r="B238" i="7"/>
  <c r="B322" i="7" s="1"/>
  <c r="B406" i="7" s="1"/>
  <c r="B490" i="7" s="1"/>
  <c r="B310" i="7"/>
  <c r="B394" i="7" s="1"/>
  <c r="B478" i="7" s="1"/>
  <c r="B244" i="7"/>
  <c r="B328" i="7" s="1"/>
  <c r="B412" i="7" s="1"/>
  <c r="B496" i="7" s="1"/>
  <c r="B316" i="7"/>
  <c r="B400" i="7" s="1"/>
  <c r="B484" i="7" s="1"/>
  <c r="B245" i="7"/>
  <c r="B329" i="7" s="1"/>
  <c r="B413" i="7" s="1"/>
  <c r="B497" i="7" s="1"/>
  <c r="B317" i="7"/>
  <c r="B401" i="7" s="1"/>
  <c r="B485" i="7" s="1"/>
  <c r="B241" i="7"/>
  <c r="B325" i="7" s="1"/>
  <c r="B409" i="7" s="1"/>
  <c r="B493" i="7" s="1"/>
  <c r="B313" i="7"/>
  <c r="B397" i="7" s="1"/>
  <c r="B481" i="7" s="1"/>
  <c r="B239" i="7"/>
  <c r="B323" i="7" s="1"/>
  <c r="B407" i="7" s="1"/>
  <c r="B491" i="7" s="1"/>
  <c r="B311" i="7"/>
  <c r="B395" i="7" s="1"/>
  <c r="B479" i="7" s="1"/>
  <c r="B246" i="7"/>
  <c r="B330" i="7" s="1"/>
  <c r="B414" i="7" s="1"/>
  <c r="B498" i="7" s="1"/>
  <c r="B318" i="7"/>
  <c r="B402" i="7" s="1"/>
  <c r="B486" i="7" s="1"/>
  <c r="I39" i="6"/>
  <c r="I51" i="6"/>
  <c r="I65" i="6"/>
  <c r="I76" i="6"/>
  <c r="I94" i="6"/>
  <c r="I24" i="6"/>
  <c r="I8" i="6"/>
  <c r="I89" i="6" l="1"/>
  <c r="I90" i="6"/>
  <c r="I102" i="6" l="1"/>
  <c r="I103" i="6"/>
  <c r="I104" i="6"/>
  <c r="I82" i="6"/>
  <c r="I83" i="6"/>
  <c r="I84" i="6"/>
  <c r="I81" i="6"/>
  <c r="I25" i="6"/>
  <c r="I7" i="6"/>
  <c r="I101" i="6"/>
  <c r="I93" i="6"/>
  <c r="I75" i="6"/>
  <c r="I64" i="6"/>
  <c r="I61" i="6"/>
  <c r="I62" i="6"/>
  <c r="I60" i="6"/>
  <c r="I80" i="6"/>
  <c r="I79" i="6"/>
  <c r="I78" i="6"/>
  <c r="I77" i="6"/>
  <c r="I50" i="6"/>
  <c r="I32" i="6"/>
  <c r="I31" i="6"/>
  <c r="I30" i="6"/>
  <c r="I29" i="6"/>
  <c r="I28" i="6"/>
  <c r="I27" i="6"/>
  <c r="I26" i="6"/>
  <c r="I88" i="6"/>
  <c r="I87" i="6"/>
  <c r="I86" i="6"/>
  <c r="I38" i="6"/>
  <c r="I58" i="6"/>
  <c r="I57" i="6"/>
  <c r="I56" i="6"/>
  <c r="I55" i="6"/>
  <c r="I54" i="6"/>
  <c r="I53" i="6"/>
  <c r="I52" i="6"/>
  <c r="I23" i="6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0-不显示进度
1-显示进度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1-每日福利
2-充值
3-主线副本
4-装备强化
5-竞技场
6-皇陵探宝
7-武将试练
8-装备精炼
9-世界boss
10-武将天命
11-精英副本
12-武将商店
13-宝物精炼
14-战斗力
15-等级
16-武将升星
17-英雄无双
18.极限挑战
19时装羌胡
20帮派副本
26宝物强化
27演武场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低的值在前面，高的值在后面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第几天的任务,0表示无效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1：七日活动
2：半月活动
3：三周活动
4：整月活动
5.五周活动
6.6周活动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1：活动期间
2：当日完成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变量要和客户端定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0-不显示进度
1-显示进度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1-每日福利
2-充值
3-主线副本
4-装备强化
5-竞技场
6-皇陵探宝
7-武将试练
8-装备精炼
9-世界boss
10-武将天命
11-精英副本
12-武将商店
13-宝物精炼
14-战斗力
15-等级
16-武将升星
17-英雄无双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低的值在前面，高的值在后面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第几天的任务,0表示无效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1：七日活动
2：半月活动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1：活动期间
2：当日完成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变量要和客户端定</t>
        </r>
      </text>
    </comment>
  </commentList>
</comments>
</file>

<file path=xl/sharedStrings.xml><?xml version="1.0" encoding="utf-8"?>
<sst xmlns="http://schemas.openxmlformats.org/spreadsheetml/2006/main" count="921" uniqueCount="368">
  <si>
    <t>Both</t>
  </si>
  <si>
    <t>Client</t>
  </si>
  <si>
    <t>int</t>
    <phoneticPr fontId="1" type="noConversion"/>
  </si>
  <si>
    <t>id</t>
    <phoneticPr fontId="5" type="noConversion"/>
  </si>
  <si>
    <t>Excluded</t>
  </si>
  <si>
    <t>int</t>
    <phoneticPr fontId="1" type="noConversion"/>
  </si>
  <si>
    <t>time_type</t>
    <phoneticPr fontId="5" type="noConversion"/>
  </si>
  <si>
    <t>活动分段</t>
    <phoneticPr fontId="5" type="noConversion"/>
  </si>
  <si>
    <t>int</t>
    <phoneticPr fontId="5" type="noConversion"/>
  </si>
  <si>
    <t>directions</t>
    <phoneticPr fontId="5" type="noConversion"/>
  </si>
  <si>
    <t>arrange</t>
  </si>
  <si>
    <t>今日登陆赠送</t>
  </si>
  <si>
    <t>string</t>
    <phoneticPr fontId="5" type="noConversion"/>
  </si>
  <si>
    <t>任务id</t>
    <phoneticPr fontId="5" type="noConversion"/>
  </si>
  <si>
    <t>任务页签</t>
    <phoneticPr fontId="5" type="noConversion"/>
  </si>
  <si>
    <t>任务描述</t>
    <phoneticPr fontId="5" type="noConversion"/>
  </si>
  <si>
    <t>显示顺序</t>
    <phoneticPr fontId="5" type="noConversion"/>
  </si>
  <si>
    <t>任务时间</t>
    <phoneticPr fontId="5" type="noConversion"/>
  </si>
  <si>
    <t>tags</t>
    <phoneticPr fontId="5" type="noConversion"/>
  </si>
  <si>
    <t>limit_time</t>
    <phoneticPr fontId="5" type="noConversion"/>
  </si>
  <si>
    <t>任务类型值大小</t>
    <phoneticPr fontId="5" type="noConversion"/>
  </si>
  <si>
    <t>task_size</t>
    <phoneticPr fontId="5" type="noConversion"/>
  </si>
  <si>
    <t>成就表id</t>
    <phoneticPr fontId="1" type="noConversion"/>
  </si>
  <si>
    <t>target_info</t>
    <phoneticPr fontId="1" type="noConversion"/>
  </si>
  <si>
    <t>今日登陆赠送</t>
    <phoneticPr fontId="1" type="noConversion"/>
  </si>
  <si>
    <t>今日登陆赠送（红色武将碎片四选一）</t>
    <phoneticPr fontId="1" type="noConversion"/>
  </si>
  <si>
    <t>主线副本胜利10次</t>
    <phoneticPr fontId="1" type="noConversion"/>
  </si>
  <si>
    <t>主线副本胜利20次</t>
    <phoneticPr fontId="1" type="noConversion"/>
  </si>
  <si>
    <t>主线副本胜利30次</t>
  </si>
  <si>
    <t>主线副本胜利40次</t>
  </si>
  <si>
    <t>主线副本胜利50次</t>
  </si>
  <si>
    <t>武将试练达到10星</t>
    <phoneticPr fontId="1" type="noConversion"/>
  </si>
  <si>
    <t>武将试练达到20星</t>
    <phoneticPr fontId="1" type="noConversion"/>
  </si>
  <si>
    <t>武将试练达到30星</t>
  </si>
  <si>
    <t>武将试练达到40星</t>
  </si>
  <si>
    <t>武将试练达到50星</t>
  </si>
  <si>
    <t>竞技场胜利5次</t>
    <phoneticPr fontId="1" type="noConversion"/>
  </si>
  <si>
    <t>竞技场胜利10次</t>
    <phoneticPr fontId="1" type="noConversion"/>
  </si>
  <si>
    <t>竞技场胜利20次</t>
    <phoneticPr fontId="1" type="noConversion"/>
  </si>
  <si>
    <t>竞技场胜利30次</t>
  </si>
  <si>
    <t>竞技场胜利40次</t>
  </si>
  <si>
    <t>今日单笔充值6元</t>
    <phoneticPr fontId="1" type="noConversion"/>
  </si>
  <si>
    <t>今日单笔充值30元</t>
    <phoneticPr fontId="1" type="noConversion"/>
  </si>
  <si>
    <t>今日单笔充值50元</t>
    <phoneticPr fontId="1" type="noConversion"/>
  </si>
  <si>
    <t>今日单笔充值128元</t>
    <phoneticPr fontId="1" type="noConversion"/>
  </si>
  <si>
    <t>今日单笔充值288元</t>
    <phoneticPr fontId="1" type="noConversion"/>
  </si>
  <si>
    <t>任务完成要求</t>
    <phoneticPr fontId="1" type="noConversion"/>
  </si>
  <si>
    <t>finish_time</t>
    <phoneticPr fontId="1" type="noConversion"/>
  </si>
  <si>
    <t>红将4选1</t>
    <phoneticPr fontId="5" type="noConversion"/>
  </si>
  <si>
    <t>3个武将升到1星</t>
    <phoneticPr fontId="1" type="noConversion"/>
  </si>
  <si>
    <t>4个武将升到1星</t>
    <phoneticPr fontId="1" type="noConversion"/>
  </si>
  <si>
    <t>5个武将升到1星</t>
    <phoneticPr fontId="1" type="noConversion"/>
  </si>
  <si>
    <t>6个武将升到1星</t>
    <phoneticPr fontId="1" type="noConversion"/>
  </si>
  <si>
    <t>英雄无双通关第一章</t>
    <phoneticPr fontId="1" type="noConversion"/>
  </si>
  <si>
    <t>英雄无双通关第二章</t>
    <phoneticPr fontId="1" type="noConversion"/>
  </si>
  <si>
    <t>英雄无双通关第三章</t>
    <phoneticPr fontId="1" type="noConversion"/>
  </si>
  <si>
    <t>英雄无双通关第四章</t>
    <phoneticPr fontId="1" type="noConversion"/>
  </si>
  <si>
    <t>今日登陆赠送（红色武将碎片四选一）</t>
    <phoneticPr fontId="1" type="noConversion"/>
  </si>
  <si>
    <t>今日登陆赠送（红色武将碎片四选一）</t>
    <phoneticPr fontId="1" type="noConversion"/>
  </si>
  <si>
    <t>皇陵探宝10次</t>
    <phoneticPr fontId="1" type="noConversion"/>
  </si>
  <si>
    <t>皇陵探宝20次</t>
    <phoneticPr fontId="1" type="noConversion"/>
  </si>
  <si>
    <t>皇陵探宝30次</t>
  </si>
  <si>
    <t>皇陵探宝40次</t>
  </si>
  <si>
    <t>皇陵探宝50次</t>
  </si>
  <si>
    <t>英雄无双通关第五章</t>
    <phoneticPr fontId="1" type="noConversion"/>
  </si>
  <si>
    <t>英雄无双通关第六章</t>
    <phoneticPr fontId="1" type="noConversion"/>
  </si>
  <si>
    <t>英雄无双通关第七章</t>
    <phoneticPr fontId="1" type="noConversion"/>
  </si>
  <si>
    <t>英雄无双通关第八章</t>
    <phoneticPr fontId="1" type="noConversion"/>
  </si>
  <si>
    <t>等级达到51级</t>
    <phoneticPr fontId="1" type="noConversion"/>
  </si>
  <si>
    <t>等级达到53级</t>
    <phoneticPr fontId="1" type="noConversion"/>
  </si>
  <si>
    <t>等级达到55级</t>
    <phoneticPr fontId="1" type="noConversion"/>
  </si>
  <si>
    <t>等级达到57级</t>
    <phoneticPr fontId="1" type="noConversion"/>
  </si>
  <si>
    <t>战斗力达到600000</t>
    <phoneticPr fontId="1" type="noConversion"/>
  </si>
  <si>
    <t>战斗力达到800000</t>
    <phoneticPr fontId="1" type="noConversion"/>
  </si>
  <si>
    <t>战斗力达到1000000</t>
  </si>
  <si>
    <t>战斗力达到1200000</t>
  </si>
  <si>
    <t>进度显示</t>
    <phoneticPr fontId="1" type="noConversion"/>
  </si>
  <si>
    <t>progress</t>
    <phoneticPr fontId="5" type="noConversion"/>
  </si>
  <si>
    <t>主线</t>
    <phoneticPr fontId="1" type="noConversion"/>
  </si>
  <si>
    <t>装备强化</t>
    <phoneticPr fontId="1" type="noConversion"/>
  </si>
  <si>
    <t>装备精炼</t>
    <phoneticPr fontId="1" type="noConversion"/>
  </si>
  <si>
    <t>精英副本</t>
    <phoneticPr fontId="1" type="noConversion"/>
  </si>
  <si>
    <t>皇陵探宝</t>
    <phoneticPr fontId="1" type="noConversion"/>
  </si>
  <si>
    <t>兵书精炼</t>
    <phoneticPr fontId="1" type="noConversion"/>
  </si>
  <si>
    <t>竞技场</t>
    <phoneticPr fontId="1" type="noConversion"/>
  </si>
  <si>
    <t>武将天命</t>
    <phoneticPr fontId="1" type="noConversion"/>
  </si>
  <si>
    <t>英雄无双</t>
    <phoneticPr fontId="1" type="noConversion"/>
  </si>
  <si>
    <t>武将升星</t>
    <phoneticPr fontId="1" type="noConversion"/>
  </si>
  <si>
    <t>世界boss</t>
    <phoneticPr fontId="1" type="noConversion"/>
  </si>
  <si>
    <t>武将试练</t>
    <phoneticPr fontId="1" type="noConversion"/>
  </si>
  <si>
    <t>主线副本</t>
    <phoneticPr fontId="1" type="noConversion"/>
  </si>
  <si>
    <t>战斗力</t>
    <phoneticPr fontId="1" type="noConversion"/>
  </si>
  <si>
    <t>宝物精炼</t>
    <phoneticPr fontId="1" type="noConversion"/>
  </si>
  <si>
    <t>红将碎片4选1</t>
    <phoneticPr fontId="1" type="noConversion"/>
  </si>
  <si>
    <t>红将碎片4选1</t>
  </si>
  <si>
    <t>主线</t>
    <phoneticPr fontId="1" type="noConversion"/>
  </si>
  <si>
    <t>等级</t>
    <phoneticPr fontId="1" type="noConversion"/>
  </si>
  <si>
    <t>竞技场</t>
    <phoneticPr fontId="1" type="noConversion"/>
  </si>
  <si>
    <t>武将试练</t>
    <phoneticPr fontId="1" type="noConversion"/>
  </si>
  <si>
    <t>等级达到58级</t>
  </si>
  <si>
    <t>精英副本</t>
    <phoneticPr fontId="1" type="noConversion"/>
  </si>
  <si>
    <t>今日登陆赠送（第二红将四选一）</t>
    <phoneticPr fontId="1" type="noConversion"/>
  </si>
  <si>
    <t>今日登陆赠送</t>
    <phoneticPr fontId="1" type="noConversion"/>
  </si>
  <si>
    <t>皇陵探宝10次</t>
  </si>
  <si>
    <t>皇陵探宝20次</t>
  </si>
  <si>
    <t>极限挑战通过16章</t>
    <phoneticPr fontId="1" type="noConversion"/>
  </si>
  <si>
    <t>极限挑战通过17章</t>
  </si>
  <si>
    <t>极限挑战通过18章</t>
  </si>
  <si>
    <t>极限挑战通过19章</t>
  </si>
  <si>
    <t>极限挑战通过20章</t>
  </si>
  <si>
    <t>今日登陆赠送（第二红将四选一）</t>
  </si>
  <si>
    <t>上阵武将穿戴1件装备精炼到40级</t>
    <phoneticPr fontId="1" type="noConversion"/>
  </si>
  <si>
    <t>今日高级抽卡10次</t>
    <phoneticPr fontId="1" type="noConversion"/>
  </si>
  <si>
    <t>今日高级抽卡30次</t>
    <phoneticPr fontId="1" type="noConversion"/>
  </si>
  <si>
    <t>今日攻打帮派副本3次</t>
    <phoneticPr fontId="1" type="noConversion"/>
  </si>
  <si>
    <t>今日攻打帮派副本5次</t>
    <phoneticPr fontId="1" type="noConversion"/>
  </si>
  <si>
    <t>今日攻打帮派副本7次</t>
    <phoneticPr fontId="1" type="noConversion"/>
  </si>
  <si>
    <t>今日攻打帮派副本9次</t>
    <phoneticPr fontId="1" type="noConversion"/>
  </si>
  <si>
    <t>今日攻打帮派副本12次</t>
    <phoneticPr fontId="1" type="noConversion"/>
  </si>
  <si>
    <t>今日世界boss伤害达到100万</t>
    <phoneticPr fontId="1" type="noConversion"/>
  </si>
  <si>
    <t>今日世界boss伤害达到200万</t>
    <phoneticPr fontId="1" type="noConversion"/>
  </si>
  <si>
    <t>今日世界boss伤害达到300万</t>
    <phoneticPr fontId="1" type="noConversion"/>
  </si>
  <si>
    <t>今日世界boss伤害达到400万</t>
    <phoneticPr fontId="1" type="noConversion"/>
  </si>
  <si>
    <t>今日世界boss伤害达到500万</t>
    <phoneticPr fontId="1" type="noConversion"/>
  </si>
  <si>
    <t>今日演武场攻打次数达到3次</t>
    <phoneticPr fontId="1" type="noConversion"/>
  </si>
  <si>
    <t>今日演武场攻打次数达到5次</t>
    <phoneticPr fontId="1" type="noConversion"/>
  </si>
  <si>
    <t>今日演武场攻打次数达到7次</t>
  </si>
  <si>
    <t>今日演武场攻打次数达到9次</t>
    <phoneticPr fontId="1" type="noConversion"/>
  </si>
  <si>
    <t>今日演武场攻打次数达到12次</t>
    <phoneticPr fontId="1" type="noConversion"/>
  </si>
  <si>
    <t>上阵武将穿戴1件装备精炼到50级</t>
  </si>
  <si>
    <t>武将试练星数达到80</t>
  </si>
  <si>
    <t>武将试练星数达到100</t>
  </si>
  <si>
    <t>武将试练星数达到110</t>
  </si>
  <si>
    <t>主线副本胜利60次</t>
  </si>
  <si>
    <t>主线副本胜利80次</t>
  </si>
  <si>
    <t>今日高级抽卡10次</t>
  </si>
  <si>
    <t>今日高级抽卡30次</t>
  </si>
  <si>
    <t>时装等级升到5级</t>
  </si>
  <si>
    <t>时装等级升到10级</t>
  </si>
  <si>
    <t>时装等级升到12级</t>
  </si>
  <si>
    <t>今日攻打帮派副本3次</t>
  </si>
  <si>
    <t>今日攻打帮派副本5次</t>
  </si>
  <si>
    <t>今日攻打帮派副本7次</t>
  </si>
  <si>
    <t>今日攻打帮派副本9次</t>
  </si>
  <si>
    <t>今日攻打帮派副本12次</t>
  </si>
  <si>
    <t>1件兵书强化达到25级</t>
  </si>
  <si>
    <t>今日世界boss伤害达到200万</t>
  </si>
  <si>
    <t>今日世界boss伤害达到300万</t>
  </si>
  <si>
    <t>今日世界boss伤害达到400万</t>
  </si>
  <si>
    <t>今日世界boss伤害达到500万</t>
  </si>
  <si>
    <t>1个武将天命达到7级</t>
  </si>
  <si>
    <t>2个武将天命达到7级</t>
  </si>
  <si>
    <t>今日演武场攻打次数达到3次</t>
  </si>
  <si>
    <t>今日演武场攻打次数达到5次</t>
  </si>
  <si>
    <t>今日演武场攻打次数达到9次</t>
  </si>
  <si>
    <t>今日演武场攻打次数达到12次</t>
  </si>
  <si>
    <t>1件兵书精炼最大等级达到2级</t>
    <phoneticPr fontId="1" type="noConversion"/>
  </si>
  <si>
    <t>2件兵书精炼最大等级达到2级</t>
    <phoneticPr fontId="1" type="noConversion"/>
  </si>
  <si>
    <t>3件兵书精炼最大等级达到2级</t>
    <phoneticPr fontId="1" type="noConversion"/>
  </si>
  <si>
    <t>4件兵书精炼最大等级达到2级</t>
    <phoneticPr fontId="1" type="noConversion"/>
  </si>
  <si>
    <t>5件兵书精炼最大等级达到2级</t>
    <phoneticPr fontId="1" type="noConversion"/>
  </si>
  <si>
    <t>1件兵书精炼最大等级达到4级</t>
    <phoneticPr fontId="1" type="noConversion"/>
  </si>
  <si>
    <t>2件兵书精炼最大等级达到4级</t>
    <phoneticPr fontId="1" type="noConversion"/>
  </si>
  <si>
    <t>3件兵书精炼最大等级达到4级</t>
    <phoneticPr fontId="1" type="noConversion"/>
  </si>
  <si>
    <t>4件兵书精炼最大等级达到4级</t>
    <phoneticPr fontId="1" type="noConversion"/>
  </si>
  <si>
    <t>5件兵书精炼最大等级达到4级</t>
    <phoneticPr fontId="1" type="noConversion"/>
  </si>
  <si>
    <t>1件符印精炼最大等级达到4级</t>
  </si>
  <si>
    <t>1件符印精炼最大等级达到2级</t>
  </si>
  <si>
    <t>2件符印精炼最大等级达到4级</t>
  </si>
  <si>
    <t>2件符印精炼最大等级达到2级</t>
  </si>
  <si>
    <t>3件符印精炼最大等级达到4级</t>
  </si>
  <si>
    <t>3件符印精炼最大等级达到2级</t>
  </si>
  <si>
    <t>4件符印精炼最大等级达到4级</t>
  </si>
  <si>
    <t>4件符印精炼最大等级达到2级</t>
  </si>
  <si>
    <t>5件符印精炼最大等级达到4级</t>
  </si>
  <si>
    <t>5件符印精炼最大等级达到2级</t>
  </si>
  <si>
    <t>极限挑战通过22章</t>
    <phoneticPr fontId="1" type="noConversion"/>
  </si>
  <si>
    <t>极限挑战通过23章</t>
  </si>
  <si>
    <t>极限挑战通过24章</t>
  </si>
  <si>
    <t>极限挑战通过25章</t>
  </si>
  <si>
    <t>极限挑战通过26章</t>
  </si>
  <si>
    <t>上阵武将穿戴2件装备精炼到40级</t>
    <phoneticPr fontId="1" type="noConversion"/>
  </si>
  <si>
    <t>上阵武将穿戴3件装备精炼到40级</t>
    <phoneticPr fontId="1" type="noConversion"/>
  </si>
  <si>
    <t>上阵武将穿戴4件装备精炼到40级</t>
    <phoneticPr fontId="1" type="noConversion"/>
  </si>
  <si>
    <t>上阵武将穿戴5件装备精炼到40级</t>
    <phoneticPr fontId="1" type="noConversion"/>
  </si>
  <si>
    <t>上阵武将穿戴2件装备精炼到50级</t>
  </si>
  <si>
    <t>上阵武将穿戴3件装备精炼到50级</t>
  </si>
  <si>
    <t>上阵武将穿戴4件装备精炼到50级</t>
  </si>
  <si>
    <t>上阵武将穿戴5件装备精炼到50级</t>
  </si>
  <si>
    <t>武将试练星数达到70</t>
  </si>
  <si>
    <t>武将试练星数达到60</t>
    <phoneticPr fontId="1" type="noConversion"/>
  </si>
  <si>
    <t>武将试练星数达到65</t>
    <phoneticPr fontId="1" type="noConversion"/>
  </si>
  <si>
    <t>武将试练星数达到75</t>
  </si>
  <si>
    <t>武将试练星数达到90</t>
    <phoneticPr fontId="1" type="noConversion"/>
  </si>
  <si>
    <t>武将试练星数达到95</t>
    <phoneticPr fontId="1" type="noConversion"/>
  </si>
  <si>
    <t>武将试练星数达到105</t>
  </si>
  <si>
    <t>1个武将升到2星</t>
    <phoneticPr fontId="1" type="noConversion"/>
  </si>
  <si>
    <t>2个武将升到2星</t>
    <phoneticPr fontId="1" type="noConversion"/>
  </si>
  <si>
    <t>3个武将升到2星</t>
    <phoneticPr fontId="1" type="noConversion"/>
  </si>
  <si>
    <t>4个武将升到2星</t>
    <phoneticPr fontId="1" type="noConversion"/>
  </si>
  <si>
    <t>5个武将升到2星</t>
    <phoneticPr fontId="1" type="noConversion"/>
  </si>
  <si>
    <t>1个武将升到3星</t>
    <phoneticPr fontId="1" type="noConversion"/>
  </si>
  <si>
    <t>2个武将升到3星</t>
    <phoneticPr fontId="1" type="noConversion"/>
  </si>
  <si>
    <t>3个武将升到3星</t>
    <phoneticPr fontId="1" type="noConversion"/>
  </si>
  <si>
    <t>4个武将升到3星</t>
    <phoneticPr fontId="1" type="noConversion"/>
  </si>
  <si>
    <t>5个武将升到3星</t>
    <phoneticPr fontId="1" type="noConversion"/>
  </si>
  <si>
    <t>时装等级升到3级</t>
    <phoneticPr fontId="1" type="noConversion"/>
  </si>
  <si>
    <t>时装等级升到4级</t>
  </si>
  <si>
    <t>时装等级升到6级</t>
  </si>
  <si>
    <t>时装等级升到7级</t>
  </si>
  <si>
    <t>时装等级升到8级</t>
    <phoneticPr fontId="1" type="noConversion"/>
  </si>
  <si>
    <t>时装等级升到9级</t>
  </si>
  <si>
    <t>时装等级升到11级</t>
  </si>
  <si>
    <t>1件兵书强化达到15级</t>
    <phoneticPr fontId="1" type="noConversion"/>
  </si>
  <si>
    <t>2件兵书强化达到15级</t>
    <phoneticPr fontId="1" type="noConversion"/>
  </si>
  <si>
    <t>2件兵书强化达到25级</t>
    <phoneticPr fontId="1" type="noConversion"/>
  </si>
  <si>
    <t>3件兵书强化达到25级</t>
    <phoneticPr fontId="1" type="noConversion"/>
  </si>
  <si>
    <t>4件兵书强化达到25级</t>
    <phoneticPr fontId="1" type="noConversion"/>
  </si>
  <si>
    <t>拥有1件13资质的专属武器</t>
    <phoneticPr fontId="1" type="noConversion"/>
  </si>
  <si>
    <t>拥有2件13资质的专属武器</t>
    <phoneticPr fontId="1" type="noConversion"/>
  </si>
  <si>
    <t>1个武将天命达到4级</t>
    <phoneticPr fontId="1" type="noConversion"/>
  </si>
  <si>
    <t>2个武将天命达到4级</t>
    <phoneticPr fontId="1" type="noConversion"/>
  </si>
  <si>
    <t>3个武将天命达到4级</t>
    <phoneticPr fontId="1" type="noConversion"/>
  </si>
  <si>
    <t>4个武将天命达到4级</t>
    <phoneticPr fontId="1" type="noConversion"/>
  </si>
  <si>
    <t>5个武将天命达到4级</t>
    <phoneticPr fontId="1" type="noConversion"/>
  </si>
  <si>
    <t>3个武将天命达到7级</t>
    <phoneticPr fontId="1" type="noConversion"/>
  </si>
  <si>
    <t>4个武将天命达到7级</t>
    <phoneticPr fontId="1" type="noConversion"/>
  </si>
  <si>
    <t>5个武将天命达到7级</t>
    <phoneticPr fontId="1" type="noConversion"/>
  </si>
  <si>
    <t>第二红将碎片A</t>
  </si>
  <si>
    <t>武将升星石</t>
  </si>
  <si>
    <t>武将升星石</t>
    <phoneticPr fontId="1" type="noConversion"/>
  </si>
  <si>
    <t>第二红将碎片A</t>
    <phoneticPr fontId="1" type="noConversion"/>
  </si>
  <si>
    <t>元宝</t>
  </si>
  <si>
    <t>元宝</t>
    <phoneticPr fontId="1" type="noConversion"/>
  </si>
  <si>
    <t>升星石</t>
  </si>
  <si>
    <t>天命石</t>
  </si>
  <si>
    <t>天命石</t>
    <phoneticPr fontId="1" type="noConversion"/>
  </si>
  <si>
    <t>高级精炼石</t>
  </si>
  <si>
    <t>高级精炼石</t>
    <phoneticPr fontId="1" type="noConversion"/>
  </si>
  <si>
    <t>练兵实纪</t>
  </si>
  <si>
    <t>兵书精炼石</t>
  </si>
  <si>
    <t>兵书精炼石</t>
    <phoneticPr fontId="1" type="noConversion"/>
  </si>
  <si>
    <t>兵书精华</t>
  </si>
  <si>
    <t>兵书精华</t>
    <phoneticPr fontId="1" type="noConversion"/>
  </si>
  <si>
    <t>练兵实纪</t>
    <phoneticPr fontId="1" type="noConversion"/>
  </si>
  <si>
    <t>符印精炼石</t>
  </si>
  <si>
    <t>符印精炼石</t>
    <phoneticPr fontId="1" type="noConversion"/>
  </si>
  <si>
    <t>中级经验符印</t>
  </si>
  <si>
    <t>中级经验符印</t>
    <phoneticPr fontId="1" type="noConversion"/>
  </si>
  <si>
    <t>符印精华</t>
  </si>
  <si>
    <t>符印精华</t>
    <phoneticPr fontId="1" type="noConversion"/>
  </si>
  <si>
    <t>将魂</t>
  </si>
  <si>
    <t>将魂</t>
    <phoneticPr fontId="1" type="noConversion"/>
  </si>
  <si>
    <t>时装精华</t>
  </si>
  <si>
    <t>时装精华</t>
    <phoneticPr fontId="1" type="noConversion"/>
  </si>
  <si>
    <t>洗练石</t>
  </si>
  <si>
    <t>洗练石</t>
    <phoneticPr fontId="1" type="noConversion"/>
  </si>
  <si>
    <t>今日主线副本胜利50次</t>
    <phoneticPr fontId="1" type="noConversion"/>
  </si>
  <si>
    <t>今日主线副本胜利60次</t>
    <phoneticPr fontId="1" type="noConversion"/>
  </si>
  <si>
    <t>今日主线副本胜利80次</t>
    <phoneticPr fontId="1" type="noConversion"/>
  </si>
  <si>
    <t>int</t>
    <phoneticPr fontId="1" type="noConversion"/>
  </si>
  <si>
    <t>开服时间</t>
    <phoneticPr fontId="1" type="noConversion"/>
  </si>
  <si>
    <t>Server</t>
  </si>
  <si>
    <t>time_server</t>
    <phoneticPr fontId="1" type="noConversion"/>
  </si>
  <si>
    <t>3件符印强化达到15级</t>
    <phoneticPr fontId="1" type="noConversion"/>
  </si>
  <si>
    <t>4件符印强化达到15级</t>
    <phoneticPr fontId="1" type="noConversion"/>
  </si>
  <si>
    <t>主线副本胜利50次</t>
    <phoneticPr fontId="1" type="noConversion"/>
  </si>
  <si>
    <t>今日世界boss伤害达到100万</t>
    <phoneticPr fontId="1" type="noConversion"/>
  </si>
  <si>
    <t>今日登陆赠送（第二红将四选一）</t>
    <phoneticPr fontId="1" type="noConversion"/>
  </si>
  <si>
    <t>今日登陆赠送</t>
    <phoneticPr fontId="1" type="noConversion"/>
  </si>
  <si>
    <t>今日登陆赠送（第二红将四选一）</t>
    <phoneticPr fontId="1" type="noConversion"/>
  </si>
  <si>
    <t>今日登陆赠送</t>
    <phoneticPr fontId="1" type="noConversion"/>
  </si>
  <si>
    <t>今日登陆赠送（第二红将四选一）</t>
    <phoneticPr fontId="1" type="noConversion"/>
  </si>
  <si>
    <t>今日登陆赠送</t>
    <phoneticPr fontId="1" type="noConversion"/>
  </si>
  <si>
    <t>今日世界boss伤害达到100万</t>
    <phoneticPr fontId="1" type="noConversion"/>
  </si>
  <si>
    <t>1件符印精炼最大等级达到6级</t>
  </si>
  <si>
    <t>极限挑战通过26章</t>
    <phoneticPr fontId="1" type="noConversion"/>
  </si>
  <si>
    <t>极限挑战通过27章</t>
  </si>
  <si>
    <t>极限挑战通过28章</t>
  </si>
  <si>
    <t>极限挑战通过29章</t>
  </si>
  <si>
    <t>极限挑战通过30章</t>
  </si>
  <si>
    <t>上阵武将穿戴1件装备精炼到55级</t>
    <phoneticPr fontId="1" type="noConversion"/>
  </si>
  <si>
    <t>上阵武将穿戴2件装备精炼到55级</t>
    <phoneticPr fontId="1" type="noConversion"/>
  </si>
  <si>
    <t>上阵武将穿戴3件装备精炼到55级</t>
    <phoneticPr fontId="1" type="noConversion"/>
  </si>
  <si>
    <t>上阵武将穿戴4件装备精炼到55级</t>
    <phoneticPr fontId="1" type="noConversion"/>
  </si>
  <si>
    <t>上阵武将穿戴5件装备精炼到55级</t>
    <phoneticPr fontId="1" type="noConversion"/>
  </si>
  <si>
    <t>武将试练星数达到115</t>
    <phoneticPr fontId="1" type="noConversion"/>
  </si>
  <si>
    <t>武将试练星数达到120</t>
    <phoneticPr fontId="1" type="noConversion"/>
  </si>
  <si>
    <t>武将试练星数达到125</t>
  </si>
  <si>
    <t>武将试练星数达到130</t>
  </si>
  <si>
    <t>武将试练星数达到135</t>
  </si>
  <si>
    <t>4个武将升到3星</t>
    <phoneticPr fontId="1" type="noConversion"/>
  </si>
  <si>
    <t>5个武将升到3星</t>
    <phoneticPr fontId="1" type="noConversion"/>
  </si>
  <si>
    <t>6个武将升到3星</t>
    <phoneticPr fontId="1" type="noConversion"/>
  </si>
  <si>
    <t>1个武将升到4星</t>
    <phoneticPr fontId="1" type="noConversion"/>
  </si>
  <si>
    <t>时装等级升到11级</t>
    <phoneticPr fontId="1" type="noConversion"/>
  </si>
  <si>
    <t>时装等级升到13级</t>
  </si>
  <si>
    <t>时装等级升到14级</t>
  </si>
  <si>
    <t>时装等级升到15级</t>
  </si>
  <si>
    <t>2件兵书强化达到30级</t>
    <phoneticPr fontId="1" type="noConversion"/>
  </si>
  <si>
    <t>4件兵书强化达到30级</t>
    <phoneticPr fontId="1" type="noConversion"/>
  </si>
  <si>
    <t>拥有3件13资质以上的专属武器</t>
    <phoneticPr fontId="1" type="noConversion"/>
  </si>
  <si>
    <t>竞技场挑战5次</t>
    <phoneticPr fontId="1" type="noConversion"/>
  </si>
  <si>
    <t>竞技场挑战6次</t>
  </si>
  <si>
    <t>竞技场挑战7次</t>
  </si>
  <si>
    <t>竞技场挑战8次</t>
  </si>
  <si>
    <t>竞技场挑战9次</t>
  </si>
  <si>
    <t>极限挑战2次</t>
  </si>
  <si>
    <t>极限挑战3次</t>
  </si>
  <si>
    <t>极限挑战4次</t>
  </si>
  <si>
    <t>极限挑战5次</t>
  </si>
  <si>
    <t>极限挑战通过31章</t>
    <phoneticPr fontId="1" type="noConversion"/>
  </si>
  <si>
    <t>极限挑战通过32章</t>
  </si>
  <si>
    <t>极限挑战通过33章</t>
  </si>
  <si>
    <t>极限挑战通过34章</t>
  </si>
  <si>
    <t>极限挑战通过35章</t>
  </si>
  <si>
    <t>武将试练星数达到140</t>
    <phoneticPr fontId="1" type="noConversion"/>
  </si>
  <si>
    <t>武将试练星数达到145</t>
    <phoneticPr fontId="1" type="noConversion"/>
  </si>
  <si>
    <t>武将试练星数达到150</t>
  </si>
  <si>
    <t>武将试练星数达到155</t>
  </si>
  <si>
    <t>武将试练星数达到160</t>
  </si>
  <si>
    <t>精英副本胜利10次</t>
    <phoneticPr fontId="1" type="noConversion"/>
  </si>
  <si>
    <t>精英副本胜利12次</t>
    <phoneticPr fontId="1" type="noConversion"/>
  </si>
  <si>
    <t>精英副本胜利14次</t>
  </si>
  <si>
    <t>精英副本胜利16次</t>
  </si>
  <si>
    <t>精英副本胜利18次</t>
  </si>
  <si>
    <t>英雄无双通关15章</t>
    <phoneticPr fontId="1" type="noConversion"/>
  </si>
  <si>
    <t>英雄无双通关18章</t>
    <phoneticPr fontId="1" type="noConversion"/>
  </si>
  <si>
    <t>英雄无双通关20章</t>
    <phoneticPr fontId="1" type="noConversion"/>
  </si>
  <si>
    <t>英雄无双通关22章</t>
    <phoneticPr fontId="1" type="noConversion"/>
  </si>
  <si>
    <t>英雄无双通关25章</t>
    <phoneticPr fontId="1" type="noConversion"/>
  </si>
  <si>
    <t>拥有4件13资质的专属武器</t>
    <phoneticPr fontId="1" type="noConversion"/>
  </si>
  <si>
    <t>3个武将天命达到7级</t>
    <phoneticPr fontId="1" type="noConversion"/>
  </si>
  <si>
    <t>4个武将天命达到7级</t>
    <phoneticPr fontId="1" type="noConversion"/>
  </si>
  <si>
    <t>1个武将天命达到9级</t>
    <phoneticPr fontId="1" type="noConversion"/>
  </si>
  <si>
    <t>2个武将天命达到9级</t>
    <phoneticPr fontId="1" type="noConversion"/>
  </si>
  <si>
    <t>3个武将天命达到9级</t>
    <phoneticPr fontId="1" type="noConversion"/>
  </si>
  <si>
    <t>5件兵书强化达到30级</t>
    <phoneticPr fontId="1" type="noConversion"/>
  </si>
  <si>
    <t>6件兵书强化达到30级</t>
    <phoneticPr fontId="1" type="noConversion"/>
  </si>
  <si>
    <t>5件符印强化达到30级</t>
    <phoneticPr fontId="1" type="noConversion"/>
  </si>
  <si>
    <t>6件符印强化达到30级</t>
    <phoneticPr fontId="1" type="noConversion"/>
  </si>
  <si>
    <t>上阵武将穿戴6件装备精炼到60级</t>
    <phoneticPr fontId="1" type="noConversion"/>
  </si>
  <si>
    <t>上阵武将穿戴7件装备精炼到60级</t>
    <phoneticPr fontId="1" type="noConversion"/>
  </si>
  <si>
    <t>上阵武将穿戴8件装备精炼到60级</t>
    <phoneticPr fontId="1" type="noConversion"/>
  </si>
  <si>
    <t>上阵武将穿戴9件装备精炼到60级</t>
    <phoneticPr fontId="1" type="noConversion"/>
  </si>
  <si>
    <t>上阵武将穿戴10件装备精炼到60级</t>
    <phoneticPr fontId="1" type="noConversion"/>
  </si>
  <si>
    <t>极限挑战1次</t>
  </si>
  <si>
    <t>3个武将天命达到7级</t>
    <phoneticPr fontId="1" type="noConversion"/>
  </si>
  <si>
    <t>4个武将天命达到7级</t>
    <phoneticPr fontId="1" type="noConversion"/>
  </si>
  <si>
    <t>5个武将天命达到7级</t>
    <phoneticPr fontId="1" type="noConversion"/>
  </si>
  <si>
    <t>2件符印强化达到30级</t>
  </si>
  <si>
    <t>4件符印强化达到30级</t>
  </si>
  <si>
    <t>2件符印精炼最大等级达到6级</t>
  </si>
  <si>
    <t>3件符印精炼最大等级达到6级</t>
  </si>
  <si>
    <t>4件符印精炼最大等级达到6级</t>
  </si>
  <si>
    <t>1件符印精炼最大等级达到8级</t>
  </si>
  <si>
    <t>1件兵书精炼最大等级达到6级</t>
    <phoneticPr fontId="1" type="noConversion"/>
  </si>
  <si>
    <t>2件兵书精炼最大等级达到6级</t>
    <phoneticPr fontId="1" type="noConversion"/>
  </si>
  <si>
    <t>3件兵书精炼最大等级达到6级</t>
    <phoneticPr fontId="1" type="noConversion"/>
  </si>
  <si>
    <t>4件兵书精炼最大等级达到6级</t>
    <phoneticPr fontId="1" type="noConversion"/>
  </si>
  <si>
    <t>1件兵书精炼最大等级达到8级</t>
    <phoneticPr fontId="1" type="noConversion"/>
  </si>
  <si>
    <t>演武场攻打2次</t>
    <phoneticPr fontId="1" type="noConversion"/>
  </si>
  <si>
    <t>演武场攻打4次</t>
    <phoneticPr fontId="1" type="noConversion"/>
  </si>
  <si>
    <t>演武场攻打6次</t>
  </si>
  <si>
    <t>演武场攻打8次</t>
  </si>
  <si>
    <t>演武场攻打10次</t>
  </si>
  <si>
    <t>演武场攻打12次</t>
  </si>
  <si>
    <t>演武场攻打14次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</si>
</sst>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0" borderId="0" xfId="0" applyFill="1"/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0" fillId="5" borderId="0" xfId="0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2" borderId="0" xfId="0" applyFill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/>
    <xf numFmtId="0" fontId="0" fillId="0" borderId="0" xfId="0" applyBorder="1"/>
    <xf numFmtId="0" fontId="0" fillId="13" borderId="0" xfId="0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14" borderId="0" xfId="0" applyFill="1" applyBorder="1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vertical="center"/>
    </xf>
  </cellXfs>
  <cellStyles count="1">
    <cellStyle name="常规" xfId="0" builtinId="0"/>
  </cellStyles>
  <dxfs count="40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323850</xdr:colOff>
      <xdr:row>2</xdr:row>
      <xdr:rowOff>171450</xdr:rowOff>
    </xdr:from>
    <xdr:to>
      <xdr:col>15</xdr:col>
      <xdr:colOff>199764</xdr:colOff>
      <xdr:row>10</xdr:row>
      <xdr:rowOff>76031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5DA82BC9-2CE2-40AC-8412-17AC9A632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8975" y="533400"/>
          <a:ext cx="2085714" cy="13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495300</xdr:colOff>
      <xdr:row>3</xdr:row>
      <xdr:rowOff>142875</xdr:rowOff>
    </xdr:from>
    <xdr:to>
      <xdr:col>19</xdr:col>
      <xdr:colOff>228357</xdr:colOff>
      <xdr:row>11</xdr:row>
      <xdr:rowOff>9361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708DD155-8EDF-423D-AFE9-4DE4B875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63625" y="685800"/>
          <a:ext cx="1942857" cy="13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53</xdr:row>
      <xdr:rowOff>57150</xdr:rowOff>
    </xdr:from>
    <xdr:to>
      <xdr:col>21</xdr:col>
      <xdr:colOff>570344</xdr:colOff>
      <xdr:row>58</xdr:row>
      <xdr:rowOff>18942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92547FBC-49FB-4BF4-B672-159B85F1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9648825"/>
          <a:ext cx="9247619" cy="8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470</xdr:row>
      <xdr:rowOff>66675</xdr:rowOff>
    </xdr:from>
    <xdr:to>
      <xdr:col>16</xdr:col>
      <xdr:colOff>323583</xdr:colOff>
      <xdr:row>493</xdr:row>
      <xdr:rowOff>9012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0" y="30651450"/>
          <a:ext cx="2133333" cy="4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19050</xdr:rowOff>
    </xdr:from>
    <xdr:to>
      <xdr:col>16</xdr:col>
      <xdr:colOff>28314</xdr:colOff>
      <xdr:row>23</xdr:row>
      <xdr:rowOff>104606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1DCC6651-A540-4038-86F0-027ED206E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3095625"/>
          <a:ext cx="2085714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98"/>
  <sheetViews>
    <sheetView tabSelected="1" workbookViewId="0">
      <pane ySplit="5" topLeftCell="A69" activePane="bottomLeft" state="frozen"/>
      <selection pane="bottomLeft" activeCell="J90" sqref="J90"/>
    </sheetView>
  </sheetViews>
  <sheetFormatPr defaultRowHeight="14.25" x14ac:dyDescent="0.2"/>
  <cols>
    <col min="2" max="3" width="9" style="15"/>
    <col min="9" max="9" width="12" customWidth="1"/>
    <col min="10" max="10" width="42.125" customWidth="1"/>
    <col min="11" max="11" width="12" customWidth="1"/>
    <col min="12" max="12" width="14.375" bestFit="1" customWidth="1"/>
    <col min="14" max="14" width="11" bestFit="1" customWidth="1"/>
    <col min="16" max="16" width="11" bestFit="1" customWidth="1"/>
    <col min="18" max="18" width="11" bestFit="1" customWidth="1"/>
    <col min="20" max="20" width="39.25" bestFit="1" customWidth="1"/>
  </cols>
  <sheetData>
    <row r="1" spans="1:12" x14ac:dyDescent="0.2">
      <c r="A1" s="5" t="s">
        <v>3</v>
      </c>
      <c r="B1" s="12"/>
      <c r="C1" s="12"/>
      <c r="D1" s="5"/>
      <c r="E1" s="5"/>
      <c r="F1" s="5"/>
      <c r="J1" s="5"/>
      <c r="K1" s="5"/>
    </row>
    <row r="2" spans="1:12" x14ac:dyDescent="0.2">
      <c r="A2" s="5" t="s">
        <v>8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t="s">
        <v>2</v>
      </c>
      <c r="H2" s="5" t="s">
        <v>260</v>
      </c>
      <c r="I2" s="5" t="s">
        <v>2</v>
      </c>
      <c r="J2" s="5" t="s">
        <v>12</v>
      </c>
      <c r="K2" s="5" t="s">
        <v>8</v>
      </c>
    </row>
    <row r="3" spans="1:12" x14ac:dyDescent="0.2">
      <c r="A3" s="6" t="s">
        <v>13</v>
      </c>
      <c r="B3" s="6" t="s">
        <v>22</v>
      </c>
      <c r="C3" s="6" t="s">
        <v>76</v>
      </c>
      <c r="D3" s="6" t="s">
        <v>14</v>
      </c>
      <c r="E3" s="6" t="s">
        <v>16</v>
      </c>
      <c r="F3" s="6" t="s">
        <v>17</v>
      </c>
      <c r="G3" s="2" t="s">
        <v>7</v>
      </c>
      <c r="H3" s="2" t="s">
        <v>261</v>
      </c>
      <c r="I3" s="2" t="s">
        <v>46</v>
      </c>
      <c r="J3" s="6" t="s">
        <v>15</v>
      </c>
      <c r="K3" s="6" t="s">
        <v>20</v>
      </c>
    </row>
    <row r="4" spans="1:12" x14ac:dyDescent="0.2">
      <c r="A4" s="1" t="s">
        <v>0</v>
      </c>
      <c r="B4" s="1" t="s">
        <v>0</v>
      </c>
      <c r="C4" s="1" t="s">
        <v>1</v>
      </c>
      <c r="D4" s="1" t="s">
        <v>1</v>
      </c>
      <c r="E4" s="1" t="s">
        <v>1</v>
      </c>
      <c r="F4" s="1" t="s">
        <v>0</v>
      </c>
      <c r="G4" s="1" t="s">
        <v>0</v>
      </c>
      <c r="H4" s="1" t="s">
        <v>262</v>
      </c>
      <c r="I4" s="1" t="s">
        <v>0</v>
      </c>
      <c r="J4" s="1" t="s">
        <v>4</v>
      </c>
      <c r="K4" s="1" t="s">
        <v>4</v>
      </c>
    </row>
    <row r="5" spans="1:12" x14ac:dyDescent="0.2">
      <c r="A5" s="7" t="s">
        <v>3</v>
      </c>
      <c r="B5" s="7" t="s">
        <v>23</v>
      </c>
      <c r="C5" s="7" t="s">
        <v>77</v>
      </c>
      <c r="D5" s="7" t="s">
        <v>18</v>
      </c>
      <c r="E5" s="7" t="s">
        <v>10</v>
      </c>
      <c r="F5" s="7" t="s">
        <v>19</v>
      </c>
      <c r="G5" s="3" t="s">
        <v>6</v>
      </c>
      <c r="H5" s="3" t="s">
        <v>263</v>
      </c>
      <c r="I5" s="3" t="s">
        <v>47</v>
      </c>
      <c r="J5" s="7" t="s">
        <v>9</v>
      </c>
      <c r="K5" s="7" t="s">
        <v>21</v>
      </c>
    </row>
    <row r="6" spans="1:12" s="10" customFormat="1" x14ac:dyDescent="0.2">
      <c r="A6" s="8">
        <v>1001</v>
      </c>
      <c r="B6" s="14">
        <v>20001</v>
      </c>
      <c r="C6" s="14">
        <v>1</v>
      </c>
      <c r="D6" s="8">
        <v>1</v>
      </c>
      <c r="E6" s="8">
        <v>10</v>
      </c>
      <c r="F6" s="8">
        <v>1</v>
      </c>
      <c r="G6" s="9">
        <v>1</v>
      </c>
      <c r="H6" s="8">
        <v>1</v>
      </c>
      <c r="I6" s="9">
        <v>1</v>
      </c>
      <c r="J6" s="20" t="s">
        <v>24</v>
      </c>
      <c r="K6" s="8">
        <v>0</v>
      </c>
    </row>
    <row r="7" spans="1:12" s="10" customFormat="1" x14ac:dyDescent="0.2">
      <c r="A7" s="8">
        <v>1002</v>
      </c>
      <c r="B7" s="21">
        <v>20008</v>
      </c>
      <c r="C7" s="14">
        <v>1</v>
      </c>
      <c r="D7" s="8">
        <v>1</v>
      </c>
      <c r="E7" s="8">
        <v>20</v>
      </c>
      <c r="F7" s="8">
        <v>1</v>
      </c>
      <c r="G7" s="9">
        <v>1</v>
      </c>
      <c r="H7" s="8">
        <v>1</v>
      </c>
      <c r="I7" s="9">
        <v>1</v>
      </c>
      <c r="J7" s="20" t="s">
        <v>93</v>
      </c>
      <c r="K7" s="8"/>
    </row>
    <row r="8" spans="1:12" s="10" customFormat="1" x14ac:dyDescent="0.2">
      <c r="A8" s="8">
        <v>1003</v>
      </c>
      <c r="B8" s="21">
        <v>21001</v>
      </c>
      <c r="C8" s="14">
        <v>1</v>
      </c>
      <c r="D8" s="8">
        <v>1</v>
      </c>
      <c r="E8" s="8">
        <v>30</v>
      </c>
      <c r="F8" s="8">
        <v>1</v>
      </c>
      <c r="G8" s="9">
        <v>1</v>
      </c>
      <c r="H8" s="8">
        <v>1</v>
      </c>
      <c r="I8" s="9">
        <v>1</v>
      </c>
      <c r="J8" s="20" t="str">
        <f>"累计充值"&amp;K8&amp;"元"</f>
        <v>累计充值50元</v>
      </c>
      <c r="K8" s="8">
        <v>50</v>
      </c>
    </row>
    <row r="9" spans="1:12" s="10" customFormat="1" x14ac:dyDescent="0.2">
      <c r="A9" s="8">
        <v>1004</v>
      </c>
      <c r="B9" s="21">
        <v>21002</v>
      </c>
      <c r="C9" s="14">
        <v>1</v>
      </c>
      <c r="D9" s="8">
        <v>1</v>
      </c>
      <c r="E9" s="8">
        <v>40</v>
      </c>
      <c r="F9" s="8">
        <v>1</v>
      </c>
      <c r="G9" s="9">
        <v>1</v>
      </c>
      <c r="H9" s="8">
        <v>1</v>
      </c>
      <c r="I9" s="9">
        <v>1</v>
      </c>
      <c r="J9" s="20" t="str">
        <f>"累计充值"&amp;K9&amp;"元"</f>
        <v>累计充值100元</v>
      </c>
      <c r="K9" s="8">
        <v>100</v>
      </c>
    </row>
    <row r="10" spans="1:12" s="10" customFormat="1" x14ac:dyDescent="0.2">
      <c r="A10" s="8">
        <v>1005</v>
      </c>
      <c r="B10" s="14">
        <v>22001</v>
      </c>
      <c r="C10" s="14">
        <v>1</v>
      </c>
      <c r="D10" s="8">
        <v>3</v>
      </c>
      <c r="E10" s="8">
        <v>50</v>
      </c>
      <c r="F10" s="8">
        <v>1</v>
      </c>
      <c r="G10" s="9">
        <v>1</v>
      </c>
      <c r="H10" s="8">
        <v>1</v>
      </c>
      <c r="I10" s="9">
        <v>1</v>
      </c>
      <c r="J10" s="8" t="str">
        <f>"主线副本通关第"&amp;K10&amp;"章"</f>
        <v>主线副本通关第1章</v>
      </c>
      <c r="K10" s="21">
        <v>1</v>
      </c>
      <c r="L10" s="10" t="s">
        <v>78</v>
      </c>
    </row>
    <row r="11" spans="1:12" s="10" customFormat="1" x14ac:dyDescent="0.2">
      <c r="A11" s="8">
        <v>1006</v>
      </c>
      <c r="B11" s="14">
        <v>22002</v>
      </c>
      <c r="C11" s="14">
        <v>1</v>
      </c>
      <c r="D11" s="8">
        <v>3</v>
      </c>
      <c r="E11" s="8">
        <v>60</v>
      </c>
      <c r="F11" s="8">
        <v>1</v>
      </c>
      <c r="G11" s="9">
        <v>1</v>
      </c>
      <c r="H11" s="8">
        <v>1</v>
      </c>
      <c r="I11" s="9">
        <v>1</v>
      </c>
      <c r="J11" s="8" t="str">
        <f>"主线副本通关第"&amp;K11&amp;"章"</f>
        <v>主线副本通关第2章</v>
      </c>
      <c r="K11" s="21">
        <v>2</v>
      </c>
    </row>
    <row r="12" spans="1:12" s="10" customFormat="1" x14ac:dyDescent="0.2">
      <c r="A12" s="8">
        <v>1007</v>
      </c>
      <c r="B12" s="14">
        <v>22003</v>
      </c>
      <c r="C12" s="14">
        <v>1</v>
      </c>
      <c r="D12" s="8">
        <v>3</v>
      </c>
      <c r="E12" s="8">
        <v>70</v>
      </c>
      <c r="F12" s="8">
        <v>1</v>
      </c>
      <c r="G12" s="9">
        <v>1</v>
      </c>
      <c r="H12" s="8">
        <v>1</v>
      </c>
      <c r="I12" s="9">
        <v>1</v>
      </c>
      <c r="J12" s="8" t="str">
        <f>"主线副本通关第"&amp;K12&amp;"章"</f>
        <v>主线副本通关第4章</v>
      </c>
      <c r="K12" s="21">
        <v>4</v>
      </c>
    </row>
    <row r="13" spans="1:12" s="10" customFormat="1" x14ac:dyDescent="0.2">
      <c r="A13" s="8">
        <v>1008</v>
      </c>
      <c r="B13" s="14">
        <v>22004</v>
      </c>
      <c r="C13" s="14">
        <v>1</v>
      </c>
      <c r="D13" s="8">
        <v>3</v>
      </c>
      <c r="E13" s="8">
        <v>80</v>
      </c>
      <c r="F13" s="8">
        <v>1</v>
      </c>
      <c r="G13" s="9">
        <v>1</v>
      </c>
      <c r="H13" s="8">
        <v>1</v>
      </c>
      <c r="I13" s="9">
        <v>1</v>
      </c>
      <c r="J13" s="8" t="str">
        <f>"主线副本通关第"&amp;K13&amp;"章"</f>
        <v>主线副本通关第6章</v>
      </c>
      <c r="K13" s="21">
        <v>6</v>
      </c>
    </row>
    <row r="14" spans="1:12" s="10" customFormat="1" x14ac:dyDescent="0.2">
      <c r="A14" s="8">
        <v>1009</v>
      </c>
      <c r="B14" s="14">
        <v>22005</v>
      </c>
      <c r="C14" s="14">
        <v>1</v>
      </c>
      <c r="D14" s="8">
        <v>3</v>
      </c>
      <c r="E14" s="8">
        <v>90</v>
      </c>
      <c r="F14" s="8">
        <v>1</v>
      </c>
      <c r="G14" s="9">
        <v>1</v>
      </c>
      <c r="H14" s="8">
        <v>1</v>
      </c>
      <c r="I14" s="9">
        <v>1</v>
      </c>
      <c r="J14" s="8" t="str">
        <f t="shared" ref="J14:J18" si="0">"主线副本通关第"&amp;K14&amp;"章"</f>
        <v>主线副本通关第8章</v>
      </c>
      <c r="K14" s="21">
        <v>8</v>
      </c>
    </row>
    <row r="15" spans="1:12" s="10" customFormat="1" x14ac:dyDescent="0.2">
      <c r="A15" s="8">
        <v>1010</v>
      </c>
      <c r="B15" s="14">
        <v>22006</v>
      </c>
      <c r="C15" s="14">
        <v>1</v>
      </c>
      <c r="D15" s="8">
        <v>3</v>
      </c>
      <c r="E15" s="8">
        <v>100</v>
      </c>
      <c r="F15" s="8">
        <v>1</v>
      </c>
      <c r="G15" s="9">
        <v>1</v>
      </c>
      <c r="H15" s="8">
        <v>1</v>
      </c>
      <c r="I15" s="9">
        <v>1</v>
      </c>
      <c r="J15" s="8" t="str">
        <f t="shared" si="0"/>
        <v>主线副本通关第10章</v>
      </c>
      <c r="K15" s="21">
        <v>10</v>
      </c>
    </row>
    <row r="16" spans="1:12" s="10" customFormat="1" x14ac:dyDescent="0.2">
      <c r="A16" s="8">
        <v>1011</v>
      </c>
      <c r="B16" s="14">
        <v>22007</v>
      </c>
      <c r="C16" s="14">
        <v>1</v>
      </c>
      <c r="D16" s="8">
        <v>3</v>
      </c>
      <c r="E16" s="8">
        <v>110</v>
      </c>
      <c r="F16" s="8">
        <v>1</v>
      </c>
      <c r="G16" s="9">
        <v>1</v>
      </c>
      <c r="H16" s="8">
        <v>1</v>
      </c>
      <c r="I16" s="9">
        <v>1</v>
      </c>
      <c r="J16" s="8" t="str">
        <f t="shared" si="0"/>
        <v>主线副本通关第12章</v>
      </c>
      <c r="K16" s="21">
        <v>12</v>
      </c>
    </row>
    <row r="17" spans="1:12" s="10" customFormat="1" x14ac:dyDescent="0.2">
      <c r="A17" s="8">
        <v>1012</v>
      </c>
      <c r="B17" s="14">
        <v>22008</v>
      </c>
      <c r="C17" s="14">
        <v>1</v>
      </c>
      <c r="D17" s="8">
        <v>3</v>
      </c>
      <c r="E17" s="8">
        <v>120</v>
      </c>
      <c r="F17" s="8">
        <v>1</v>
      </c>
      <c r="G17" s="9">
        <v>1</v>
      </c>
      <c r="H17" s="8">
        <v>1</v>
      </c>
      <c r="I17" s="9">
        <v>1</v>
      </c>
      <c r="J17" s="8" t="str">
        <f t="shared" si="0"/>
        <v>主线副本通关第15章</v>
      </c>
      <c r="K17" s="21">
        <v>15</v>
      </c>
    </row>
    <row r="18" spans="1:12" s="10" customFormat="1" x14ac:dyDescent="0.2">
      <c r="A18" s="8">
        <v>1013</v>
      </c>
      <c r="B18" s="14">
        <v>22009</v>
      </c>
      <c r="C18" s="14">
        <v>1</v>
      </c>
      <c r="D18" s="8">
        <v>3</v>
      </c>
      <c r="E18" s="8">
        <v>130</v>
      </c>
      <c r="F18" s="8">
        <v>1</v>
      </c>
      <c r="G18" s="9">
        <v>1</v>
      </c>
      <c r="H18" s="8">
        <v>1</v>
      </c>
      <c r="I18" s="9">
        <v>1</v>
      </c>
      <c r="J18" s="8" t="str">
        <f t="shared" si="0"/>
        <v>主线副本通关第20章</v>
      </c>
      <c r="K18" s="21">
        <v>20</v>
      </c>
    </row>
    <row r="19" spans="1:12" s="10" customFormat="1" x14ac:dyDescent="0.2">
      <c r="A19" s="8">
        <v>1015</v>
      </c>
      <c r="B19" s="14">
        <v>24001</v>
      </c>
      <c r="C19" s="14">
        <v>1</v>
      </c>
      <c r="D19" s="8">
        <v>4</v>
      </c>
      <c r="E19" s="8">
        <v>140</v>
      </c>
      <c r="F19" s="8">
        <v>1</v>
      </c>
      <c r="G19" s="9">
        <v>1</v>
      </c>
      <c r="H19" s="8">
        <v>1</v>
      </c>
      <c r="I19" s="9">
        <v>1</v>
      </c>
      <c r="J19" s="8" t="str">
        <f>"上阵武将穿戴20件装备强化至"&amp;K19&amp;"级"</f>
        <v>上阵武将穿戴20件装备强化至15级</v>
      </c>
      <c r="K19" s="8">
        <v>15</v>
      </c>
      <c r="L19" s="10" t="s">
        <v>79</v>
      </c>
    </row>
    <row r="20" spans="1:12" s="10" customFormat="1" x14ac:dyDescent="0.2">
      <c r="A20" s="8">
        <v>1016</v>
      </c>
      <c r="B20" s="14">
        <v>24002</v>
      </c>
      <c r="C20" s="14">
        <v>1</v>
      </c>
      <c r="D20" s="8">
        <v>4</v>
      </c>
      <c r="E20" s="8">
        <v>150</v>
      </c>
      <c r="F20" s="8">
        <v>1</v>
      </c>
      <c r="G20" s="9">
        <v>1</v>
      </c>
      <c r="H20" s="8">
        <v>1</v>
      </c>
      <c r="I20" s="9">
        <v>1</v>
      </c>
      <c r="J20" s="8" t="str">
        <f t="shared" ref="J20:J22" si="1">"上阵武将穿戴20件装备强化至"&amp;K20&amp;"级"</f>
        <v>上阵武将穿戴20件装备强化至20级</v>
      </c>
      <c r="K20" s="8">
        <v>20</v>
      </c>
    </row>
    <row r="21" spans="1:12" s="10" customFormat="1" x14ac:dyDescent="0.2">
      <c r="A21" s="8">
        <v>1017</v>
      </c>
      <c r="B21" s="14">
        <v>24003</v>
      </c>
      <c r="C21" s="14">
        <v>1</v>
      </c>
      <c r="D21" s="8">
        <v>4</v>
      </c>
      <c r="E21" s="8">
        <v>160</v>
      </c>
      <c r="F21" s="8">
        <v>1</v>
      </c>
      <c r="G21" s="9">
        <v>1</v>
      </c>
      <c r="H21" s="8">
        <v>1</v>
      </c>
      <c r="I21" s="9">
        <v>1</v>
      </c>
      <c r="J21" s="8" t="str">
        <f t="shared" si="1"/>
        <v>上阵武将穿戴20件装备强化至25级</v>
      </c>
      <c r="K21" s="8">
        <v>25</v>
      </c>
    </row>
    <row r="22" spans="1:12" s="10" customFormat="1" x14ac:dyDescent="0.2">
      <c r="A22" s="8">
        <v>1018</v>
      </c>
      <c r="B22" s="14">
        <v>24004</v>
      </c>
      <c r="C22" s="14">
        <v>1</v>
      </c>
      <c r="D22" s="8">
        <v>4</v>
      </c>
      <c r="E22" s="8">
        <v>170</v>
      </c>
      <c r="F22" s="8">
        <v>1</v>
      </c>
      <c r="G22" s="9">
        <v>1</v>
      </c>
      <c r="H22" s="8">
        <v>1</v>
      </c>
      <c r="I22" s="9">
        <v>1</v>
      </c>
      <c r="J22" s="8" t="str">
        <f t="shared" si="1"/>
        <v>上阵武将穿戴20件装备强化至30级</v>
      </c>
      <c r="K22" s="8">
        <v>30</v>
      </c>
    </row>
    <row r="23" spans="1:12" x14ac:dyDescent="0.2">
      <c r="A23" s="4">
        <v>2001</v>
      </c>
      <c r="B23" s="13">
        <v>20002</v>
      </c>
      <c r="C23" s="13">
        <v>1</v>
      </c>
      <c r="D23" s="4">
        <v>1</v>
      </c>
      <c r="E23" s="8">
        <v>180</v>
      </c>
      <c r="F23" s="4">
        <v>2</v>
      </c>
      <c r="G23" s="10">
        <v>1</v>
      </c>
      <c r="H23" s="4">
        <v>2</v>
      </c>
      <c r="I23" s="10">
        <v>1</v>
      </c>
      <c r="J23" s="4" t="s">
        <v>11</v>
      </c>
      <c r="K23" s="4">
        <v>0</v>
      </c>
    </row>
    <row r="24" spans="1:12" x14ac:dyDescent="0.2">
      <c r="A24" s="4">
        <v>2002</v>
      </c>
      <c r="B24" s="13">
        <v>20009</v>
      </c>
      <c r="C24" s="13">
        <v>1</v>
      </c>
      <c r="D24" s="4">
        <v>1</v>
      </c>
      <c r="E24" s="8">
        <v>190</v>
      </c>
      <c r="F24" s="4">
        <v>2</v>
      </c>
      <c r="G24" s="10">
        <v>1</v>
      </c>
      <c r="H24" s="4">
        <v>2</v>
      </c>
      <c r="I24" s="10">
        <v>1</v>
      </c>
      <c r="J24" s="4" t="s">
        <v>94</v>
      </c>
      <c r="K24" s="4"/>
    </row>
    <row r="25" spans="1:12" x14ac:dyDescent="0.2">
      <c r="A25" s="4">
        <v>2003</v>
      </c>
      <c r="B25" s="13">
        <v>21003</v>
      </c>
      <c r="C25" s="13">
        <v>1</v>
      </c>
      <c r="D25" s="4">
        <v>1</v>
      </c>
      <c r="E25" s="8">
        <v>200</v>
      </c>
      <c r="F25" s="4">
        <v>2</v>
      </c>
      <c r="G25" s="10">
        <v>1</v>
      </c>
      <c r="H25" s="4">
        <v>2</v>
      </c>
      <c r="I25" s="10">
        <v>1</v>
      </c>
      <c r="J25" s="4" t="str">
        <f>"累计充值"&amp;K25&amp;"元"</f>
        <v>累计充值200元</v>
      </c>
      <c r="K25" s="4">
        <v>200</v>
      </c>
    </row>
    <row r="26" spans="1:12" x14ac:dyDescent="0.2">
      <c r="A26" s="4">
        <v>2004</v>
      </c>
      <c r="B26" s="13">
        <v>21004</v>
      </c>
      <c r="C26" s="13">
        <v>1</v>
      </c>
      <c r="D26" s="4">
        <v>1</v>
      </c>
      <c r="E26" s="8">
        <v>210</v>
      </c>
      <c r="F26" s="4">
        <v>2</v>
      </c>
      <c r="G26" s="10">
        <v>1</v>
      </c>
      <c r="H26" s="4">
        <v>2</v>
      </c>
      <c r="I26" s="10">
        <v>1</v>
      </c>
      <c r="J26" s="4" t="str">
        <f>"累计充值"&amp;K26&amp;"元"</f>
        <v>累计充值300元</v>
      </c>
      <c r="K26" s="4">
        <v>300</v>
      </c>
    </row>
    <row r="27" spans="1:12" x14ac:dyDescent="0.2">
      <c r="A27" s="4">
        <v>2005</v>
      </c>
      <c r="B27" s="13">
        <v>28001</v>
      </c>
      <c r="C27" s="13">
        <v>1</v>
      </c>
      <c r="D27" s="4">
        <v>8</v>
      </c>
      <c r="E27" s="8">
        <v>220</v>
      </c>
      <c r="F27" s="4">
        <v>2</v>
      </c>
      <c r="G27" s="10">
        <v>1</v>
      </c>
      <c r="H27" s="4">
        <v>2</v>
      </c>
      <c r="I27" s="10">
        <v>1</v>
      </c>
      <c r="J27" s="4" t="str">
        <f>"上阵武将穿戴的24件装备精炼等级到达"&amp;K27&amp;"级"</f>
        <v>上阵武将穿戴的24件装备精炼等级到达10级</v>
      </c>
      <c r="K27" s="4">
        <v>10</v>
      </c>
      <c r="L27" t="s">
        <v>80</v>
      </c>
    </row>
    <row r="28" spans="1:12" x14ac:dyDescent="0.2">
      <c r="A28" s="4">
        <v>2006</v>
      </c>
      <c r="B28" s="13">
        <v>28002</v>
      </c>
      <c r="C28" s="13">
        <v>1</v>
      </c>
      <c r="D28" s="4">
        <v>8</v>
      </c>
      <c r="E28" s="8">
        <v>230</v>
      </c>
      <c r="F28" s="4">
        <v>2</v>
      </c>
      <c r="G28" s="10">
        <v>1</v>
      </c>
      <c r="H28" s="4">
        <v>2</v>
      </c>
      <c r="I28" s="10">
        <v>1</v>
      </c>
      <c r="J28" s="4" t="str">
        <f>"上阵武将穿戴的24件装备精炼等级到达"&amp;K28&amp;"级"</f>
        <v>上阵武将穿戴的24件装备精炼等级到达15级</v>
      </c>
      <c r="K28" s="4">
        <v>15</v>
      </c>
    </row>
    <row r="29" spans="1:12" x14ac:dyDescent="0.2">
      <c r="A29" s="4">
        <v>2007</v>
      </c>
      <c r="B29" s="13">
        <v>28005</v>
      </c>
      <c r="C29" s="13">
        <v>1</v>
      </c>
      <c r="D29" s="4">
        <v>8</v>
      </c>
      <c r="E29" s="8">
        <v>240</v>
      </c>
      <c r="F29" s="4">
        <v>2</v>
      </c>
      <c r="G29" s="10">
        <v>1</v>
      </c>
      <c r="H29" s="4">
        <v>2</v>
      </c>
      <c r="I29" s="10">
        <v>1</v>
      </c>
      <c r="J29" s="4" t="str">
        <f>"穿戴装备最高精炼等级到达"&amp;K29&amp;"级"</f>
        <v>穿戴装备最高精炼等级到达10级</v>
      </c>
      <c r="K29" s="4">
        <v>10</v>
      </c>
    </row>
    <row r="30" spans="1:12" x14ac:dyDescent="0.2">
      <c r="A30" s="4">
        <v>2008</v>
      </c>
      <c r="B30" s="13">
        <v>28006</v>
      </c>
      <c r="C30" s="13">
        <v>1</v>
      </c>
      <c r="D30" s="4">
        <v>8</v>
      </c>
      <c r="E30" s="8">
        <v>250</v>
      </c>
      <c r="F30" s="4">
        <v>2</v>
      </c>
      <c r="G30" s="10">
        <v>1</v>
      </c>
      <c r="H30" s="4">
        <v>2</v>
      </c>
      <c r="I30" s="10">
        <v>1</v>
      </c>
      <c r="J30" s="4" t="str">
        <f>"穿戴装备最高精炼等级到达"&amp;K30&amp;"级"</f>
        <v>穿戴装备最高精炼等级到达15级</v>
      </c>
      <c r="K30" s="4">
        <v>15</v>
      </c>
    </row>
    <row r="31" spans="1:12" x14ac:dyDescent="0.2">
      <c r="A31" s="4">
        <v>2009</v>
      </c>
      <c r="B31" s="13">
        <v>28003</v>
      </c>
      <c r="C31" s="13">
        <v>1</v>
      </c>
      <c r="D31" s="4">
        <v>8</v>
      </c>
      <c r="E31" s="8">
        <v>260</v>
      </c>
      <c r="F31" s="4">
        <v>2</v>
      </c>
      <c r="G31" s="10">
        <v>1</v>
      </c>
      <c r="H31" s="4">
        <v>2</v>
      </c>
      <c r="I31" s="10">
        <v>1</v>
      </c>
      <c r="J31" s="4" t="str">
        <f>"上阵武将穿戴的24件装备精炼等级到达"&amp;K31&amp;"级"</f>
        <v>上阵武将穿戴的24件装备精炼等级到达20级</v>
      </c>
      <c r="K31" s="4">
        <v>20</v>
      </c>
    </row>
    <row r="32" spans="1:12" x14ac:dyDescent="0.2">
      <c r="A32" s="4">
        <v>2010</v>
      </c>
      <c r="B32" s="13">
        <v>28004</v>
      </c>
      <c r="C32" s="13">
        <v>1</v>
      </c>
      <c r="D32" s="4">
        <v>8</v>
      </c>
      <c r="E32" s="8">
        <v>270</v>
      </c>
      <c r="F32" s="4">
        <v>2</v>
      </c>
      <c r="G32" s="10">
        <v>1</v>
      </c>
      <c r="H32" s="4">
        <v>2</v>
      </c>
      <c r="I32" s="10">
        <v>1</v>
      </c>
      <c r="J32" s="4" t="str">
        <f>"上阵武将穿戴的24件装备精炼等级到达"&amp;K32&amp;"级"</f>
        <v>上阵武将穿戴的24件装备精炼等级到达25级</v>
      </c>
      <c r="K32" s="4">
        <v>25</v>
      </c>
    </row>
    <row r="33" spans="1:12" x14ac:dyDescent="0.2">
      <c r="A33" s="4">
        <v>2011</v>
      </c>
      <c r="B33" s="13">
        <v>28007</v>
      </c>
      <c r="C33" s="13">
        <v>1</v>
      </c>
      <c r="D33" s="4">
        <v>8</v>
      </c>
      <c r="E33" s="8">
        <v>280</v>
      </c>
      <c r="F33" s="4">
        <v>2</v>
      </c>
      <c r="G33" s="10">
        <v>1</v>
      </c>
      <c r="H33" s="4">
        <v>2</v>
      </c>
      <c r="I33" s="10">
        <v>1</v>
      </c>
      <c r="J33" s="4" t="str">
        <f>"穿戴装备最高精炼等级到达"&amp;K33&amp;"级"</f>
        <v>穿戴装备最高精炼等级到达20级</v>
      </c>
      <c r="K33" s="4">
        <v>20</v>
      </c>
    </row>
    <row r="34" spans="1:12" x14ac:dyDescent="0.2">
      <c r="A34" s="4">
        <v>2012</v>
      </c>
      <c r="B34" s="13">
        <v>28008</v>
      </c>
      <c r="C34" s="13">
        <v>1</v>
      </c>
      <c r="D34" s="4">
        <v>8</v>
      </c>
      <c r="E34" s="8">
        <v>290</v>
      </c>
      <c r="F34" s="4">
        <v>2</v>
      </c>
      <c r="G34" s="10">
        <v>1</v>
      </c>
      <c r="H34" s="4">
        <v>2</v>
      </c>
      <c r="I34" s="10">
        <v>1</v>
      </c>
      <c r="J34" s="4" t="str">
        <f>"穿戴装备最高精炼等级到达"&amp;K34&amp;"级"</f>
        <v>穿戴装备最高精炼等级到达30级</v>
      </c>
      <c r="K34" s="4">
        <v>30</v>
      </c>
    </row>
    <row r="35" spans="1:12" s="10" customFormat="1" x14ac:dyDescent="0.2">
      <c r="A35" s="4">
        <v>2013</v>
      </c>
      <c r="B35" s="13">
        <v>37001</v>
      </c>
      <c r="C35" s="13">
        <v>1</v>
      </c>
      <c r="D35" s="4">
        <v>11</v>
      </c>
      <c r="E35" s="8">
        <v>300</v>
      </c>
      <c r="F35" s="4">
        <v>2</v>
      </c>
      <c r="G35" s="10">
        <v>1</v>
      </c>
      <c r="H35" s="4">
        <v>2</v>
      </c>
      <c r="I35" s="10">
        <v>1</v>
      </c>
      <c r="J35" s="10" t="str">
        <f>"通关精英副本第"&amp;K35&amp;"章"</f>
        <v>通关精英副本第5章</v>
      </c>
      <c r="K35" s="25">
        <v>5</v>
      </c>
      <c r="L35" s="10" t="s">
        <v>81</v>
      </c>
    </row>
    <row r="36" spans="1:12" s="10" customFormat="1" x14ac:dyDescent="0.2">
      <c r="A36" s="4">
        <v>2014</v>
      </c>
      <c r="B36" s="13">
        <v>37002</v>
      </c>
      <c r="C36" s="13">
        <v>1</v>
      </c>
      <c r="D36" s="4">
        <v>11</v>
      </c>
      <c r="E36" s="8">
        <v>310</v>
      </c>
      <c r="F36" s="4">
        <v>2</v>
      </c>
      <c r="G36" s="10">
        <v>1</v>
      </c>
      <c r="H36" s="4">
        <v>2</v>
      </c>
      <c r="I36" s="10">
        <v>1</v>
      </c>
      <c r="J36" s="10" t="str">
        <f t="shared" ref="J36:J38" si="2">"通关精英副本第"&amp;K36&amp;"章"</f>
        <v>通关精英副本第6章</v>
      </c>
      <c r="K36" s="26">
        <v>6</v>
      </c>
    </row>
    <row r="37" spans="1:12" s="10" customFormat="1" x14ac:dyDescent="0.2">
      <c r="A37" s="4">
        <v>2015</v>
      </c>
      <c r="B37" s="13">
        <v>37003</v>
      </c>
      <c r="C37" s="13">
        <v>1</v>
      </c>
      <c r="D37" s="4">
        <v>11</v>
      </c>
      <c r="E37" s="8">
        <v>320</v>
      </c>
      <c r="F37" s="4">
        <v>2</v>
      </c>
      <c r="G37" s="10">
        <v>1</v>
      </c>
      <c r="H37" s="4">
        <v>2</v>
      </c>
      <c r="I37" s="10">
        <v>1</v>
      </c>
      <c r="J37" s="10" t="str">
        <f t="shared" si="2"/>
        <v>通关精英副本第7章</v>
      </c>
      <c r="K37" s="26">
        <v>7</v>
      </c>
    </row>
    <row r="38" spans="1:12" s="10" customFormat="1" x14ac:dyDescent="0.2">
      <c r="A38" s="4">
        <v>2016</v>
      </c>
      <c r="B38" s="13">
        <v>37004</v>
      </c>
      <c r="C38" s="13">
        <v>1</v>
      </c>
      <c r="D38" s="4">
        <v>11</v>
      </c>
      <c r="E38" s="8">
        <v>330</v>
      </c>
      <c r="F38" s="4">
        <v>2</v>
      </c>
      <c r="G38" s="10">
        <v>1</v>
      </c>
      <c r="H38" s="4">
        <v>2</v>
      </c>
      <c r="I38" s="10">
        <v>1</v>
      </c>
      <c r="J38" s="10" t="str">
        <f t="shared" si="2"/>
        <v>通关精英副本第8章</v>
      </c>
      <c r="K38" s="27">
        <v>8</v>
      </c>
    </row>
    <row r="39" spans="1:12" s="10" customFormat="1" x14ac:dyDescent="0.2">
      <c r="A39" s="8">
        <v>3001</v>
      </c>
      <c r="B39" s="14">
        <v>20003</v>
      </c>
      <c r="C39" s="14">
        <v>1</v>
      </c>
      <c r="D39" s="8">
        <v>1</v>
      </c>
      <c r="E39" s="8">
        <v>340</v>
      </c>
      <c r="F39" s="8">
        <v>3</v>
      </c>
      <c r="G39" s="9">
        <v>1</v>
      </c>
      <c r="H39" s="8">
        <v>3</v>
      </c>
      <c r="I39" s="9">
        <v>1</v>
      </c>
      <c r="J39" s="8" t="s">
        <v>11</v>
      </c>
      <c r="K39" s="8">
        <v>0</v>
      </c>
    </row>
    <row r="40" spans="1:12" s="10" customFormat="1" x14ac:dyDescent="0.2">
      <c r="A40" s="8">
        <v>3002</v>
      </c>
      <c r="B40" s="14">
        <v>20010</v>
      </c>
      <c r="C40" s="14">
        <v>1</v>
      </c>
      <c r="D40" s="8">
        <v>1</v>
      </c>
      <c r="E40" s="8">
        <v>350</v>
      </c>
      <c r="F40" s="8">
        <v>3</v>
      </c>
      <c r="G40" s="9">
        <v>1</v>
      </c>
      <c r="H40" s="8">
        <v>3</v>
      </c>
      <c r="I40" s="9">
        <v>1</v>
      </c>
      <c r="J40" s="8" t="s">
        <v>94</v>
      </c>
      <c r="K40" s="8"/>
    </row>
    <row r="41" spans="1:12" s="10" customFormat="1" x14ac:dyDescent="0.2">
      <c r="A41" s="8">
        <v>3003</v>
      </c>
      <c r="B41" s="14">
        <v>21005</v>
      </c>
      <c r="C41" s="14">
        <v>1</v>
      </c>
      <c r="D41" s="8">
        <v>1</v>
      </c>
      <c r="E41" s="8">
        <v>360</v>
      </c>
      <c r="F41" s="8">
        <v>3</v>
      </c>
      <c r="G41" s="9">
        <v>1</v>
      </c>
      <c r="H41" s="8">
        <v>3</v>
      </c>
      <c r="I41" s="9">
        <v>1</v>
      </c>
      <c r="J41" s="8" t="str">
        <f>"累计充值"&amp;K41&amp;"元"</f>
        <v>累计充值400元</v>
      </c>
      <c r="K41" s="8">
        <v>400</v>
      </c>
    </row>
    <row r="42" spans="1:12" s="10" customFormat="1" x14ac:dyDescent="0.2">
      <c r="A42" s="8">
        <v>3004</v>
      </c>
      <c r="B42" s="14">
        <v>21006</v>
      </c>
      <c r="C42" s="14">
        <v>1</v>
      </c>
      <c r="D42" s="8">
        <v>1</v>
      </c>
      <c r="E42" s="8">
        <v>370</v>
      </c>
      <c r="F42" s="8">
        <v>3</v>
      </c>
      <c r="G42" s="9">
        <v>1</v>
      </c>
      <c r="H42" s="8">
        <v>3</v>
      </c>
      <c r="I42" s="9">
        <v>1</v>
      </c>
      <c r="J42" s="8" t="str">
        <f>"累计充值"&amp;K42&amp;"元"</f>
        <v>累计充值600元</v>
      </c>
      <c r="K42" s="8">
        <v>600</v>
      </c>
    </row>
    <row r="43" spans="1:12" s="10" customFormat="1" x14ac:dyDescent="0.2">
      <c r="A43" s="8">
        <v>3005</v>
      </c>
      <c r="B43" s="14">
        <v>27001</v>
      </c>
      <c r="C43" s="14">
        <v>1</v>
      </c>
      <c r="D43" s="8">
        <v>7</v>
      </c>
      <c r="E43" s="8">
        <v>380</v>
      </c>
      <c r="F43" s="8">
        <v>3</v>
      </c>
      <c r="G43" s="9">
        <v>1</v>
      </c>
      <c r="H43" s="8">
        <v>3</v>
      </c>
      <c r="I43" s="9">
        <v>1</v>
      </c>
      <c r="J43" s="8" t="str">
        <f>"武将试练挑战"&amp;K43&amp;"次"</f>
        <v>武将试练挑战5次</v>
      </c>
      <c r="K43" s="8">
        <v>5</v>
      </c>
      <c r="L43" s="10" t="s">
        <v>89</v>
      </c>
    </row>
    <row r="44" spans="1:12" s="10" customFormat="1" x14ac:dyDescent="0.2">
      <c r="A44" s="8">
        <v>3006</v>
      </c>
      <c r="B44" s="14">
        <v>27002</v>
      </c>
      <c r="C44" s="14">
        <v>1</v>
      </c>
      <c r="D44" s="8">
        <v>7</v>
      </c>
      <c r="E44" s="8">
        <v>390</v>
      </c>
      <c r="F44" s="8">
        <v>3</v>
      </c>
      <c r="G44" s="9">
        <v>1</v>
      </c>
      <c r="H44" s="8">
        <v>3</v>
      </c>
      <c r="I44" s="9">
        <v>1</v>
      </c>
      <c r="J44" s="8" t="str">
        <f>"武将试练最高排名到达第"&amp;K44&amp;"名"</f>
        <v>武将试练最高排名到达第1名</v>
      </c>
      <c r="K44" s="8">
        <v>1</v>
      </c>
    </row>
    <row r="45" spans="1:12" s="10" customFormat="1" x14ac:dyDescent="0.2">
      <c r="A45" s="8">
        <v>3007</v>
      </c>
      <c r="B45" s="14">
        <v>27003</v>
      </c>
      <c r="C45" s="14">
        <v>1</v>
      </c>
      <c r="D45" s="8">
        <v>7</v>
      </c>
      <c r="E45" s="8">
        <v>400</v>
      </c>
      <c r="F45" s="8">
        <v>3</v>
      </c>
      <c r="G45" s="9">
        <v>1</v>
      </c>
      <c r="H45" s="8">
        <v>3</v>
      </c>
      <c r="I45" s="9">
        <v>1</v>
      </c>
      <c r="J45" s="8" t="str">
        <f>"武将试练最高排名到达第"&amp;K45&amp;"名"</f>
        <v>武将试练最高排名到达第3名</v>
      </c>
      <c r="K45" s="8">
        <v>3</v>
      </c>
    </row>
    <row r="46" spans="1:12" s="10" customFormat="1" x14ac:dyDescent="0.2">
      <c r="A46" s="8">
        <v>3008</v>
      </c>
      <c r="B46" s="14">
        <v>27004</v>
      </c>
      <c r="C46" s="14">
        <v>1</v>
      </c>
      <c r="D46" s="8">
        <v>7</v>
      </c>
      <c r="E46" s="8">
        <v>410</v>
      </c>
      <c r="F46" s="8">
        <v>3</v>
      </c>
      <c r="G46" s="9">
        <v>1</v>
      </c>
      <c r="H46" s="8">
        <v>3</v>
      </c>
      <c r="I46" s="9">
        <v>1</v>
      </c>
      <c r="J46" s="8" t="str">
        <f>"武将试练最高排名到达第"&amp;K46&amp;"名"</f>
        <v>武将试练最高排名到达第10名</v>
      </c>
      <c r="K46" s="8">
        <v>10</v>
      </c>
    </row>
    <row r="47" spans="1:12" s="10" customFormat="1" x14ac:dyDescent="0.2">
      <c r="A47" s="8">
        <v>3009</v>
      </c>
      <c r="B47" s="14">
        <v>27005</v>
      </c>
      <c r="C47" s="14">
        <v>1</v>
      </c>
      <c r="D47" s="8">
        <v>7</v>
      </c>
      <c r="E47" s="8">
        <v>420</v>
      </c>
      <c r="F47" s="8">
        <v>3</v>
      </c>
      <c r="G47" s="9">
        <v>1</v>
      </c>
      <c r="H47" s="8">
        <v>3</v>
      </c>
      <c r="I47" s="9">
        <v>1</v>
      </c>
      <c r="J47" s="8" t="str">
        <f>"武将试练最高排名到达第"&amp;K47&amp;"名"</f>
        <v>武将试练最高排名到达第50名</v>
      </c>
      <c r="K47" s="8">
        <v>50</v>
      </c>
    </row>
    <row r="48" spans="1:12" s="10" customFormat="1" x14ac:dyDescent="0.2">
      <c r="A48" s="8">
        <v>3010</v>
      </c>
      <c r="B48" s="14">
        <v>27006</v>
      </c>
      <c r="C48" s="14">
        <v>1</v>
      </c>
      <c r="D48" s="8">
        <v>7</v>
      </c>
      <c r="E48" s="8">
        <v>430</v>
      </c>
      <c r="F48" s="8">
        <v>3</v>
      </c>
      <c r="G48" s="9">
        <v>1</v>
      </c>
      <c r="H48" s="8">
        <v>3</v>
      </c>
      <c r="I48" s="9">
        <v>1</v>
      </c>
      <c r="J48" s="8" t="str">
        <f>"武将试练最高排名到达第"&amp;K48&amp;"名"</f>
        <v>武将试练最高排名到达第100名</v>
      </c>
      <c r="K48" s="8">
        <v>100</v>
      </c>
    </row>
    <row r="49" spans="1:34" s="10" customFormat="1" x14ac:dyDescent="0.2">
      <c r="A49" s="8">
        <v>3011</v>
      </c>
      <c r="B49" s="14">
        <v>31001</v>
      </c>
      <c r="C49" s="14">
        <v>1</v>
      </c>
      <c r="D49" s="8">
        <v>10</v>
      </c>
      <c r="E49" s="8">
        <v>440</v>
      </c>
      <c r="F49" s="8">
        <v>3</v>
      </c>
      <c r="G49" s="9">
        <v>1</v>
      </c>
      <c r="H49" s="8">
        <v>3</v>
      </c>
      <c r="I49" s="9">
        <v>1</v>
      </c>
      <c r="J49" s="8" t="str">
        <f>"所有上阵武将天命等级到达"&amp;K49&amp;"级"</f>
        <v>所有上阵武将天命等级到达6级</v>
      </c>
      <c r="K49" s="14">
        <v>6</v>
      </c>
      <c r="L49" t="s">
        <v>85</v>
      </c>
    </row>
    <row r="50" spans="1:34" s="10" customFormat="1" x14ac:dyDescent="0.2">
      <c r="A50" s="8">
        <v>3012</v>
      </c>
      <c r="B50" s="14">
        <v>31002</v>
      </c>
      <c r="C50" s="14">
        <v>1</v>
      </c>
      <c r="D50" s="8">
        <v>10</v>
      </c>
      <c r="E50" s="8">
        <v>450</v>
      </c>
      <c r="F50" s="8">
        <v>3</v>
      </c>
      <c r="G50" s="9">
        <v>1</v>
      </c>
      <c r="H50" s="8">
        <v>3</v>
      </c>
      <c r="I50" s="9">
        <v>1</v>
      </c>
      <c r="J50" s="8" t="str">
        <f>"所有上阵武将天命等级到达"&amp;K50&amp;"级"</f>
        <v>所有上阵武将天命等级到达7级</v>
      </c>
      <c r="K50" s="14">
        <v>7</v>
      </c>
      <c r="L50"/>
    </row>
    <row r="51" spans="1:34" s="10" customFormat="1" x14ac:dyDescent="0.2">
      <c r="A51" s="8">
        <v>3013</v>
      </c>
      <c r="B51" s="14">
        <v>31003</v>
      </c>
      <c r="C51" s="14">
        <v>1</v>
      </c>
      <c r="D51" s="8">
        <v>10</v>
      </c>
      <c r="E51" s="8">
        <v>460</v>
      </c>
      <c r="F51" s="8">
        <v>3</v>
      </c>
      <c r="G51" s="9">
        <v>1</v>
      </c>
      <c r="H51" s="8">
        <v>3</v>
      </c>
      <c r="I51" s="9">
        <v>1</v>
      </c>
      <c r="J51" s="8" t="str">
        <f>"所有上阵武将天命等级到达"&amp;K51&amp;"级"</f>
        <v>所有上阵武将天命等级到达8级</v>
      </c>
      <c r="K51" s="14">
        <v>8</v>
      </c>
      <c r="L51"/>
    </row>
    <row r="52" spans="1:34" s="10" customFormat="1" x14ac:dyDescent="0.2">
      <c r="A52" s="8">
        <v>3014</v>
      </c>
      <c r="B52" s="14">
        <v>31005</v>
      </c>
      <c r="C52" s="14">
        <v>1</v>
      </c>
      <c r="D52" s="8">
        <v>10</v>
      </c>
      <c r="E52" s="8">
        <v>470</v>
      </c>
      <c r="F52" s="8">
        <v>3</v>
      </c>
      <c r="G52" s="9">
        <v>1</v>
      </c>
      <c r="H52" s="8">
        <v>3</v>
      </c>
      <c r="I52" s="9">
        <v>1</v>
      </c>
      <c r="J52" s="8" t="str">
        <f>"上阵武将中天命最高等级到达"&amp;K52&amp;"级"</f>
        <v>上阵武将中天命最高等级到达10级</v>
      </c>
      <c r="K52" s="14">
        <v>10</v>
      </c>
      <c r="L52"/>
      <c r="M52" s="13"/>
      <c r="N52" s="13"/>
      <c r="O52" s="4"/>
      <c r="P52" s="4"/>
      <c r="Q52" s="4"/>
      <c r="U52" s="13"/>
    </row>
    <row r="53" spans="1:34" x14ac:dyDescent="0.2">
      <c r="A53" s="4">
        <v>4001</v>
      </c>
      <c r="B53" s="13">
        <v>20004</v>
      </c>
      <c r="C53" s="13">
        <v>1</v>
      </c>
      <c r="D53" s="4">
        <v>1</v>
      </c>
      <c r="E53" s="4">
        <v>480</v>
      </c>
      <c r="F53" s="4">
        <v>4</v>
      </c>
      <c r="G53" s="10">
        <v>1</v>
      </c>
      <c r="H53" s="4">
        <v>4</v>
      </c>
      <c r="I53" s="10">
        <v>1</v>
      </c>
      <c r="J53" s="4" t="s">
        <v>11</v>
      </c>
      <c r="K53" s="4"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x14ac:dyDescent="0.2">
      <c r="A54" s="4">
        <v>4002</v>
      </c>
      <c r="B54" s="13">
        <v>20011</v>
      </c>
      <c r="C54" s="13">
        <v>1</v>
      </c>
      <c r="D54" s="4">
        <v>1</v>
      </c>
      <c r="E54" s="4">
        <v>490</v>
      </c>
      <c r="F54" s="4">
        <v>4</v>
      </c>
      <c r="G54" s="10">
        <v>1</v>
      </c>
      <c r="H54" s="4">
        <v>4</v>
      </c>
      <c r="I54" s="10">
        <v>1</v>
      </c>
      <c r="J54" s="4" t="s">
        <v>94</v>
      </c>
      <c r="K54" s="4"/>
      <c r="N54" s="4"/>
    </row>
    <row r="55" spans="1:34" x14ac:dyDescent="0.2">
      <c r="A55" s="4">
        <v>4003</v>
      </c>
      <c r="B55" s="13">
        <v>21007</v>
      </c>
      <c r="C55" s="13">
        <v>1</v>
      </c>
      <c r="D55" s="4">
        <v>1</v>
      </c>
      <c r="E55" s="4">
        <v>500</v>
      </c>
      <c r="F55" s="4">
        <v>4</v>
      </c>
      <c r="G55" s="10">
        <v>1</v>
      </c>
      <c r="H55" s="4">
        <v>4</v>
      </c>
      <c r="I55" s="10">
        <v>1</v>
      </c>
      <c r="J55" s="4" t="str">
        <f>"累计充值"&amp;K55&amp;"元"</f>
        <v>累计充值800元</v>
      </c>
      <c r="K55" s="4">
        <v>800</v>
      </c>
      <c r="N55" s="4"/>
    </row>
    <row r="56" spans="1:34" x14ac:dyDescent="0.2">
      <c r="A56" s="4">
        <v>4004</v>
      </c>
      <c r="B56" s="13">
        <v>21008</v>
      </c>
      <c r="C56" s="13">
        <v>1</v>
      </c>
      <c r="D56" s="4">
        <v>1</v>
      </c>
      <c r="E56" s="4">
        <v>510</v>
      </c>
      <c r="F56" s="4">
        <v>4</v>
      </c>
      <c r="G56" s="10">
        <v>1</v>
      </c>
      <c r="H56" s="4">
        <v>4</v>
      </c>
      <c r="I56" s="10">
        <v>1</v>
      </c>
      <c r="J56" s="4" t="str">
        <f>"累计充值"&amp;K56&amp;"元"</f>
        <v>累计充值1000元</v>
      </c>
      <c r="K56" s="4">
        <v>1000</v>
      </c>
      <c r="N56" s="4"/>
    </row>
    <row r="57" spans="1:34" x14ac:dyDescent="0.2">
      <c r="A57" s="4">
        <v>4005</v>
      </c>
      <c r="B57" s="13">
        <v>38001</v>
      </c>
      <c r="C57" s="13">
        <v>1</v>
      </c>
      <c r="D57" s="4">
        <v>6</v>
      </c>
      <c r="E57" s="4">
        <v>520</v>
      </c>
      <c r="F57" s="4">
        <v>4</v>
      </c>
      <c r="G57" s="10">
        <v>1</v>
      </c>
      <c r="H57" s="4">
        <v>4</v>
      </c>
      <c r="I57" s="10">
        <v>1</v>
      </c>
      <c r="J57" s="4" t="str">
        <f>"皇陵探宝"&amp;K57&amp;"次"</f>
        <v>皇陵探宝30次</v>
      </c>
      <c r="K57" s="13">
        <v>30</v>
      </c>
      <c r="L57" s="10" t="s">
        <v>82</v>
      </c>
    </row>
    <row r="58" spans="1:34" x14ac:dyDescent="0.2">
      <c r="A58" s="4">
        <v>4006</v>
      </c>
      <c r="B58" s="13">
        <v>38002</v>
      </c>
      <c r="C58" s="13">
        <v>1</v>
      </c>
      <c r="D58" s="4">
        <v>6</v>
      </c>
      <c r="E58" s="4">
        <v>530</v>
      </c>
      <c r="F58" s="4">
        <v>4</v>
      </c>
      <c r="G58" s="10">
        <v>1</v>
      </c>
      <c r="H58" s="4">
        <v>4</v>
      </c>
      <c r="I58" s="10">
        <v>1</v>
      </c>
      <c r="J58" s="4" t="str">
        <f t="shared" ref="J58:J61" si="3">"皇陵探宝"&amp;K58&amp;"次"</f>
        <v>皇陵探宝50次</v>
      </c>
      <c r="K58" s="13">
        <v>50</v>
      </c>
      <c r="L58" s="10"/>
    </row>
    <row r="59" spans="1:34" x14ac:dyDescent="0.2">
      <c r="A59" s="4">
        <v>4007</v>
      </c>
      <c r="B59" s="13">
        <v>38003</v>
      </c>
      <c r="C59" s="13">
        <v>1</v>
      </c>
      <c r="D59" s="4">
        <v>6</v>
      </c>
      <c r="E59" s="4">
        <v>540</v>
      </c>
      <c r="F59" s="4">
        <v>4</v>
      </c>
      <c r="G59" s="10">
        <v>1</v>
      </c>
      <c r="H59" s="4">
        <v>4</v>
      </c>
      <c r="I59" s="10">
        <v>1</v>
      </c>
      <c r="J59" s="4" t="str">
        <f t="shared" si="3"/>
        <v>皇陵探宝100次</v>
      </c>
      <c r="K59" s="13">
        <v>100</v>
      </c>
      <c r="L59" s="10"/>
    </row>
    <row r="60" spans="1:34" x14ac:dyDescent="0.2">
      <c r="A60" s="4">
        <v>4008</v>
      </c>
      <c r="B60" s="13">
        <v>38004</v>
      </c>
      <c r="C60" s="13">
        <v>1</v>
      </c>
      <c r="D60" s="4">
        <v>6</v>
      </c>
      <c r="E60" s="4">
        <v>550</v>
      </c>
      <c r="F60" s="4">
        <v>4</v>
      </c>
      <c r="G60" s="10">
        <v>1</v>
      </c>
      <c r="H60" s="4">
        <v>4</v>
      </c>
      <c r="I60" s="10">
        <v>1</v>
      </c>
      <c r="J60" s="4" t="str">
        <f t="shared" si="3"/>
        <v>皇陵探宝150次</v>
      </c>
      <c r="K60" s="13">
        <v>150</v>
      </c>
      <c r="L60" s="10"/>
    </row>
    <row r="61" spans="1:34" x14ac:dyDescent="0.2">
      <c r="A61" s="4">
        <v>4009</v>
      </c>
      <c r="B61" s="13">
        <v>38005</v>
      </c>
      <c r="C61" s="13">
        <v>1</v>
      </c>
      <c r="D61" s="4">
        <v>6</v>
      </c>
      <c r="E61" s="4">
        <v>560</v>
      </c>
      <c r="F61" s="4">
        <v>4</v>
      </c>
      <c r="G61" s="4">
        <v>1</v>
      </c>
      <c r="H61" s="4">
        <v>4</v>
      </c>
      <c r="I61" s="4">
        <v>1</v>
      </c>
      <c r="J61" s="4" t="str">
        <f t="shared" si="3"/>
        <v>皇陵探宝200次</v>
      </c>
      <c r="K61" s="13">
        <v>200</v>
      </c>
      <c r="L61" s="10"/>
    </row>
    <row r="62" spans="1:34" x14ac:dyDescent="0.2">
      <c r="A62" s="4">
        <v>4010</v>
      </c>
      <c r="B62" s="13">
        <v>39011</v>
      </c>
      <c r="C62" s="13">
        <v>1</v>
      </c>
      <c r="D62" s="4">
        <v>13</v>
      </c>
      <c r="E62" s="4">
        <v>570</v>
      </c>
      <c r="F62" s="4">
        <v>4</v>
      </c>
      <c r="G62" s="10">
        <v>1</v>
      </c>
      <c r="H62" s="4">
        <v>4</v>
      </c>
      <c r="I62" s="10">
        <v>1</v>
      </c>
      <c r="J62" s="10" t="str">
        <f>"宝物精炼最高达到"&amp;K62&amp;"级"</f>
        <v>宝物精炼最高达到3级</v>
      </c>
      <c r="K62" s="13">
        <v>3</v>
      </c>
      <c r="L62" s="10" t="s">
        <v>83</v>
      </c>
    </row>
    <row r="63" spans="1:34" x14ac:dyDescent="0.2">
      <c r="A63" s="4">
        <v>4011</v>
      </c>
      <c r="B63" s="13">
        <v>39012</v>
      </c>
      <c r="C63" s="13">
        <v>1</v>
      </c>
      <c r="D63" s="4">
        <v>13</v>
      </c>
      <c r="E63" s="4">
        <v>580</v>
      </c>
      <c r="F63" s="4">
        <v>4</v>
      </c>
      <c r="G63" s="10">
        <v>1</v>
      </c>
      <c r="H63" s="4">
        <v>4</v>
      </c>
      <c r="I63" s="10">
        <v>1</v>
      </c>
      <c r="J63" s="10" t="str">
        <f t="shared" ref="J63:J65" si="4">"宝物精炼最高达到"&amp;K63&amp;"级"</f>
        <v>宝物精炼最高达到4级</v>
      </c>
      <c r="K63" s="13">
        <v>4</v>
      </c>
      <c r="L63" s="10"/>
    </row>
    <row r="64" spans="1:34" x14ac:dyDescent="0.2">
      <c r="A64" s="4">
        <v>4012</v>
      </c>
      <c r="B64" s="13">
        <v>39013</v>
      </c>
      <c r="C64" s="13">
        <v>1</v>
      </c>
      <c r="D64" s="4">
        <v>13</v>
      </c>
      <c r="E64" s="4">
        <v>590</v>
      </c>
      <c r="F64" s="4">
        <v>4</v>
      </c>
      <c r="G64" s="10">
        <v>1</v>
      </c>
      <c r="H64" s="4">
        <v>4</v>
      </c>
      <c r="I64" s="10">
        <v>1</v>
      </c>
      <c r="J64" s="10" t="str">
        <f t="shared" si="4"/>
        <v>宝物精炼最高达到5级</v>
      </c>
      <c r="K64" s="13">
        <v>5</v>
      </c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</row>
    <row r="65" spans="1:22" x14ac:dyDescent="0.2">
      <c r="A65" s="4">
        <v>4013</v>
      </c>
      <c r="B65" s="13">
        <v>39014</v>
      </c>
      <c r="C65" s="13">
        <v>1</v>
      </c>
      <c r="D65" s="4">
        <v>13</v>
      </c>
      <c r="E65" s="4">
        <v>600</v>
      </c>
      <c r="F65" s="4">
        <v>4</v>
      </c>
      <c r="G65" s="10">
        <v>1</v>
      </c>
      <c r="H65" s="4">
        <v>4</v>
      </c>
      <c r="I65" s="10">
        <v>1</v>
      </c>
      <c r="J65" s="10" t="str">
        <f t="shared" si="4"/>
        <v>宝物精炼最高达到6级</v>
      </c>
      <c r="K65" s="13">
        <v>6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s="10" customFormat="1" x14ac:dyDescent="0.2">
      <c r="A66" s="28">
        <v>5001</v>
      </c>
      <c r="B66" s="29">
        <v>20005</v>
      </c>
      <c r="C66" s="29">
        <v>1</v>
      </c>
      <c r="D66" s="28">
        <v>1</v>
      </c>
      <c r="E66" s="28">
        <v>610</v>
      </c>
      <c r="F66" s="28">
        <v>5</v>
      </c>
      <c r="G66" s="30">
        <v>1</v>
      </c>
      <c r="H66" s="28">
        <v>5</v>
      </c>
      <c r="I66" s="30">
        <v>1</v>
      </c>
      <c r="J66" s="28" t="s">
        <v>11</v>
      </c>
      <c r="K66" s="28">
        <v>0</v>
      </c>
      <c r="M66" s="13"/>
      <c r="N66" s="4"/>
      <c r="O66" s="4"/>
      <c r="P66" s="4"/>
      <c r="S66" s="4"/>
      <c r="T66" s="4"/>
    </row>
    <row r="67" spans="1:22" s="10" customFormat="1" x14ac:dyDescent="0.2">
      <c r="A67" s="28">
        <v>5002</v>
      </c>
      <c r="B67" s="29">
        <v>20012</v>
      </c>
      <c r="C67" s="29">
        <v>1</v>
      </c>
      <c r="D67" s="28">
        <v>1</v>
      </c>
      <c r="E67" s="28">
        <v>620</v>
      </c>
      <c r="F67" s="28">
        <v>5</v>
      </c>
      <c r="G67" s="30">
        <v>1</v>
      </c>
      <c r="H67" s="28">
        <v>5</v>
      </c>
      <c r="I67" s="30">
        <v>1</v>
      </c>
      <c r="J67" s="28" t="s">
        <v>94</v>
      </c>
      <c r="K67" s="28"/>
      <c r="M67" s="13"/>
      <c r="N67" s="4"/>
      <c r="O67" s="4"/>
      <c r="P67" s="4"/>
      <c r="S67" s="4"/>
      <c r="T67" s="4"/>
    </row>
    <row r="68" spans="1:22" s="10" customFormat="1" x14ac:dyDescent="0.2">
      <c r="A68" s="28">
        <v>5003</v>
      </c>
      <c r="B68" s="29">
        <v>21009</v>
      </c>
      <c r="C68" s="29">
        <v>1</v>
      </c>
      <c r="D68" s="28">
        <v>1</v>
      </c>
      <c r="E68" s="28">
        <v>630</v>
      </c>
      <c r="F68" s="28">
        <v>5</v>
      </c>
      <c r="G68" s="30">
        <v>1</v>
      </c>
      <c r="H68" s="28">
        <v>5</v>
      </c>
      <c r="I68" s="30">
        <v>1</v>
      </c>
      <c r="J68" s="28" t="str">
        <f>"累计充值"&amp;K68&amp;"元"</f>
        <v>累计充值1200元</v>
      </c>
      <c r="K68" s="28">
        <v>1200</v>
      </c>
      <c r="M68" s="13"/>
      <c r="N68" s="4"/>
      <c r="O68" s="4"/>
      <c r="P68" s="4"/>
      <c r="S68" s="4"/>
      <c r="T68" s="4"/>
    </row>
    <row r="69" spans="1:22" s="10" customFormat="1" x14ac:dyDescent="0.2">
      <c r="A69" s="28">
        <v>5004</v>
      </c>
      <c r="B69" s="29">
        <v>21010</v>
      </c>
      <c r="C69" s="29">
        <v>1</v>
      </c>
      <c r="D69" s="28">
        <v>1</v>
      </c>
      <c r="E69" s="28">
        <v>640</v>
      </c>
      <c r="F69" s="28">
        <v>5</v>
      </c>
      <c r="G69" s="30">
        <v>1</v>
      </c>
      <c r="H69" s="28">
        <v>5</v>
      </c>
      <c r="I69" s="30">
        <v>1</v>
      </c>
      <c r="J69" s="28" t="str">
        <f>"累计充值"&amp;K69&amp;"元"</f>
        <v>累计充值1500元</v>
      </c>
      <c r="K69" s="28">
        <v>1500</v>
      </c>
      <c r="M69" s="13"/>
      <c r="N69" s="4"/>
      <c r="O69" s="4"/>
      <c r="P69" s="4"/>
      <c r="S69" s="4"/>
      <c r="T69" s="4"/>
    </row>
    <row r="70" spans="1:22" s="10" customFormat="1" x14ac:dyDescent="0.2">
      <c r="A70" s="28">
        <v>5005</v>
      </c>
      <c r="B70" s="29">
        <v>25001</v>
      </c>
      <c r="C70" s="29">
        <v>0</v>
      </c>
      <c r="D70" s="28">
        <v>5</v>
      </c>
      <c r="E70" s="28">
        <v>650</v>
      </c>
      <c r="F70" s="28">
        <v>5</v>
      </c>
      <c r="G70" s="30">
        <v>1</v>
      </c>
      <c r="H70" s="28">
        <v>5</v>
      </c>
      <c r="I70" s="30">
        <v>1</v>
      </c>
      <c r="J70" s="28" t="str">
        <f t="shared" ref="J70:J76" si="5">"竞技场最高排名到达第"&amp;K70&amp;"名"</f>
        <v>竞技场最高排名到达第1名</v>
      </c>
      <c r="K70" s="28">
        <v>1</v>
      </c>
      <c r="L70" t="s">
        <v>84</v>
      </c>
      <c r="M70" s="13"/>
      <c r="N70" s="13"/>
      <c r="O70" s="4"/>
      <c r="P70" s="4"/>
      <c r="Q70" s="4"/>
      <c r="T70" s="4"/>
      <c r="U70" s="13"/>
    </row>
    <row r="71" spans="1:22" s="10" customFormat="1" x14ac:dyDescent="0.2">
      <c r="A71" s="28">
        <v>5006</v>
      </c>
      <c r="B71" s="29">
        <v>25002</v>
      </c>
      <c r="C71" s="29">
        <v>0</v>
      </c>
      <c r="D71" s="28">
        <v>5</v>
      </c>
      <c r="E71" s="28">
        <v>660</v>
      </c>
      <c r="F71" s="28">
        <v>5</v>
      </c>
      <c r="G71" s="30">
        <v>1</v>
      </c>
      <c r="H71" s="28">
        <v>5</v>
      </c>
      <c r="I71" s="30">
        <v>1</v>
      </c>
      <c r="J71" s="28" t="str">
        <f t="shared" si="5"/>
        <v>竞技场最高排名到达第3名</v>
      </c>
      <c r="K71" s="28">
        <v>3</v>
      </c>
      <c r="L71"/>
      <c r="M71" s="13"/>
      <c r="N71" s="13"/>
      <c r="O71" s="4"/>
      <c r="P71" s="4"/>
      <c r="Q71" s="4"/>
      <c r="T71" s="4"/>
      <c r="U71" s="13"/>
    </row>
    <row r="72" spans="1:22" s="10" customFormat="1" x14ac:dyDescent="0.2">
      <c r="A72" s="28">
        <v>5007</v>
      </c>
      <c r="B72" s="29">
        <v>25003</v>
      </c>
      <c r="C72" s="29">
        <v>0</v>
      </c>
      <c r="D72" s="28">
        <v>5</v>
      </c>
      <c r="E72" s="28">
        <v>670</v>
      </c>
      <c r="F72" s="28">
        <v>5</v>
      </c>
      <c r="G72" s="30">
        <v>1</v>
      </c>
      <c r="H72" s="28">
        <v>5</v>
      </c>
      <c r="I72" s="30">
        <v>1</v>
      </c>
      <c r="J72" s="28" t="str">
        <f t="shared" si="5"/>
        <v>竞技场最高排名到达第10名</v>
      </c>
      <c r="K72" s="28">
        <v>10</v>
      </c>
      <c r="L72"/>
      <c r="M72" s="13"/>
      <c r="N72" s="13"/>
      <c r="O72" s="4"/>
      <c r="P72" s="4"/>
      <c r="Q72" s="4"/>
      <c r="T72" s="4"/>
      <c r="U72" s="13"/>
    </row>
    <row r="73" spans="1:22" s="10" customFormat="1" x14ac:dyDescent="0.2">
      <c r="A73" s="28">
        <v>5008</v>
      </c>
      <c r="B73" s="29">
        <v>25004</v>
      </c>
      <c r="C73" s="29">
        <v>0</v>
      </c>
      <c r="D73" s="28">
        <v>5</v>
      </c>
      <c r="E73" s="28">
        <v>680</v>
      </c>
      <c r="F73" s="28">
        <v>5</v>
      </c>
      <c r="G73" s="30">
        <v>1</v>
      </c>
      <c r="H73" s="28">
        <v>5</v>
      </c>
      <c r="I73" s="30">
        <v>1</v>
      </c>
      <c r="J73" s="28" t="str">
        <f t="shared" si="5"/>
        <v>竞技场最高排名到达第30名</v>
      </c>
      <c r="K73" s="28">
        <v>30</v>
      </c>
      <c r="L73"/>
      <c r="M73" s="13"/>
      <c r="N73" s="13"/>
      <c r="O73" s="4"/>
      <c r="P73" s="4"/>
      <c r="Q73" s="4"/>
      <c r="T73" s="4"/>
      <c r="U73" s="13"/>
    </row>
    <row r="74" spans="1:22" s="10" customFormat="1" x14ac:dyDescent="0.2">
      <c r="A74" s="28">
        <v>5009</v>
      </c>
      <c r="B74" s="29">
        <v>25005</v>
      </c>
      <c r="C74" s="29">
        <v>0</v>
      </c>
      <c r="D74" s="28">
        <v>5</v>
      </c>
      <c r="E74" s="28">
        <v>690</v>
      </c>
      <c r="F74" s="28">
        <v>5</v>
      </c>
      <c r="G74" s="30">
        <v>1</v>
      </c>
      <c r="H74" s="28">
        <v>5</v>
      </c>
      <c r="I74" s="30">
        <v>1</v>
      </c>
      <c r="J74" s="28" t="str">
        <f t="shared" si="5"/>
        <v>竞技场最高排名到达第100名</v>
      </c>
      <c r="K74" s="28">
        <v>100</v>
      </c>
      <c r="L74"/>
      <c r="M74" s="13"/>
      <c r="N74" s="13"/>
      <c r="O74" s="4"/>
      <c r="P74" s="4"/>
      <c r="Q74" s="4"/>
      <c r="T74" s="4"/>
      <c r="U74" s="13"/>
    </row>
    <row r="75" spans="1:22" s="10" customFormat="1" x14ac:dyDescent="0.2">
      <c r="A75" s="28">
        <v>5010</v>
      </c>
      <c r="B75" s="29">
        <v>25006</v>
      </c>
      <c r="C75" s="29">
        <v>0</v>
      </c>
      <c r="D75" s="28">
        <v>5</v>
      </c>
      <c r="E75" s="28">
        <v>700</v>
      </c>
      <c r="F75" s="28">
        <v>5</v>
      </c>
      <c r="G75" s="30">
        <v>1</v>
      </c>
      <c r="H75" s="28">
        <v>5</v>
      </c>
      <c r="I75" s="30">
        <v>1</v>
      </c>
      <c r="J75" s="28" t="str">
        <f t="shared" si="5"/>
        <v>竞技场最高排名到达第500名</v>
      </c>
      <c r="K75" s="28">
        <v>500</v>
      </c>
      <c r="L75"/>
      <c r="M75" s="13"/>
      <c r="N75" s="13"/>
      <c r="O75" s="4"/>
      <c r="P75" s="4"/>
      <c r="Q75" s="4"/>
      <c r="T75" s="4"/>
      <c r="U75" s="13"/>
    </row>
    <row r="76" spans="1:22" s="10" customFormat="1" x14ac:dyDescent="0.2">
      <c r="A76" s="28">
        <v>5011</v>
      </c>
      <c r="B76" s="29">
        <v>25007</v>
      </c>
      <c r="C76" s="29">
        <v>0</v>
      </c>
      <c r="D76" s="28">
        <v>5</v>
      </c>
      <c r="E76" s="28">
        <v>710</v>
      </c>
      <c r="F76" s="28">
        <v>5</v>
      </c>
      <c r="G76" s="30">
        <v>1</v>
      </c>
      <c r="H76" s="28">
        <v>5</v>
      </c>
      <c r="I76" s="30">
        <v>1</v>
      </c>
      <c r="J76" s="28" t="str">
        <f t="shared" si="5"/>
        <v>竞技场最高排名到达第1000名</v>
      </c>
      <c r="K76" s="28">
        <v>1000</v>
      </c>
      <c r="L76"/>
      <c r="M76" s="13"/>
      <c r="N76" s="13"/>
      <c r="O76" s="4"/>
      <c r="P76" s="4"/>
      <c r="Q76" s="4"/>
      <c r="T76" s="4"/>
      <c r="U76" s="13"/>
    </row>
    <row r="77" spans="1:22" s="10" customFormat="1" x14ac:dyDescent="0.2">
      <c r="A77" s="28">
        <v>5012</v>
      </c>
      <c r="B77" s="29">
        <v>39001</v>
      </c>
      <c r="C77" s="29">
        <v>1</v>
      </c>
      <c r="D77" s="28">
        <v>16</v>
      </c>
      <c r="E77" s="28">
        <v>720</v>
      </c>
      <c r="F77" s="28">
        <v>5</v>
      </c>
      <c r="G77" s="30">
        <v>1</v>
      </c>
      <c r="H77" s="28">
        <v>5</v>
      </c>
      <c r="I77" s="30">
        <v>1</v>
      </c>
      <c r="J77" s="30" t="s">
        <v>49</v>
      </c>
      <c r="K77" s="30">
        <v>3</v>
      </c>
      <c r="L77" s="10" t="s">
        <v>87</v>
      </c>
    </row>
    <row r="78" spans="1:22" s="10" customFormat="1" x14ac:dyDescent="0.2">
      <c r="A78" s="28">
        <v>5013</v>
      </c>
      <c r="B78" s="29">
        <v>39002</v>
      </c>
      <c r="C78" s="29">
        <v>1</v>
      </c>
      <c r="D78" s="28">
        <v>16</v>
      </c>
      <c r="E78" s="28">
        <v>730</v>
      </c>
      <c r="F78" s="28">
        <v>5</v>
      </c>
      <c r="G78" s="30">
        <v>1</v>
      </c>
      <c r="H78" s="28">
        <v>5</v>
      </c>
      <c r="I78" s="30">
        <v>1</v>
      </c>
      <c r="J78" s="30" t="s">
        <v>50</v>
      </c>
      <c r="K78" s="30">
        <v>4</v>
      </c>
    </row>
    <row r="79" spans="1:22" s="10" customFormat="1" x14ac:dyDescent="0.2">
      <c r="A79" s="28">
        <v>5014</v>
      </c>
      <c r="B79" s="29">
        <v>39003</v>
      </c>
      <c r="C79" s="29">
        <v>1</v>
      </c>
      <c r="D79" s="28">
        <v>16</v>
      </c>
      <c r="E79" s="28">
        <v>740</v>
      </c>
      <c r="F79" s="28">
        <v>5</v>
      </c>
      <c r="G79" s="30">
        <v>1</v>
      </c>
      <c r="H79" s="28">
        <v>5</v>
      </c>
      <c r="I79" s="30">
        <v>1</v>
      </c>
      <c r="J79" s="30" t="s">
        <v>51</v>
      </c>
      <c r="K79" s="30">
        <v>5</v>
      </c>
    </row>
    <row r="80" spans="1:22" s="10" customFormat="1" x14ac:dyDescent="0.2">
      <c r="A80" s="28">
        <v>5015</v>
      </c>
      <c r="B80" s="29">
        <v>39004</v>
      </c>
      <c r="C80" s="29">
        <v>1</v>
      </c>
      <c r="D80" s="28">
        <v>16</v>
      </c>
      <c r="E80" s="28">
        <v>750</v>
      </c>
      <c r="F80" s="28">
        <v>5</v>
      </c>
      <c r="G80" s="30">
        <v>1</v>
      </c>
      <c r="H80" s="28">
        <v>5</v>
      </c>
      <c r="I80" s="30">
        <v>1</v>
      </c>
      <c r="J80" s="30" t="s">
        <v>52</v>
      </c>
      <c r="K80" s="30">
        <v>6</v>
      </c>
      <c r="M80" s="13"/>
      <c r="N80" s="4"/>
      <c r="O80" s="4"/>
      <c r="P80" s="4"/>
      <c r="S80" s="4"/>
      <c r="T80" s="4"/>
    </row>
    <row r="81" spans="1:20" s="10" customFormat="1" x14ac:dyDescent="0.2">
      <c r="A81" s="4">
        <v>6001</v>
      </c>
      <c r="B81" s="13">
        <v>20006</v>
      </c>
      <c r="C81" s="13">
        <v>1</v>
      </c>
      <c r="D81" s="4">
        <v>1</v>
      </c>
      <c r="E81" s="4">
        <v>760</v>
      </c>
      <c r="F81" s="4">
        <v>6</v>
      </c>
      <c r="G81" s="10">
        <v>1</v>
      </c>
      <c r="H81" s="4">
        <v>6</v>
      </c>
      <c r="I81" s="10">
        <v>1</v>
      </c>
      <c r="J81" s="4" t="s">
        <v>11</v>
      </c>
      <c r="K81" s="4">
        <v>0</v>
      </c>
      <c r="M81" s="13"/>
      <c r="N81" s="4"/>
      <c r="O81" s="4"/>
      <c r="P81" s="4"/>
      <c r="S81" s="4"/>
      <c r="T81" s="4"/>
    </row>
    <row r="82" spans="1:20" s="10" customFormat="1" x14ac:dyDescent="0.2">
      <c r="A82" s="4">
        <v>6002</v>
      </c>
      <c r="B82" s="13">
        <v>20013</v>
      </c>
      <c r="C82" s="13">
        <v>1</v>
      </c>
      <c r="D82" s="4">
        <v>1</v>
      </c>
      <c r="E82" s="4">
        <v>770</v>
      </c>
      <c r="F82" s="4">
        <v>6</v>
      </c>
      <c r="G82" s="10">
        <v>1</v>
      </c>
      <c r="H82" s="4">
        <v>6</v>
      </c>
      <c r="I82" s="10">
        <v>1</v>
      </c>
      <c r="J82" s="4" t="s">
        <v>94</v>
      </c>
      <c r="K82" s="4"/>
      <c r="M82" s="13"/>
      <c r="N82" s="4"/>
      <c r="O82" s="4"/>
      <c r="P82" s="4"/>
      <c r="S82" s="4"/>
      <c r="T82" s="4"/>
    </row>
    <row r="83" spans="1:20" s="10" customFormat="1" x14ac:dyDescent="0.2">
      <c r="A83" s="4">
        <v>6003</v>
      </c>
      <c r="B83" s="13">
        <v>21011</v>
      </c>
      <c r="C83" s="13">
        <v>1</v>
      </c>
      <c r="D83" s="4">
        <v>1</v>
      </c>
      <c r="E83" s="4">
        <v>780</v>
      </c>
      <c r="F83" s="4">
        <v>6</v>
      </c>
      <c r="G83" s="10">
        <v>1</v>
      </c>
      <c r="H83" s="4">
        <v>6</v>
      </c>
      <c r="I83" s="10">
        <v>1</v>
      </c>
      <c r="J83" s="4" t="str">
        <f>"累计充值"&amp;K83&amp;"元"</f>
        <v>累计充值2000元</v>
      </c>
      <c r="K83" s="4">
        <v>2000</v>
      </c>
    </row>
    <row r="84" spans="1:20" s="10" customFormat="1" x14ac:dyDescent="0.2">
      <c r="A84" s="4">
        <v>6004</v>
      </c>
      <c r="B84" s="13">
        <v>21012</v>
      </c>
      <c r="C84" s="13">
        <v>1</v>
      </c>
      <c r="D84" s="4">
        <v>1</v>
      </c>
      <c r="E84" s="4">
        <v>790</v>
      </c>
      <c r="F84" s="4">
        <v>6</v>
      </c>
      <c r="G84" s="10">
        <v>1</v>
      </c>
      <c r="H84" s="4">
        <v>6</v>
      </c>
      <c r="I84" s="10">
        <v>1</v>
      </c>
      <c r="J84" s="4" t="str">
        <f>"累计充值"&amp;K84&amp;"元"</f>
        <v>累计充值3000元</v>
      </c>
      <c r="K84" s="4">
        <v>3000</v>
      </c>
    </row>
    <row r="85" spans="1:20" s="10" customFormat="1" x14ac:dyDescent="0.2">
      <c r="A85" s="4">
        <v>6005</v>
      </c>
      <c r="B85" s="13">
        <v>37005</v>
      </c>
      <c r="C85" s="13">
        <v>1</v>
      </c>
      <c r="D85" s="4">
        <v>27</v>
      </c>
      <c r="E85" s="4">
        <v>800</v>
      </c>
      <c r="F85" s="4">
        <v>6</v>
      </c>
      <c r="G85" s="10">
        <v>1</v>
      </c>
      <c r="H85" s="4">
        <v>6</v>
      </c>
      <c r="I85" s="10">
        <v>1</v>
      </c>
      <c r="J85" s="24" t="s">
        <v>361</v>
      </c>
      <c r="K85" s="4">
        <v>800000</v>
      </c>
      <c r="L85" s="10" t="s">
        <v>88</v>
      </c>
    </row>
    <row r="86" spans="1:20" s="10" customFormat="1" x14ac:dyDescent="0.2">
      <c r="A86" s="4">
        <v>6006</v>
      </c>
      <c r="B86" s="13">
        <v>37006</v>
      </c>
      <c r="C86" s="13">
        <v>1</v>
      </c>
      <c r="D86" s="4">
        <v>27</v>
      </c>
      <c r="E86" s="4">
        <v>801</v>
      </c>
      <c r="F86" s="4">
        <v>6</v>
      </c>
      <c r="G86" s="10">
        <v>1</v>
      </c>
      <c r="H86" s="4">
        <v>6</v>
      </c>
      <c r="I86" s="10">
        <v>1</v>
      </c>
      <c r="J86" s="24" t="s">
        <v>362</v>
      </c>
      <c r="K86" s="4">
        <v>1000000</v>
      </c>
    </row>
    <row r="87" spans="1:20" s="10" customFormat="1" x14ac:dyDescent="0.2">
      <c r="A87" s="4">
        <v>6007</v>
      </c>
      <c r="B87" s="13">
        <v>37007</v>
      </c>
      <c r="C87" s="13">
        <v>1</v>
      </c>
      <c r="D87" s="4">
        <v>27</v>
      </c>
      <c r="E87" s="4">
        <v>802</v>
      </c>
      <c r="F87" s="4">
        <v>6</v>
      </c>
      <c r="G87" s="10">
        <v>1</v>
      </c>
      <c r="H87" s="4">
        <v>6</v>
      </c>
      <c r="I87" s="10">
        <v>1</v>
      </c>
      <c r="J87" s="24" t="s">
        <v>363</v>
      </c>
      <c r="K87" s="4"/>
    </row>
    <row r="88" spans="1:20" s="10" customFormat="1" x14ac:dyDescent="0.2">
      <c r="A88" s="4">
        <v>6008</v>
      </c>
      <c r="B88" s="13">
        <v>37008</v>
      </c>
      <c r="C88" s="13">
        <v>1</v>
      </c>
      <c r="D88" s="4">
        <v>27</v>
      </c>
      <c r="E88" s="4">
        <v>803</v>
      </c>
      <c r="F88" s="4">
        <v>6</v>
      </c>
      <c r="G88" s="10">
        <v>1</v>
      </c>
      <c r="H88" s="4">
        <v>6</v>
      </c>
      <c r="I88" s="10">
        <v>1</v>
      </c>
      <c r="J88" s="24" t="s">
        <v>364</v>
      </c>
      <c r="K88" s="4"/>
    </row>
    <row r="89" spans="1:20" s="10" customFormat="1" x14ac:dyDescent="0.2">
      <c r="A89" s="4">
        <v>6009</v>
      </c>
      <c r="B89" s="13">
        <v>37009</v>
      </c>
      <c r="C89" s="13">
        <v>1</v>
      </c>
      <c r="D89" s="4">
        <v>27</v>
      </c>
      <c r="E89" s="4">
        <v>804</v>
      </c>
      <c r="F89" s="4">
        <v>6</v>
      </c>
      <c r="G89" s="10">
        <v>1</v>
      </c>
      <c r="H89" s="4">
        <v>6</v>
      </c>
      <c r="I89" s="10">
        <v>1</v>
      </c>
      <c r="J89" s="24" t="s">
        <v>365</v>
      </c>
      <c r="K89" s="4"/>
    </row>
    <row r="90" spans="1:20" s="10" customFormat="1" x14ac:dyDescent="0.2">
      <c r="A90" s="4">
        <v>6010</v>
      </c>
      <c r="B90" s="13">
        <v>37010</v>
      </c>
      <c r="C90" s="13">
        <v>1</v>
      </c>
      <c r="D90" s="4">
        <v>27</v>
      </c>
      <c r="E90" s="4">
        <v>805</v>
      </c>
      <c r="F90" s="4">
        <v>6</v>
      </c>
      <c r="G90" s="10">
        <v>1</v>
      </c>
      <c r="H90" s="4">
        <v>6</v>
      </c>
      <c r="I90" s="10">
        <v>1</v>
      </c>
      <c r="J90" s="24" t="s">
        <v>366</v>
      </c>
      <c r="K90" s="4">
        <v>1500000</v>
      </c>
    </row>
    <row r="91" spans="1:20" s="10" customFormat="1" x14ac:dyDescent="0.2">
      <c r="A91" s="4">
        <v>6011</v>
      </c>
      <c r="B91" s="13">
        <v>37011</v>
      </c>
      <c r="C91" s="13">
        <v>1</v>
      </c>
      <c r="D91" s="4">
        <v>27</v>
      </c>
      <c r="E91" s="4">
        <v>806</v>
      </c>
      <c r="F91" s="4">
        <v>6</v>
      </c>
      <c r="G91" s="10">
        <v>1</v>
      </c>
      <c r="H91" s="4">
        <v>6</v>
      </c>
      <c r="I91" s="10">
        <v>1</v>
      </c>
      <c r="J91" s="24" t="s">
        <v>367</v>
      </c>
      <c r="K91" s="4">
        <v>2500000</v>
      </c>
    </row>
    <row r="92" spans="1:20" s="10" customFormat="1" x14ac:dyDescent="0.2">
      <c r="A92" s="4">
        <v>6012</v>
      </c>
      <c r="B92" s="13">
        <v>30001</v>
      </c>
      <c r="C92" s="13">
        <v>1</v>
      </c>
      <c r="D92" s="4">
        <v>9</v>
      </c>
      <c r="E92" s="4">
        <v>840</v>
      </c>
      <c r="F92" s="4">
        <v>6</v>
      </c>
      <c r="G92" s="10">
        <v>1</v>
      </c>
      <c r="H92" s="4">
        <v>6</v>
      </c>
      <c r="I92" s="10">
        <v>1</v>
      </c>
      <c r="J92" s="24" t="str">
        <f>"世界boss最高伤害到达"&amp;K92</f>
        <v>世界boss最高伤害到达800000</v>
      </c>
      <c r="K92" s="4">
        <v>800000</v>
      </c>
      <c r="L92" s="10" t="s">
        <v>88</v>
      </c>
    </row>
    <row r="93" spans="1:20" s="10" customFormat="1" x14ac:dyDescent="0.2">
      <c r="A93" s="4">
        <v>6013</v>
      </c>
      <c r="B93" s="13">
        <v>30002</v>
      </c>
      <c r="C93" s="13">
        <v>1</v>
      </c>
      <c r="D93" s="4">
        <v>9</v>
      </c>
      <c r="E93" s="4">
        <v>850</v>
      </c>
      <c r="F93" s="4">
        <v>6</v>
      </c>
      <c r="G93" s="10">
        <v>1</v>
      </c>
      <c r="H93" s="4">
        <v>6</v>
      </c>
      <c r="I93" s="10">
        <v>1</v>
      </c>
      <c r="J93" s="24" t="str">
        <f t="shared" ref="J93:J97" si="6">"世界boss最高伤害到达"&amp;K93</f>
        <v>世界boss最高伤害到达1000000</v>
      </c>
      <c r="K93" s="4">
        <v>1000000</v>
      </c>
    </row>
    <row r="94" spans="1:20" s="10" customFormat="1" x14ac:dyDescent="0.2">
      <c r="A94" s="4">
        <v>6014</v>
      </c>
      <c r="B94" s="13">
        <v>30003</v>
      </c>
      <c r="C94" s="13">
        <v>1</v>
      </c>
      <c r="D94" s="4">
        <v>9</v>
      </c>
      <c r="E94" s="4">
        <v>860</v>
      </c>
      <c r="F94" s="4">
        <v>6</v>
      </c>
      <c r="G94" s="10">
        <v>1</v>
      </c>
      <c r="H94" s="4">
        <v>6</v>
      </c>
      <c r="I94" s="10">
        <v>1</v>
      </c>
      <c r="J94" s="24" t="str">
        <f t="shared" si="6"/>
        <v>世界boss最高伤害到达1500000</v>
      </c>
      <c r="K94" s="4">
        <v>1500000</v>
      </c>
    </row>
    <row r="95" spans="1:20" s="10" customFormat="1" x14ac:dyDescent="0.2">
      <c r="A95" s="4">
        <v>6015</v>
      </c>
      <c r="B95" s="13">
        <v>30004</v>
      </c>
      <c r="C95" s="13">
        <v>1</v>
      </c>
      <c r="D95" s="4">
        <v>9</v>
      </c>
      <c r="E95" s="4">
        <v>870</v>
      </c>
      <c r="F95" s="4">
        <v>6</v>
      </c>
      <c r="G95" s="10">
        <v>1</v>
      </c>
      <c r="H95" s="4">
        <v>6</v>
      </c>
      <c r="I95" s="10">
        <v>1</v>
      </c>
      <c r="J95" s="24" t="str">
        <f t="shared" si="6"/>
        <v>世界boss最高伤害到达2500000</v>
      </c>
      <c r="K95" s="4">
        <v>2500000</v>
      </c>
    </row>
    <row r="96" spans="1:20" s="10" customFormat="1" x14ac:dyDescent="0.2">
      <c r="A96" s="4">
        <v>6016</v>
      </c>
      <c r="B96" s="13">
        <v>30005</v>
      </c>
      <c r="C96" s="13">
        <v>1</v>
      </c>
      <c r="D96" s="4">
        <v>9</v>
      </c>
      <c r="E96" s="4">
        <v>880</v>
      </c>
      <c r="F96" s="4">
        <v>6</v>
      </c>
      <c r="G96" s="10">
        <v>1</v>
      </c>
      <c r="H96" s="4">
        <v>6</v>
      </c>
      <c r="I96" s="10">
        <v>1</v>
      </c>
      <c r="J96" s="24" t="str">
        <f>"世界boss排名达到第"&amp;K96&amp;"名"</f>
        <v>世界boss排名达到第1名</v>
      </c>
      <c r="K96" s="4">
        <v>1</v>
      </c>
    </row>
    <row r="97" spans="1:12" s="10" customFormat="1" x14ac:dyDescent="0.2">
      <c r="A97" s="4">
        <v>6017</v>
      </c>
      <c r="B97" s="13">
        <v>30006</v>
      </c>
      <c r="C97" s="13">
        <v>1</v>
      </c>
      <c r="D97" s="4">
        <v>9</v>
      </c>
      <c r="E97" s="4">
        <v>890</v>
      </c>
      <c r="F97" s="4">
        <v>6</v>
      </c>
      <c r="G97" s="10">
        <v>1</v>
      </c>
      <c r="H97" s="4">
        <v>6</v>
      </c>
      <c r="I97" s="10">
        <v>1</v>
      </c>
      <c r="J97" s="24" t="str">
        <f t="shared" ref="J97:J99" si="7">"世界boss排名达到第"&amp;K97&amp;"名"</f>
        <v>世界boss排名达到第3名</v>
      </c>
      <c r="K97" s="4">
        <v>3</v>
      </c>
    </row>
    <row r="98" spans="1:12" s="10" customFormat="1" x14ac:dyDescent="0.2">
      <c r="A98" s="4">
        <v>6018</v>
      </c>
      <c r="B98" s="13">
        <v>30007</v>
      </c>
      <c r="C98" s="13">
        <v>1</v>
      </c>
      <c r="D98" s="4">
        <v>9</v>
      </c>
      <c r="E98" s="4">
        <v>900</v>
      </c>
      <c r="F98" s="4">
        <v>6</v>
      </c>
      <c r="G98" s="10">
        <v>1</v>
      </c>
      <c r="H98" s="4">
        <v>6</v>
      </c>
      <c r="I98" s="10">
        <v>1</v>
      </c>
      <c r="J98" s="24" t="str">
        <f t="shared" si="7"/>
        <v>世界boss排名达到第10名</v>
      </c>
      <c r="K98" s="4">
        <v>10</v>
      </c>
    </row>
    <row r="99" spans="1:12" s="10" customFormat="1" x14ac:dyDescent="0.2">
      <c r="A99" s="4">
        <v>6019</v>
      </c>
      <c r="B99" s="13">
        <v>30008</v>
      </c>
      <c r="C99" s="13">
        <v>1</v>
      </c>
      <c r="D99" s="4">
        <v>9</v>
      </c>
      <c r="E99" s="4">
        <v>910</v>
      </c>
      <c r="F99" s="4">
        <v>6</v>
      </c>
      <c r="G99" s="10">
        <v>1</v>
      </c>
      <c r="H99" s="4">
        <v>6</v>
      </c>
      <c r="I99" s="10">
        <v>1</v>
      </c>
      <c r="J99" s="24" t="str">
        <f t="shared" si="7"/>
        <v>世界boss排名达到第100名</v>
      </c>
      <c r="K99" s="4">
        <v>100</v>
      </c>
    </row>
    <row r="100" spans="1:12" s="10" customFormat="1" x14ac:dyDescent="0.2">
      <c r="A100" s="8">
        <v>7001</v>
      </c>
      <c r="B100" s="14">
        <v>20007</v>
      </c>
      <c r="C100" s="14">
        <v>1</v>
      </c>
      <c r="D100" s="8">
        <v>1</v>
      </c>
      <c r="E100" s="8">
        <v>920</v>
      </c>
      <c r="F100" s="8">
        <v>7</v>
      </c>
      <c r="G100" s="9">
        <v>1</v>
      </c>
      <c r="H100" s="8">
        <v>7</v>
      </c>
      <c r="I100" s="9">
        <v>1</v>
      </c>
      <c r="J100" s="20" t="s">
        <v>11</v>
      </c>
      <c r="K100" s="8">
        <v>0</v>
      </c>
    </row>
    <row r="101" spans="1:12" s="10" customFormat="1" x14ac:dyDescent="0.2">
      <c r="A101" s="8">
        <v>7002</v>
      </c>
      <c r="B101" s="21">
        <v>20014</v>
      </c>
      <c r="C101" s="14">
        <v>1</v>
      </c>
      <c r="D101" s="8">
        <v>1</v>
      </c>
      <c r="E101" s="8">
        <v>930</v>
      </c>
      <c r="F101" s="8">
        <v>7</v>
      </c>
      <c r="G101" s="9">
        <v>1</v>
      </c>
      <c r="H101" s="8">
        <v>7</v>
      </c>
      <c r="I101" s="9">
        <v>1</v>
      </c>
      <c r="J101" s="20" t="s">
        <v>48</v>
      </c>
      <c r="K101" s="8">
        <v>0</v>
      </c>
    </row>
    <row r="102" spans="1:12" s="10" customFormat="1" x14ac:dyDescent="0.2">
      <c r="A102" s="8">
        <v>7003</v>
      </c>
      <c r="B102" s="21">
        <v>21013</v>
      </c>
      <c r="C102" s="14">
        <v>1</v>
      </c>
      <c r="D102" s="8">
        <v>1</v>
      </c>
      <c r="E102" s="8">
        <v>940</v>
      </c>
      <c r="F102" s="8">
        <v>7</v>
      </c>
      <c r="G102" s="9">
        <v>1</v>
      </c>
      <c r="H102" s="8">
        <v>7</v>
      </c>
      <c r="I102" s="9">
        <v>1</v>
      </c>
      <c r="J102" s="20" t="str">
        <f>"累计充值"&amp;K102&amp;"元"</f>
        <v>累计充值4000元</v>
      </c>
      <c r="K102" s="8">
        <v>4000</v>
      </c>
    </row>
    <row r="103" spans="1:12" s="10" customFormat="1" x14ac:dyDescent="0.2">
      <c r="A103" s="8">
        <v>7004</v>
      </c>
      <c r="B103" s="21">
        <v>21014</v>
      </c>
      <c r="C103" s="14">
        <v>1</v>
      </c>
      <c r="D103" s="8">
        <v>1</v>
      </c>
      <c r="E103" s="8">
        <v>950</v>
      </c>
      <c r="F103" s="8">
        <v>7</v>
      </c>
      <c r="G103" s="9">
        <v>1</v>
      </c>
      <c r="H103" s="8">
        <v>7</v>
      </c>
      <c r="I103" s="9">
        <v>1</v>
      </c>
      <c r="J103" s="20" t="str">
        <f>"累计充值"&amp;K103&amp;"元"</f>
        <v>累计充值5000元</v>
      </c>
      <c r="K103" s="8">
        <v>5000</v>
      </c>
    </row>
    <row r="104" spans="1:12" s="10" customFormat="1" x14ac:dyDescent="0.2">
      <c r="A104" s="8">
        <v>7005</v>
      </c>
      <c r="B104" s="14">
        <v>36001</v>
      </c>
      <c r="C104" s="14">
        <v>1</v>
      </c>
      <c r="D104" s="8">
        <v>3</v>
      </c>
      <c r="E104" s="8">
        <v>960</v>
      </c>
      <c r="F104" s="8">
        <v>7</v>
      </c>
      <c r="G104" s="9">
        <v>1</v>
      </c>
      <c r="H104" s="8">
        <v>7</v>
      </c>
      <c r="I104" s="9">
        <v>1</v>
      </c>
      <c r="J104" s="8" t="str">
        <f>"主线副本通关第"&amp;K104&amp;"章"</f>
        <v>主线副本通关第24章</v>
      </c>
      <c r="K104" s="8">
        <v>24</v>
      </c>
      <c r="L104" s="10" t="s">
        <v>90</v>
      </c>
    </row>
    <row r="105" spans="1:12" s="10" customFormat="1" x14ac:dyDescent="0.2">
      <c r="A105" s="8">
        <v>7006</v>
      </c>
      <c r="B105" s="14">
        <v>36002</v>
      </c>
      <c r="C105" s="14">
        <v>1</v>
      </c>
      <c r="D105" s="8">
        <v>3</v>
      </c>
      <c r="E105" s="8">
        <v>970</v>
      </c>
      <c r="F105" s="8">
        <v>7</v>
      </c>
      <c r="G105" s="9">
        <v>1</v>
      </c>
      <c r="H105" s="8">
        <v>7</v>
      </c>
      <c r="I105" s="9">
        <v>1</v>
      </c>
      <c r="J105" s="8" t="str">
        <f t="shared" ref="J105:J109" si="8">"主线副本通关第"&amp;K105&amp;"章"</f>
        <v>主线副本通关第26章</v>
      </c>
      <c r="K105" s="8">
        <v>26</v>
      </c>
    </row>
    <row r="106" spans="1:12" s="10" customFormat="1" x14ac:dyDescent="0.2">
      <c r="A106" s="8">
        <v>7007</v>
      </c>
      <c r="B106" s="14">
        <v>36003</v>
      </c>
      <c r="C106" s="14">
        <v>1</v>
      </c>
      <c r="D106" s="8">
        <v>3</v>
      </c>
      <c r="E106" s="8">
        <v>980</v>
      </c>
      <c r="F106" s="8">
        <v>7</v>
      </c>
      <c r="G106" s="9">
        <v>1</v>
      </c>
      <c r="H106" s="8">
        <v>7</v>
      </c>
      <c r="I106" s="9">
        <v>1</v>
      </c>
      <c r="J106" s="8" t="str">
        <f t="shared" si="8"/>
        <v>主线副本通关第28章</v>
      </c>
      <c r="K106" s="8">
        <v>28</v>
      </c>
    </row>
    <row r="107" spans="1:12" s="10" customFormat="1" x14ac:dyDescent="0.2">
      <c r="A107" s="8">
        <v>7008</v>
      </c>
      <c r="B107" s="14">
        <v>36004</v>
      </c>
      <c r="C107" s="14">
        <v>1</v>
      </c>
      <c r="D107" s="8">
        <v>3</v>
      </c>
      <c r="E107" s="8">
        <v>990</v>
      </c>
      <c r="F107" s="8">
        <v>7</v>
      </c>
      <c r="G107" s="9">
        <v>1</v>
      </c>
      <c r="H107" s="8">
        <v>7</v>
      </c>
      <c r="I107" s="9">
        <v>1</v>
      </c>
      <c r="J107" s="8" t="str">
        <f t="shared" si="8"/>
        <v>主线副本通关第30章</v>
      </c>
      <c r="K107" s="8">
        <v>30</v>
      </c>
    </row>
    <row r="108" spans="1:12" s="10" customFormat="1" x14ac:dyDescent="0.2">
      <c r="A108" s="8">
        <v>7009</v>
      </c>
      <c r="B108" s="14">
        <v>36005</v>
      </c>
      <c r="C108" s="14">
        <v>1</v>
      </c>
      <c r="D108" s="8">
        <v>3</v>
      </c>
      <c r="E108" s="8">
        <v>1000</v>
      </c>
      <c r="F108" s="8">
        <v>7</v>
      </c>
      <c r="G108" s="9">
        <v>1</v>
      </c>
      <c r="H108" s="8">
        <v>7</v>
      </c>
      <c r="I108" s="9">
        <v>1</v>
      </c>
      <c r="J108" s="8" t="str">
        <f t="shared" si="8"/>
        <v>主线副本通关第32章</v>
      </c>
      <c r="K108" s="8">
        <v>32</v>
      </c>
    </row>
    <row r="109" spans="1:12" s="10" customFormat="1" x14ac:dyDescent="0.2">
      <c r="A109" s="8">
        <v>7010</v>
      </c>
      <c r="B109" s="14">
        <v>36006</v>
      </c>
      <c r="C109" s="14">
        <v>1</v>
      </c>
      <c r="D109" s="8">
        <v>3</v>
      </c>
      <c r="E109" s="8">
        <v>1010</v>
      </c>
      <c r="F109" s="8">
        <v>7</v>
      </c>
      <c r="G109" s="9">
        <v>1</v>
      </c>
      <c r="H109" s="8">
        <v>7</v>
      </c>
      <c r="I109" s="9">
        <v>1</v>
      </c>
      <c r="J109" s="8" t="str">
        <f t="shared" si="8"/>
        <v>主线副本通关第35章</v>
      </c>
      <c r="K109" s="8">
        <v>35</v>
      </c>
    </row>
    <row r="110" spans="1:12" s="10" customFormat="1" x14ac:dyDescent="0.2">
      <c r="A110" s="8">
        <v>7011</v>
      </c>
      <c r="B110" s="14">
        <v>35001</v>
      </c>
      <c r="C110" s="14">
        <v>1</v>
      </c>
      <c r="D110" s="8">
        <v>14</v>
      </c>
      <c r="E110" s="8">
        <v>1020</v>
      </c>
      <c r="F110" s="8">
        <v>7</v>
      </c>
      <c r="G110" s="9">
        <v>1</v>
      </c>
      <c r="H110" s="8">
        <v>7</v>
      </c>
      <c r="I110" s="9">
        <v>1</v>
      </c>
      <c r="J110" s="8" t="str">
        <f t="shared" ref="J110:J113" si="9">"战斗力到达"&amp;K110</f>
        <v>战斗力到达330000</v>
      </c>
      <c r="K110" s="21">
        <v>330000</v>
      </c>
      <c r="L110" s="10" t="s">
        <v>91</v>
      </c>
    </row>
    <row r="111" spans="1:12" s="10" customFormat="1" x14ac:dyDescent="0.2">
      <c r="A111" s="8">
        <v>7012</v>
      </c>
      <c r="B111" s="14">
        <v>35002</v>
      </c>
      <c r="C111" s="14">
        <v>1</v>
      </c>
      <c r="D111" s="8">
        <v>14</v>
      </c>
      <c r="E111" s="8">
        <v>1030</v>
      </c>
      <c r="F111" s="8">
        <v>7</v>
      </c>
      <c r="G111" s="9">
        <v>1</v>
      </c>
      <c r="H111" s="8">
        <v>7</v>
      </c>
      <c r="I111" s="9">
        <v>1</v>
      </c>
      <c r="J111" s="8" t="str">
        <f t="shared" si="9"/>
        <v>战斗力到达380000</v>
      </c>
      <c r="K111" s="21">
        <v>380000</v>
      </c>
    </row>
    <row r="112" spans="1:12" s="10" customFormat="1" x14ac:dyDescent="0.2">
      <c r="A112" s="8">
        <v>7013</v>
      </c>
      <c r="B112" s="14">
        <v>35003</v>
      </c>
      <c r="C112" s="14">
        <v>1</v>
      </c>
      <c r="D112" s="8">
        <v>14</v>
      </c>
      <c r="E112" s="8">
        <v>1040</v>
      </c>
      <c r="F112" s="8">
        <v>7</v>
      </c>
      <c r="G112" s="9">
        <v>1</v>
      </c>
      <c r="H112" s="8">
        <v>7</v>
      </c>
      <c r="I112" s="9">
        <v>1</v>
      </c>
      <c r="J112" s="8" t="str">
        <f t="shared" si="9"/>
        <v>战斗力到达430000</v>
      </c>
      <c r="K112" s="21">
        <v>430000</v>
      </c>
    </row>
    <row r="113" spans="1:12" s="10" customFormat="1" x14ac:dyDescent="0.2">
      <c r="A113" s="8">
        <v>7014</v>
      </c>
      <c r="B113" s="14">
        <v>35004</v>
      </c>
      <c r="C113" s="14">
        <v>1</v>
      </c>
      <c r="D113" s="8">
        <v>14</v>
      </c>
      <c r="E113" s="8">
        <v>1050</v>
      </c>
      <c r="F113" s="8">
        <v>7</v>
      </c>
      <c r="G113" s="9">
        <v>1</v>
      </c>
      <c r="H113" s="8">
        <v>7</v>
      </c>
      <c r="I113" s="9">
        <v>1</v>
      </c>
      <c r="J113" s="8" t="str">
        <f t="shared" si="9"/>
        <v>战斗力到达490000</v>
      </c>
      <c r="K113" s="21">
        <v>490000</v>
      </c>
    </row>
    <row r="114" spans="1:12" x14ac:dyDescent="0.2">
      <c r="A114" s="4">
        <v>11001</v>
      </c>
      <c r="B114" s="13">
        <v>40001</v>
      </c>
      <c r="C114" s="14">
        <v>1</v>
      </c>
      <c r="D114" s="4">
        <v>1</v>
      </c>
      <c r="E114" s="4">
        <v>10</v>
      </c>
      <c r="F114" s="4">
        <v>8</v>
      </c>
      <c r="G114" s="10">
        <v>2</v>
      </c>
      <c r="H114" s="4">
        <v>8</v>
      </c>
      <c r="I114" s="10">
        <v>1</v>
      </c>
      <c r="J114" s="22" t="s">
        <v>25</v>
      </c>
      <c r="K114" s="10"/>
      <c r="L114" t="s">
        <v>95</v>
      </c>
    </row>
    <row r="115" spans="1:12" x14ac:dyDescent="0.2">
      <c r="A115" s="4">
        <v>11002</v>
      </c>
      <c r="B115" s="13">
        <v>40008</v>
      </c>
      <c r="C115" s="14">
        <v>1</v>
      </c>
      <c r="D115" s="4">
        <v>1</v>
      </c>
      <c r="E115" s="4">
        <v>20</v>
      </c>
      <c r="F115" s="4">
        <v>8</v>
      </c>
      <c r="G115" s="10">
        <v>2</v>
      </c>
      <c r="H115" s="4">
        <v>8</v>
      </c>
      <c r="I115" s="10">
        <v>1</v>
      </c>
      <c r="J115" s="22" t="s">
        <v>24</v>
      </c>
      <c r="L115" t="s">
        <v>96</v>
      </c>
    </row>
    <row r="116" spans="1:12" s="10" customFormat="1" x14ac:dyDescent="0.2">
      <c r="A116" s="4">
        <v>11011</v>
      </c>
      <c r="B116" s="13">
        <v>44001</v>
      </c>
      <c r="C116" s="14">
        <v>1</v>
      </c>
      <c r="D116" s="4">
        <v>3</v>
      </c>
      <c r="E116" s="4">
        <v>40</v>
      </c>
      <c r="F116" s="4">
        <v>8</v>
      </c>
      <c r="G116" s="10">
        <v>2</v>
      </c>
      <c r="H116" s="4">
        <v>8</v>
      </c>
      <c r="I116" s="10">
        <v>1</v>
      </c>
      <c r="J116" s="10" t="s">
        <v>26</v>
      </c>
      <c r="K116" s="4"/>
      <c r="L116" s="10" t="s">
        <v>97</v>
      </c>
    </row>
    <row r="117" spans="1:12" s="10" customFormat="1" x14ac:dyDescent="0.2">
      <c r="A117" s="4">
        <v>11012</v>
      </c>
      <c r="B117" s="13">
        <v>44002</v>
      </c>
      <c r="C117" s="14">
        <v>1</v>
      </c>
      <c r="D117" s="4">
        <v>3</v>
      </c>
      <c r="E117" s="4">
        <v>50</v>
      </c>
      <c r="F117" s="4">
        <v>8</v>
      </c>
      <c r="G117" s="10">
        <v>2</v>
      </c>
      <c r="H117" s="4">
        <v>8</v>
      </c>
      <c r="I117" s="10">
        <v>1</v>
      </c>
      <c r="J117" s="10" t="s">
        <v>27</v>
      </c>
      <c r="K117" s="4"/>
      <c r="L117" s="10" t="s">
        <v>82</v>
      </c>
    </row>
    <row r="118" spans="1:12" s="10" customFormat="1" x14ac:dyDescent="0.2">
      <c r="A118" s="4">
        <v>11013</v>
      </c>
      <c r="B118" s="13">
        <v>44003</v>
      </c>
      <c r="C118" s="14">
        <v>1</v>
      </c>
      <c r="D118" s="4">
        <v>3</v>
      </c>
      <c r="E118" s="4">
        <v>60</v>
      </c>
      <c r="F118" s="4">
        <v>8</v>
      </c>
      <c r="G118" s="10">
        <v>2</v>
      </c>
      <c r="H118" s="4">
        <v>8</v>
      </c>
      <c r="I118" s="10">
        <v>1</v>
      </c>
      <c r="J118" s="10" t="s">
        <v>28</v>
      </c>
      <c r="K118" s="4"/>
      <c r="L118" s="10" t="s">
        <v>98</v>
      </c>
    </row>
    <row r="119" spans="1:12" s="10" customFormat="1" x14ac:dyDescent="0.2">
      <c r="A119" s="4">
        <v>11014</v>
      </c>
      <c r="B119" s="13">
        <v>44004</v>
      </c>
      <c r="C119" s="14">
        <v>1</v>
      </c>
      <c r="D119" s="4">
        <v>3</v>
      </c>
      <c r="E119" s="4">
        <v>70</v>
      </c>
      <c r="F119" s="4">
        <v>8</v>
      </c>
      <c r="G119" s="10">
        <v>2</v>
      </c>
      <c r="H119" s="4">
        <v>8</v>
      </c>
      <c r="I119" s="10">
        <v>1</v>
      </c>
      <c r="J119" s="10" t="s">
        <v>29</v>
      </c>
      <c r="K119" s="4"/>
    </row>
    <row r="120" spans="1:12" s="10" customFormat="1" x14ac:dyDescent="0.2">
      <c r="A120" s="4">
        <v>11015</v>
      </c>
      <c r="B120" s="13">
        <v>44005</v>
      </c>
      <c r="C120" s="14">
        <v>1</v>
      </c>
      <c r="D120" s="4">
        <v>3</v>
      </c>
      <c r="E120" s="4">
        <v>80</v>
      </c>
      <c r="F120" s="4">
        <v>8</v>
      </c>
      <c r="G120" s="10">
        <v>2</v>
      </c>
      <c r="H120" s="4">
        <v>8</v>
      </c>
      <c r="I120" s="10">
        <v>1</v>
      </c>
      <c r="J120" s="10" t="s">
        <v>30</v>
      </c>
      <c r="K120" s="4"/>
    </row>
    <row r="121" spans="1:12" x14ac:dyDescent="0.2">
      <c r="A121" s="16">
        <v>12001</v>
      </c>
      <c r="B121" s="23">
        <v>40002</v>
      </c>
      <c r="C121" s="14">
        <v>1</v>
      </c>
      <c r="D121" s="16">
        <v>1</v>
      </c>
      <c r="E121" s="16">
        <v>90</v>
      </c>
      <c r="F121" s="16">
        <v>9</v>
      </c>
      <c r="G121" s="17">
        <v>2</v>
      </c>
      <c r="H121" s="16">
        <v>9</v>
      </c>
      <c r="I121" s="17">
        <v>1</v>
      </c>
      <c r="J121" s="22" t="s">
        <v>25</v>
      </c>
      <c r="K121" s="17"/>
    </row>
    <row r="122" spans="1:12" x14ac:dyDescent="0.2">
      <c r="A122" s="16">
        <v>12002</v>
      </c>
      <c r="B122" s="23">
        <v>40009</v>
      </c>
      <c r="C122" s="14">
        <v>1</v>
      </c>
      <c r="D122" s="16">
        <v>1</v>
      </c>
      <c r="E122" s="16">
        <v>100</v>
      </c>
      <c r="F122" s="16">
        <v>9</v>
      </c>
      <c r="G122" s="17">
        <v>2</v>
      </c>
      <c r="H122" s="16">
        <v>9</v>
      </c>
      <c r="I122" s="17">
        <v>1</v>
      </c>
      <c r="J122" s="22" t="s">
        <v>11</v>
      </c>
      <c r="K122" s="17"/>
    </row>
    <row r="123" spans="1:12" x14ac:dyDescent="0.2">
      <c r="A123" s="16">
        <v>12011</v>
      </c>
      <c r="B123" s="18">
        <v>52001</v>
      </c>
      <c r="C123" s="14">
        <v>1</v>
      </c>
      <c r="D123" s="16">
        <v>15</v>
      </c>
      <c r="E123" s="16">
        <v>120</v>
      </c>
      <c r="F123" s="16">
        <v>9</v>
      </c>
      <c r="G123" s="17">
        <v>2</v>
      </c>
      <c r="H123" s="16">
        <v>9</v>
      </c>
      <c r="I123" s="17">
        <v>1</v>
      </c>
      <c r="J123" s="17" t="s">
        <v>68</v>
      </c>
      <c r="K123" s="4"/>
    </row>
    <row r="124" spans="1:12" x14ac:dyDescent="0.2">
      <c r="A124" s="16">
        <v>12012</v>
      </c>
      <c r="B124" s="18">
        <v>52002</v>
      </c>
      <c r="C124" s="14">
        <v>1</v>
      </c>
      <c r="D124" s="16">
        <v>15</v>
      </c>
      <c r="E124" s="16">
        <v>130</v>
      </c>
      <c r="F124" s="16">
        <v>9</v>
      </c>
      <c r="G124" s="17">
        <v>2</v>
      </c>
      <c r="H124" s="16">
        <v>9</v>
      </c>
      <c r="I124" s="17">
        <v>1</v>
      </c>
      <c r="J124" s="17" t="s">
        <v>69</v>
      </c>
      <c r="K124" s="4"/>
    </row>
    <row r="125" spans="1:12" x14ac:dyDescent="0.2">
      <c r="A125" s="16">
        <v>12013</v>
      </c>
      <c r="B125" s="18">
        <v>52003</v>
      </c>
      <c r="C125" s="14">
        <v>1</v>
      </c>
      <c r="D125" s="16">
        <v>15</v>
      </c>
      <c r="E125" s="16">
        <v>140</v>
      </c>
      <c r="F125" s="16">
        <v>9</v>
      </c>
      <c r="G125" s="17">
        <v>2</v>
      </c>
      <c r="H125" s="16">
        <v>9</v>
      </c>
      <c r="I125" s="17">
        <v>1</v>
      </c>
      <c r="J125" s="17" t="s">
        <v>70</v>
      </c>
      <c r="K125" s="4"/>
    </row>
    <row r="126" spans="1:12" x14ac:dyDescent="0.2">
      <c r="A126" s="16">
        <v>12014</v>
      </c>
      <c r="B126" s="18">
        <v>52004</v>
      </c>
      <c r="C126" s="14">
        <v>1</v>
      </c>
      <c r="D126" s="16">
        <v>15</v>
      </c>
      <c r="E126" s="16">
        <v>150</v>
      </c>
      <c r="F126" s="16">
        <v>9</v>
      </c>
      <c r="G126" s="17">
        <v>2</v>
      </c>
      <c r="H126" s="16">
        <v>9</v>
      </c>
      <c r="I126" s="17">
        <v>1</v>
      </c>
      <c r="J126" s="17" t="s">
        <v>71</v>
      </c>
      <c r="K126" s="4"/>
    </row>
    <row r="127" spans="1:12" x14ac:dyDescent="0.2">
      <c r="A127" s="16">
        <v>12015</v>
      </c>
      <c r="B127" s="32">
        <v>52005</v>
      </c>
      <c r="C127" s="14">
        <v>1</v>
      </c>
      <c r="D127" s="16">
        <v>15</v>
      </c>
      <c r="E127" s="16">
        <v>160</v>
      </c>
      <c r="F127" s="16">
        <v>9</v>
      </c>
      <c r="G127" s="17">
        <v>2</v>
      </c>
      <c r="H127" s="16">
        <v>9</v>
      </c>
      <c r="I127" s="17">
        <v>1</v>
      </c>
      <c r="J127" s="17" t="s">
        <v>99</v>
      </c>
      <c r="K127" s="4"/>
    </row>
    <row r="128" spans="1:12" x14ac:dyDescent="0.2">
      <c r="A128" s="4">
        <v>13001</v>
      </c>
      <c r="B128" s="13">
        <v>40003</v>
      </c>
      <c r="C128" s="14">
        <v>1</v>
      </c>
      <c r="D128" s="4">
        <v>1</v>
      </c>
      <c r="E128" s="4">
        <v>170</v>
      </c>
      <c r="F128" s="4">
        <v>10</v>
      </c>
      <c r="G128" s="10">
        <v>2</v>
      </c>
      <c r="H128" s="4">
        <v>10</v>
      </c>
      <c r="I128" s="10">
        <v>1</v>
      </c>
      <c r="J128" s="22" t="s">
        <v>25</v>
      </c>
    </row>
    <row r="129" spans="1:20" x14ac:dyDescent="0.2">
      <c r="A129" s="4">
        <v>13002</v>
      </c>
      <c r="B129" s="13">
        <v>40010</v>
      </c>
      <c r="C129" s="14">
        <v>1</v>
      </c>
      <c r="D129" s="4">
        <v>1</v>
      </c>
      <c r="E129">
        <v>180</v>
      </c>
      <c r="F129" s="4">
        <v>10</v>
      </c>
      <c r="G129" s="10">
        <v>2</v>
      </c>
      <c r="H129" s="4">
        <v>10</v>
      </c>
      <c r="I129" s="10">
        <v>1</v>
      </c>
      <c r="J129" s="22" t="s">
        <v>11</v>
      </c>
    </row>
    <row r="130" spans="1:20" x14ac:dyDescent="0.2">
      <c r="A130" s="4">
        <v>13011</v>
      </c>
      <c r="B130" s="33">
        <v>48001</v>
      </c>
      <c r="C130" s="14">
        <v>1</v>
      </c>
      <c r="D130" s="4">
        <v>11</v>
      </c>
      <c r="E130">
        <v>200</v>
      </c>
      <c r="F130" s="4">
        <v>10</v>
      </c>
      <c r="G130" s="10">
        <v>2</v>
      </c>
      <c r="H130" s="4">
        <v>10</v>
      </c>
      <c r="I130" s="10">
        <v>1</v>
      </c>
      <c r="J130" s="22" t="s">
        <v>100</v>
      </c>
      <c r="K130" s="10"/>
      <c r="T130" s="10"/>
    </row>
    <row r="131" spans="1:20" x14ac:dyDescent="0.2">
      <c r="A131" s="4">
        <v>13012</v>
      </c>
      <c r="B131" s="34">
        <v>48002</v>
      </c>
      <c r="C131" s="14">
        <v>1</v>
      </c>
      <c r="D131" s="4">
        <v>11</v>
      </c>
      <c r="E131" s="4">
        <v>210</v>
      </c>
      <c r="F131" s="4">
        <v>10</v>
      </c>
      <c r="G131" s="10">
        <v>2</v>
      </c>
      <c r="H131" s="4">
        <v>10</v>
      </c>
      <c r="I131" s="10">
        <v>1</v>
      </c>
      <c r="J131" s="22" t="s">
        <v>100</v>
      </c>
      <c r="K131" s="10"/>
      <c r="T131" s="10"/>
    </row>
    <row r="132" spans="1:20" x14ac:dyDescent="0.2">
      <c r="A132" s="4">
        <v>13013</v>
      </c>
      <c r="B132" s="34">
        <v>48003</v>
      </c>
      <c r="C132" s="14">
        <v>1</v>
      </c>
      <c r="D132" s="4">
        <v>11</v>
      </c>
      <c r="E132">
        <v>220</v>
      </c>
      <c r="F132" s="4">
        <v>10</v>
      </c>
      <c r="G132" s="10">
        <v>2</v>
      </c>
      <c r="H132" s="4">
        <v>10</v>
      </c>
      <c r="I132" s="10">
        <v>1</v>
      </c>
      <c r="J132" s="22" t="s">
        <v>100</v>
      </c>
      <c r="K132" s="10"/>
      <c r="T132" s="10"/>
    </row>
    <row r="133" spans="1:20" x14ac:dyDescent="0.2">
      <c r="A133" s="4">
        <v>13014</v>
      </c>
      <c r="B133" s="34">
        <v>48004</v>
      </c>
      <c r="C133" s="14">
        <v>1</v>
      </c>
      <c r="D133" s="4">
        <v>11</v>
      </c>
      <c r="E133" s="4">
        <v>230</v>
      </c>
      <c r="F133" s="4">
        <v>10</v>
      </c>
      <c r="G133" s="10">
        <v>2</v>
      </c>
      <c r="H133" s="4">
        <v>10</v>
      </c>
      <c r="I133" s="10">
        <v>1</v>
      </c>
      <c r="J133" s="22" t="s">
        <v>100</v>
      </c>
      <c r="K133" s="10"/>
      <c r="T133" s="10"/>
    </row>
    <row r="134" spans="1:20" x14ac:dyDescent="0.2">
      <c r="A134" s="4">
        <v>13015</v>
      </c>
      <c r="B134" s="34">
        <v>48005</v>
      </c>
      <c r="C134" s="14">
        <v>1</v>
      </c>
      <c r="D134" s="4">
        <v>11</v>
      </c>
      <c r="E134">
        <v>240</v>
      </c>
      <c r="F134" s="4">
        <v>10</v>
      </c>
      <c r="G134" s="10">
        <v>2</v>
      </c>
      <c r="H134" s="4">
        <v>10</v>
      </c>
      <c r="I134" s="10">
        <v>1</v>
      </c>
      <c r="J134" s="22" t="s">
        <v>100</v>
      </c>
      <c r="K134" s="10"/>
      <c r="T134" s="10"/>
    </row>
    <row r="135" spans="1:20" x14ac:dyDescent="0.2">
      <c r="A135" s="16">
        <v>14001</v>
      </c>
      <c r="B135" s="18">
        <v>40004</v>
      </c>
      <c r="C135" s="14">
        <v>1</v>
      </c>
      <c r="D135" s="16">
        <v>1</v>
      </c>
      <c r="E135" s="16">
        <v>250</v>
      </c>
      <c r="F135" s="16">
        <v>11</v>
      </c>
      <c r="G135" s="17">
        <v>2</v>
      </c>
      <c r="H135" s="16">
        <v>11</v>
      </c>
      <c r="I135" s="17">
        <v>1</v>
      </c>
      <c r="J135" s="22" t="s">
        <v>25</v>
      </c>
      <c r="K135" s="10"/>
      <c r="M135" s="13"/>
      <c r="N135" s="4"/>
      <c r="O135" s="4"/>
      <c r="P135" s="4"/>
      <c r="Q135" s="10"/>
      <c r="R135" s="10"/>
      <c r="S135" s="10"/>
      <c r="T135" s="10"/>
    </row>
    <row r="136" spans="1:20" x14ac:dyDescent="0.2">
      <c r="A136" s="16">
        <v>14002</v>
      </c>
      <c r="B136" s="18">
        <v>40011</v>
      </c>
      <c r="C136" s="14">
        <v>1</v>
      </c>
      <c r="D136" s="16">
        <v>1</v>
      </c>
      <c r="E136" s="16">
        <v>260</v>
      </c>
      <c r="F136" s="16">
        <v>11</v>
      </c>
      <c r="G136" s="17">
        <v>2</v>
      </c>
      <c r="H136" s="16">
        <v>11</v>
      </c>
      <c r="I136" s="17">
        <v>1</v>
      </c>
      <c r="J136" s="22" t="s">
        <v>11</v>
      </c>
      <c r="K136" s="10"/>
      <c r="M136" s="10"/>
      <c r="N136" s="10"/>
      <c r="O136" s="10"/>
      <c r="P136" s="10"/>
      <c r="Q136" s="10"/>
      <c r="R136" s="10"/>
      <c r="S136" s="10"/>
      <c r="T136" s="10"/>
    </row>
    <row r="137" spans="1:20" x14ac:dyDescent="0.2">
      <c r="A137" s="16">
        <v>14011</v>
      </c>
      <c r="B137" s="35">
        <v>51001</v>
      </c>
      <c r="C137" s="14">
        <v>1</v>
      </c>
      <c r="D137" s="16">
        <v>17</v>
      </c>
      <c r="E137" s="16">
        <v>280</v>
      </c>
      <c r="F137" s="16">
        <v>11</v>
      </c>
      <c r="G137" s="17">
        <v>2</v>
      </c>
      <c r="H137" s="16">
        <v>11</v>
      </c>
      <c r="I137" s="17">
        <v>1</v>
      </c>
      <c r="J137" s="10" t="s">
        <v>64</v>
      </c>
      <c r="K137" s="10"/>
    </row>
    <row r="138" spans="1:20" x14ac:dyDescent="0.2">
      <c r="A138" s="16">
        <v>14012</v>
      </c>
      <c r="B138" s="31">
        <v>51002</v>
      </c>
      <c r="C138" s="14">
        <v>1</v>
      </c>
      <c r="D138" s="16">
        <v>17</v>
      </c>
      <c r="E138" s="16">
        <v>290</v>
      </c>
      <c r="F138" s="16">
        <v>11</v>
      </c>
      <c r="G138" s="17">
        <v>2</v>
      </c>
      <c r="H138" s="16">
        <v>11</v>
      </c>
      <c r="I138" s="17">
        <v>1</v>
      </c>
      <c r="J138" s="10" t="s">
        <v>65</v>
      </c>
      <c r="K138" s="10"/>
    </row>
    <row r="139" spans="1:20" x14ac:dyDescent="0.2">
      <c r="A139" s="16">
        <v>14013</v>
      </c>
      <c r="B139" s="31">
        <v>51003</v>
      </c>
      <c r="C139" s="14">
        <v>1</v>
      </c>
      <c r="D139" s="16">
        <v>17</v>
      </c>
      <c r="E139" s="16">
        <v>300</v>
      </c>
      <c r="F139" s="16">
        <v>11</v>
      </c>
      <c r="G139" s="17">
        <v>2</v>
      </c>
      <c r="H139" s="16">
        <v>11</v>
      </c>
      <c r="I139" s="17">
        <v>1</v>
      </c>
      <c r="J139" s="10" t="s">
        <v>66</v>
      </c>
      <c r="K139" s="10"/>
    </row>
    <row r="140" spans="1:20" x14ac:dyDescent="0.2">
      <c r="A140" s="16">
        <v>14014</v>
      </c>
      <c r="B140" s="31">
        <v>51004</v>
      </c>
      <c r="C140" s="14">
        <v>1</v>
      </c>
      <c r="D140" s="16">
        <v>17</v>
      </c>
      <c r="E140" s="16">
        <v>310</v>
      </c>
      <c r="F140" s="16">
        <v>11</v>
      </c>
      <c r="G140" s="17">
        <v>2</v>
      </c>
      <c r="H140" s="16">
        <v>11</v>
      </c>
      <c r="I140" s="17">
        <v>1</v>
      </c>
      <c r="J140" s="10" t="s">
        <v>67</v>
      </c>
      <c r="K140" s="10"/>
    </row>
    <row r="141" spans="1:20" x14ac:dyDescent="0.2">
      <c r="A141" s="16">
        <v>14015</v>
      </c>
      <c r="B141" s="32">
        <v>51005</v>
      </c>
      <c r="C141" s="14">
        <v>1</v>
      </c>
      <c r="D141" s="16">
        <v>17</v>
      </c>
      <c r="E141" s="16">
        <v>320</v>
      </c>
      <c r="F141" s="16">
        <v>11</v>
      </c>
      <c r="G141" s="17">
        <v>2</v>
      </c>
      <c r="H141" s="16">
        <v>11</v>
      </c>
      <c r="I141" s="17">
        <v>1</v>
      </c>
      <c r="J141" s="10" t="s">
        <v>67</v>
      </c>
      <c r="K141" s="10"/>
    </row>
    <row r="142" spans="1:20" x14ac:dyDescent="0.2">
      <c r="A142" s="4">
        <v>15001</v>
      </c>
      <c r="B142" s="13">
        <v>40005</v>
      </c>
      <c r="C142" s="14">
        <v>1</v>
      </c>
      <c r="D142" s="4">
        <v>1</v>
      </c>
      <c r="E142" s="4">
        <v>330</v>
      </c>
      <c r="F142" s="4">
        <v>12</v>
      </c>
      <c r="G142" s="10">
        <v>2</v>
      </c>
      <c r="H142" s="4">
        <v>12</v>
      </c>
      <c r="I142" s="10">
        <v>1</v>
      </c>
      <c r="J142" s="22" t="s">
        <v>25</v>
      </c>
      <c r="K142" s="10"/>
    </row>
    <row r="143" spans="1:20" x14ac:dyDescent="0.2">
      <c r="A143" s="4">
        <v>15002</v>
      </c>
      <c r="B143" s="13">
        <v>40012</v>
      </c>
      <c r="C143" s="14">
        <v>1</v>
      </c>
      <c r="D143" s="4">
        <v>1</v>
      </c>
      <c r="E143" s="4">
        <v>340</v>
      </c>
      <c r="F143" s="4">
        <v>12</v>
      </c>
      <c r="G143" s="10">
        <v>2</v>
      </c>
      <c r="H143" s="4">
        <v>12</v>
      </c>
      <c r="I143" s="10">
        <v>1</v>
      </c>
      <c r="J143" s="22" t="s">
        <v>11</v>
      </c>
      <c r="K143" s="10"/>
    </row>
    <row r="144" spans="1:20" x14ac:dyDescent="0.2">
      <c r="A144" s="4">
        <v>15011</v>
      </c>
      <c r="B144" s="19">
        <v>47001</v>
      </c>
      <c r="C144" s="14">
        <v>1</v>
      </c>
      <c r="D144" s="4">
        <v>5</v>
      </c>
      <c r="E144" s="4">
        <v>360</v>
      </c>
      <c r="F144" s="4">
        <v>12</v>
      </c>
      <c r="G144" s="10">
        <v>2</v>
      </c>
      <c r="H144" s="4">
        <v>12</v>
      </c>
      <c r="I144" s="10">
        <v>1</v>
      </c>
      <c r="J144" s="10" t="s">
        <v>36</v>
      </c>
      <c r="K144" s="10"/>
    </row>
    <row r="145" spans="1:11" x14ac:dyDescent="0.2">
      <c r="A145" s="4">
        <v>15012</v>
      </c>
      <c r="B145" s="19">
        <v>47002</v>
      </c>
      <c r="C145" s="14">
        <v>1</v>
      </c>
      <c r="D145" s="4">
        <v>5</v>
      </c>
      <c r="E145" s="4">
        <v>370</v>
      </c>
      <c r="F145" s="4">
        <v>12</v>
      </c>
      <c r="G145" s="10">
        <v>2</v>
      </c>
      <c r="H145" s="4">
        <v>12</v>
      </c>
      <c r="I145" s="10">
        <v>1</v>
      </c>
      <c r="J145" s="10" t="s">
        <v>37</v>
      </c>
      <c r="K145" s="10"/>
    </row>
    <row r="146" spans="1:11" x14ac:dyDescent="0.2">
      <c r="A146" s="4">
        <v>15013</v>
      </c>
      <c r="B146" s="19">
        <v>47003</v>
      </c>
      <c r="C146" s="14">
        <v>1</v>
      </c>
      <c r="D146" s="4">
        <v>5</v>
      </c>
      <c r="E146" s="4">
        <v>380</v>
      </c>
      <c r="F146" s="4">
        <v>12</v>
      </c>
      <c r="G146" s="10">
        <v>2</v>
      </c>
      <c r="H146" s="4">
        <v>12</v>
      </c>
      <c r="I146" s="10">
        <v>1</v>
      </c>
      <c r="J146" s="10" t="s">
        <v>38</v>
      </c>
      <c r="K146" s="10"/>
    </row>
    <row r="147" spans="1:11" x14ac:dyDescent="0.2">
      <c r="A147" s="4">
        <v>15014</v>
      </c>
      <c r="B147" s="19">
        <v>47004</v>
      </c>
      <c r="C147" s="14">
        <v>1</v>
      </c>
      <c r="D147" s="4">
        <v>5</v>
      </c>
      <c r="E147" s="4">
        <v>390</v>
      </c>
      <c r="F147" s="4">
        <v>12</v>
      </c>
      <c r="G147" s="10">
        <v>2</v>
      </c>
      <c r="H147" s="4">
        <v>12</v>
      </c>
      <c r="I147" s="10">
        <v>1</v>
      </c>
      <c r="J147" s="10" t="s">
        <v>39</v>
      </c>
      <c r="K147" s="10"/>
    </row>
    <row r="148" spans="1:11" x14ac:dyDescent="0.2">
      <c r="A148" s="4">
        <v>15015</v>
      </c>
      <c r="B148" s="19">
        <v>47005</v>
      </c>
      <c r="C148" s="14">
        <v>1</v>
      </c>
      <c r="D148" s="4">
        <v>5</v>
      </c>
      <c r="E148" s="4">
        <v>395</v>
      </c>
      <c r="F148" s="4">
        <v>12</v>
      </c>
      <c r="G148" s="10">
        <v>2</v>
      </c>
      <c r="H148" s="4">
        <v>12</v>
      </c>
      <c r="I148" s="10">
        <v>1</v>
      </c>
      <c r="J148" s="10" t="s">
        <v>40</v>
      </c>
      <c r="K148" s="10"/>
    </row>
    <row r="149" spans="1:11" x14ac:dyDescent="0.2">
      <c r="A149" s="16">
        <v>16001</v>
      </c>
      <c r="B149" s="18">
        <v>40006</v>
      </c>
      <c r="C149" s="14">
        <v>1</v>
      </c>
      <c r="D149" s="16">
        <v>1</v>
      </c>
      <c r="E149" s="16">
        <v>400</v>
      </c>
      <c r="F149" s="16">
        <v>13</v>
      </c>
      <c r="G149" s="17">
        <v>2</v>
      </c>
      <c r="H149" s="16">
        <v>13</v>
      </c>
      <c r="I149" s="17">
        <v>1</v>
      </c>
      <c r="J149" s="22" t="s">
        <v>25</v>
      </c>
      <c r="K149" s="10"/>
    </row>
    <row r="150" spans="1:11" x14ac:dyDescent="0.2">
      <c r="A150" s="16">
        <v>16002</v>
      </c>
      <c r="B150" s="18">
        <v>40013</v>
      </c>
      <c r="C150" s="14">
        <v>1</v>
      </c>
      <c r="D150" s="16">
        <v>1</v>
      </c>
      <c r="E150" s="16">
        <v>410</v>
      </c>
      <c r="F150" s="16">
        <v>13</v>
      </c>
      <c r="G150" s="17">
        <v>2</v>
      </c>
      <c r="H150" s="16">
        <v>13</v>
      </c>
      <c r="I150" s="17">
        <v>1</v>
      </c>
      <c r="J150" s="22" t="s">
        <v>11</v>
      </c>
      <c r="K150" s="10"/>
    </row>
    <row r="151" spans="1:11" x14ac:dyDescent="0.2">
      <c r="A151" s="16">
        <v>16011</v>
      </c>
      <c r="B151" s="18">
        <v>50001</v>
      </c>
      <c r="C151" s="14">
        <v>1</v>
      </c>
      <c r="D151" s="16">
        <v>6</v>
      </c>
      <c r="E151" s="16">
        <v>430</v>
      </c>
      <c r="F151" s="16">
        <v>13</v>
      </c>
      <c r="G151" s="17">
        <v>2</v>
      </c>
      <c r="H151" s="16">
        <v>13</v>
      </c>
      <c r="I151" s="17">
        <v>1</v>
      </c>
      <c r="J151" s="17" t="s">
        <v>59</v>
      </c>
      <c r="K151" s="10"/>
    </row>
    <row r="152" spans="1:11" x14ac:dyDescent="0.2">
      <c r="A152" s="16">
        <v>16012</v>
      </c>
      <c r="B152" s="18">
        <v>50002</v>
      </c>
      <c r="C152" s="14">
        <v>1</v>
      </c>
      <c r="D152" s="16">
        <v>6</v>
      </c>
      <c r="E152" s="16">
        <v>440</v>
      </c>
      <c r="F152" s="16">
        <v>13</v>
      </c>
      <c r="G152" s="17">
        <v>2</v>
      </c>
      <c r="H152" s="16">
        <v>13</v>
      </c>
      <c r="I152" s="17">
        <v>1</v>
      </c>
      <c r="J152" s="17" t="s">
        <v>60</v>
      </c>
    </row>
    <row r="153" spans="1:11" x14ac:dyDescent="0.2">
      <c r="A153" s="16">
        <v>16013</v>
      </c>
      <c r="B153" s="18">
        <v>50003</v>
      </c>
      <c r="C153" s="14">
        <v>1</v>
      </c>
      <c r="D153" s="16">
        <v>6</v>
      </c>
      <c r="E153" s="16">
        <v>450</v>
      </c>
      <c r="F153" s="16">
        <v>13</v>
      </c>
      <c r="G153" s="17">
        <v>2</v>
      </c>
      <c r="H153" s="16">
        <v>13</v>
      </c>
      <c r="I153" s="17">
        <v>1</v>
      </c>
      <c r="J153" s="17" t="s">
        <v>61</v>
      </c>
    </row>
    <row r="154" spans="1:11" x14ac:dyDescent="0.2">
      <c r="A154" s="16">
        <v>16014</v>
      </c>
      <c r="B154" s="18">
        <v>50004</v>
      </c>
      <c r="C154" s="14">
        <v>1</v>
      </c>
      <c r="D154" s="16">
        <v>6</v>
      </c>
      <c r="E154" s="16">
        <v>460</v>
      </c>
      <c r="F154" s="16">
        <v>13</v>
      </c>
      <c r="G154" s="17">
        <v>2</v>
      </c>
      <c r="H154" s="16">
        <v>13</v>
      </c>
      <c r="I154" s="17">
        <v>1</v>
      </c>
      <c r="J154" s="17" t="s">
        <v>62</v>
      </c>
    </row>
    <row r="155" spans="1:11" x14ac:dyDescent="0.2">
      <c r="A155" s="16">
        <v>16015</v>
      </c>
      <c r="B155" s="18">
        <v>50005</v>
      </c>
      <c r="C155" s="14">
        <v>1</v>
      </c>
      <c r="D155" s="16">
        <v>6</v>
      </c>
      <c r="E155" s="16">
        <v>465</v>
      </c>
      <c r="F155" s="16">
        <v>13</v>
      </c>
      <c r="G155" s="17">
        <v>2</v>
      </c>
      <c r="H155" s="16">
        <v>13</v>
      </c>
      <c r="I155" s="17">
        <v>1</v>
      </c>
      <c r="J155" s="17" t="s">
        <v>63</v>
      </c>
    </row>
    <row r="156" spans="1:11" x14ac:dyDescent="0.2">
      <c r="A156" s="4">
        <v>17001</v>
      </c>
      <c r="B156" s="13">
        <v>40007</v>
      </c>
      <c r="C156" s="14">
        <v>1</v>
      </c>
      <c r="D156" s="4">
        <v>1</v>
      </c>
      <c r="E156" s="4">
        <v>470</v>
      </c>
      <c r="F156" s="4">
        <v>14</v>
      </c>
      <c r="G156" s="10">
        <v>2</v>
      </c>
      <c r="H156" s="4">
        <v>14</v>
      </c>
      <c r="I156" s="10">
        <v>1</v>
      </c>
      <c r="J156" s="22" t="s">
        <v>25</v>
      </c>
    </row>
    <row r="157" spans="1:11" x14ac:dyDescent="0.2">
      <c r="A157" s="4">
        <v>17002</v>
      </c>
      <c r="B157" s="13">
        <v>40014</v>
      </c>
      <c r="C157" s="14">
        <v>1</v>
      </c>
      <c r="D157" s="4">
        <v>1</v>
      </c>
      <c r="E157" s="4">
        <v>480</v>
      </c>
      <c r="F157" s="4">
        <v>14</v>
      </c>
      <c r="G157" s="10">
        <v>2</v>
      </c>
      <c r="H157" s="4">
        <v>14</v>
      </c>
      <c r="I157" s="10">
        <v>1</v>
      </c>
      <c r="J157" s="22" t="s">
        <v>11</v>
      </c>
      <c r="K157" s="10"/>
    </row>
    <row r="158" spans="1:11" x14ac:dyDescent="0.2">
      <c r="A158" s="4">
        <v>17011</v>
      </c>
      <c r="B158" s="13">
        <v>46001</v>
      </c>
      <c r="C158" s="14">
        <v>1</v>
      </c>
      <c r="D158" s="4">
        <v>7</v>
      </c>
      <c r="E158" s="4">
        <v>500</v>
      </c>
      <c r="F158" s="4">
        <v>14</v>
      </c>
      <c r="G158" s="10">
        <v>2</v>
      </c>
      <c r="H158" s="4">
        <v>14</v>
      </c>
      <c r="I158" s="10">
        <v>1</v>
      </c>
      <c r="J158" s="10" t="s">
        <v>31</v>
      </c>
    </row>
    <row r="159" spans="1:11" x14ac:dyDescent="0.2">
      <c r="A159" s="4">
        <v>17012</v>
      </c>
      <c r="B159" s="13">
        <v>46002</v>
      </c>
      <c r="C159" s="14">
        <v>1</v>
      </c>
      <c r="D159" s="4">
        <v>7</v>
      </c>
      <c r="E159" s="4">
        <v>510</v>
      </c>
      <c r="F159" s="4">
        <v>14</v>
      </c>
      <c r="G159" s="10">
        <v>2</v>
      </c>
      <c r="H159" s="4">
        <v>14</v>
      </c>
      <c r="I159" s="10">
        <v>1</v>
      </c>
      <c r="J159" s="10" t="s">
        <v>32</v>
      </c>
    </row>
    <row r="160" spans="1:11" x14ac:dyDescent="0.2">
      <c r="A160" s="4">
        <v>17013</v>
      </c>
      <c r="B160" s="13">
        <v>46003</v>
      </c>
      <c r="C160" s="14">
        <v>1</v>
      </c>
      <c r="D160" s="4">
        <v>7</v>
      </c>
      <c r="E160" s="4">
        <v>520</v>
      </c>
      <c r="F160" s="4">
        <v>14</v>
      </c>
      <c r="G160" s="10">
        <v>2</v>
      </c>
      <c r="H160" s="4">
        <v>14</v>
      </c>
      <c r="I160" s="10">
        <v>1</v>
      </c>
      <c r="J160" s="10" t="s">
        <v>33</v>
      </c>
    </row>
    <row r="161" spans="1:11" x14ac:dyDescent="0.2">
      <c r="A161" s="4">
        <v>17014</v>
      </c>
      <c r="B161" s="13">
        <v>46004</v>
      </c>
      <c r="C161" s="14">
        <v>1</v>
      </c>
      <c r="D161" s="4">
        <v>7</v>
      </c>
      <c r="E161" s="4">
        <v>530</v>
      </c>
      <c r="F161" s="4">
        <v>14</v>
      </c>
      <c r="G161" s="10">
        <v>2</v>
      </c>
      <c r="H161" s="4">
        <v>14</v>
      </c>
      <c r="I161" s="10">
        <v>1</v>
      </c>
      <c r="J161" s="10" t="s">
        <v>34</v>
      </c>
    </row>
    <row r="162" spans="1:11" x14ac:dyDescent="0.2">
      <c r="A162" s="4">
        <v>17015</v>
      </c>
      <c r="B162" s="13">
        <v>46005</v>
      </c>
      <c r="C162" s="14">
        <v>1</v>
      </c>
      <c r="D162" s="4">
        <v>7</v>
      </c>
      <c r="E162" s="4">
        <v>540</v>
      </c>
      <c r="F162" s="4">
        <v>14</v>
      </c>
      <c r="G162" s="10">
        <v>2</v>
      </c>
      <c r="H162" s="4">
        <v>14</v>
      </c>
      <c r="I162" s="10">
        <v>1</v>
      </c>
      <c r="J162" s="10" t="s">
        <v>35</v>
      </c>
    </row>
    <row r="163" spans="1:11" s="38" customFormat="1" x14ac:dyDescent="0.2">
      <c r="A163" s="36">
        <v>21001</v>
      </c>
      <c r="B163" s="37">
        <v>70001</v>
      </c>
      <c r="C163" s="37">
        <v>1</v>
      </c>
      <c r="D163" s="36">
        <v>1</v>
      </c>
      <c r="E163" s="36">
        <v>550</v>
      </c>
      <c r="F163" s="36">
        <v>15</v>
      </c>
      <c r="G163" s="38">
        <v>3</v>
      </c>
      <c r="H163" s="36">
        <v>15</v>
      </c>
      <c r="I163" s="38">
        <v>1</v>
      </c>
      <c r="J163" s="38" t="s">
        <v>101</v>
      </c>
    </row>
    <row r="164" spans="1:11" s="38" customFormat="1" x14ac:dyDescent="0.2">
      <c r="A164" s="36">
        <v>21002</v>
      </c>
      <c r="B164" s="39">
        <v>70008</v>
      </c>
      <c r="C164" s="39">
        <v>1</v>
      </c>
      <c r="D164" s="38">
        <v>1</v>
      </c>
      <c r="E164" s="36">
        <v>560</v>
      </c>
      <c r="F164" s="36">
        <v>15</v>
      </c>
      <c r="G164" s="38">
        <v>3</v>
      </c>
      <c r="H164" s="36">
        <v>15</v>
      </c>
      <c r="I164" s="38">
        <v>1</v>
      </c>
      <c r="J164" s="38" t="s">
        <v>102</v>
      </c>
    </row>
    <row r="165" spans="1:11" s="38" customFormat="1" x14ac:dyDescent="0.2">
      <c r="A165" s="36">
        <v>21005</v>
      </c>
      <c r="B165" s="39">
        <v>71003</v>
      </c>
      <c r="C165" s="39">
        <v>1</v>
      </c>
      <c r="D165" s="38">
        <v>13</v>
      </c>
      <c r="E165" s="36">
        <v>590</v>
      </c>
      <c r="F165" s="36">
        <v>15</v>
      </c>
      <c r="G165" s="38">
        <v>3</v>
      </c>
      <c r="H165" s="36">
        <v>15</v>
      </c>
      <c r="I165" s="38">
        <v>1</v>
      </c>
      <c r="J165" s="38" t="s">
        <v>156</v>
      </c>
    </row>
    <row r="166" spans="1:11" s="38" customFormat="1" x14ac:dyDescent="0.2">
      <c r="A166" s="36">
        <v>21006</v>
      </c>
      <c r="B166" s="39">
        <v>71004</v>
      </c>
      <c r="C166" s="39">
        <v>1</v>
      </c>
      <c r="D166" s="38">
        <v>13</v>
      </c>
      <c r="E166" s="36">
        <v>600</v>
      </c>
      <c r="F166" s="36">
        <v>15</v>
      </c>
      <c r="G166" s="38">
        <v>3</v>
      </c>
      <c r="H166" s="36">
        <v>15</v>
      </c>
      <c r="I166" s="38">
        <v>1</v>
      </c>
      <c r="J166" s="38" t="s">
        <v>157</v>
      </c>
    </row>
    <row r="167" spans="1:11" s="38" customFormat="1" x14ac:dyDescent="0.2">
      <c r="A167" s="36">
        <v>21007</v>
      </c>
      <c r="B167" s="39">
        <v>71005</v>
      </c>
      <c r="C167" s="39">
        <v>1</v>
      </c>
      <c r="D167" s="38">
        <v>13</v>
      </c>
      <c r="E167" s="36">
        <v>610</v>
      </c>
      <c r="F167" s="36">
        <v>15</v>
      </c>
      <c r="G167" s="38">
        <v>3</v>
      </c>
      <c r="H167" s="36">
        <v>15</v>
      </c>
      <c r="I167" s="38">
        <v>1</v>
      </c>
      <c r="J167" s="38" t="s">
        <v>158</v>
      </c>
    </row>
    <row r="168" spans="1:11" s="38" customFormat="1" x14ac:dyDescent="0.2">
      <c r="A168" s="36">
        <v>21008</v>
      </c>
      <c r="B168" s="39">
        <v>71006</v>
      </c>
      <c r="C168" s="39">
        <v>1</v>
      </c>
      <c r="D168" s="38">
        <v>13</v>
      </c>
      <c r="E168" s="36">
        <v>620</v>
      </c>
      <c r="F168" s="36">
        <v>15</v>
      </c>
      <c r="G168" s="38">
        <v>3</v>
      </c>
      <c r="H168" s="36">
        <v>15</v>
      </c>
      <c r="I168" s="38">
        <v>1</v>
      </c>
      <c r="J168" s="38" t="s">
        <v>159</v>
      </c>
    </row>
    <row r="169" spans="1:11" s="38" customFormat="1" x14ac:dyDescent="0.2">
      <c r="A169" s="36">
        <v>21009</v>
      </c>
      <c r="B169" s="39">
        <v>71007</v>
      </c>
      <c r="C169" s="39">
        <v>1</v>
      </c>
      <c r="D169" s="38">
        <v>13</v>
      </c>
      <c r="E169" s="36">
        <v>630</v>
      </c>
      <c r="F169" s="36">
        <v>15</v>
      </c>
      <c r="G169" s="38">
        <v>3</v>
      </c>
      <c r="H169" s="36">
        <v>15</v>
      </c>
      <c r="I169" s="38">
        <v>1</v>
      </c>
      <c r="J169" s="38" t="s">
        <v>160</v>
      </c>
    </row>
    <row r="170" spans="1:11" s="38" customFormat="1" x14ac:dyDescent="0.2">
      <c r="A170" s="36">
        <v>21010</v>
      </c>
      <c r="B170" s="39">
        <v>71008</v>
      </c>
      <c r="C170" s="39">
        <v>1</v>
      </c>
      <c r="D170" s="38">
        <v>6</v>
      </c>
      <c r="E170" s="36">
        <v>640</v>
      </c>
      <c r="F170" s="36">
        <v>15</v>
      </c>
      <c r="G170" s="38">
        <v>3</v>
      </c>
      <c r="H170" s="36">
        <v>15</v>
      </c>
      <c r="I170" s="38">
        <v>1</v>
      </c>
      <c r="J170" s="38" t="s">
        <v>103</v>
      </c>
    </row>
    <row r="171" spans="1:11" s="38" customFormat="1" x14ac:dyDescent="0.2">
      <c r="A171" s="36">
        <v>21011</v>
      </c>
      <c r="B171" s="39">
        <v>71009</v>
      </c>
      <c r="C171" s="39">
        <v>1</v>
      </c>
      <c r="D171" s="38">
        <v>6</v>
      </c>
      <c r="E171" s="36">
        <v>650</v>
      </c>
      <c r="F171" s="36">
        <v>15</v>
      </c>
      <c r="G171" s="38">
        <v>3</v>
      </c>
      <c r="H171" s="36">
        <v>15</v>
      </c>
      <c r="I171" s="38">
        <v>1</v>
      </c>
      <c r="J171" s="38" t="s">
        <v>104</v>
      </c>
    </row>
    <row r="172" spans="1:11" s="38" customFormat="1" x14ac:dyDescent="0.2">
      <c r="A172" s="36">
        <v>21012</v>
      </c>
      <c r="B172" s="39">
        <v>71010</v>
      </c>
      <c r="C172" s="39">
        <v>1</v>
      </c>
      <c r="D172" s="38">
        <v>6</v>
      </c>
      <c r="E172" s="36">
        <v>660</v>
      </c>
      <c r="F172" s="36">
        <v>15</v>
      </c>
      <c r="G172" s="38">
        <v>3</v>
      </c>
      <c r="H172" s="36">
        <v>15</v>
      </c>
      <c r="I172" s="38">
        <v>1</v>
      </c>
      <c r="J172" s="38" t="s">
        <v>61</v>
      </c>
    </row>
    <row r="173" spans="1:11" s="38" customFormat="1" x14ac:dyDescent="0.2">
      <c r="A173" s="36">
        <v>21013</v>
      </c>
      <c r="B173" s="39">
        <v>71011</v>
      </c>
      <c r="C173" s="39">
        <v>1</v>
      </c>
      <c r="D173" s="38">
        <v>6</v>
      </c>
      <c r="E173" s="36">
        <v>670</v>
      </c>
      <c r="F173" s="36">
        <v>15</v>
      </c>
      <c r="G173" s="38">
        <v>3</v>
      </c>
      <c r="H173" s="36">
        <v>15</v>
      </c>
      <c r="I173" s="38">
        <v>1</v>
      </c>
      <c r="J173" s="38" t="s">
        <v>62</v>
      </c>
    </row>
    <row r="174" spans="1:11" s="38" customFormat="1" x14ac:dyDescent="0.2">
      <c r="A174" s="36">
        <v>21014</v>
      </c>
      <c r="B174" s="39">
        <v>71012</v>
      </c>
      <c r="C174" s="39">
        <v>1</v>
      </c>
      <c r="D174" s="38">
        <v>6</v>
      </c>
      <c r="E174" s="36">
        <v>680</v>
      </c>
      <c r="F174" s="36">
        <v>15</v>
      </c>
      <c r="G174" s="38">
        <v>3</v>
      </c>
      <c r="H174" s="36">
        <v>15</v>
      </c>
      <c r="I174" s="38">
        <v>1</v>
      </c>
      <c r="J174" s="38" t="s">
        <v>63</v>
      </c>
    </row>
    <row r="175" spans="1:11" s="42" customFormat="1" x14ac:dyDescent="0.2">
      <c r="A175" s="40">
        <f t="shared" ref="A175:A206" si="10">A163+1000</f>
        <v>22001</v>
      </c>
      <c r="B175" s="41">
        <v>70002</v>
      </c>
      <c r="C175" s="41">
        <v>1</v>
      </c>
      <c r="D175" s="40">
        <v>1</v>
      </c>
      <c r="E175" s="40">
        <v>690</v>
      </c>
      <c r="F175" s="40">
        <f t="shared" ref="F175:F206" si="11">F163+1</f>
        <v>16</v>
      </c>
      <c r="G175" s="42">
        <v>3</v>
      </c>
      <c r="H175" s="40">
        <f t="shared" ref="H175:H206" si="12">H163+1</f>
        <v>16</v>
      </c>
      <c r="I175" s="42">
        <v>1</v>
      </c>
      <c r="J175" s="42" t="s">
        <v>101</v>
      </c>
      <c r="K175" s="40"/>
    </row>
    <row r="176" spans="1:11" s="42" customFormat="1" x14ac:dyDescent="0.2">
      <c r="A176" s="40">
        <f t="shared" si="10"/>
        <v>22002</v>
      </c>
      <c r="B176" s="41">
        <v>70009</v>
      </c>
      <c r="C176" s="41">
        <v>1</v>
      </c>
      <c r="D176" s="40">
        <v>1</v>
      </c>
      <c r="E176" s="40">
        <v>700</v>
      </c>
      <c r="F176" s="40">
        <f t="shared" si="11"/>
        <v>16</v>
      </c>
      <c r="G176" s="42">
        <v>3</v>
      </c>
      <c r="H176" s="40">
        <f t="shared" si="12"/>
        <v>16</v>
      </c>
      <c r="I176" s="42">
        <v>1</v>
      </c>
      <c r="J176" s="42" t="s">
        <v>102</v>
      </c>
      <c r="K176" s="40"/>
    </row>
    <row r="177" spans="1:11" s="42" customFormat="1" x14ac:dyDescent="0.2">
      <c r="A177" s="40">
        <f t="shared" si="10"/>
        <v>22005</v>
      </c>
      <c r="B177" s="41">
        <f t="shared" ref="B177:B186" si="13">B165+1000</f>
        <v>72003</v>
      </c>
      <c r="C177" s="41">
        <v>1</v>
      </c>
      <c r="D177" s="40">
        <v>13</v>
      </c>
      <c r="E177" s="40">
        <v>730</v>
      </c>
      <c r="F177" s="40">
        <f t="shared" si="11"/>
        <v>16</v>
      </c>
      <c r="G177" s="42">
        <v>3</v>
      </c>
      <c r="H177" s="40">
        <f t="shared" si="12"/>
        <v>16</v>
      </c>
      <c r="I177" s="42">
        <v>1</v>
      </c>
      <c r="J177" s="40" t="s">
        <v>167</v>
      </c>
      <c r="K177" s="41"/>
    </row>
    <row r="178" spans="1:11" s="42" customFormat="1" x14ac:dyDescent="0.2">
      <c r="A178" s="40">
        <f t="shared" si="10"/>
        <v>22006</v>
      </c>
      <c r="B178" s="41">
        <f t="shared" si="13"/>
        <v>72004</v>
      </c>
      <c r="C178" s="41">
        <v>1</v>
      </c>
      <c r="D178" s="40">
        <v>13</v>
      </c>
      <c r="E178" s="40">
        <v>740</v>
      </c>
      <c r="F178" s="40">
        <f t="shared" si="11"/>
        <v>16</v>
      </c>
      <c r="G178" s="42">
        <v>3</v>
      </c>
      <c r="H178" s="40">
        <f t="shared" si="12"/>
        <v>16</v>
      </c>
      <c r="I178" s="42">
        <v>1</v>
      </c>
      <c r="J178" s="40" t="s">
        <v>169</v>
      </c>
      <c r="K178" s="41"/>
    </row>
    <row r="179" spans="1:11" s="42" customFormat="1" x14ac:dyDescent="0.2">
      <c r="A179" s="40">
        <f t="shared" si="10"/>
        <v>22007</v>
      </c>
      <c r="B179" s="41">
        <f t="shared" si="13"/>
        <v>72005</v>
      </c>
      <c r="C179" s="41">
        <v>1</v>
      </c>
      <c r="D179" s="40">
        <v>13</v>
      </c>
      <c r="E179" s="40">
        <v>750</v>
      </c>
      <c r="F179" s="40">
        <f t="shared" si="11"/>
        <v>16</v>
      </c>
      <c r="G179" s="42">
        <v>3</v>
      </c>
      <c r="H179" s="40">
        <f t="shared" si="12"/>
        <v>16</v>
      </c>
      <c r="I179" s="42">
        <v>1</v>
      </c>
      <c r="J179" s="40" t="s">
        <v>171</v>
      </c>
      <c r="K179" s="41"/>
    </row>
    <row r="180" spans="1:11" s="42" customFormat="1" x14ac:dyDescent="0.2">
      <c r="A180" s="40">
        <f t="shared" si="10"/>
        <v>22008</v>
      </c>
      <c r="B180" s="41">
        <f t="shared" si="13"/>
        <v>72006</v>
      </c>
      <c r="C180" s="41">
        <v>1</v>
      </c>
      <c r="D180" s="40">
        <v>13</v>
      </c>
      <c r="E180" s="40">
        <v>760</v>
      </c>
      <c r="F180" s="40">
        <f t="shared" si="11"/>
        <v>16</v>
      </c>
      <c r="G180" s="42">
        <v>3</v>
      </c>
      <c r="H180" s="40">
        <f t="shared" si="12"/>
        <v>16</v>
      </c>
      <c r="I180" s="42">
        <v>1</v>
      </c>
      <c r="J180" s="40" t="s">
        <v>173</v>
      </c>
      <c r="K180" s="41"/>
    </row>
    <row r="181" spans="1:11" s="42" customFormat="1" x14ac:dyDescent="0.2">
      <c r="A181" s="40">
        <f t="shared" si="10"/>
        <v>22009</v>
      </c>
      <c r="B181" s="41">
        <f t="shared" si="13"/>
        <v>72007</v>
      </c>
      <c r="C181" s="41">
        <v>1</v>
      </c>
      <c r="D181" s="40">
        <v>13</v>
      </c>
      <c r="E181" s="40">
        <v>770</v>
      </c>
      <c r="F181" s="40">
        <f t="shared" si="11"/>
        <v>16</v>
      </c>
      <c r="G181" s="42">
        <v>3</v>
      </c>
      <c r="H181" s="40">
        <f t="shared" si="12"/>
        <v>16</v>
      </c>
      <c r="I181" s="42">
        <v>1</v>
      </c>
      <c r="J181" s="40" t="s">
        <v>175</v>
      </c>
      <c r="K181" s="41"/>
    </row>
    <row r="182" spans="1:11" s="42" customFormat="1" x14ac:dyDescent="0.2">
      <c r="A182" s="40">
        <f t="shared" si="10"/>
        <v>22010</v>
      </c>
      <c r="B182" s="41">
        <f t="shared" si="13"/>
        <v>72008</v>
      </c>
      <c r="C182" s="41">
        <v>1</v>
      </c>
      <c r="D182" s="40">
        <v>18</v>
      </c>
      <c r="E182" s="40">
        <v>780</v>
      </c>
      <c r="F182" s="40">
        <f t="shared" si="11"/>
        <v>16</v>
      </c>
      <c r="G182" s="42">
        <v>3</v>
      </c>
      <c r="H182" s="40">
        <f t="shared" si="12"/>
        <v>16</v>
      </c>
      <c r="I182" s="42">
        <v>1</v>
      </c>
      <c r="J182" s="40" t="s">
        <v>105</v>
      </c>
      <c r="K182" s="41"/>
    </row>
    <row r="183" spans="1:11" s="42" customFormat="1" x14ac:dyDescent="0.2">
      <c r="A183" s="40">
        <f t="shared" si="10"/>
        <v>22011</v>
      </c>
      <c r="B183" s="41">
        <f t="shared" si="13"/>
        <v>72009</v>
      </c>
      <c r="C183" s="41">
        <v>1</v>
      </c>
      <c r="D183" s="40">
        <v>18</v>
      </c>
      <c r="E183" s="40">
        <v>790</v>
      </c>
      <c r="F183" s="40">
        <f t="shared" si="11"/>
        <v>16</v>
      </c>
      <c r="G183" s="42">
        <v>3</v>
      </c>
      <c r="H183" s="40">
        <f t="shared" si="12"/>
        <v>16</v>
      </c>
      <c r="I183" s="42">
        <v>1</v>
      </c>
      <c r="J183" s="40" t="s">
        <v>106</v>
      </c>
      <c r="K183" s="41"/>
    </row>
    <row r="184" spans="1:11" s="42" customFormat="1" x14ac:dyDescent="0.2">
      <c r="A184" s="40">
        <f t="shared" si="10"/>
        <v>22012</v>
      </c>
      <c r="B184" s="41">
        <f t="shared" si="13"/>
        <v>72010</v>
      </c>
      <c r="C184" s="41">
        <v>1</v>
      </c>
      <c r="D184" s="40">
        <v>18</v>
      </c>
      <c r="E184" s="40">
        <v>800</v>
      </c>
      <c r="F184" s="40">
        <f t="shared" si="11"/>
        <v>16</v>
      </c>
      <c r="G184" s="42">
        <v>3</v>
      </c>
      <c r="H184" s="40">
        <f t="shared" si="12"/>
        <v>16</v>
      </c>
      <c r="I184" s="42">
        <v>1</v>
      </c>
      <c r="J184" s="40" t="s">
        <v>107</v>
      </c>
      <c r="K184" s="41"/>
    </row>
    <row r="185" spans="1:11" s="42" customFormat="1" x14ac:dyDescent="0.2">
      <c r="A185" s="40">
        <f t="shared" si="10"/>
        <v>22013</v>
      </c>
      <c r="B185" s="41">
        <f t="shared" si="13"/>
        <v>72011</v>
      </c>
      <c r="C185" s="41">
        <v>1</v>
      </c>
      <c r="D185" s="40">
        <v>18</v>
      </c>
      <c r="E185" s="40">
        <v>810</v>
      </c>
      <c r="F185" s="40">
        <f t="shared" si="11"/>
        <v>16</v>
      </c>
      <c r="G185" s="42">
        <v>3</v>
      </c>
      <c r="H185" s="40">
        <f t="shared" si="12"/>
        <v>16</v>
      </c>
      <c r="I185" s="42">
        <v>1</v>
      </c>
      <c r="J185" s="40" t="s">
        <v>108</v>
      </c>
      <c r="K185" s="41"/>
    </row>
    <row r="186" spans="1:11" s="42" customFormat="1" x14ac:dyDescent="0.2">
      <c r="A186" s="40">
        <f t="shared" si="10"/>
        <v>22014</v>
      </c>
      <c r="B186" s="41">
        <f t="shared" si="13"/>
        <v>72012</v>
      </c>
      <c r="C186" s="41">
        <v>1</v>
      </c>
      <c r="D186" s="40">
        <v>18</v>
      </c>
      <c r="E186" s="40">
        <v>820</v>
      </c>
      <c r="F186" s="40">
        <f t="shared" si="11"/>
        <v>16</v>
      </c>
      <c r="G186" s="42">
        <v>3</v>
      </c>
      <c r="H186" s="40">
        <f t="shared" si="12"/>
        <v>16</v>
      </c>
      <c r="I186" s="42">
        <v>1</v>
      </c>
      <c r="J186" s="40" t="s">
        <v>109</v>
      </c>
      <c r="K186" s="40"/>
    </row>
    <row r="187" spans="1:11" s="38" customFormat="1" x14ac:dyDescent="0.2">
      <c r="A187" s="36">
        <f t="shared" si="10"/>
        <v>23001</v>
      </c>
      <c r="B187" s="37">
        <v>70003</v>
      </c>
      <c r="C187" s="37">
        <v>1</v>
      </c>
      <c r="D187" s="36">
        <v>1</v>
      </c>
      <c r="E187" s="36">
        <v>830</v>
      </c>
      <c r="F187" s="36">
        <f t="shared" si="11"/>
        <v>17</v>
      </c>
      <c r="G187" s="38">
        <v>3</v>
      </c>
      <c r="H187" s="36">
        <f t="shared" si="12"/>
        <v>17</v>
      </c>
      <c r="I187" s="38">
        <v>1</v>
      </c>
      <c r="J187" s="38" t="s">
        <v>110</v>
      </c>
    </row>
    <row r="188" spans="1:11" s="38" customFormat="1" x14ac:dyDescent="0.2">
      <c r="A188" s="36">
        <f t="shared" si="10"/>
        <v>23002</v>
      </c>
      <c r="B188" s="39">
        <v>70010</v>
      </c>
      <c r="C188" s="39">
        <v>1</v>
      </c>
      <c r="D188" s="36">
        <v>1</v>
      </c>
      <c r="E188" s="36">
        <v>840</v>
      </c>
      <c r="F188" s="36">
        <f t="shared" si="11"/>
        <v>17</v>
      </c>
      <c r="G188" s="38">
        <v>3</v>
      </c>
      <c r="H188" s="36">
        <f t="shared" si="12"/>
        <v>17</v>
      </c>
      <c r="I188" s="38">
        <v>1</v>
      </c>
      <c r="J188" s="38" t="s">
        <v>11</v>
      </c>
    </row>
    <row r="189" spans="1:11" s="38" customFormat="1" x14ac:dyDescent="0.2">
      <c r="A189" s="36">
        <f t="shared" si="10"/>
        <v>23005</v>
      </c>
      <c r="B189" s="41">
        <f t="shared" ref="B189:B198" si="14">B177+1000</f>
        <v>73003</v>
      </c>
      <c r="C189" s="39">
        <v>1</v>
      </c>
      <c r="D189" s="38">
        <v>8</v>
      </c>
      <c r="E189" s="36">
        <v>870</v>
      </c>
      <c r="F189" s="36">
        <f t="shared" si="11"/>
        <v>17</v>
      </c>
      <c r="G189" s="38">
        <v>3</v>
      </c>
      <c r="H189" s="36">
        <f t="shared" si="12"/>
        <v>17</v>
      </c>
      <c r="I189" s="38">
        <v>1</v>
      </c>
      <c r="J189" s="38" t="s">
        <v>111</v>
      </c>
    </row>
    <row r="190" spans="1:11" s="38" customFormat="1" x14ac:dyDescent="0.2">
      <c r="A190" s="36">
        <f t="shared" si="10"/>
        <v>23006</v>
      </c>
      <c r="B190" s="41">
        <f t="shared" si="14"/>
        <v>73004</v>
      </c>
      <c r="C190" s="39">
        <v>1</v>
      </c>
      <c r="D190" s="38">
        <v>8</v>
      </c>
      <c r="E190" s="36">
        <v>880</v>
      </c>
      <c r="F190" s="36">
        <f t="shared" si="11"/>
        <v>17</v>
      </c>
      <c r="G190" s="38">
        <v>3</v>
      </c>
      <c r="H190" s="36">
        <f t="shared" si="12"/>
        <v>17</v>
      </c>
      <c r="I190" s="38">
        <v>1</v>
      </c>
      <c r="J190" s="38" t="s">
        <v>181</v>
      </c>
    </row>
    <row r="191" spans="1:11" s="38" customFormat="1" x14ac:dyDescent="0.2">
      <c r="A191" s="36">
        <f t="shared" si="10"/>
        <v>23007</v>
      </c>
      <c r="B191" s="41">
        <f t="shared" si="14"/>
        <v>73005</v>
      </c>
      <c r="C191" s="39">
        <v>1</v>
      </c>
      <c r="D191" s="38">
        <v>8</v>
      </c>
      <c r="E191" s="36">
        <v>890</v>
      </c>
      <c r="F191" s="36">
        <f t="shared" si="11"/>
        <v>17</v>
      </c>
      <c r="G191" s="38">
        <v>3</v>
      </c>
      <c r="H191" s="36">
        <f t="shared" si="12"/>
        <v>17</v>
      </c>
      <c r="I191" s="38">
        <v>1</v>
      </c>
      <c r="J191" s="38" t="s">
        <v>182</v>
      </c>
    </row>
    <row r="192" spans="1:11" s="38" customFormat="1" x14ac:dyDescent="0.2">
      <c r="A192" s="36">
        <f t="shared" si="10"/>
        <v>23008</v>
      </c>
      <c r="B192" s="41">
        <f t="shared" si="14"/>
        <v>73006</v>
      </c>
      <c r="C192" s="39">
        <v>1</v>
      </c>
      <c r="D192" s="38">
        <v>8</v>
      </c>
      <c r="E192" s="36">
        <v>900</v>
      </c>
      <c r="F192" s="36">
        <f t="shared" si="11"/>
        <v>17</v>
      </c>
      <c r="G192" s="38">
        <v>3</v>
      </c>
      <c r="H192" s="36">
        <f t="shared" si="12"/>
        <v>17</v>
      </c>
      <c r="I192" s="38">
        <v>1</v>
      </c>
      <c r="J192" s="38" t="s">
        <v>183</v>
      </c>
    </row>
    <row r="193" spans="1:11" s="38" customFormat="1" x14ac:dyDescent="0.2">
      <c r="A193" s="36">
        <f t="shared" si="10"/>
        <v>23009</v>
      </c>
      <c r="B193" s="41">
        <f t="shared" si="14"/>
        <v>73007</v>
      </c>
      <c r="C193" s="39">
        <v>1</v>
      </c>
      <c r="D193" s="38">
        <v>8</v>
      </c>
      <c r="E193" s="36">
        <v>910</v>
      </c>
      <c r="F193" s="36">
        <f t="shared" si="11"/>
        <v>17</v>
      </c>
      <c r="G193" s="38">
        <v>3</v>
      </c>
      <c r="H193" s="36">
        <f t="shared" si="12"/>
        <v>17</v>
      </c>
      <c r="I193" s="38">
        <v>1</v>
      </c>
      <c r="J193" s="38" t="s">
        <v>184</v>
      </c>
    </row>
    <row r="194" spans="1:11" s="38" customFormat="1" x14ac:dyDescent="0.2">
      <c r="A194" s="36">
        <f t="shared" si="10"/>
        <v>23010</v>
      </c>
      <c r="B194" s="41">
        <f t="shared" si="14"/>
        <v>73008</v>
      </c>
      <c r="C194" s="39">
        <v>1</v>
      </c>
      <c r="D194" s="38">
        <v>7</v>
      </c>
      <c r="E194" s="36">
        <v>920</v>
      </c>
      <c r="F194" s="36">
        <f t="shared" si="11"/>
        <v>17</v>
      </c>
      <c r="G194" s="38">
        <v>3</v>
      </c>
      <c r="H194" s="36">
        <f t="shared" si="12"/>
        <v>17</v>
      </c>
      <c r="I194" s="38">
        <v>1</v>
      </c>
      <c r="J194" s="38" t="s">
        <v>190</v>
      </c>
    </row>
    <row r="195" spans="1:11" s="38" customFormat="1" x14ac:dyDescent="0.2">
      <c r="A195" s="36">
        <f t="shared" si="10"/>
        <v>23011</v>
      </c>
      <c r="B195" s="41">
        <f t="shared" si="14"/>
        <v>73009</v>
      </c>
      <c r="C195" s="39">
        <v>1</v>
      </c>
      <c r="D195" s="38">
        <v>7</v>
      </c>
      <c r="E195" s="36">
        <v>930</v>
      </c>
      <c r="F195" s="36">
        <f t="shared" si="11"/>
        <v>17</v>
      </c>
      <c r="G195" s="38">
        <v>3</v>
      </c>
      <c r="H195" s="36">
        <f t="shared" si="12"/>
        <v>17</v>
      </c>
      <c r="I195" s="38">
        <v>1</v>
      </c>
      <c r="J195" s="38" t="s">
        <v>191</v>
      </c>
    </row>
    <row r="196" spans="1:11" s="38" customFormat="1" x14ac:dyDescent="0.2">
      <c r="A196" s="36">
        <f t="shared" si="10"/>
        <v>23012</v>
      </c>
      <c r="B196" s="41">
        <f t="shared" si="14"/>
        <v>73010</v>
      </c>
      <c r="C196" s="39">
        <v>1</v>
      </c>
      <c r="D196" s="38">
        <v>7</v>
      </c>
      <c r="E196" s="36">
        <v>940</v>
      </c>
      <c r="F196" s="36">
        <f t="shared" si="11"/>
        <v>17</v>
      </c>
      <c r="G196" s="38">
        <v>3</v>
      </c>
      <c r="H196" s="36">
        <f t="shared" si="12"/>
        <v>17</v>
      </c>
      <c r="I196" s="38">
        <v>1</v>
      </c>
      <c r="J196" s="38" t="s">
        <v>189</v>
      </c>
    </row>
    <row r="197" spans="1:11" s="38" customFormat="1" x14ac:dyDescent="0.2">
      <c r="A197" s="36">
        <f t="shared" si="10"/>
        <v>23013</v>
      </c>
      <c r="B197" s="41">
        <f t="shared" si="14"/>
        <v>73011</v>
      </c>
      <c r="C197" s="39">
        <v>1</v>
      </c>
      <c r="D197" s="38">
        <v>7</v>
      </c>
      <c r="E197" s="36">
        <v>950</v>
      </c>
      <c r="F197" s="36">
        <f t="shared" si="11"/>
        <v>17</v>
      </c>
      <c r="G197" s="38">
        <v>3</v>
      </c>
      <c r="H197" s="36">
        <f t="shared" si="12"/>
        <v>17</v>
      </c>
      <c r="I197" s="38">
        <v>1</v>
      </c>
      <c r="J197" s="38" t="s">
        <v>192</v>
      </c>
    </row>
    <row r="198" spans="1:11" s="38" customFormat="1" x14ac:dyDescent="0.2">
      <c r="A198" s="36">
        <f t="shared" si="10"/>
        <v>23014</v>
      </c>
      <c r="B198" s="41">
        <f t="shared" si="14"/>
        <v>73012</v>
      </c>
      <c r="C198" s="39">
        <v>1</v>
      </c>
      <c r="D198" s="38">
        <v>7</v>
      </c>
      <c r="E198" s="36">
        <v>960</v>
      </c>
      <c r="F198" s="36">
        <f t="shared" si="11"/>
        <v>17</v>
      </c>
      <c r="G198" s="38">
        <v>3</v>
      </c>
      <c r="H198" s="36">
        <f t="shared" si="12"/>
        <v>17</v>
      </c>
      <c r="I198" s="38">
        <v>1</v>
      </c>
      <c r="J198" s="38" t="s">
        <v>130</v>
      </c>
    </row>
    <row r="199" spans="1:11" s="42" customFormat="1" x14ac:dyDescent="0.2">
      <c r="A199" s="40">
        <f t="shared" si="10"/>
        <v>24001</v>
      </c>
      <c r="B199" s="41">
        <f xml:space="preserve"> B187+1</f>
        <v>70004</v>
      </c>
      <c r="C199" s="41">
        <v>1</v>
      </c>
      <c r="D199" s="40">
        <v>1</v>
      </c>
      <c r="E199" s="36">
        <v>970</v>
      </c>
      <c r="F199" s="40">
        <f t="shared" si="11"/>
        <v>18</v>
      </c>
      <c r="G199" s="42">
        <v>3</v>
      </c>
      <c r="H199" s="40">
        <f t="shared" si="12"/>
        <v>18</v>
      </c>
      <c r="I199" s="42">
        <v>1</v>
      </c>
      <c r="J199" s="42" t="s">
        <v>110</v>
      </c>
      <c r="K199" s="40"/>
    </row>
    <row r="200" spans="1:11" s="42" customFormat="1" x14ac:dyDescent="0.2">
      <c r="A200" s="40">
        <f t="shared" si="10"/>
        <v>24002</v>
      </c>
      <c r="B200" s="41">
        <f xml:space="preserve"> B188+1</f>
        <v>70011</v>
      </c>
      <c r="C200" s="41">
        <v>1</v>
      </c>
      <c r="D200" s="40">
        <v>1</v>
      </c>
      <c r="E200" s="36">
        <v>980</v>
      </c>
      <c r="F200" s="40">
        <f t="shared" si="11"/>
        <v>18</v>
      </c>
      <c r="G200" s="42">
        <v>3</v>
      </c>
      <c r="H200" s="40">
        <f t="shared" si="12"/>
        <v>18</v>
      </c>
      <c r="I200" s="42">
        <v>1</v>
      </c>
      <c r="J200" s="42" t="s">
        <v>11</v>
      </c>
      <c r="K200" s="40"/>
    </row>
    <row r="201" spans="1:11" s="42" customFormat="1" x14ac:dyDescent="0.2">
      <c r="A201" s="40">
        <f t="shared" si="10"/>
        <v>24005</v>
      </c>
      <c r="B201" s="41">
        <f t="shared" ref="B201:B210" si="15">B189+1000</f>
        <v>74003</v>
      </c>
      <c r="C201" s="41">
        <v>1</v>
      </c>
      <c r="D201" s="40">
        <v>16</v>
      </c>
      <c r="E201" s="36">
        <v>1010</v>
      </c>
      <c r="F201" s="40">
        <f t="shared" si="11"/>
        <v>18</v>
      </c>
      <c r="G201" s="42">
        <v>3</v>
      </c>
      <c r="H201" s="40">
        <f t="shared" si="12"/>
        <v>18</v>
      </c>
      <c r="I201" s="42">
        <v>1</v>
      </c>
      <c r="J201" s="40" t="s">
        <v>196</v>
      </c>
      <c r="K201" s="41"/>
    </row>
    <row r="202" spans="1:11" s="42" customFormat="1" x14ac:dyDescent="0.2">
      <c r="A202" s="40">
        <f t="shared" si="10"/>
        <v>24006</v>
      </c>
      <c r="B202" s="41">
        <f t="shared" si="15"/>
        <v>74004</v>
      </c>
      <c r="C202" s="41">
        <v>1</v>
      </c>
      <c r="D202" s="40">
        <v>16</v>
      </c>
      <c r="E202" s="36">
        <v>1020</v>
      </c>
      <c r="F202" s="40">
        <f t="shared" si="11"/>
        <v>18</v>
      </c>
      <c r="G202" s="42">
        <v>3</v>
      </c>
      <c r="H202" s="40">
        <f t="shared" si="12"/>
        <v>18</v>
      </c>
      <c r="I202" s="42">
        <v>1</v>
      </c>
      <c r="J202" s="40" t="s">
        <v>197</v>
      </c>
      <c r="K202" s="41"/>
    </row>
    <row r="203" spans="1:11" s="42" customFormat="1" x14ac:dyDescent="0.2">
      <c r="A203" s="40">
        <f t="shared" si="10"/>
        <v>24007</v>
      </c>
      <c r="B203" s="41">
        <f t="shared" si="15"/>
        <v>74005</v>
      </c>
      <c r="C203" s="41">
        <v>1</v>
      </c>
      <c r="D203" s="40">
        <v>16</v>
      </c>
      <c r="E203" s="36">
        <v>1030</v>
      </c>
      <c r="F203" s="40">
        <f t="shared" si="11"/>
        <v>18</v>
      </c>
      <c r="G203" s="42">
        <v>3</v>
      </c>
      <c r="H203" s="40">
        <f t="shared" si="12"/>
        <v>18</v>
      </c>
      <c r="I203" s="42">
        <v>1</v>
      </c>
      <c r="J203" s="40" t="s">
        <v>198</v>
      </c>
      <c r="K203" s="41"/>
    </row>
    <row r="204" spans="1:11" s="42" customFormat="1" x14ac:dyDescent="0.2">
      <c r="A204" s="40">
        <f t="shared" si="10"/>
        <v>24008</v>
      </c>
      <c r="B204" s="41">
        <f t="shared" si="15"/>
        <v>74006</v>
      </c>
      <c r="C204" s="41">
        <v>1</v>
      </c>
      <c r="D204" s="40">
        <v>16</v>
      </c>
      <c r="E204" s="36">
        <v>1040</v>
      </c>
      <c r="F204" s="40">
        <f t="shared" si="11"/>
        <v>18</v>
      </c>
      <c r="G204" s="42">
        <v>3</v>
      </c>
      <c r="H204" s="40">
        <f t="shared" si="12"/>
        <v>18</v>
      </c>
      <c r="I204" s="42">
        <v>1</v>
      </c>
      <c r="J204" s="40" t="s">
        <v>199</v>
      </c>
      <c r="K204" s="41"/>
    </row>
    <row r="205" spans="1:11" s="42" customFormat="1" x14ac:dyDescent="0.2">
      <c r="A205" s="40">
        <f t="shared" si="10"/>
        <v>24009</v>
      </c>
      <c r="B205" s="41">
        <f t="shared" si="15"/>
        <v>74007</v>
      </c>
      <c r="C205" s="41">
        <v>1</v>
      </c>
      <c r="D205" s="40">
        <v>16</v>
      </c>
      <c r="E205" s="36">
        <v>1050</v>
      </c>
      <c r="F205" s="40">
        <f t="shared" si="11"/>
        <v>18</v>
      </c>
      <c r="G205" s="42">
        <v>3</v>
      </c>
      <c r="H205" s="40">
        <f t="shared" si="12"/>
        <v>18</v>
      </c>
      <c r="I205" s="42">
        <v>1</v>
      </c>
      <c r="J205" s="40" t="s">
        <v>200</v>
      </c>
      <c r="K205" s="41"/>
    </row>
    <row r="206" spans="1:11" s="42" customFormat="1" x14ac:dyDescent="0.2">
      <c r="A206" s="40">
        <f t="shared" si="10"/>
        <v>24010</v>
      </c>
      <c r="B206" s="41">
        <f t="shared" si="15"/>
        <v>74008</v>
      </c>
      <c r="C206" s="41">
        <v>1</v>
      </c>
      <c r="D206" s="40">
        <v>3</v>
      </c>
      <c r="E206" s="36">
        <v>1060</v>
      </c>
      <c r="F206" s="40">
        <f t="shared" si="11"/>
        <v>18</v>
      </c>
      <c r="G206" s="42">
        <v>3</v>
      </c>
      <c r="H206" s="40">
        <f t="shared" si="12"/>
        <v>18</v>
      </c>
      <c r="I206" s="42">
        <v>2</v>
      </c>
      <c r="J206" s="40" t="s">
        <v>257</v>
      </c>
      <c r="K206" s="41"/>
    </row>
    <row r="207" spans="1:11" s="42" customFormat="1" x14ac:dyDescent="0.2">
      <c r="A207" s="40">
        <f t="shared" ref="A207:A238" si="16">A195+1000</f>
        <v>24011</v>
      </c>
      <c r="B207" s="41">
        <f t="shared" si="15"/>
        <v>74009</v>
      </c>
      <c r="C207" s="41">
        <v>1</v>
      </c>
      <c r="D207" s="40">
        <v>3</v>
      </c>
      <c r="E207" s="36">
        <v>1070</v>
      </c>
      <c r="F207" s="40">
        <f t="shared" ref="F207:F238" si="17">F195+1</f>
        <v>18</v>
      </c>
      <c r="G207" s="42">
        <v>3</v>
      </c>
      <c r="H207" s="40">
        <f t="shared" ref="H207:H238" si="18">H195+1</f>
        <v>18</v>
      </c>
      <c r="I207" s="42">
        <v>2</v>
      </c>
      <c r="J207" s="40" t="s">
        <v>258</v>
      </c>
      <c r="K207" s="41"/>
    </row>
    <row r="208" spans="1:11" s="42" customFormat="1" x14ac:dyDescent="0.2">
      <c r="A208" s="40">
        <f t="shared" si="16"/>
        <v>24012</v>
      </c>
      <c r="B208" s="41">
        <f t="shared" si="15"/>
        <v>74010</v>
      </c>
      <c r="C208" s="41">
        <v>1</v>
      </c>
      <c r="D208" s="40">
        <v>3</v>
      </c>
      <c r="E208" s="36">
        <v>1080</v>
      </c>
      <c r="F208" s="40">
        <f t="shared" si="17"/>
        <v>18</v>
      </c>
      <c r="G208" s="42">
        <v>3</v>
      </c>
      <c r="H208" s="40">
        <f t="shared" si="18"/>
        <v>18</v>
      </c>
      <c r="I208" s="42">
        <v>2</v>
      </c>
      <c r="J208" s="40" t="s">
        <v>259</v>
      </c>
      <c r="K208" s="41"/>
    </row>
    <row r="209" spans="1:11" s="42" customFormat="1" x14ac:dyDescent="0.2">
      <c r="A209" s="40">
        <f t="shared" si="16"/>
        <v>24013</v>
      </c>
      <c r="B209" s="41">
        <f t="shared" si="15"/>
        <v>74011</v>
      </c>
      <c r="C209" s="41">
        <v>1</v>
      </c>
      <c r="D209" s="40">
        <v>3</v>
      </c>
      <c r="E209" s="36">
        <v>1090</v>
      </c>
      <c r="F209" s="40">
        <f t="shared" si="17"/>
        <v>18</v>
      </c>
      <c r="G209" s="42">
        <v>3</v>
      </c>
      <c r="H209" s="40">
        <f t="shared" si="18"/>
        <v>18</v>
      </c>
      <c r="I209" s="42">
        <v>2</v>
      </c>
      <c r="J209" s="40" t="s">
        <v>112</v>
      </c>
      <c r="K209" s="41"/>
    </row>
    <row r="210" spans="1:11" s="42" customFormat="1" x14ac:dyDescent="0.2">
      <c r="A210" s="40">
        <f t="shared" si="16"/>
        <v>24014</v>
      </c>
      <c r="B210" s="41">
        <f t="shared" si="15"/>
        <v>74012</v>
      </c>
      <c r="C210" s="41">
        <v>1</v>
      </c>
      <c r="D210" s="40">
        <v>3</v>
      </c>
      <c r="E210" s="36">
        <v>1100</v>
      </c>
      <c r="F210" s="40">
        <f t="shared" si="17"/>
        <v>18</v>
      </c>
      <c r="G210" s="42">
        <v>3</v>
      </c>
      <c r="H210" s="40">
        <f t="shared" si="18"/>
        <v>18</v>
      </c>
      <c r="I210" s="42">
        <v>2</v>
      </c>
      <c r="J210" s="40" t="s">
        <v>113</v>
      </c>
      <c r="K210" s="40"/>
    </row>
    <row r="211" spans="1:11" s="38" customFormat="1" x14ac:dyDescent="0.2">
      <c r="A211" s="36">
        <f t="shared" si="16"/>
        <v>25001</v>
      </c>
      <c r="B211" s="37">
        <f xml:space="preserve"> B199+1</f>
        <v>70005</v>
      </c>
      <c r="C211" s="37">
        <v>1</v>
      </c>
      <c r="D211" s="36">
        <v>1</v>
      </c>
      <c r="E211" s="36">
        <v>1110</v>
      </c>
      <c r="F211" s="36">
        <f t="shared" si="17"/>
        <v>19</v>
      </c>
      <c r="G211" s="38">
        <v>3</v>
      </c>
      <c r="H211" s="36">
        <f t="shared" si="18"/>
        <v>19</v>
      </c>
      <c r="I211" s="38">
        <v>1</v>
      </c>
      <c r="J211" s="38" t="s">
        <v>110</v>
      </c>
    </row>
    <row r="212" spans="1:11" s="38" customFormat="1" x14ac:dyDescent="0.2">
      <c r="A212" s="36">
        <f t="shared" si="16"/>
        <v>25002</v>
      </c>
      <c r="B212" s="39">
        <f xml:space="preserve"> B200+1</f>
        <v>70012</v>
      </c>
      <c r="C212" s="39">
        <v>1</v>
      </c>
      <c r="D212" s="36">
        <v>1</v>
      </c>
      <c r="E212" s="36">
        <v>1120</v>
      </c>
      <c r="F212" s="36">
        <f t="shared" si="17"/>
        <v>19</v>
      </c>
      <c r="G212" s="38">
        <v>3</v>
      </c>
      <c r="H212" s="36">
        <f t="shared" si="18"/>
        <v>19</v>
      </c>
      <c r="I212" s="38">
        <v>1</v>
      </c>
      <c r="J212" s="38" t="s">
        <v>11</v>
      </c>
    </row>
    <row r="213" spans="1:11" s="38" customFormat="1" x14ac:dyDescent="0.2">
      <c r="A213" s="36">
        <f t="shared" si="16"/>
        <v>25005</v>
      </c>
      <c r="B213" s="41">
        <f t="shared" ref="B213:B222" si="19">B201+1000</f>
        <v>75003</v>
      </c>
      <c r="C213" s="39">
        <v>1</v>
      </c>
      <c r="D213" s="38">
        <v>19</v>
      </c>
      <c r="E213" s="36">
        <v>1150</v>
      </c>
      <c r="F213" s="36">
        <f t="shared" si="17"/>
        <v>19</v>
      </c>
      <c r="G213" s="38">
        <v>3</v>
      </c>
      <c r="H213" s="36">
        <f t="shared" si="18"/>
        <v>19</v>
      </c>
      <c r="I213" s="38">
        <v>1</v>
      </c>
      <c r="J213" s="38" t="s">
        <v>206</v>
      </c>
    </row>
    <row r="214" spans="1:11" s="38" customFormat="1" x14ac:dyDescent="0.2">
      <c r="A214" s="36">
        <f t="shared" si="16"/>
        <v>25006</v>
      </c>
      <c r="B214" s="41">
        <f t="shared" si="19"/>
        <v>75004</v>
      </c>
      <c r="C214" s="39">
        <v>1</v>
      </c>
      <c r="D214" s="38">
        <v>19</v>
      </c>
      <c r="E214" s="36">
        <v>1160</v>
      </c>
      <c r="F214" s="36">
        <f t="shared" si="17"/>
        <v>19</v>
      </c>
      <c r="G214" s="38">
        <v>3</v>
      </c>
      <c r="H214" s="36">
        <f t="shared" si="18"/>
        <v>19</v>
      </c>
      <c r="I214" s="38">
        <v>1</v>
      </c>
      <c r="J214" s="38" t="s">
        <v>207</v>
      </c>
    </row>
    <row r="215" spans="1:11" s="38" customFormat="1" x14ac:dyDescent="0.2">
      <c r="A215" s="36">
        <f t="shared" si="16"/>
        <v>25007</v>
      </c>
      <c r="B215" s="41">
        <f t="shared" si="19"/>
        <v>75005</v>
      </c>
      <c r="C215" s="39">
        <v>1</v>
      </c>
      <c r="D215" s="38">
        <v>19</v>
      </c>
      <c r="E215" s="36">
        <v>1170</v>
      </c>
      <c r="F215" s="36">
        <f t="shared" si="17"/>
        <v>19</v>
      </c>
      <c r="G215" s="38">
        <v>3</v>
      </c>
      <c r="H215" s="36">
        <f t="shared" si="18"/>
        <v>19</v>
      </c>
      <c r="I215" s="38">
        <v>1</v>
      </c>
      <c r="J215" s="38" t="s">
        <v>137</v>
      </c>
    </row>
    <row r="216" spans="1:11" s="38" customFormat="1" x14ac:dyDescent="0.2">
      <c r="A216" s="36">
        <f t="shared" si="16"/>
        <v>25008</v>
      </c>
      <c r="B216" s="41">
        <f t="shared" si="19"/>
        <v>75006</v>
      </c>
      <c r="C216" s="39">
        <v>1</v>
      </c>
      <c r="D216" s="38">
        <v>19</v>
      </c>
      <c r="E216" s="36">
        <v>1180</v>
      </c>
      <c r="F216" s="36">
        <f t="shared" si="17"/>
        <v>19</v>
      </c>
      <c r="G216" s="38">
        <v>3</v>
      </c>
      <c r="H216" s="36">
        <f t="shared" si="18"/>
        <v>19</v>
      </c>
      <c r="I216" s="38">
        <v>1</v>
      </c>
      <c r="J216" s="38" t="s">
        <v>208</v>
      </c>
    </row>
    <row r="217" spans="1:11" s="38" customFormat="1" x14ac:dyDescent="0.2">
      <c r="A217" s="36">
        <f t="shared" si="16"/>
        <v>25009</v>
      </c>
      <c r="B217" s="41">
        <f t="shared" si="19"/>
        <v>75007</v>
      </c>
      <c r="C217" s="39">
        <v>1</v>
      </c>
      <c r="D217" s="38">
        <v>19</v>
      </c>
      <c r="E217" s="36">
        <v>1190</v>
      </c>
      <c r="F217" s="36">
        <f t="shared" si="17"/>
        <v>19</v>
      </c>
      <c r="G217" s="38">
        <v>3</v>
      </c>
      <c r="H217" s="36">
        <f t="shared" si="18"/>
        <v>19</v>
      </c>
      <c r="I217" s="38">
        <v>1</v>
      </c>
      <c r="J217" s="38" t="s">
        <v>209</v>
      </c>
    </row>
    <row r="218" spans="1:11" s="38" customFormat="1" x14ac:dyDescent="0.2">
      <c r="A218" s="36">
        <f t="shared" si="16"/>
        <v>25010</v>
      </c>
      <c r="B218" s="41">
        <f t="shared" si="19"/>
        <v>75008</v>
      </c>
      <c r="C218" s="39">
        <v>1</v>
      </c>
      <c r="D218" s="38">
        <v>20</v>
      </c>
      <c r="E218" s="36">
        <v>1200</v>
      </c>
      <c r="F218" s="36">
        <f t="shared" si="17"/>
        <v>19</v>
      </c>
      <c r="G218" s="38">
        <v>3</v>
      </c>
      <c r="H218" s="36">
        <f t="shared" si="18"/>
        <v>19</v>
      </c>
      <c r="I218" s="38">
        <v>2</v>
      </c>
      <c r="J218" s="38" t="s">
        <v>114</v>
      </c>
    </row>
    <row r="219" spans="1:11" s="38" customFormat="1" x14ac:dyDescent="0.2">
      <c r="A219" s="36">
        <f t="shared" si="16"/>
        <v>25011</v>
      </c>
      <c r="B219" s="41">
        <f t="shared" si="19"/>
        <v>75009</v>
      </c>
      <c r="C219" s="39">
        <v>1</v>
      </c>
      <c r="D219" s="38">
        <v>20</v>
      </c>
      <c r="E219" s="36">
        <v>1210</v>
      </c>
      <c r="F219" s="36">
        <f t="shared" si="17"/>
        <v>19</v>
      </c>
      <c r="G219" s="38">
        <v>3</v>
      </c>
      <c r="H219" s="36">
        <f t="shared" si="18"/>
        <v>19</v>
      </c>
      <c r="I219" s="38">
        <v>2</v>
      </c>
      <c r="J219" s="38" t="s">
        <v>115</v>
      </c>
    </row>
    <row r="220" spans="1:11" s="38" customFormat="1" x14ac:dyDescent="0.2">
      <c r="A220" s="36">
        <f t="shared" si="16"/>
        <v>25012</v>
      </c>
      <c r="B220" s="41">
        <f t="shared" si="19"/>
        <v>75010</v>
      </c>
      <c r="C220" s="39">
        <v>1</v>
      </c>
      <c r="D220" s="38">
        <v>20</v>
      </c>
      <c r="E220" s="36">
        <v>1220</v>
      </c>
      <c r="F220" s="36">
        <f t="shared" si="17"/>
        <v>19</v>
      </c>
      <c r="G220" s="38">
        <v>3</v>
      </c>
      <c r="H220" s="36">
        <f t="shared" si="18"/>
        <v>19</v>
      </c>
      <c r="I220" s="38">
        <v>2</v>
      </c>
      <c r="J220" s="38" t="s">
        <v>116</v>
      </c>
    </row>
    <row r="221" spans="1:11" s="38" customFormat="1" x14ac:dyDescent="0.2">
      <c r="A221" s="36">
        <f t="shared" si="16"/>
        <v>25013</v>
      </c>
      <c r="B221" s="41">
        <f t="shared" si="19"/>
        <v>75011</v>
      </c>
      <c r="C221" s="39">
        <v>1</v>
      </c>
      <c r="D221" s="38">
        <v>20</v>
      </c>
      <c r="E221" s="36">
        <v>1230</v>
      </c>
      <c r="F221" s="36">
        <f t="shared" si="17"/>
        <v>19</v>
      </c>
      <c r="G221" s="38">
        <v>3</v>
      </c>
      <c r="H221" s="36">
        <f t="shared" si="18"/>
        <v>19</v>
      </c>
      <c r="I221" s="38">
        <v>2</v>
      </c>
      <c r="J221" s="38" t="s">
        <v>117</v>
      </c>
    </row>
    <row r="222" spans="1:11" s="38" customFormat="1" x14ac:dyDescent="0.2">
      <c r="A222" s="36">
        <f t="shared" si="16"/>
        <v>25014</v>
      </c>
      <c r="B222" s="41">
        <f t="shared" si="19"/>
        <v>75012</v>
      </c>
      <c r="C222" s="39">
        <v>1</v>
      </c>
      <c r="D222" s="38">
        <v>20</v>
      </c>
      <c r="E222" s="36">
        <v>1240</v>
      </c>
      <c r="F222" s="36">
        <f t="shared" si="17"/>
        <v>19</v>
      </c>
      <c r="G222" s="38">
        <v>3</v>
      </c>
      <c r="H222" s="36">
        <f t="shared" si="18"/>
        <v>19</v>
      </c>
      <c r="I222" s="38">
        <v>2</v>
      </c>
      <c r="J222" s="38" t="s">
        <v>118</v>
      </c>
    </row>
    <row r="223" spans="1:11" s="42" customFormat="1" x14ac:dyDescent="0.2">
      <c r="A223" s="40">
        <f t="shared" si="16"/>
        <v>26001</v>
      </c>
      <c r="B223" s="41">
        <f xml:space="preserve"> B211+1</f>
        <v>70006</v>
      </c>
      <c r="C223" s="41">
        <v>1</v>
      </c>
      <c r="D223" s="40">
        <v>1</v>
      </c>
      <c r="E223" s="36">
        <v>1250</v>
      </c>
      <c r="F223" s="40">
        <f t="shared" si="17"/>
        <v>20</v>
      </c>
      <c r="G223" s="42">
        <v>3</v>
      </c>
      <c r="H223" s="40">
        <f t="shared" si="18"/>
        <v>20</v>
      </c>
      <c r="I223" s="42">
        <v>1</v>
      </c>
      <c r="J223" s="42" t="s">
        <v>110</v>
      </c>
      <c r="K223" s="40"/>
    </row>
    <row r="224" spans="1:11" s="42" customFormat="1" x14ac:dyDescent="0.2">
      <c r="A224" s="40">
        <f t="shared" si="16"/>
        <v>26002</v>
      </c>
      <c r="B224" s="41">
        <f xml:space="preserve"> B212+1</f>
        <v>70013</v>
      </c>
      <c r="C224" s="41">
        <v>1</v>
      </c>
      <c r="D224" s="40">
        <v>1</v>
      </c>
      <c r="E224" s="36">
        <v>1260</v>
      </c>
      <c r="F224" s="40">
        <f t="shared" si="17"/>
        <v>20</v>
      </c>
      <c r="G224" s="42">
        <v>3</v>
      </c>
      <c r="H224" s="40">
        <f t="shared" si="18"/>
        <v>20</v>
      </c>
      <c r="I224" s="42">
        <v>1</v>
      </c>
      <c r="J224" s="42" t="s">
        <v>11</v>
      </c>
      <c r="K224" s="40"/>
    </row>
    <row r="225" spans="1:11" s="42" customFormat="1" x14ac:dyDescent="0.2">
      <c r="A225" s="40">
        <f t="shared" si="16"/>
        <v>26005</v>
      </c>
      <c r="B225" s="41">
        <f t="shared" ref="B225:B234" si="20">B213+1000</f>
        <v>76003</v>
      </c>
      <c r="C225" s="41">
        <v>1</v>
      </c>
      <c r="D225" s="40">
        <v>26</v>
      </c>
      <c r="E225" s="36">
        <v>1290</v>
      </c>
      <c r="F225" s="40">
        <f t="shared" si="17"/>
        <v>20</v>
      </c>
      <c r="G225" s="42">
        <v>3</v>
      </c>
      <c r="H225" s="40">
        <f t="shared" si="18"/>
        <v>20</v>
      </c>
      <c r="I225" s="42">
        <v>1</v>
      </c>
      <c r="J225" s="40" t="s">
        <v>213</v>
      </c>
      <c r="K225" s="41"/>
    </row>
    <row r="226" spans="1:11" s="42" customFormat="1" x14ac:dyDescent="0.2">
      <c r="A226" s="40">
        <f t="shared" si="16"/>
        <v>26006</v>
      </c>
      <c r="B226" s="41">
        <f t="shared" si="20"/>
        <v>76004</v>
      </c>
      <c r="C226" s="41">
        <v>1</v>
      </c>
      <c r="D226" s="40">
        <v>26</v>
      </c>
      <c r="E226" s="36">
        <v>1300</v>
      </c>
      <c r="F226" s="40">
        <f t="shared" si="17"/>
        <v>20</v>
      </c>
      <c r="G226" s="42">
        <v>3</v>
      </c>
      <c r="H226" s="40">
        <f t="shared" si="18"/>
        <v>20</v>
      </c>
      <c r="I226" s="42">
        <v>1</v>
      </c>
      <c r="J226" s="40" t="s">
        <v>214</v>
      </c>
      <c r="K226" s="41"/>
    </row>
    <row r="227" spans="1:11" s="42" customFormat="1" x14ac:dyDescent="0.2">
      <c r="A227" s="40">
        <f t="shared" si="16"/>
        <v>26007</v>
      </c>
      <c r="B227" s="41">
        <f t="shared" si="20"/>
        <v>76005</v>
      </c>
      <c r="C227" s="41">
        <v>1</v>
      </c>
      <c r="D227" s="40">
        <v>26</v>
      </c>
      <c r="E227" s="36">
        <v>1310</v>
      </c>
      <c r="F227" s="40">
        <f t="shared" si="17"/>
        <v>20</v>
      </c>
      <c r="G227" s="42">
        <v>3</v>
      </c>
      <c r="H227" s="40">
        <f t="shared" si="18"/>
        <v>20</v>
      </c>
      <c r="I227" s="42">
        <v>1</v>
      </c>
      <c r="J227" s="40" t="s">
        <v>264</v>
      </c>
      <c r="K227" s="41"/>
    </row>
    <row r="228" spans="1:11" s="42" customFormat="1" x14ac:dyDescent="0.2">
      <c r="A228" s="40">
        <f t="shared" si="16"/>
        <v>26008</v>
      </c>
      <c r="B228" s="41">
        <f t="shared" si="20"/>
        <v>76006</v>
      </c>
      <c r="C228" s="41">
        <v>1</v>
      </c>
      <c r="D228" s="40">
        <v>26</v>
      </c>
      <c r="E228" s="36">
        <v>1320</v>
      </c>
      <c r="F228" s="40">
        <f t="shared" si="17"/>
        <v>20</v>
      </c>
      <c r="G228" s="42">
        <v>3</v>
      </c>
      <c r="H228" s="40">
        <f t="shared" si="18"/>
        <v>20</v>
      </c>
      <c r="I228" s="42">
        <v>1</v>
      </c>
      <c r="J228" s="40" t="s">
        <v>265</v>
      </c>
      <c r="K228" s="41"/>
    </row>
    <row r="229" spans="1:11" s="42" customFormat="1" x14ac:dyDescent="0.2">
      <c r="A229" s="40">
        <f t="shared" si="16"/>
        <v>26009</v>
      </c>
      <c r="B229" s="41">
        <f t="shared" si="20"/>
        <v>76007</v>
      </c>
      <c r="C229" s="41">
        <v>1</v>
      </c>
      <c r="D229" s="40">
        <v>26</v>
      </c>
      <c r="E229" s="36">
        <v>1330</v>
      </c>
      <c r="F229" s="40">
        <f t="shared" si="17"/>
        <v>20</v>
      </c>
      <c r="G229" s="42">
        <v>3</v>
      </c>
      <c r="H229" s="40">
        <f t="shared" si="18"/>
        <v>20</v>
      </c>
      <c r="I229" s="42">
        <v>1</v>
      </c>
      <c r="J229" s="40" t="s">
        <v>218</v>
      </c>
      <c r="K229" s="41"/>
    </row>
    <row r="230" spans="1:11" s="42" customFormat="1" x14ac:dyDescent="0.2">
      <c r="A230" s="40">
        <f t="shared" si="16"/>
        <v>26010</v>
      </c>
      <c r="B230" s="41">
        <f t="shared" si="20"/>
        <v>76008</v>
      </c>
      <c r="C230" s="41">
        <v>1</v>
      </c>
      <c r="D230" s="40">
        <v>9</v>
      </c>
      <c r="E230" s="36">
        <v>1340</v>
      </c>
      <c r="F230" s="40">
        <f t="shared" si="17"/>
        <v>20</v>
      </c>
      <c r="G230" s="42">
        <v>3</v>
      </c>
      <c r="H230" s="40">
        <f t="shared" si="18"/>
        <v>20</v>
      </c>
      <c r="I230" s="42">
        <v>2</v>
      </c>
      <c r="J230" s="40" t="s">
        <v>119</v>
      </c>
      <c r="K230" s="41"/>
    </row>
    <row r="231" spans="1:11" s="42" customFormat="1" x14ac:dyDescent="0.2">
      <c r="A231" s="40">
        <f t="shared" si="16"/>
        <v>26011</v>
      </c>
      <c r="B231" s="41">
        <f t="shared" si="20"/>
        <v>76009</v>
      </c>
      <c r="C231" s="41">
        <v>1</v>
      </c>
      <c r="D231" s="40">
        <v>9</v>
      </c>
      <c r="E231" s="36">
        <v>1350</v>
      </c>
      <c r="F231" s="40">
        <f t="shared" si="17"/>
        <v>20</v>
      </c>
      <c r="G231" s="42">
        <v>3</v>
      </c>
      <c r="H231" s="40">
        <f t="shared" si="18"/>
        <v>20</v>
      </c>
      <c r="I231" s="42">
        <v>2</v>
      </c>
      <c r="J231" s="40" t="s">
        <v>120</v>
      </c>
      <c r="K231" s="41"/>
    </row>
    <row r="232" spans="1:11" s="42" customFormat="1" x14ac:dyDescent="0.2">
      <c r="A232" s="40">
        <f t="shared" si="16"/>
        <v>26012</v>
      </c>
      <c r="B232" s="41">
        <f t="shared" si="20"/>
        <v>76010</v>
      </c>
      <c r="C232" s="41">
        <v>1</v>
      </c>
      <c r="D232" s="40">
        <v>9</v>
      </c>
      <c r="E232" s="36">
        <v>1360</v>
      </c>
      <c r="F232" s="40">
        <f t="shared" si="17"/>
        <v>20</v>
      </c>
      <c r="G232" s="42">
        <v>3</v>
      </c>
      <c r="H232" s="40">
        <f t="shared" si="18"/>
        <v>20</v>
      </c>
      <c r="I232" s="42">
        <v>2</v>
      </c>
      <c r="J232" s="40" t="s">
        <v>121</v>
      </c>
      <c r="K232" s="41"/>
    </row>
    <row r="233" spans="1:11" s="42" customFormat="1" x14ac:dyDescent="0.2">
      <c r="A233" s="40">
        <f t="shared" si="16"/>
        <v>26013</v>
      </c>
      <c r="B233" s="41">
        <f t="shared" si="20"/>
        <v>76011</v>
      </c>
      <c r="C233" s="41">
        <v>1</v>
      </c>
      <c r="D233" s="40">
        <v>9</v>
      </c>
      <c r="E233" s="36">
        <v>1370</v>
      </c>
      <c r="F233" s="40">
        <f t="shared" si="17"/>
        <v>20</v>
      </c>
      <c r="G233" s="42">
        <v>3</v>
      </c>
      <c r="H233" s="40">
        <f t="shared" si="18"/>
        <v>20</v>
      </c>
      <c r="I233" s="42">
        <v>2</v>
      </c>
      <c r="J233" s="40" t="s">
        <v>122</v>
      </c>
      <c r="K233" s="41"/>
    </row>
    <row r="234" spans="1:11" s="42" customFormat="1" x14ac:dyDescent="0.2">
      <c r="A234" s="40">
        <f t="shared" si="16"/>
        <v>26014</v>
      </c>
      <c r="B234" s="41">
        <f t="shared" si="20"/>
        <v>76012</v>
      </c>
      <c r="C234" s="41">
        <v>1</v>
      </c>
      <c r="D234" s="40">
        <v>9</v>
      </c>
      <c r="E234" s="36">
        <v>1380</v>
      </c>
      <c r="F234" s="40">
        <f t="shared" si="17"/>
        <v>20</v>
      </c>
      <c r="G234" s="42">
        <v>3</v>
      </c>
      <c r="H234" s="40">
        <f t="shared" si="18"/>
        <v>20</v>
      </c>
      <c r="I234" s="42">
        <v>2</v>
      </c>
      <c r="J234" s="40" t="s">
        <v>123</v>
      </c>
      <c r="K234" s="40"/>
    </row>
    <row r="235" spans="1:11" s="38" customFormat="1" x14ac:dyDescent="0.2">
      <c r="A235" s="36">
        <f t="shared" si="16"/>
        <v>27001</v>
      </c>
      <c r="B235" s="37">
        <f xml:space="preserve"> B223+1</f>
        <v>70007</v>
      </c>
      <c r="C235" s="37">
        <v>1</v>
      </c>
      <c r="D235" s="36">
        <v>1</v>
      </c>
      <c r="E235" s="36">
        <v>1390</v>
      </c>
      <c r="F235" s="36">
        <f t="shared" si="17"/>
        <v>21</v>
      </c>
      <c r="G235" s="38">
        <v>3</v>
      </c>
      <c r="H235" s="36">
        <f t="shared" si="18"/>
        <v>21</v>
      </c>
      <c r="I235" s="38">
        <v>1</v>
      </c>
      <c r="J235" s="38" t="s">
        <v>110</v>
      </c>
    </row>
    <row r="236" spans="1:11" s="38" customFormat="1" x14ac:dyDescent="0.2">
      <c r="A236" s="36">
        <f t="shared" si="16"/>
        <v>27002</v>
      </c>
      <c r="B236" s="39">
        <f xml:space="preserve"> B224+1</f>
        <v>70014</v>
      </c>
      <c r="C236" s="39">
        <v>1</v>
      </c>
      <c r="D236" s="36">
        <v>1</v>
      </c>
      <c r="E236" s="36">
        <v>1400</v>
      </c>
      <c r="F236" s="36">
        <f t="shared" si="17"/>
        <v>21</v>
      </c>
      <c r="G236" s="38">
        <v>3</v>
      </c>
      <c r="H236" s="36">
        <f t="shared" si="18"/>
        <v>21</v>
      </c>
      <c r="I236" s="38">
        <v>1</v>
      </c>
      <c r="J236" s="38" t="s">
        <v>11</v>
      </c>
    </row>
    <row r="237" spans="1:11" s="38" customFormat="1" x14ac:dyDescent="0.2">
      <c r="A237" s="36">
        <f t="shared" si="16"/>
        <v>27005</v>
      </c>
      <c r="B237" s="41">
        <f t="shared" ref="B237:B246" si="21">B225+1000</f>
        <v>77003</v>
      </c>
      <c r="C237" s="39">
        <v>1</v>
      </c>
      <c r="D237" s="38">
        <v>10</v>
      </c>
      <c r="E237" s="36">
        <v>1430</v>
      </c>
      <c r="F237" s="36">
        <f t="shared" si="17"/>
        <v>21</v>
      </c>
      <c r="G237" s="38">
        <v>3</v>
      </c>
      <c r="H237" s="36">
        <f t="shared" si="18"/>
        <v>21</v>
      </c>
      <c r="I237" s="38">
        <v>1</v>
      </c>
      <c r="J237" s="38" t="s">
        <v>220</v>
      </c>
    </row>
    <row r="238" spans="1:11" s="38" customFormat="1" x14ac:dyDescent="0.2">
      <c r="A238" s="36">
        <f t="shared" si="16"/>
        <v>27006</v>
      </c>
      <c r="B238" s="41">
        <f t="shared" si="21"/>
        <v>77004</v>
      </c>
      <c r="C238" s="39">
        <v>1</v>
      </c>
      <c r="D238" s="38">
        <v>10</v>
      </c>
      <c r="E238" s="36">
        <v>1440</v>
      </c>
      <c r="F238" s="36">
        <f t="shared" si="17"/>
        <v>21</v>
      </c>
      <c r="G238" s="38">
        <v>3</v>
      </c>
      <c r="H238" s="36">
        <f t="shared" si="18"/>
        <v>21</v>
      </c>
      <c r="I238" s="38">
        <v>1</v>
      </c>
      <c r="J238" s="38" t="s">
        <v>221</v>
      </c>
    </row>
    <row r="239" spans="1:11" s="38" customFormat="1" x14ac:dyDescent="0.2">
      <c r="A239" s="36">
        <f t="shared" ref="A239:A270" si="22">A227+1000</f>
        <v>27007</v>
      </c>
      <c r="B239" s="41">
        <f t="shared" si="21"/>
        <v>77005</v>
      </c>
      <c r="C239" s="39">
        <v>1</v>
      </c>
      <c r="D239" s="38">
        <v>10</v>
      </c>
      <c r="E239" s="36">
        <v>1450</v>
      </c>
      <c r="F239" s="36">
        <f t="shared" ref="F239:F270" si="23">F227+1</f>
        <v>21</v>
      </c>
      <c r="G239" s="38">
        <v>3</v>
      </c>
      <c r="H239" s="36">
        <f t="shared" ref="H239:H270" si="24">H227+1</f>
        <v>21</v>
      </c>
      <c r="I239" s="38">
        <v>1</v>
      </c>
      <c r="J239" s="38" t="s">
        <v>222</v>
      </c>
    </row>
    <row r="240" spans="1:11" s="38" customFormat="1" x14ac:dyDescent="0.2">
      <c r="A240" s="36">
        <f t="shared" si="22"/>
        <v>27008</v>
      </c>
      <c r="B240" s="41">
        <f t="shared" si="21"/>
        <v>77006</v>
      </c>
      <c r="C240" s="39">
        <v>1</v>
      </c>
      <c r="D240" s="38">
        <v>10</v>
      </c>
      <c r="E240" s="36">
        <v>1460</v>
      </c>
      <c r="F240" s="36">
        <f t="shared" si="23"/>
        <v>21</v>
      </c>
      <c r="G240" s="38">
        <v>3</v>
      </c>
      <c r="H240" s="36">
        <f t="shared" si="24"/>
        <v>21</v>
      </c>
      <c r="I240" s="38">
        <v>1</v>
      </c>
      <c r="J240" s="38" t="s">
        <v>223</v>
      </c>
    </row>
    <row r="241" spans="1:10" s="38" customFormat="1" x14ac:dyDescent="0.2">
      <c r="A241" s="36">
        <f t="shared" si="22"/>
        <v>27009</v>
      </c>
      <c r="B241" s="41">
        <f t="shared" si="21"/>
        <v>77007</v>
      </c>
      <c r="C241" s="39">
        <v>1</v>
      </c>
      <c r="D241" s="38">
        <v>10</v>
      </c>
      <c r="E241" s="36">
        <v>1470</v>
      </c>
      <c r="F241" s="36">
        <f t="shared" si="23"/>
        <v>21</v>
      </c>
      <c r="G241" s="38">
        <v>3</v>
      </c>
      <c r="H241" s="36">
        <f t="shared" si="24"/>
        <v>21</v>
      </c>
      <c r="I241" s="38">
        <v>1</v>
      </c>
      <c r="J241" s="38" t="s">
        <v>224</v>
      </c>
    </row>
    <row r="242" spans="1:10" s="38" customFormat="1" x14ac:dyDescent="0.2">
      <c r="A242" s="36">
        <f t="shared" si="22"/>
        <v>27010</v>
      </c>
      <c r="B242" s="41">
        <f t="shared" si="21"/>
        <v>77008</v>
      </c>
      <c r="C242" s="39">
        <v>1</v>
      </c>
      <c r="D242" s="38">
        <v>27</v>
      </c>
      <c r="E242" s="36">
        <v>1480</v>
      </c>
      <c r="F242" s="36">
        <f t="shared" si="23"/>
        <v>21</v>
      </c>
      <c r="G242" s="38">
        <v>3</v>
      </c>
      <c r="H242" s="36">
        <f t="shared" si="24"/>
        <v>21</v>
      </c>
      <c r="I242" s="38">
        <v>2</v>
      </c>
      <c r="J242" s="38" t="s">
        <v>124</v>
      </c>
    </row>
    <row r="243" spans="1:10" s="38" customFormat="1" x14ac:dyDescent="0.2">
      <c r="A243" s="36">
        <f t="shared" si="22"/>
        <v>27011</v>
      </c>
      <c r="B243" s="41">
        <f t="shared" si="21"/>
        <v>77009</v>
      </c>
      <c r="C243" s="39">
        <v>1</v>
      </c>
      <c r="D243" s="38">
        <v>27</v>
      </c>
      <c r="E243" s="36">
        <v>1490</v>
      </c>
      <c r="F243" s="36">
        <f t="shared" si="23"/>
        <v>21</v>
      </c>
      <c r="G243" s="38">
        <v>3</v>
      </c>
      <c r="H243" s="36">
        <f t="shared" si="24"/>
        <v>21</v>
      </c>
      <c r="I243" s="38">
        <v>2</v>
      </c>
      <c r="J243" s="38" t="s">
        <v>125</v>
      </c>
    </row>
    <row r="244" spans="1:10" s="38" customFormat="1" x14ac:dyDescent="0.2">
      <c r="A244" s="36">
        <f t="shared" si="22"/>
        <v>27012</v>
      </c>
      <c r="B244" s="41">
        <f t="shared" si="21"/>
        <v>77010</v>
      </c>
      <c r="C244" s="39">
        <v>1</v>
      </c>
      <c r="D244" s="38">
        <v>27</v>
      </c>
      <c r="E244" s="36">
        <v>1500</v>
      </c>
      <c r="F244" s="36">
        <f t="shared" si="23"/>
        <v>21</v>
      </c>
      <c r="G244" s="38">
        <v>3</v>
      </c>
      <c r="H244" s="36">
        <f t="shared" si="24"/>
        <v>21</v>
      </c>
      <c r="I244" s="38">
        <v>2</v>
      </c>
      <c r="J244" s="38" t="s">
        <v>126</v>
      </c>
    </row>
    <row r="245" spans="1:10" s="38" customFormat="1" x14ac:dyDescent="0.2">
      <c r="A245" s="36">
        <f t="shared" si="22"/>
        <v>27013</v>
      </c>
      <c r="B245" s="41">
        <f t="shared" si="21"/>
        <v>77011</v>
      </c>
      <c r="C245" s="39">
        <v>1</v>
      </c>
      <c r="D245" s="38">
        <v>27</v>
      </c>
      <c r="E245" s="36">
        <v>1510</v>
      </c>
      <c r="F245" s="36">
        <f t="shared" si="23"/>
        <v>21</v>
      </c>
      <c r="G245" s="38">
        <v>3</v>
      </c>
      <c r="H245" s="36">
        <f t="shared" si="24"/>
        <v>21</v>
      </c>
      <c r="I245" s="38">
        <v>2</v>
      </c>
      <c r="J245" s="38" t="s">
        <v>127</v>
      </c>
    </row>
    <row r="246" spans="1:10" s="38" customFormat="1" x14ac:dyDescent="0.2">
      <c r="A246" s="36">
        <f t="shared" si="22"/>
        <v>27014</v>
      </c>
      <c r="B246" s="41">
        <f t="shared" si="21"/>
        <v>77012</v>
      </c>
      <c r="C246" s="39">
        <v>1</v>
      </c>
      <c r="D246" s="38">
        <v>27</v>
      </c>
      <c r="E246" s="36">
        <v>1520</v>
      </c>
      <c r="F246" s="36">
        <f t="shared" si="23"/>
        <v>21</v>
      </c>
      <c r="G246" s="38">
        <v>3</v>
      </c>
      <c r="H246" s="36">
        <f t="shared" si="24"/>
        <v>21</v>
      </c>
      <c r="I246" s="38">
        <v>2</v>
      </c>
      <c r="J246" s="38" t="s">
        <v>128</v>
      </c>
    </row>
    <row r="247" spans="1:10" s="42" customFormat="1" x14ac:dyDescent="0.2">
      <c r="A247" s="41">
        <f t="shared" ref="A247:B266" si="25">A163+10000</f>
        <v>31001</v>
      </c>
      <c r="B247" s="41">
        <f t="shared" si="25"/>
        <v>80001</v>
      </c>
      <c r="C247" s="41">
        <v>1</v>
      </c>
      <c r="D247" s="40">
        <v>1</v>
      </c>
      <c r="E247" s="40">
        <v>550</v>
      </c>
      <c r="F247" s="40">
        <v>22</v>
      </c>
      <c r="G247" s="42">
        <v>4</v>
      </c>
      <c r="H247" s="40">
        <v>22</v>
      </c>
      <c r="I247" s="42">
        <v>1</v>
      </c>
      <c r="J247" s="42" t="s">
        <v>110</v>
      </c>
    </row>
    <row r="248" spans="1:10" s="42" customFormat="1" x14ac:dyDescent="0.2">
      <c r="A248" s="41">
        <f t="shared" si="25"/>
        <v>31002</v>
      </c>
      <c r="B248" s="41">
        <f t="shared" si="25"/>
        <v>80008</v>
      </c>
      <c r="C248" s="41">
        <v>1</v>
      </c>
      <c r="D248" s="40">
        <v>1</v>
      </c>
      <c r="E248" s="40">
        <v>560</v>
      </c>
      <c r="F248" s="40">
        <v>22</v>
      </c>
      <c r="G248" s="42">
        <v>4</v>
      </c>
      <c r="H248" s="40">
        <v>22</v>
      </c>
      <c r="I248" s="42">
        <v>1</v>
      </c>
      <c r="J248" s="42" t="s">
        <v>11</v>
      </c>
    </row>
    <row r="249" spans="1:10" s="42" customFormat="1" x14ac:dyDescent="0.2">
      <c r="A249" s="41">
        <f t="shared" si="25"/>
        <v>31005</v>
      </c>
      <c r="B249" s="41">
        <f t="shared" si="25"/>
        <v>81003</v>
      </c>
      <c r="C249" s="41">
        <v>1</v>
      </c>
      <c r="D249" s="40">
        <v>13</v>
      </c>
      <c r="E249" s="40">
        <v>590</v>
      </c>
      <c r="F249" s="40">
        <v>22</v>
      </c>
      <c r="G249" s="42">
        <v>4</v>
      </c>
      <c r="H249" s="40">
        <v>22</v>
      </c>
      <c r="I249" s="42">
        <v>1</v>
      </c>
      <c r="J249" s="40" t="s">
        <v>161</v>
      </c>
    </row>
    <row r="250" spans="1:10" s="42" customFormat="1" x14ac:dyDescent="0.2">
      <c r="A250" s="41">
        <f t="shared" si="25"/>
        <v>31006</v>
      </c>
      <c r="B250" s="41">
        <f t="shared" si="25"/>
        <v>81004</v>
      </c>
      <c r="C250" s="41">
        <v>1</v>
      </c>
      <c r="D250" s="40">
        <v>13</v>
      </c>
      <c r="E250" s="40">
        <v>600</v>
      </c>
      <c r="F250" s="40">
        <v>22</v>
      </c>
      <c r="G250" s="42">
        <v>4</v>
      </c>
      <c r="H250" s="40">
        <v>22</v>
      </c>
      <c r="I250" s="42">
        <v>1</v>
      </c>
      <c r="J250" s="40" t="s">
        <v>162</v>
      </c>
    </row>
    <row r="251" spans="1:10" s="42" customFormat="1" x14ac:dyDescent="0.2">
      <c r="A251" s="41">
        <f t="shared" si="25"/>
        <v>31007</v>
      </c>
      <c r="B251" s="41">
        <f t="shared" si="25"/>
        <v>81005</v>
      </c>
      <c r="C251" s="41">
        <v>1</v>
      </c>
      <c r="D251" s="40">
        <v>13</v>
      </c>
      <c r="E251" s="40">
        <v>610</v>
      </c>
      <c r="F251" s="40">
        <v>22</v>
      </c>
      <c r="G251" s="42">
        <v>4</v>
      </c>
      <c r="H251" s="40">
        <v>22</v>
      </c>
      <c r="I251" s="42">
        <v>1</v>
      </c>
      <c r="J251" s="40" t="s">
        <v>163</v>
      </c>
    </row>
    <row r="252" spans="1:10" s="42" customFormat="1" x14ac:dyDescent="0.2">
      <c r="A252" s="41">
        <f t="shared" si="25"/>
        <v>31008</v>
      </c>
      <c r="B252" s="41">
        <f t="shared" si="25"/>
        <v>81006</v>
      </c>
      <c r="C252" s="41">
        <v>1</v>
      </c>
      <c r="D252" s="40">
        <v>13</v>
      </c>
      <c r="E252" s="40">
        <v>620</v>
      </c>
      <c r="F252" s="40">
        <v>22</v>
      </c>
      <c r="G252" s="42">
        <v>4</v>
      </c>
      <c r="H252" s="40">
        <v>22</v>
      </c>
      <c r="I252" s="42">
        <v>1</v>
      </c>
      <c r="J252" s="40" t="s">
        <v>164</v>
      </c>
    </row>
    <row r="253" spans="1:10" s="42" customFormat="1" x14ac:dyDescent="0.2">
      <c r="A253" s="41">
        <f t="shared" si="25"/>
        <v>31009</v>
      </c>
      <c r="B253" s="41">
        <f t="shared" si="25"/>
        <v>81007</v>
      </c>
      <c r="C253" s="41">
        <v>1</v>
      </c>
      <c r="D253" s="40">
        <v>13</v>
      </c>
      <c r="E253" s="40">
        <v>630</v>
      </c>
      <c r="F253" s="40">
        <v>22</v>
      </c>
      <c r="G253" s="42">
        <v>4</v>
      </c>
      <c r="H253" s="40">
        <v>22</v>
      </c>
      <c r="I253" s="42">
        <v>1</v>
      </c>
      <c r="J253" s="40" t="s">
        <v>165</v>
      </c>
    </row>
    <row r="254" spans="1:10" s="42" customFormat="1" x14ac:dyDescent="0.2">
      <c r="A254" s="41">
        <f t="shared" si="25"/>
        <v>31010</v>
      </c>
      <c r="B254" s="41">
        <f t="shared" si="25"/>
        <v>81008</v>
      </c>
      <c r="C254" s="41">
        <v>1</v>
      </c>
      <c r="D254" s="40">
        <v>6</v>
      </c>
      <c r="E254" s="40">
        <v>640</v>
      </c>
      <c r="F254" s="40">
        <v>22</v>
      </c>
      <c r="G254" s="42">
        <v>4</v>
      </c>
      <c r="H254" s="40">
        <v>22</v>
      </c>
      <c r="I254" s="42">
        <v>1</v>
      </c>
      <c r="J254" s="40" t="s">
        <v>103</v>
      </c>
    </row>
    <row r="255" spans="1:10" s="42" customFormat="1" x14ac:dyDescent="0.2">
      <c r="A255" s="41">
        <f t="shared" si="25"/>
        <v>31011</v>
      </c>
      <c r="B255" s="41">
        <f t="shared" si="25"/>
        <v>81009</v>
      </c>
      <c r="C255" s="41">
        <v>1</v>
      </c>
      <c r="D255" s="40">
        <v>6</v>
      </c>
      <c r="E255" s="40">
        <v>650</v>
      </c>
      <c r="F255" s="40">
        <v>22</v>
      </c>
      <c r="G255" s="42">
        <v>4</v>
      </c>
      <c r="H255" s="40">
        <v>22</v>
      </c>
      <c r="I255" s="42">
        <v>1</v>
      </c>
      <c r="J255" s="40" t="s">
        <v>104</v>
      </c>
    </row>
    <row r="256" spans="1:10" s="42" customFormat="1" x14ac:dyDescent="0.2">
      <c r="A256" s="41">
        <f t="shared" si="25"/>
        <v>31012</v>
      </c>
      <c r="B256" s="41">
        <f t="shared" si="25"/>
        <v>81010</v>
      </c>
      <c r="C256" s="41">
        <v>1</v>
      </c>
      <c r="D256" s="40">
        <v>6</v>
      </c>
      <c r="E256" s="40">
        <v>660</v>
      </c>
      <c r="F256" s="40">
        <v>22</v>
      </c>
      <c r="G256" s="42">
        <v>4</v>
      </c>
      <c r="H256" s="40">
        <v>22</v>
      </c>
      <c r="I256" s="42">
        <v>1</v>
      </c>
      <c r="J256" s="40" t="s">
        <v>61</v>
      </c>
    </row>
    <row r="257" spans="1:11" s="42" customFormat="1" x14ac:dyDescent="0.2">
      <c r="A257" s="41">
        <f t="shared" si="25"/>
        <v>31013</v>
      </c>
      <c r="B257" s="41">
        <f t="shared" si="25"/>
        <v>81011</v>
      </c>
      <c r="C257" s="41">
        <v>1</v>
      </c>
      <c r="D257" s="40">
        <v>6</v>
      </c>
      <c r="E257" s="40">
        <v>670</v>
      </c>
      <c r="F257" s="40">
        <v>22</v>
      </c>
      <c r="G257" s="42">
        <v>4</v>
      </c>
      <c r="H257" s="40">
        <v>22</v>
      </c>
      <c r="I257" s="42">
        <v>1</v>
      </c>
      <c r="J257" s="40" t="s">
        <v>62</v>
      </c>
    </row>
    <row r="258" spans="1:11" s="42" customFormat="1" x14ac:dyDescent="0.2">
      <c r="A258" s="41">
        <f t="shared" si="25"/>
        <v>31014</v>
      </c>
      <c r="B258" s="41">
        <f t="shared" si="25"/>
        <v>81012</v>
      </c>
      <c r="C258" s="41">
        <v>1</v>
      </c>
      <c r="D258" s="40">
        <v>6</v>
      </c>
      <c r="E258" s="40">
        <v>680</v>
      </c>
      <c r="F258" s="40">
        <v>22</v>
      </c>
      <c r="G258" s="42">
        <v>4</v>
      </c>
      <c r="H258" s="40">
        <v>22</v>
      </c>
      <c r="I258" s="42">
        <v>1</v>
      </c>
      <c r="J258" s="40" t="s">
        <v>63</v>
      </c>
    </row>
    <row r="259" spans="1:11" s="38" customFormat="1" x14ac:dyDescent="0.2">
      <c r="A259" s="44">
        <f t="shared" si="25"/>
        <v>32001</v>
      </c>
      <c r="B259" s="45">
        <f t="shared" si="25"/>
        <v>80002</v>
      </c>
      <c r="C259" s="45">
        <v>1</v>
      </c>
      <c r="D259" s="44">
        <v>1</v>
      </c>
      <c r="E259" s="44">
        <v>690</v>
      </c>
      <c r="F259" s="44">
        <v>23</v>
      </c>
      <c r="G259" s="46">
        <v>4</v>
      </c>
      <c r="H259" s="44">
        <v>23</v>
      </c>
      <c r="I259" s="46">
        <v>1</v>
      </c>
      <c r="J259" s="46" t="s">
        <v>110</v>
      </c>
      <c r="K259" s="46"/>
    </row>
    <row r="260" spans="1:11" s="38" customFormat="1" x14ac:dyDescent="0.2">
      <c r="A260" s="44">
        <f t="shared" si="25"/>
        <v>32002</v>
      </c>
      <c r="B260" s="45">
        <f t="shared" si="25"/>
        <v>80009</v>
      </c>
      <c r="C260" s="47">
        <v>1</v>
      </c>
      <c r="D260" s="46">
        <v>1</v>
      </c>
      <c r="E260" s="44">
        <v>700</v>
      </c>
      <c r="F260" s="44">
        <v>23</v>
      </c>
      <c r="G260" s="46">
        <v>4</v>
      </c>
      <c r="H260" s="44">
        <v>23</v>
      </c>
      <c r="I260" s="46">
        <v>1</v>
      </c>
      <c r="J260" s="46" t="s">
        <v>11</v>
      </c>
      <c r="K260" s="46"/>
    </row>
    <row r="261" spans="1:11" s="38" customFormat="1" x14ac:dyDescent="0.2">
      <c r="A261" s="44">
        <f t="shared" si="25"/>
        <v>32005</v>
      </c>
      <c r="B261" s="45">
        <f t="shared" si="25"/>
        <v>82003</v>
      </c>
      <c r="C261" s="47">
        <v>1</v>
      </c>
      <c r="D261" s="46">
        <v>13</v>
      </c>
      <c r="E261" s="44">
        <v>730</v>
      </c>
      <c r="F261" s="44">
        <v>23</v>
      </c>
      <c r="G261" s="46">
        <v>4</v>
      </c>
      <c r="H261" s="44">
        <v>23</v>
      </c>
      <c r="I261" s="46">
        <v>1</v>
      </c>
      <c r="J261" s="46" t="s">
        <v>166</v>
      </c>
      <c r="K261" s="46"/>
    </row>
    <row r="262" spans="1:11" s="38" customFormat="1" x14ac:dyDescent="0.2">
      <c r="A262" s="44">
        <f t="shared" si="25"/>
        <v>32006</v>
      </c>
      <c r="B262" s="45">
        <f t="shared" si="25"/>
        <v>82004</v>
      </c>
      <c r="C262" s="47">
        <v>1</v>
      </c>
      <c r="D262" s="46">
        <v>13</v>
      </c>
      <c r="E262" s="44">
        <v>740</v>
      </c>
      <c r="F262" s="44">
        <v>23</v>
      </c>
      <c r="G262" s="46">
        <v>4</v>
      </c>
      <c r="H262" s="44">
        <v>23</v>
      </c>
      <c r="I262" s="46">
        <v>1</v>
      </c>
      <c r="J262" s="46" t="s">
        <v>168</v>
      </c>
      <c r="K262" s="46"/>
    </row>
    <row r="263" spans="1:11" s="38" customFormat="1" x14ac:dyDescent="0.2">
      <c r="A263" s="44">
        <f t="shared" si="25"/>
        <v>32007</v>
      </c>
      <c r="B263" s="45">
        <f t="shared" si="25"/>
        <v>82005</v>
      </c>
      <c r="C263" s="47">
        <v>1</v>
      </c>
      <c r="D263" s="46">
        <v>13</v>
      </c>
      <c r="E263" s="44">
        <v>750</v>
      </c>
      <c r="F263" s="44">
        <v>23</v>
      </c>
      <c r="G263" s="46">
        <v>4</v>
      </c>
      <c r="H263" s="44">
        <v>23</v>
      </c>
      <c r="I263" s="46">
        <v>1</v>
      </c>
      <c r="J263" s="46" t="s">
        <v>170</v>
      </c>
      <c r="K263" s="46"/>
    </row>
    <row r="264" spans="1:11" s="38" customFormat="1" x14ac:dyDescent="0.2">
      <c r="A264" s="44">
        <f t="shared" si="25"/>
        <v>32008</v>
      </c>
      <c r="B264" s="45">
        <f t="shared" si="25"/>
        <v>82006</v>
      </c>
      <c r="C264" s="47">
        <v>1</v>
      </c>
      <c r="D264" s="46">
        <v>13</v>
      </c>
      <c r="E264" s="44">
        <v>760</v>
      </c>
      <c r="F264" s="44">
        <v>23</v>
      </c>
      <c r="G264" s="46">
        <v>4</v>
      </c>
      <c r="H264" s="44">
        <v>23</v>
      </c>
      <c r="I264" s="46">
        <v>1</v>
      </c>
      <c r="J264" s="46" t="s">
        <v>172</v>
      </c>
      <c r="K264" s="46"/>
    </row>
    <row r="265" spans="1:11" s="38" customFormat="1" x14ac:dyDescent="0.2">
      <c r="A265" s="44">
        <f t="shared" si="25"/>
        <v>32009</v>
      </c>
      <c r="B265" s="45">
        <f t="shared" si="25"/>
        <v>82007</v>
      </c>
      <c r="C265" s="47">
        <v>1</v>
      </c>
      <c r="D265" s="46">
        <v>13</v>
      </c>
      <c r="E265" s="44">
        <v>770</v>
      </c>
      <c r="F265" s="44">
        <v>23</v>
      </c>
      <c r="G265" s="46">
        <v>4</v>
      </c>
      <c r="H265" s="44">
        <v>23</v>
      </c>
      <c r="I265" s="46">
        <v>1</v>
      </c>
      <c r="J265" s="46" t="s">
        <v>174</v>
      </c>
      <c r="K265" s="46"/>
    </row>
    <row r="266" spans="1:11" s="38" customFormat="1" x14ac:dyDescent="0.2">
      <c r="A266" s="44">
        <f t="shared" si="25"/>
        <v>32010</v>
      </c>
      <c r="B266" s="45">
        <f t="shared" si="25"/>
        <v>82008</v>
      </c>
      <c r="C266" s="47">
        <v>1</v>
      </c>
      <c r="D266" s="46">
        <v>18</v>
      </c>
      <c r="E266" s="44">
        <v>780</v>
      </c>
      <c r="F266" s="44">
        <v>23</v>
      </c>
      <c r="G266" s="46">
        <v>4</v>
      </c>
      <c r="H266" s="44">
        <v>23</v>
      </c>
      <c r="I266" s="46">
        <v>1</v>
      </c>
      <c r="J266" s="46" t="s">
        <v>176</v>
      </c>
      <c r="K266" s="46"/>
    </row>
    <row r="267" spans="1:11" s="38" customFormat="1" x14ac:dyDescent="0.2">
      <c r="A267" s="44">
        <f t="shared" ref="A267:B286" si="26">A183+10000</f>
        <v>32011</v>
      </c>
      <c r="B267" s="45">
        <f t="shared" si="26"/>
        <v>82009</v>
      </c>
      <c r="C267" s="47">
        <v>1</v>
      </c>
      <c r="D267" s="46">
        <v>18</v>
      </c>
      <c r="E267" s="44">
        <v>790</v>
      </c>
      <c r="F267" s="44">
        <v>23</v>
      </c>
      <c r="G267" s="46">
        <v>4</v>
      </c>
      <c r="H267" s="44">
        <v>23</v>
      </c>
      <c r="I267" s="46">
        <v>1</v>
      </c>
      <c r="J267" s="46" t="s">
        <v>177</v>
      </c>
      <c r="K267" s="46"/>
    </row>
    <row r="268" spans="1:11" s="38" customFormat="1" x14ac:dyDescent="0.2">
      <c r="A268" s="44">
        <f t="shared" si="26"/>
        <v>32012</v>
      </c>
      <c r="B268" s="45">
        <f t="shared" si="26"/>
        <v>82010</v>
      </c>
      <c r="C268" s="47">
        <v>1</v>
      </c>
      <c r="D268" s="46">
        <v>18</v>
      </c>
      <c r="E268" s="44">
        <v>800</v>
      </c>
      <c r="F268" s="44">
        <v>23</v>
      </c>
      <c r="G268" s="46">
        <v>4</v>
      </c>
      <c r="H268" s="44">
        <v>23</v>
      </c>
      <c r="I268" s="46">
        <v>1</v>
      </c>
      <c r="J268" s="46" t="s">
        <v>178</v>
      </c>
      <c r="K268" s="46"/>
    </row>
    <row r="269" spans="1:11" s="38" customFormat="1" x14ac:dyDescent="0.2">
      <c r="A269" s="44">
        <f t="shared" si="26"/>
        <v>32013</v>
      </c>
      <c r="B269" s="45">
        <f t="shared" si="26"/>
        <v>82011</v>
      </c>
      <c r="C269" s="47">
        <v>1</v>
      </c>
      <c r="D269" s="46">
        <v>18</v>
      </c>
      <c r="E269" s="44">
        <v>810</v>
      </c>
      <c r="F269" s="44">
        <v>23</v>
      </c>
      <c r="G269" s="46">
        <v>4</v>
      </c>
      <c r="H269" s="44">
        <v>23</v>
      </c>
      <c r="I269" s="46">
        <v>1</v>
      </c>
      <c r="J269" s="46" t="s">
        <v>179</v>
      </c>
      <c r="K269" s="46"/>
    </row>
    <row r="270" spans="1:11" s="38" customFormat="1" x14ac:dyDescent="0.2">
      <c r="A270" s="44">
        <f t="shared" si="26"/>
        <v>32014</v>
      </c>
      <c r="B270" s="45">
        <f t="shared" si="26"/>
        <v>82012</v>
      </c>
      <c r="C270" s="47">
        <v>1</v>
      </c>
      <c r="D270" s="46">
        <v>18</v>
      </c>
      <c r="E270" s="44">
        <v>820</v>
      </c>
      <c r="F270" s="44">
        <v>23</v>
      </c>
      <c r="G270" s="46">
        <v>4</v>
      </c>
      <c r="H270" s="44">
        <v>23</v>
      </c>
      <c r="I270" s="46">
        <v>1</v>
      </c>
      <c r="J270" s="46" t="s">
        <v>180</v>
      </c>
      <c r="K270" s="46"/>
    </row>
    <row r="271" spans="1:11" s="42" customFormat="1" x14ac:dyDescent="0.2">
      <c r="A271" s="40">
        <f t="shared" si="26"/>
        <v>33001</v>
      </c>
      <c r="B271" s="41">
        <f t="shared" si="26"/>
        <v>80003</v>
      </c>
      <c r="C271" s="41">
        <v>1</v>
      </c>
      <c r="D271" s="40">
        <v>1</v>
      </c>
      <c r="E271" s="36">
        <v>830</v>
      </c>
      <c r="F271" s="40">
        <v>24</v>
      </c>
      <c r="G271" s="42">
        <v>4</v>
      </c>
      <c r="H271" s="40">
        <v>24</v>
      </c>
      <c r="I271" s="42">
        <v>1</v>
      </c>
      <c r="J271" s="42" t="s">
        <v>110</v>
      </c>
    </row>
    <row r="272" spans="1:11" s="42" customFormat="1" x14ac:dyDescent="0.2">
      <c r="A272" s="40">
        <f t="shared" si="26"/>
        <v>33002</v>
      </c>
      <c r="B272" s="41">
        <f t="shared" si="26"/>
        <v>80010</v>
      </c>
      <c r="C272" s="41">
        <v>1</v>
      </c>
      <c r="D272" s="40">
        <v>1</v>
      </c>
      <c r="E272" s="36">
        <v>840</v>
      </c>
      <c r="F272" s="40">
        <v>24</v>
      </c>
      <c r="G272" s="42">
        <v>4</v>
      </c>
      <c r="H272" s="40">
        <v>24</v>
      </c>
      <c r="I272" s="42">
        <v>1</v>
      </c>
      <c r="J272" s="42" t="s">
        <v>11</v>
      </c>
    </row>
    <row r="273" spans="1:11" s="42" customFormat="1" x14ac:dyDescent="0.2">
      <c r="A273" s="40">
        <f t="shared" si="26"/>
        <v>33005</v>
      </c>
      <c r="B273" s="41">
        <f t="shared" si="26"/>
        <v>83003</v>
      </c>
      <c r="C273" s="41">
        <v>1</v>
      </c>
      <c r="D273" s="40">
        <v>8</v>
      </c>
      <c r="E273" s="36">
        <v>870</v>
      </c>
      <c r="F273" s="40">
        <v>24</v>
      </c>
      <c r="G273" s="42">
        <v>4</v>
      </c>
      <c r="H273" s="40">
        <v>24</v>
      </c>
      <c r="I273" s="42">
        <v>1</v>
      </c>
      <c r="J273" s="40" t="s">
        <v>129</v>
      </c>
    </row>
    <row r="274" spans="1:11" s="42" customFormat="1" x14ac:dyDescent="0.2">
      <c r="A274" s="40">
        <f t="shared" si="26"/>
        <v>33006</v>
      </c>
      <c r="B274" s="41">
        <f t="shared" si="26"/>
        <v>83004</v>
      </c>
      <c r="C274" s="41">
        <v>1</v>
      </c>
      <c r="D274" s="40">
        <v>8</v>
      </c>
      <c r="E274" s="36">
        <v>880</v>
      </c>
      <c r="F274" s="40">
        <v>24</v>
      </c>
      <c r="G274" s="42">
        <v>4</v>
      </c>
      <c r="H274" s="40">
        <v>24</v>
      </c>
      <c r="I274" s="42">
        <v>1</v>
      </c>
      <c r="J274" s="40" t="s">
        <v>185</v>
      </c>
    </row>
    <row r="275" spans="1:11" s="42" customFormat="1" x14ac:dyDescent="0.2">
      <c r="A275" s="40">
        <f t="shared" si="26"/>
        <v>33007</v>
      </c>
      <c r="B275" s="41">
        <f t="shared" si="26"/>
        <v>83005</v>
      </c>
      <c r="C275" s="41">
        <v>1</v>
      </c>
      <c r="D275" s="40">
        <v>8</v>
      </c>
      <c r="E275" s="36">
        <v>890</v>
      </c>
      <c r="F275" s="40">
        <v>24</v>
      </c>
      <c r="G275" s="42">
        <v>4</v>
      </c>
      <c r="H275" s="40">
        <v>24</v>
      </c>
      <c r="I275" s="42">
        <v>1</v>
      </c>
      <c r="J275" s="40" t="s">
        <v>186</v>
      </c>
    </row>
    <row r="276" spans="1:11" s="42" customFormat="1" x14ac:dyDescent="0.2">
      <c r="A276" s="40">
        <f t="shared" si="26"/>
        <v>33008</v>
      </c>
      <c r="B276" s="41">
        <f t="shared" si="26"/>
        <v>83006</v>
      </c>
      <c r="C276" s="41">
        <v>1</v>
      </c>
      <c r="D276" s="40">
        <v>8</v>
      </c>
      <c r="E276" s="36">
        <v>900</v>
      </c>
      <c r="F276" s="40">
        <v>24</v>
      </c>
      <c r="G276" s="42">
        <v>4</v>
      </c>
      <c r="H276" s="40">
        <v>24</v>
      </c>
      <c r="I276" s="42">
        <v>1</v>
      </c>
      <c r="J276" s="40" t="s">
        <v>187</v>
      </c>
    </row>
    <row r="277" spans="1:11" s="42" customFormat="1" x14ac:dyDescent="0.2">
      <c r="A277" s="40">
        <f t="shared" si="26"/>
        <v>33009</v>
      </c>
      <c r="B277" s="41">
        <f t="shared" si="26"/>
        <v>83007</v>
      </c>
      <c r="C277" s="41">
        <v>1</v>
      </c>
      <c r="D277" s="40">
        <v>8</v>
      </c>
      <c r="E277" s="36">
        <v>910</v>
      </c>
      <c r="F277" s="40">
        <v>24</v>
      </c>
      <c r="G277" s="42">
        <v>4</v>
      </c>
      <c r="H277" s="40">
        <v>24</v>
      </c>
      <c r="I277" s="42">
        <v>1</v>
      </c>
      <c r="J277" s="40" t="s">
        <v>188</v>
      </c>
    </row>
    <row r="278" spans="1:11" s="42" customFormat="1" x14ac:dyDescent="0.2">
      <c r="A278" s="40">
        <f t="shared" si="26"/>
        <v>33010</v>
      </c>
      <c r="B278" s="41">
        <f t="shared" si="26"/>
        <v>83008</v>
      </c>
      <c r="C278" s="41">
        <v>1</v>
      </c>
      <c r="D278" s="40">
        <v>7</v>
      </c>
      <c r="E278" s="36">
        <v>920</v>
      </c>
      <c r="F278" s="40">
        <v>24</v>
      </c>
      <c r="G278" s="42">
        <v>4</v>
      </c>
      <c r="H278" s="40">
        <v>24</v>
      </c>
      <c r="I278" s="42">
        <v>1</v>
      </c>
      <c r="J278" s="40" t="s">
        <v>193</v>
      </c>
    </row>
    <row r="279" spans="1:11" s="42" customFormat="1" x14ac:dyDescent="0.2">
      <c r="A279" s="40">
        <f t="shared" si="26"/>
        <v>33011</v>
      </c>
      <c r="B279" s="41">
        <f t="shared" si="26"/>
        <v>83009</v>
      </c>
      <c r="C279" s="41">
        <v>1</v>
      </c>
      <c r="D279" s="40">
        <v>7</v>
      </c>
      <c r="E279" s="36">
        <v>930</v>
      </c>
      <c r="F279" s="40">
        <v>24</v>
      </c>
      <c r="G279" s="42">
        <v>4</v>
      </c>
      <c r="H279" s="40">
        <v>24</v>
      </c>
      <c r="I279" s="42">
        <v>1</v>
      </c>
      <c r="J279" s="40" t="s">
        <v>194</v>
      </c>
    </row>
    <row r="280" spans="1:11" s="42" customFormat="1" x14ac:dyDescent="0.2">
      <c r="A280" s="40">
        <f t="shared" si="26"/>
        <v>33012</v>
      </c>
      <c r="B280" s="41">
        <f t="shared" si="26"/>
        <v>83010</v>
      </c>
      <c r="C280" s="41">
        <v>1</v>
      </c>
      <c r="D280" s="40">
        <v>7</v>
      </c>
      <c r="E280" s="36">
        <v>940</v>
      </c>
      <c r="F280" s="40">
        <v>24</v>
      </c>
      <c r="G280" s="42">
        <v>4</v>
      </c>
      <c r="H280" s="40">
        <v>24</v>
      </c>
      <c r="I280" s="42">
        <v>1</v>
      </c>
      <c r="J280" s="40" t="s">
        <v>131</v>
      </c>
    </row>
    <row r="281" spans="1:11" s="42" customFormat="1" x14ac:dyDescent="0.2">
      <c r="A281" s="40">
        <f t="shared" si="26"/>
        <v>33013</v>
      </c>
      <c r="B281" s="41">
        <f t="shared" si="26"/>
        <v>83011</v>
      </c>
      <c r="C281" s="41">
        <v>1</v>
      </c>
      <c r="D281" s="40">
        <v>7</v>
      </c>
      <c r="E281" s="36">
        <v>950</v>
      </c>
      <c r="F281" s="40">
        <v>24</v>
      </c>
      <c r="G281" s="42">
        <v>4</v>
      </c>
      <c r="H281" s="40">
        <v>24</v>
      </c>
      <c r="I281" s="42">
        <v>1</v>
      </c>
      <c r="J281" s="40" t="s">
        <v>195</v>
      </c>
    </row>
    <row r="282" spans="1:11" s="42" customFormat="1" x14ac:dyDescent="0.2">
      <c r="A282" s="40">
        <f t="shared" si="26"/>
        <v>33014</v>
      </c>
      <c r="B282" s="41">
        <f t="shared" si="26"/>
        <v>83012</v>
      </c>
      <c r="C282" s="41">
        <v>1</v>
      </c>
      <c r="D282" s="40">
        <v>7</v>
      </c>
      <c r="E282" s="36">
        <v>960</v>
      </c>
      <c r="F282" s="40">
        <v>24</v>
      </c>
      <c r="G282" s="42">
        <v>4</v>
      </c>
      <c r="H282" s="40">
        <v>24</v>
      </c>
      <c r="I282" s="42">
        <v>1</v>
      </c>
      <c r="J282" s="40" t="s">
        <v>132</v>
      </c>
    </row>
    <row r="283" spans="1:11" s="38" customFormat="1" x14ac:dyDescent="0.2">
      <c r="A283" s="44">
        <f t="shared" si="26"/>
        <v>34001</v>
      </c>
      <c r="B283" s="45">
        <f t="shared" si="26"/>
        <v>80004</v>
      </c>
      <c r="C283" s="45">
        <v>1</v>
      </c>
      <c r="D283" s="44">
        <v>1</v>
      </c>
      <c r="E283" s="44">
        <v>970</v>
      </c>
      <c r="F283" s="44">
        <v>25</v>
      </c>
      <c r="G283" s="46">
        <v>4</v>
      </c>
      <c r="H283" s="44">
        <v>25</v>
      </c>
      <c r="I283" s="46">
        <v>1</v>
      </c>
      <c r="J283" s="46" t="s">
        <v>110</v>
      </c>
      <c r="K283" s="46"/>
    </row>
    <row r="284" spans="1:11" s="38" customFormat="1" x14ac:dyDescent="0.2">
      <c r="A284" s="44">
        <f t="shared" si="26"/>
        <v>34002</v>
      </c>
      <c r="B284" s="45">
        <f t="shared" si="26"/>
        <v>80011</v>
      </c>
      <c r="C284" s="47">
        <v>1</v>
      </c>
      <c r="D284" s="46">
        <v>1</v>
      </c>
      <c r="E284" s="44">
        <v>980</v>
      </c>
      <c r="F284" s="44">
        <v>25</v>
      </c>
      <c r="G284" s="46">
        <v>4</v>
      </c>
      <c r="H284" s="44">
        <v>25</v>
      </c>
      <c r="I284" s="46">
        <v>1</v>
      </c>
      <c r="J284" s="46" t="s">
        <v>11</v>
      </c>
      <c r="K284" s="46"/>
    </row>
    <row r="285" spans="1:11" s="38" customFormat="1" x14ac:dyDescent="0.2">
      <c r="A285" s="44">
        <f t="shared" si="26"/>
        <v>34005</v>
      </c>
      <c r="B285" s="45">
        <f t="shared" si="26"/>
        <v>84003</v>
      </c>
      <c r="C285" s="47">
        <v>1</v>
      </c>
      <c r="D285" s="46">
        <v>16</v>
      </c>
      <c r="E285" s="44">
        <v>1010</v>
      </c>
      <c r="F285" s="44">
        <v>25</v>
      </c>
      <c r="G285" s="46">
        <v>4</v>
      </c>
      <c r="H285" s="44">
        <v>25</v>
      </c>
      <c r="I285" s="46">
        <v>1</v>
      </c>
      <c r="J285" s="46" t="s">
        <v>201</v>
      </c>
      <c r="K285" s="46"/>
    </row>
    <row r="286" spans="1:11" s="38" customFormat="1" x14ac:dyDescent="0.2">
      <c r="A286" s="44">
        <f t="shared" si="26"/>
        <v>34006</v>
      </c>
      <c r="B286" s="45">
        <f t="shared" si="26"/>
        <v>84004</v>
      </c>
      <c r="C286" s="47">
        <v>1</v>
      </c>
      <c r="D286" s="46">
        <v>16</v>
      </c>
      <c r="E286" s="44">
        <v>1020</v>
      </c>
      <c r="F286" s="44">
        <v>25</v>
      </c>
      <c r="G286" s="46">
        <v>4</v>
      </c>
      <c r="H286" s="44">
        <v>25</v>
      </c>
      <c r="I286" s="46">
        <v>1</v>
      </c>
      <c r="J286" s="46" t="s">
        <v>202</v>
      </c>
      <c r="K286" s="46"/>
    </row>
    <row r="287" spans="1:11" s="38" customFormat="1" x14ac:dyDescent="0.2">
      <c r="A287" s="44">
        <f t="shared" ref="A287:B306" si="27">A203+10000</f>
        <v>34007</v>
      </c>
      <c r="B287" s="45">
        <f t="shared" si="27"/>
        <v>84005</v>
      </c>
      <c r="C287" s="47">
        <v>1</v>
      </c>
      <c r="D287" s="46">
        <v>16</v>
      </c>
      <c r="E287" s="44">
        <v>1030</v>
      </c>
      <c r="F287" s="44">
        <v>25</v>
      </c>
      <c r="G287" s="46">
        <v>4</v>
      </c>
      <c r="H287" s="44">
        <v>25</v>
      </c>
      <c r="I287" s="46">
        <v>1</v>
      </c>
      <c r="J287" s="46" t="s">
        <v>203</v>
      </c>
      <c r="K287" s="46"/>
    </row>
    <row r="288" spans="1:11" s="38" customFormat="1" x14ac:dyDescent="0.2">
      <c r="A288" s="44">
        <f t="shared" si="27"/>
        <v>34008</v>
      </c>
      <c r="B288" s="45">
        <f t="shared" si="27"/>
        <v>84006</v>
      </c>
      <c r="C288" s="47">
        <v>1</v>
      </c>
      <c r="D288" s="46">
        <v>16</v>
      </c>
      <c r="E288" s="44">
        <v>1040</v>
      </c>
      <c r="F288" s="44">
        <v>25</v>
      </c>
      <c r="G288" s="46">
        <v>4</v>
      </c>
      <c r="H288" s="44">
        <v>25</v>
      </c>
      <c r="I288" s="46">
        <v>1</v>
      </c>
      <c r="J288" s="46" t="s">
        <v>204</v>
      </c>
      <c r="K288" s="46"/>
    </row>
    <row r="289" spans="1:11" s="38" customFormat="1" x14ac:dyDescent="0.2">
      <c r="A289" s="44">
        <f t="shared" si="27"/>
        <v>34009</v>
      </c>
      <c r="B289" s="45">
        <f t="shared" si="27"/>
        <v>84007</v>
      </c>
      <c r="C289" s="47">
        <v>1</v>
      </c>
      <c r="D289" s="46">
        <v>16</v>
      </c>
      <c r="E289" s="44">
        <v>1050</v>
      </c>
      <c r="F289" s="44">
        <v>25</v>
      </c>
      <c r="G289" s="46">
        <v>4</v>
      </c>
      <c r="H289" s="44">
        <v>25</v>
      </c>
      <c r="I289" s="46">
        <v>1</v>
      </c>
      <c r="J289" s="46" t="s">
        <v>205</v>
      </c>
      <c r="K289" s="46"/>
    </row>
    <row r="290" spans="1:11" s="38" customFormat="1" x14ac:dyDescent="0.2">
      <c r="A290" s="44">
        <f t="shared" si="27"/>
        <v>34010</v>
      </c>
      <c r="B290" s="45">
        <f t="shared" si="27"/>
        <v>84008</v>
      </c>
      <c r="C290" s="47">
        <v>1</v>
      </c>
      <c r="D290" s="46">
        <v>3</v>
      </c>
      <c r="E290" s="44">
        <v>1060</v>
      </c>
      <c r="F290" s="44">
        <v>25</v>
      </c>
      <c r="G290" s="46">
        <v>4</v>
      </c>
      <c r="H290" s="44">
        <v>25</v>
      </c>
      <c r="I290" s="46">
        <v>2</v>
      </c>
      <c r="J290" s="46" t="s">
        <v>266</v>
      </c>
      <c r="K290" s="46"/>
    </row>
    <row r="291" spans="1:11" s="38" customFormat="1" x14ac:dyDescent="0.2">
      <c r="A291" s="44">
        <f t="shared" si="27"/>
        <v>34011</v>
      </c>
      <c r="B291" s="45">
        <f t="shared" si="27"/>
        <v>84009</v>
      </c>
      <c r="C291" s="47">
        <v>1</v>
      </c>
      <c r="D291" s="46">
        <v>3</v>
      </c>
      <c r="E291" s="44">
        <v>1070</v>
      </c>
      <c r="F291" s="44">
        <v>25</v>
      </c>
      <c r="G291" s="46">
        <v>4</v>
      </c>
      <c r="H291" s="44">
        <v>25</v>
      </c>
      <c r="I291" s="46">
        <v>2</v>
      </c>
      <c r="J291" s="46" t="s">
        <v>133</v>
      </c>
      <c r="K291" s="46"/>
    </row>
    <row r="292" spans="1:11" s="38" customFormat="1" x14ac:dyDescent="0.2">
      <c r="A292" s="44">
        <f t="shared" si="27"/>
        <v>34012</v>
      </c>
      <c r="B292" s="45">
        <f t="shared" si="27"/>
        <v>84010</v>
      </c>
      <c r="C292" s="47">
        <v>1</v>
      </c>
      <c r="D292" s="46">
        <v>3</v>
      </c>
      <c r="E292" s="44">
        <v>1080</v>
      </c>
      <c r="F292" s="44">
        <v>25</v>
      </c>
      <c r="G292" s="46">
        <v>4</v>
      </c>
      <c r="H292" s="44">
        <v>25</v>
      </c>
      <c r="I292" s="46">
        <v>2</v>
      </c>
      <c r="J292" s="46" t="s">
        <v>134</v>
      </c>
      <c r="K292" s="46"/>
    </row>
    <row r="293" spans="1:11" s="38" customFormat="1" x14ac:dyDescent="0.2">
      <c r="A293" s="44">
        <f t="shared" si="27"/>
        <v>34013</v>
      </c>
      <c r="B293" s="45">
        <f t="shared" si="27"/>
        <v>84011</v>
      </c>
      <c r="C293" s="47">
        <v>1</v>
      </c>
      <c r="D293" s="46">
        <v>3</v>
      </c>
      <c r="E293" s="44">
        <v>1090</v>
      </c>
      <c r="F293" s="44">
        <v>25</v>
      </c>
      <c r="G293" s="46">
        <v>4</v>
      </c>
      <c r="H293" s="44">
        <v>25</v>
      </c>
      <c r="I293" s="46">
        <v>2</v>
      </c>
      <c r="J293" s="46" t="s">
        <v>135</v>
      </c>
      <c r="K293" s="46"/>
    </row>
    <row r="294" spans="1:11" s="38" customFormat="1" x14ac:dyDescent="0.2">
      <c r="A294" s="44">
        <f t="shared" si="27"/>
        <v>34014</v>
      </c>
      <c r="B294" s="45">
        <f t="shared" si="27"/>
        <v>84012</v>
      </c>
      <c r="C294" s="47">
        <v>1</v>
      </c>
      <c r="D294" s="46">
        <v>3</v>
      </c>
      <c r="E294" s="44">
        <v>1100</v>
      </c>
      <c r="F294" s="44">
        <v>25</v>
      </c>
      <c r="G294" s="46">
        <v>4</v>
      </c>
      <c r="H294" s="44">
        <v>25</v>
      </c>
      <c r="I294" s="46">
        <v>2</v>
      </c>
      <c r="J294" s="46" t="s">
        <v>136</v>
      </c>
      <c r="K294" s="46"/>
    </row>
    <row r="295" spans="1:11" s="42" customFormat="1" x14ac:dyDescent="0.2">
      <c r="A295" s="40">
        <f t="shared" si="27"/>
        <v>35001</v>
      </c>
      <c r="B295" s="41">
        <f t="shared" si="27"/>
        <v>80005</v>
      </c>
      <c r="C295" s="41">
        <v>1</v>
      </c>
      <c r="D295" s="40">
        <v>1</v>
      </c>
      <c r="E295" s="36">
        <v>1110</v>
      </c>
      <c r="F295" s="40">
        <v>26</v>
      </c>
      <c r="G295" s="42">
        <v>4</v>
      </c>
      <c r="H295" s="40">
        <v>26</v>
      </c>
      <c r="I295" s="42">
        <v>1</v>
      </c>
      <c r="J295" s="42" t="s">
        <v>110</v>
      </c>
    </row>
    <row r="296" spans="1:11" s="42" customFormat="1" x14ac:dyDescent="0.2">
      <c r="A296" s="40">
        <f t="shared" si="27"/>
        <v>35002</v>
      </c>
      <c r="B296" s="41">
        <f t="shared" si="27"/>
        <v>80012</v>
      </c>
      <c r="C296" s="41">
        <v>1</v>
      </c>
      <c r="D296" s="40">
        <v>1</v>
      </c>
      <c r="E296" s="36">
        <v>1120</v>
      </c>
      <c r="F296" s="40">
        <v>26</v>
      </c>
      <c r="G296" s="42">
        <v>4</v>
      </c>
      <c r="H296" s="40">
        <v>26</v>
      </c>
      <c r="I296" s="42">
        <v>1</v>
      </c>
      <c r="J296" s="42" t="s">
        <v>11</v>
      </c>
    </row>
    <row r="297" spans="1:11" s="42" customFormat="1" x14ac:dyDescent="0.2">
      <c r="A297" s="40">
        <f t="shared" si="27"/>
        <v>35005</v>
      </c>
      <c r="B297" s="41">
        <f t="shared" si="27"/>
        <v>85003</v>
      </c>
      <c r="C297" s="41">
        <v>1</v>
      </c>
      <c r="D297" s="40">
        <v>19</v>
      </c>
      <c r="E297" s="36">
        <v>1150</v>
      </c>
      <c r="F297" s="40">
        <v>26</v>
      </c>
      <c r="G297" s="42">
        <v>4</v>
      </c>
      <c r="H297" s="40">
        <v>26</v>
      </c>
      <c r="I297" s="42">
        <v>1</v>
      </c>
      <c r="J297" s="40" t="s">
        <v>210</v>
      </c>
    </row>
    <row r="298" spans="1:11" s="42" customFormat="1" x14ac:dyDescent="0.2">
      <c r="A298" s="40">
        <f t="shared" si="27"/>
        <v>35006</v>
      </c>
      <c r="B298" s="41">
        <f t="shared" si="27"/>
        <v>85004</v>
      </c>
      <c r="C298" s="41">
        <v>1</v>
      </c>
      <c r="D298" s="40">
        <v>19</v>
      </c>
      <c r="E298" s="36">
        <v>1160</v>
      </c>
      <c r="F298" s="40">
        <v>26</v>
      </c>
      <c r="G298" s="42">
        <v>4</v>
      </c>
      <c r="H298" s="40">
        <v>26</v>
      </c>
      <c r="I298" s="42">
        <v>1</v>
      </c>
      <c r="J298" s="40" t="s">
        <v>211</v>
      </c>
    </row>
    <row r="299" spans="1:11" s="42" customFormat="1" x14ac:dyDescent="0.2">
      <c r="A299" s="40">
        <f t="shared" si="27"/>
        <v>35007</v>
      </c>
      <c r="B299" s="41">
        <f t="shared" si="27"/>
        <v>85005</v>
      </c>
      <c r="C299" s="41">
        <v>1</v>
      </c>
      <c r="D299" s="40">
        <v>19</v>
      </c>
      <c r="E299" s="36">
        <v>1170</v>
      </c>
      <c r="F299" s="40">
        <v>26</v>
      </c>
      <c r="G299" s="42">
        <v>4</v>
      </c>
      <c r="H299" s="40">
        <v>26</v>
      </c>
      <c r="I299" s="42">
        <v>1</v>
      </c>
      <c r="J299" s="40" t="s">
        <v>138</v>
      </c>
    </row>
    <row r="300" spans="1:11" s="42" customFormat="1" x14ac:dyDescent="0.2">
      <c r="A300" s="40">
        <f t="shared" si="27"/>
        <v>35008</v>
      </c>
      <c r="B300" s="41">
        <f t="shared" si="27"/>
        <v>85006</v>
      </c>
      <c r="C300" s="41">
        <v>1</v>
      </c>
      <c r="D300" s="40">
        <v>19</v>
      </c>
      <c r="E300" s="36">
        <v>1180</v>
      </c>
      <c r="F300" s="40">
        <v>26</v>
      </c>
      <c r="G300" s="42">
        <v>4</v>
      </c>
      <c r="H300" s="40">
        <v>26</v>
      </c>
      <c r="I300" s="42">
        <v>1</v>
      </c>
      <c r="J300" s="40" t="s">
        <v>212</v>
      </c>
    </row>
    <row r="301" spans="1:11" s="42" customFormat="1" x14ac:dyDescent="0.2">
      <c r="A301" s="40">
        <f t="shared" si="27"/>
        <v>35009</v>
      </c>
      <c r="B301" s="41">
        <f t="shared" si="27"/>
        <v>85007</v>
      </c>
      <c r="C301" s="41">
        <v>1</v>
      </c>
      <c r="D301" s="40">
        <v>19</v>
      </c>
      <c r="E301" s="36">
        <v>1190</v>
      </c>
      <c r="F301" s="40">
        <v>26</v>
      </c>
      <c r="G301" s="42">
        <v>4</v>
      </c>
      <c r="H301" s="40">
        <v>26</v>
      </c>
      <c r="I301" s="42">
        <v>1</v>
      </c>
      <c r="J301" s="40" t="s">
        <v>139</v>
      </c>
    </row>
    <row r="302" spans="1:11" s="42" customFormat="1" x14ac:dyDescent="0.2">
      <c r="A302" s="40">
        <f t="shared" si="27"/>
        <v>35010</v>
      </c>
      <c r="B302" s="41">
        <f t="shared" si="27"/>
        <v>85008</v>
      </c>
      <c r="C302" s="41">
        <v>1</v>
      </c>
      <c r="D302" s="40">
        <v>20</v>
      </c>
      <c r="E302" s="36">
        <v>1200</v>
      </c>
      <c r="F302" s="40">
        <v>26</v>
      </c>
      <c r="G302" s="42">
        <v>4</v>
      </c>
      <c r="H302" s="40">
        <v>26</v>
      </c>
      <c r="I302" s="42">
        <v>2</v>
      </c>
      <c r="J302" s="40" t="s">
        <v>140</v>
      </c>
    </row>
    <row r="303" spans="1:11" s="42" customFormat="1" x14ac:dyDescent="0.2">
      <c r="A303" s="40">
        <f t="shared" si="27"/>
        <v>35011</v>
      </c>
      <c r="B303" s="41">
        <f t="shared" si="27"/>
        <v>85009</v>
      </c>
      <c r="C303" s="41">
        <v>1</v>
      </c>
      <c r="D303" s="40">
        <v>20</v>
      </c>
      <c r="E303" s="36">
        <v>1210</v>
      </c>
      <c r="F303" s="40">
        <v>26</v>
      </c>
      <c r="G303" s="42">
        <v>4</v>
      </c>
      <c r="H303" s="40">
        <v>26</v>
      </c>
      <c r="I303" s="42">
        <v>2</v>
      </c>
      <c r="J303" s="40" t="s">
        <v>141</v>
      </c>
    </row>
    <row r="304" spans="1:11" s="42" customFormat="1" x14ac:dyDescent="0.2">
      <c r="A304" s="40">
        <f t="shared" si="27"/>
        <v>35012</v>
      </c>
      <c r="B304" s="41">
        <f t="shared" si="27"/>
        <v>85010</v>
      </c>
      <c r="C304" s="41">
        <v>1</v>
      </c>
      <c r="D304" s="40">
        <v>20</v>
      </c>
      <c r="E304" s="36">
        <v>1220</v>
      </c>
      <c r="F304" s="40">
        <v>26</v>
      </c>
      <c r="G304" s="42">
        <v>4</v>
      </c>
      <c r="H304" s="40">
        <v>26</v>
      </c>
      <c r="I304" s="42">
        <v>2</v>
      </c>
      <c r="J304" s="40" t="s">
        <v>142</v>
      </c>
    </row>
    <row r="305" spans="1:11" s="42" customFormat="1" x14ac:dyDescent="0.2">
      <c r="A305" s="40">
        <f t="shared" si="27"/>
        <v>35013</v>
      </c>
      <c r="B305" s="41">
        <f t="shared" si="27"/>
        <v>85011</v>
      </c>
      <c r="C305" s="41">
        <v>1</v>
      </c>
      <c r="D305" s="40">
        <v>20</v>
      </c>
      <c r="E305" s="36">
        <v>1230</v>
      </c>
      <c r="F305" s="40">
        <v>26</v>
      </c>
      <c r="G305" s="42">
        <v>4</v>
      </c>
      <c r="H305" s="40">
        <v>26</v>
      </c>
      <c r="I305" s="42">
        <v>2</v>
      </c>
      <c r="J305" s="40" t="s">
        <v>143</v>
      </c>
    </row>
    <row r="306" spans="1:11" s="42" customFormat="1" x14ac:dyDescent="0.2">
      <c r="A306" s="40">
        <f t="shared" si="27"/>
        <v>35014</v>
      </c>
      <c r="B306" s="41">
        <f t="shared" si="27"/>
        <v>85012</v>
      </c>
      <c r="C306" s="41">
        <v>1</v>
      </c>
      <c r="D306" s="40">
        <v>20</v>
      </c>
      <c r="E306" s="36">
        <v>1240</v>
      </c>
      <c r="F306" s="40">
        <v>26</v>
      </c>
      <c r="G306" s="42">
        <v>4</v>
      </c>
      <c r="H306" s="40">
        <v>26</v>
      </c>
      <c r="I306" s="42">
        <v>2</v>
      </c>
      <c r="J306" s="40" t="s">
        <v>144</v>
      </c>
    </row>
    <row r="307" spans="1:11" s="38" customFormat="1" x14ac:dyDescent="0.2">
      <c r="A307" s="44">
        <f t="shared" ref="A307:B326" si="28">A223+10000</f>
        <v>36001</v>
      </c>
      <c r="B307" s="45">
        <f t="shared" si="28"/>
        <v>80006</v>
      </c>
      <c r="C307" s="45">
        <v>1</v>
      </c>
      <c r="D307" s="44">
        <v>1</v>
      </c>
      <c r="E307" s="44">
        <v>1250</v>
      </c>
      <c r="F307" s="44">
        <v>27</v>
      </c>
      <c r="G307" s="46">
        <v>4</v>
      </c>
      <c r="H307" s="44">
        <v>27</v>
      </c>
      <c r="I307" s="46">
        <v>1</v>
      </c>
      <c r="J307" s="46" t="s">
        <v>110</v>
      </c>
      <c r="K307" s="46"/>
    </row>
    <row r="308" spans="1:11" s="38" customFormat="1" x14ac:dyDescent="0.2">
      <c r="A308" s="44">
        <f t="shared" si="28"/>
        <v>36002</v>
      </c>
      <c r="B308" s="45">
        <f t="shared" si="28"/>
        <v>80013</v>
      </c>
      <c r="C308" s="47">
        <v>1</v>
      </c>
      <c r="D308" s="46">
        <v>1</v>
      </c>
      <c r="E308" s="44">
        <v>1260</v>
      </c>
      <c r="F308" s="44">
        <v>27</v>
      </c>
      <c r="G308" s="46">
        <v>4</v>
      </c>
      <c r="H308" s="44">
        <v>27</v>
      </c>
      <c r="I308" s="46">
        <v>1</v>
      </c>
      <c r="J308" s="46" t="s">
        <v>11</v>
      </c>
      <c r="K308" s="46"/>
    </row>
    <row r="309" spans="1:11" s="38" customFormat="1" x14ac:dyDescent="0.2">
      <c r="A309" s="44">
        <f t="shared" si="28"/>
        <v>36005</v>
      </c>
      <c r="B309" s="45">
        <f t="shared" si="28"/>
        <v>86003</v>
      </c>
      <c r="C309" s="47">
        <v>1</v>
      </c>
      <c r="D309" s="46">
        <v>26</v>
      </c>
      <c r="E309" s="44">
        <v>1290</v>
      </c>
      <c r="F309" s="44">
        <v>27</v>
      </c>
      <c r="G309" s="46">
        <v>4</v>
      </c>
      <c r="H309" s="44">
        <v>27</v>
      </c>
      <c r="I309" s="46">
        <v>1</v>
      </c>
      <c r="J309" s="46" t="s">
        <v>145</v>
      </c>
      <c r="K309" s="46"/>
    </row>
    <row r="310" spans="1:11" s="38" customFormat="1" x14ac:dyDescent="0.2">
      <c r="A310" s="44">
        <f t="shared" si="28"/>
        <v>36006</v>
      </c>
      <c r="B310" s="45">
        <f t="shared" si="28"/>
        <v>86004</v>
      </c>
      <c r="C310" s="47">
        <v>1</v>
      </c>
      <c r="D310" s="46">
        <v>26</v>
      </c>
      <c r="E310" s="44">
        <v>1300</v>
      </c>
      <c r="F310" s="44">
        <v>27</v>
      </c>
      <c r="G310" s="46">
        <v>4</v>
      </c>
      <c r="H310" s="44">
        <v>27</v>
      </c>
      <c r="I310" s="46">
        <v>1</v>
      </c>
      <c r="J310" s="46" t="s">
        <v>215</v>
      </c>
      <c r="K310" s="46"/>
    </row>
    <row r="311" spans="1:11" s="38" customFormat="1" x14ac:dyDescent="0.2">
      <c r="A311" s="44">
        <f t="shared" si="28"/>
        <v>36007</v>
      </c>
      <c r="B311" s="45">
        <f t="shared" si="28"/>
        <v>86005</v>
      </c>
      <c r="C311" s="47">
        <v>1</v>
      </c>
      <c r="D311" s="46">
        <v>26</v>
      </c>
      <c r="E311" s="44">
        <v>1310</v>
      </c>
      <c r="F311" s="44">
        <v>27</v>
      </c>
      <c r="G311" s="46">
        <v>4</v>
      </c>
      <c r="H311" s="44">
        <v>27</v>
      </c>
      <c r="I311" s="46">
        <v>1</v>
      </c>
      <c r="J311" s="46" t="s">
        <v>216</v>
      </c>
      <c r="K311" s="46"/>
    </row>
    <row r="312" spans="1:11" s="38" customFormat="1" x14ac:dyDescent="0.2">
      <c r="A312" s="44">
        <f t="shared" si="28"/>
        <v>36008</v>
      </c>
      <c r="B312" s="45">
        <f t="shared" si="28"/>
        <v>86006</v>
      </c>
      <c r="C312" s="47">
        <v>1</v>
      </c>
      <c r="D312" s="46">
        <v>26</v>
      </c>
      <c r="E312" s="44">
        <v>1320</v>
      </c>
      <c r="F312" s="44">
        <v>27</v>
      </c>
      <c r="G312" s="46">
        <v>4</v>
      </c>
      <c r="H312" s="44">
        <v>27</v>
      </c>
      <c r="I312" s="46">
        <v>1</v>
      </c>
      <c r="J312" s="46" t="s">
        <v>217</v>
      </c>
      <c r="K312" s="46"/>
    </row>
    <row r="313" spans="1:11" s="38" customFormat="1" x14ac:dyDescent="0.2">
      <c r="A313" s="44">
        <f t="shared" si="28"/>
        <v>36009</v>
      </c>
      <c r="B313" s="45">
        <f t="shared" si="28"/>
        <v>86007</v>
      </c>
      <c r="C313" s="47">
        <v>1</v>
      </c>
      <c r="D313" s="46">
        <v>26</v>
      </c>
      <c r="E313" s="44">
        <v>1330</v>
      </c>
      <c r="F313" s="44">
        <v>27</v>
      </c>
      <c r="G313" s="46">
        <v>4</v>
      </c>
      <c r="H313" s="44">
        <v>27</v>
      </c>
      <c r="I313" s="46">
        <v>1</v>
      </c>
      <c r="J313" s="46" t="s">
        <v>219</v>
      </c>
      <c r="K313" s="46"/>
    </row>
    <row r="314" spans="1:11" s="38" customFormat="1" x14ac:dyDescent="0.2">
      <c r="A314" s="44">
        <f t="shared" si="28"/>
        <v>36010</v>
      </c>
      <c r="B314" s="45">
        <f t="shared" si="28"/>
        <v>86008</v>
      </c>
      <c r="C314" s="47">
        <v>1</v>
      </c>
      <c r="D314" s="46">
        <v>9</v>
      </c>
      <c r="E314" s="44">
        <v>1340</v>
      </c>
      <c r="F314" s="44">
        <v>27</v>
      </c>
      <c r="G314" s="46">
        <v>4</v>
      </c>
      <c r="H314" s="44">
        <v>27</v>
      </c>
      <c r="I314" s="46">
        <v>2</v>
      </c>
      <c r="J314" s="46" t="s">
        <v>267</v>
      </c>
      <c r="K314" s="46"/>
    </row>
    <row r="315" spans="1:11" s="38" customFormat="1" x14ac:dyDescent="0.2">
      <c r="A315" s="44">
        <f t="shared" si="28"/>
        <v>36011</v>
      </c>
      <c r="B315" s="45">
        <f t="shared" si="28"/>
        <v>86009</v>
      </c>
      <c r="C315" s="47">
        <v>1</v>
      </c>
      <c r="D315" s="46">
        <v>9</v>
      </c>
      <c r="E315" s="44">
        <v>1350</v>
      </c>
      <c r="F315" s="44">
        <v>27</v>
      </c>
      <c r="G315" s="46">
        <v>4</v>
      </c>
      <c r="H315" s="44">
        <v>27</v>
      </c>
      <c r="I315" s="46">
        <v>2</v>
      </c>
      <c r="J315" s="46" t="s">
        <v>146</v>
      </c>
      <c r="K315" s="46"/>
    </row>
    <row r="316" spans="1:11" s="38" customFormat="1" x14ac:dyDescent="0.2">
      <c r="A316" s="44">
        <f t="shared" si="28"/>
        <v>36012</v>
      </c>
      <c r="B316" s="45">
        <f t="shared" si="28"/>
        <v>86010</v>
      </c>
      <c r="C316" s="47">
        <v>1</v>
      </c>
      <c r="D316" s="46">
        <v>9</v>
      </c>
      <c r="E316" s="44">
        <v>1360</v>
      </c>
      <c r="F316" s="44">
        <v>27</v>
      </c>
      <c r="G316" s="46">
        <v>4</v>
      </c>
      <c r="H316" s="44">
        <v>27</v>
      </c>
      <c r="I316" s="46">
        <v>2</v>
      </c>
      <c r="J316" s="46" t="s">
        <v>147</v>
      </c>
      <c r="K316" s="46"/>
    </row>
    <row r="317" spans="1:11" s="38" customFormat="1" x14ac:dyDescent="0.2">
      <c r="A317" s="44">
        <f t="shared" si="28"/>
        <v>36013</v>
      </c>
      <c r="B317" s="45">
        <f t="shared" si="28"/>
        <v>86011</v>
      </c>
      <c r="C317" s="47">
        <v>1</v>
      </c>
      <c r="D317" s="46">
        <v>9</v>
      </c>
      <c r="E317" s="44">
        <v>1370</v>
      </c>
      <c r="F317" s="44">
        <v>27</v>
      </c>
      <c r="G317" s="46">
        <v>4</v>
      </c>
      <c r="H317" s="44">
        <v>27</v>
      </c>
      <c r="I317" s="46">
        <v>2</v>
      </c>
      <c r="J317" s="46" t="s">
        <v>148</v>
      </c>
      <c r="K317" s="46"/>
    </row>
    <row r="318" spans="1:11" s="38" customFormat="1" x14ac:dyDescent="0.2">
      <c r="A318" s="44">
        <f t="shared" si="28"/>
        <v>36014</v>
      </c>
      <c r="B318" s="45">
        <f t="shared" si="28"/>
        <v>86012</v>
      </c>
      <c r="C318" s="47">
        <v>1</v>
      </c>
      <c r="D318" s="46">
        <v>9</v>
      </c>
      <c r="E318" s="44">
        <v>1380</v>
      </c>
      <c r="F318" s="44">
        <v>27</v>
      </c>
      <c r="G318" s="46">
        <v>4</v>
      </c>
      <c r="H318" s="44">
        <v>27</v>
      </c>
      <c r="I318" s="46">
        <v>2</v>
      </c>
      <c r="J318" s="46" t="s">
        <v>149</v>
      </c>
      <c r="K318" s="46"/>
    </row>
    <row r="319" spans="1:11" s="42" customFormat="1" x14ac:dyDescent="0.2">
      <c r="A319" s="40">
        <f t="shared" si="28"/>
        <v>37001</v>
      </c>
      <c r="B319" s="41">
        <f t="shared" si="28"/>
        <v>80007</v>
      </c>
      <c r="C319" s="41">
        <v>1</v>
      </c>
      <c r="D319" s="40">
        <v>1</v>
      </c>
      <c r="E319" s="36">
        <v>1390</v>
      </c>
      <c r="F319" s="40">
        <v>28</v>
      </c>
      <c r="G319" s="42">
        <v>4</v>
      </c>
      <c r="H319" s="40">
        <v>28</v>
      </c>
      <c r="I319" s="42">
        <v>1</v>
      </c>
      <c r="J319" s="42" t="s">
        <v>110</v>
      </c>
    </row>
    <row r="320" spans="1:11" s="42" customFormat="1" x14ac:dyDescent="0.2">
      <c r="A320" s="40">
        <f t="shared" si="28"/>
        <v>37002</v>
      </c>
      <c r="B320" s="41">
        <f t="shared" si="28"/>
        <v>80014</v>
      </c>
      <c r="C320" s="41">
        <v>1</v>
      </c>
      <c r="D320" s="40">
        <v>1</v>
      </c>
      <c r="E320" s="36">
        <v>1400</v>
      </c>
      <c r="F320" s="40">
        <v>28</v>
      </c>
      <c r="G320" s="42">
        <v>4</v>
      </c>
      <c r="H320" s="40">
        <v>28</v>
      </c>
      <c r="I320" s="42">
        <v>1</v>
      </c>
      <c r="J320" s="42" t="s">
        <v>11</v>
      </c>
    </row>
    <row r="321" spans="1:10" s="42" customFormat="1" x14ac:dyDescent="0.2">
      <c r="A321" s="40">
        <f t="shared" si="28"/>
        <v>37005</v>
      </c>
      <c r="B321" s="41">
        <f t="shared" si="28"/>
        <v>87003</v>
      </c>
      <c r="C321" s="41">
        <v>1</v>
      </c>
      <c r="D321" s="40">
        <v>10</v>
      </c>
      <c r="E321" s="36">
        <v>1430</v>
      </c>
      <c r="F321" s="40">
        <v>28</v>
      </c>
      <c r="G321" s="42">
        <v>4</v>
      </c>
      <c r="H321" s="40">
        <v>28</v>
      </c>
      <c r="I321" s="42">
        <v>1</v>
      </c>
      <c r="J321" s="40" t="s">
        <v>150</v>
      </c>
    </row>
    <row r="322" spans="1:10" s="42" customFormat="1" x14ac:dyDescent="0.2">
      <c r="A322" s="40">
        <f t="shared" si="28"/>
        <v>37006</v>
      </c>
      <c r="B322" s="41">
        <f t="shared" si="28"/>
        <v>87004</v>
      </c>
      <c r="C322" s="41">
        <v>1</v>
      </c>
      <c r="D322" s="40">
        <v>10</v>
      </c>
      <c r="E322" s="36">
        <v>1440</v>
      </c>
      <c r="F322" s="40">
        <v>28</v>
      </c>
      <c r="G322" s="42">
        <v>4</v>
      </c>
      <c r="H322" s="40">
        <v>28</v>
      </c>
      <c r="I322" s="42">
        <v>1</v>
      </c>
      <c r="J322" s="40" t="s">
        <v>151</v>
      </c>
    </row>
    <row r="323" spans="1:10" s="42" customFormat="1" x14ac:dyDescent="0.2">
      <c r="A323" s="40">
        <f t="shared" si="28"/>
        <v>37007</v>
      </c>
      <c r="B323" s="41">
        <f t="shared" si="28"/>
        <v>87005</v>
      </c>
      <c r="C323" s="41">
        <v>1</v>
      </c>
      <c r="D323" s="40">
        <v>10</v>
      </c>
      <c r="E323" s="36">
        <v>1450</v>
      </c>
      <c r="F323" s="40">
        <v>28</v>
      </c>
      <c r="G323" s="42">
        <v>4</v>
      </c>
      <c r="H323" s="40">
        <v>28</v>
      </c>
      <c r="I323" s="42">
        <v>1</v>
      </c>
      <c r="J323" s="40" t="s">
        <v>225</v>
      </c>
    </row>
    <row r="324" spans="1:10" s="42" customFormat="1" x14ac:dyDescent="0.2">
      <c r="A324" s="40">
        <f t="shared" si="28"/>
        <v>37008</v>
      </c>
      <c r="B324" s="41">
        <f t="shared" si="28"/>
        <v>87006</v>
      </c>
      <c r="C324" s="41">
        <v>1</v>
      </c>
      <c r="D324" s="40">
        <v>10</v>
      </c>
      <c r="E324" s="36">
        <v>1460</v>
      </c>
      <c r="F324" s="40">
        <v>28</v>
      </c>
      <c r="G324" s="42">
        <v>4</v>
      </c>
      <c r="H324" s="40">
        <v>28</v>
      </c>
      <c r="I324" s="42">
        <v>1</v>
      </c>
      <c r="J324" s="40" t="s">
        <v>226</v>
      </c>
    </row>
    <row r="325" spans="1:10" s="42" customFormat="1" x14ac:dyDescent="0.2">
      <c r="A325" s="40">
        <f t="shared" si="28"/>
        <v>37009</v>
      </c>
      <c r="B325" s="41">
        <f t="shared" si="28"/>
        <v>87007</v>
      </c>
      <c r="C325" s="41">
        <v>1</v>
      </c>
      <c r="D325" s="40">
        <v>10</v>
      </c>
      <c r="E325" s="36">
        <v>1470</v>
      </c>
      <c r="F325" s="40">
        <v>28</v>
      </c>
      <c r="G325" s="42">
        <v>4</v>
      </c>
      <c r="H325" s="40">
        <v>28</v>
      </c>
      <c r="I325" s="42">
        <v>1</v>
      </c>
      <c r="J325" s="40" t="s">
        <v>227</v>
      </c>
    </row>
    <row r="326" spans="1:10" s="42" customFormat="1" x14ac:dyDescent="0.2">
      <c r="A326" s="40">
        <f t="shared" si="28"/>
        <v>37010</v>
      </c>
      <c r="B326" s="41">
        <f t="shared" si="28"/>
        <v>87008</v>
      </c>
      <c r="C326" s="41">
        <v>1</v>
      </c>
      <c r="D326" s="40">
        <v>27</v>
      </c>
      <c r="E326" s="36">
        <v>1480</v>
      </c>
      <c r="F326" s="40">
        <v>28</v>
      </c>
      <c r="G326" s="42">
        <v>4</v>
      </c>
      <c r="H326" s="40">
        <v>28</v>
      </c>
      <c r="I326" s="42">
        <v>2</v>
      </c>
      <c r="J326" s="40" t="s">
        <v>152</v>
      </c>
    </row>
    <row r="327" spans="1:10" s="42" customFormat="1" x14ac:dyDescent="0.2">
      <c r="A327" s="40">
        <f t="shared" ref="A327:B346" si="29">A243+10000</f>
        <v>37011</v>
      </c>
      <c r="B327" s="41">
        <f t="shared" si="29"/>
        <v>87009</v>
      </c>
      <c r="C327" s="41">
        <v>1</v>
      </c>
      <c r="D327" s="40">
        <v>27</v>
      </c>
      <c r="E327" s="36">
        <v>1490</v>
      </c>
      <c r="F327" s="40">
        <v>28</v>
      </c>
      <c r="G327" s="42">
        <v>4</v>
      </c>
      <c r="H327" s="40">
        <v>28</v>
      </c>
      <c r="I327" s="42">
        <v>2</v>
      </c>
      <c r="J327" s="40" t="s">
        <v>153</v>
      </c>
    </row>
    <row r="328" spans="1:10" s="42" customFormat="1" x14ac:dyDescent="0.2">
      <c r="A328" s="40">
        <f t="shared" si="29"/>
        <v>37012</v>
      </c>
      <c r="B328" s="41">
        <f t="shared" si="29"/>
        <v>87010</v>
      </c>
      <c r="C328" s="41">
        <v>1</v>
      </c>
      <c r="D328" s="40">
        <v>27</v>
      </c>
      <c r="E328" s="36">
        <v>1500</v>
      </c>
      <c r="F328" s="40">
        <v>28</v>
      </c>
      <c r="G328" s="42">
        <v>4</v>
      </c>
      <c r="H328" s="40">
        <v>28</v>
      </c>
      <c r="I328" s="42">
        <v>2</v>
      </c>
      <c r="J328" s="40" t="s">
        <v>126</v>
      </c>
    </row>
    <row r="329" spans="1:10" s="42" customFormat="1" x14ac:dyDescent="0.2">
      <c r="A329" s="40">
        <f t="shared" si="29"/>
        <v>37013</v>
      </c>
      <c r="B329" s="41">
        <f t="shared" si="29"/>
        <v>87011</v>
      </c>
      <c r="C329" s="41">
        <v>1</v>
      </c>
      <c r="D329" s="40">
        <v>27</v>
      </c>
      <c r="E329" s="36">
        <v>1510</v>
      </c>
      <c r="F329" s="40">
        <v>28</v>
      </c>
      <c r="G329" s="42">
        <v>4</v>
      </c>
      <c r="H329" s="40">
        <v>28</v>
      </c>
      <c r="I329" s="42">
        <v>2</v>
      </c>
      <c r="J329" s="40" t="s">
        <v>154</v>
      </c>
    </row>
    <row r="330" spans="1:10" s="42" customFormat="1" x14ac:dyDescent="0.2">
      <c r="A330" s="40">
        <f t="shared" si="29"/>
        <v>37014</v>
      </c>
      <c r="B330" s="41">
        <f t="shared" si="29"/>
        <v>87012</v>
      </c>
      <c r="C330" s="41">
        <v>1</v>
      </c>
      <c r="D330" s="40">
        <v>27</v>
      </c>
      <c r="E330" s="36">
        <v>1520</v>
      </c>
      <c r="F330" s="40">
        <v>28</v>
      </c>
      <c r="G330" s="42">
        <v>4</v>
      </c>
      <c r="H330" s="40">
        <v>28</v>
      </c>
      <c r="I330" s="42">
        <v>2</v>
      </c>
      <c r="J330" s="40" t="s">
        <v>155</v>
      </c>
    </row>
    <row r="331" spans="1:10" s="43" customFormat="1" x14ac:dyDescent="0.2">
      <c r="A331" s="48">
        <v>41001</v>
      </c>
      <c r="B331" s="49">
        <v>98001</v>
      </c>
      <c r="C331" s="49">
        <v>1</v>
      </c>
      <c r="D331" s="48">
        <v>1</v>
      </c>
      <c r="E331" s="36">
        <v>1530</v>
      </c>
      <c r="F331" s="48">
        <v>29</v>
      </c>
      <c r="G331" s="50">
        <v>5</v>
      </c>
      <c r="H331" s="48">
        <v>29</v>
      </c>
      <c r="I331" s="50">
        <v>1</v>
      </c>
      <c r="J331" s="50" t="s">
        <v>101</v>
      </c>
    </row>
    <row r="332" spans="1:10" s="43" customFormat="1" x14ac:dyDescent="0.2">
      <c r="A332" s="48">
        <v>41002</v>
      </c>
      <c r="B332" s="51">
        <v>98008</v>
      </c>
      <c r="C332" s="51">
        <v>1</v>
      </c>
      <c r="D332" s="50">
        <v>1</v>
      </c>
      <c r="E332" s="36">
        <v>1540</v>
      </c>
      <c r="F332" s="48">
        <v>29</v>
      </c>
      <c r="G332" s="50">
        <v>5</v>
      </c>
      <c r="H332" s="48">
        <v>29</v>
      </c>
      <c r="I332" s="50">
        <v>1</v>
      </c>
      <c r="J332" s="50" t="s">
        <v>24</v>
      </c>
    </row>
    <row r="333" spans="1:10" x14ac:dyDescent="0.2">
      <c r="A333" s="48">
        <v>41005</v>
      </c>
      <c r="B333" s="51">
        <f t="shared" ref="B333:B342" si="30">B249+10000</f>
        <v>91003</v>
      </c>
      <c r="C333" s="51">
        <v>1</v>
      </c>
      <c r="D333" s="50">
        <v>13</v>
      </c>
      <c r="E333" s="36">
        <v>1570</v>
      </c>
      <c r="F333" s="48">
        <v>29</v>
      </c>
      <c r="G333" s="50">
        <v>5</v>
      </c>
      <c r="H333" s="48">
        <v>29</v>
      </c>
      <c r="I333" s="50">
        <v>1</v>
      </c>
      <c r="J333" s="50" t="s">
        <v>356</v>
      </c>
    </row>
    <row r="334" spans="1:10" x14ac:dyDescent="0.2">
      <c r="A334" s="48">
        <v>41006</v>
      </c>
      <c r="B334" s="51">
        <f t="shared" si="30"/>
        <v>91004</v>
      </c>
      <c r="C334" s="51">
        <v>1</v>
      </c>
      <c r="D334" s="50">
        <v>13</v>
      </c>
      <c r="E334" s="36">
        <v>1580</v>
      </c>
      <c r="F334" s="48">
        <v>29</v>
      </c>
      <c r="G334" s="50">
        <v>5</v>
      </c>
      <c r="H334" s="48">
        <v>29</v>
      </c>
      <c r="I334" s="50">
        <v>1</v>
      </c>
      <c r="J334" s="50" t="s">
        <v>357</v>
      </c>
    </row>
    <row r="335" spans="1:10" x14ac:dyDescent="0.2">
      <c r="A335" s="48">
        <v>41007</v>
      </c>
      <c r="B335" s="51">
        <f t="shared" si="30"/>
        <v>91005</v>
      </c>
      <c r="C335" s="51">
        <v>1</v>
      </c>
      <c r="D335" s="50">
        <v>13</v>
      </c>
      <c r="E335" s="36">
        <v>1590</v>
      </c>
      <c r="F335" s="48">
        <v>29</v>
      </c>
      <c r="G335" s="50">
        <v>5</v>
      </c>
      <c r="H335" s="48">
        <v>29</v>
      </c>
      <c r="I335" s="50">
        <v>1</v>
      </c>
      <c r="J335" s="50" t="s">
        <v>358</v>
      </c>
    </row>
    <row r="336" spans="1:10" x14ac:dyDescent="0.2">
      <c r="A336" s="48">
        <v>41008</v>
      </c>
      <c r="B336" s="51">
        <f t="shared" si="30"/>
        <v>91006</v>
      </c>
      <c r="C336" s="51">
        <v>1</v>
      </c>
      <c r="D336" s="50">
        <v>13</v>
      </c>
      <c r="E336" s="36">
        <v>1600</v>
      </c>
      <c r="F336" s="48">
        <v>29</v>
      </c>
      <c r="G336" s="50">
        <v>5</v>
      </c>
      <c r="H336" s="48">
        <v>29</v>
      </c>
      <c r="I336" s="50">
        <v>1</v>
      </c>
      <c r="J336" s="50" t="s">
        <v>359</v>
      </c>
    </row>
    <row r="337" spans="1:10" x14ac:dyDescent="0.2">
      <c r="A337" s="48">
        <v>41009</v>
      </c>
      <c r="B337" s="51">
        <f t="shared" si="30"/>
        <v>91007</v>
      </c>
      <c r="C337" s="51">
        <v>1</v>
      </c>
      <c r="D337" s="50">
        <v>13</v>
      </c>
      <c r="E337" s="36">
        <v>1610</v>
      </c>
      <c r="F337" s="48">
        <v>29</v>
      </c>
      <c r="G337" s="50">
        <v>5</v>
      </c>
      <c r="H337" s="48">
        <v>29</v>
      </c>
      <c r="I337" s="50">
        <v>1</v>
      </c>
      <c r="J337" s="50" t="s">
        <v>360</v>
      </c>
    </row>
    <row r="338" spans="1:10" x14ac:dyDescent="0.2">
      <c r="A338" s="48">
        <v>41010</v>
      </c>
      <c r="B338" s="51">
        <f t="shared" si="30"/>
        <v>91008</v>
      </c>
      <c r="C338" s="51">
        <v>1</v>
      </c>
      <c r="D338" s="50">
        <v>6</v>
      </c>
      <c r="E338" s="36">
        <v>1620</v>
      </c>
      <c r="F338" s="48">
        <v>29</v>
      </c>
      <c r="G338" s="50">
        <v>5</v>
      </c>
      <c r="H338" s="48">
        <v>29</v>
      </c>
      <c r="I338" s="50">
        <v>1</v>
      </c>
      <c r="J338" s="50" t="s">
        <v>103</v>
      </c>
    </row>
    <row r="339" spans="1:10" x14ac:dyDescent="0.2">
      <c r="A339" s="48">
        <v>41011</v>
      </c>
      <c r="B339" s="51">
        <f t="shared" si="30"/>
        <v>91009</v>
      </c>
      <c r="C339" s="51">
        <v>1</v>
      </c>
      <c r="D339" s="50">
        <v>6</v>
      </c>
      <c r="E339" s="36">
        <v>1630</v>
      </c>
      <c r="F339" s="48">
        <v>29</v>
      </c>
      <c r="G339" s="50">
        <v>5</v>
      </c>
      <c r="H339" s="48">
        <v>29</v>
      </c>
      <c r="I339" s="50">
        <v>1</v>
      </c>
      <c r="J339" s="50" t="s">
        <v>104</v>
      </c>
    </row>
    <row r="340" spans="1:10" x14ac:dyDescent="0.2">
      <c r="A340" s="48">
        <v>41012</v>
      </c>
      <c r="B340" s="51">
        <f t="shared" si="30"/>
        <v>91010</v>
      </c>
      <c r="C340" s="51">
        <v>1</v>
      </c>
      <c r="D340" s="50">
        <v>6</v>
      </c>
      <c r="E340" s="36">
        <v>1640</v>
      </c>
      <c r="F340" s="48">
        <v>29</v>
      </c>
      <c r="G340" s="50">
        <v>5</v>
      </c>
      <c r="H340" s="48">
        <v>29</v>
      </c>
      <c r="I340" s="50">
        <v>1</v>
      </c>
      <c r="J340" s="50" t="s">
        <v>61</v>
      </c>
    </row>
    <row r="341" spans="1:10" x14ac:dyDescent="0.2">
      <c r="A341" s="48">
        <v>41013</v>
      </c>
      <c r="B341" s="51">
        <f t="shared" si="30"/>
        <v>91011</v>
      </c>
      <c r="C341" s="51">
        <v>1</v>
      </c>
      <c r="D341" s="50">
        <v>6</v>
      </c>
      <c r="E341" s="36">
        <v>1650</v>
      </c>
      <c r="F341" s="48">
        <v>29</v>
      </c>
      <c r="G341" s="50">
        <v>5</v>
      </c>
      <c r="H341" s="48">
        <v>29</v>
      </c>
      <c r="I341" s="50">
        <v>1</v>
      </c>
      <c r="J341" s="50" t="s">
        <v>62</v>
      </c>
    </row>
    <row r="342" spans="1:10" x14ac:dyDescent="0.2">
      <c r="A342" s="48">
        <v>41014</v>
      </c>
      <c r="B342" s="51">
        <f t="shared" si="30"/>
        <v>91012</v>
      </c>
      <c r="C342" s="51">
        <v>1</v>
      </c>
      <c r="D342" s="50">
        <v>6</v>
      </c>
      <c r="E342" s="36">
        <v>1660</v>
      </c>
      <c r="F342" s="48">
        <v>29</v>
      </c>
      <c r="G342" s="50">
        <v>5</v>
      </c>
      <c r="H342" s="48">
        <v>29</v>
      </c>
      <c r="I342" s="50">
        <v>1</v>
      </c>
      <c r="J342" s="50" t="s">
        <v>63</v>
      </c>
    </row>
    <row r="343" spans="1:10" x14ac:dyDescent="0.2">
      <c r="A343" s="40">
        <f t="shared" ref="A343:A374" si="31">A331+1000</f>
        <v>42001</v>
      </c>
      <c r="B343" s="41">
        <f>B259+18000</f>
        <v>98002</v>
      </c>
      <c r="C343" s="41">
        <v>1</v>
      </c>
      <c r="D343" s="40">
        <v>1</v>
      </c>
      <c r="E343" s="36">
        <v>1670</v>
      </c>
      <c r="F343" s="40">
        <f t="shared" ref="F343:F374" si="32">F331+1</f>
        <v>30</v>
      </c>
      <c r="G343" s="50">
        <v>5</v>
      </c>
      <c r="H343" s="40">
        <f t="shared" ref="H343:H374" si="33">H331+1</f>
        <v>30</v>
      </c>
      <c r="I343" s="42">
        <v>1</v>
      </c>
      <c r="J343" s="42" t="s">
        <v>101</v>
      </c>
    </row>
    <row r="344" spans="1:10" x14ac:dyDescent="0.2">
      <c r="A344" s="40">
        <f t="shared" si="31"/>
        <v>42002</v>
      </c>
      <c r="B344" s="41">
        <f>B260+18000</f>
        <v>98009</v>
      </c>
      <c r="C344" s="41">
        <v>1</v>
      </c>
      <c r="D344" s="40">
        <v>1</v>
      </c>
      <c r="E344" s="36">
        <v>1680</v>
      </c>
      <c r="F344" s="40">
        <f t="shared" si="32"/>
        <v>30</v>
      </c>
      <c r="G344" s="50">
        <v>5</v>
      </c>
      <c r="H344" s="40">
        <f t="shared" si="33"/>
        <v>30</v>
      </c>
      <c r="I344" s="42">
        <v>1</v>
      </c>
      <c r="J344" s="42" t="s">
        <v>24</v>
      </c>
    </row>
    <row r="345" spans="1:10" x14ac:dyDescent="0.2">
      <c r="A345" s="40">
        <f t="shared" si="31"/>
        <v>42005</v>
      </c>
      <c r="B345" s="41">
        <f t="shared" ref="B345:B354" si="34">B261+10000</f>
        <v>92003</v>
      </c>
      <c r="C345" s="41">
        <v>1</v>
      </c>
      <c r="D345" s="40">
        <v>13</v>
      </c>
      <c r="E345" s="36">
        <v>1710</v>
      </c>
      <c r="F345" s="40">
        <f t="shared" si="32"/>
        <v>30</v>
      </c>
      <c r="G345" s="50">
        <v>5</v>
      </c>
      <c r="H345" s="40">
        <f t="shared" si="33"/>
        <v>30</v>
      </c>
      <c r="I345" s="42">
        <v>1</v>
      </c>
      <c r="J345" s="50" t="s">
        <v>275</v>
      </c>
    </row>
    <row r="346" spans="1:10" x14ac:dyDescent="0.2">
      <c r="A346" s="40">
        <f t="shared" si="31"/>
        <v>42006</v>
      </c>
      <c r="B346" s="41">
        <f t="shared" si="34"/>
        <v>92004</v>
      </c>
      <c r="C346" s="41">
        <v>1</v>
      </c>
      <c r="D346" s="40">
        <v>13</v>
      </c>
      <c r="E346" s="36">
        <v>1720</v>
      </c>
      <c r="F346" s="40">
        <f t="shared" si="32"/>
        <v>30</v>
      </c>
      <c r="G346" s="50">
        <v>5</v>
      </c>
      <c r="H346" s="40">
        <f t="shared" si="33"/>
        <v>30</v>
      </c>
      <c r="I346" s="42">
        <v>1</v>
      </c>
      <c r="J346" s="50" t="s">
        <v>352</v>
      </c>
    </row>
    <row r="347" spans="1:10" x14ac:dyDescent="0.2">
      <c r="A347" s="40">
        <f t="shared" si="31"/>
        <v>42007</v>
      </c>
      <c r="B347" s="41">
        <f t="shared" si="34"/>
        <v>92005</v>
      </c>
      <c r="C347" s="41">
        <v>1</v>
      </c>
      <c r="D347" s="40">
        <v>13</v>
      </c>
      <c r="E347" s="36">
        <v>1730</v>
      </c>
      <c r="F347" s="40">
        <f t="shared" si="32"/>
        <v>30</v>
      </c>
      <c r="G347" s="50">
        <v>5</v>
      </c>
      <c r="H347" s="40">
        <f t="shared" si="33"/>
        <v>30</v>
      </c>
      <c r="I347" s="42">
        <v>1</v>
      </c>
      <c r="J347" s="50" t="s">
        <v>353</v>
      </c>
    </row>
    <row r="348" spans="1:10" x14ac:dyDescent="0.2">
      <c r="A348" s="40">
        <f t="shared" si="31"/>
        <v>42008</v>
      </c>
      <c r="B348" s="41">
        <f t="shared" si="34"/>
        <v>92006</v>
      </c>
      <c r="C348" s="41">
        <v>1</v>
      </c>
      <c r="D348" s="40">
        <v>13</v>
      </c>
      <c r="E348" s="36">
        <v>1740</v>
      </c>
      <c r="F348" s="40">
        <f t="shared" si="32"/>
        <v>30</v>
      </c>
      <c r="G348" s="50">
        <v>5</v>
      </c>
      <c r="H348" s="40">
        <f t="shared" si="33"/>
        <v>30</v>
      </c>
      <c r="I348" s="42">
        <v>1</v>
      </c>
      <c r="J348" s="50" t="s">
        <v>354</v>
      </c>
    </row>
    <row r="349" spans="1:10" x14ac:dyDescent="0.2">
      <c r="A349" s="40">
        <f t="shared" si="31"/>
        <v>42009</v>
      </c>
      <c r="B349" s="41">
        <f t="shared" si="34"/>
        <v>92007</v>
      </c>
      <c r="C349" s="41">
        <v>1</v>
      </c>
      <c r="D349" s="40">
        <v>13</v>
      </c>
      <c r="E349" s="36">
        <v>1750</v>
      </c>
      <c r="F349" s="40">
        <f t="shared" si="32"/>
        <v>30</v>
      </c>
      <c r="G349" s="50">
        <v>5</v>
      </c>
      <c r="H349" s="40">
        <f t="shared" si="33"/>
        <v>30</v>
      </c>
      <c r="I349" s="42">
        <v>1</v>
      </c>
      <c r="J349" s="50" t="s">
        <v>355</v>
      </c>
    </row>
    <row r="350" spans="1:10" x14ac:dyDescent="0.2">
      <c r="A350" s="40">
        <f t="shared" si="31"/>
        <v>42010</v>
      </c>
      <c r="B350" s="41">
        <f t="shared" si="34"/>
        <v>92008</v>
      </c>
      <c r="C350" s="41">
        <v>1</v>
      </c>
      <c r="D350" s="40">
        <v>18</v>
      </c>
      <c r="E350" s="36">
        <v>1760</v>
      </c>
      <c r="F350" s="40">
        <f t="shared" si="32"/>
        <v>30</v>
      </c>
      <c r="G350" s="50">
        <v>5</v>
      </c>
      <c r="H350" s="40">
        <f t="shared" si="33"/>
        <v>30</v>
      </c>
      <c r="I350" s="42">
        <v>1</v>
      </c>
      <c r="J350" s="40" t="s">
        <v>276</v>
      </c>
    </row>
    <row r="351" spans="1:10" x14ac:dyDescent="0.2">
      <c r="A351" s="40">
        <f t="shared" si="31"/>
        <v>42011</v>
      </c>
      <c r="B351" s="41">
        <f t="shared" si="34"/>
        <v>92009</v>
      </c>
      <c r="C351" s="41">
        <v>1</v>
      </c>
      <c r="D351" s="40">
        <v>18</v>
      </c>
      <c r="E351" s="36">
        <v>1770</v>
      </c>
      <c r="F351" s="40">
        <f t="shared" si="32"/>
        <v>30</v>
      </c>
      <c r="G351" s="50">
        <v>5</v>
      </c>
      <c r="H351" s="40">
        <f t="shared" si="33"/>
        <v>30</v>
      </c>
      <c r="I351" s="42">
        <v>1</v>
      </c>
      <c r="J351" s="40" t="s">
        <v>277</v>
      </c>
    </row>
    <row r="352" spans="1:10" x14ac:dyDescent="0.2">
      <c r="A352" s="40">
        <f t="shared" si="31"/>
        <v>42012</v>
      </c>
      <c r="B352" s="41">
        <f t="shared" si="34"/>
        <v>92010</v>
      </c>
      <c r="C352" s="41">
        <v>1</v>
      </c>
      <c r="D352" s="40">
        <v>18</v>
      </c>
      <c r="E352" s="36">
        <v>1780</v>
      </c>
      <c r="F352" s="40">
        <f t="shared" si="32"/>
        <v>30</v>
      </c>
      <c r="G352" s="50">
        <v>5</v>
      </c>
      <c r="H352" s="40">
        <f t="shared" si="33"/>
        <v>30</v>
      </c>
      <c r="I352" s="42">
        <v>1</v>
      </c>
      <c r="J352" s="40" t="s">
        <v>278</v>
      </c>
    </row>
    <row r="353" spans="1:10" x14ac:dyDescent="0.2">
      <c r="A353" s="40">
        <f t="shared" si="31"/>
        <v>42013</v>
      </c>
      <c r="B353" s="41">
        <f t="shared" si="34"/>
        <v>92011</v>
      </c>
      <c r="C353" s="41">
        <v>1</v>
      </c>
      <c r="D353" s="40">
        <v>18</v>
      </c>
      <c r="E353" s="36">
        <v>1790</v>
      </c>
      <c r="F353" s="40">
        <f t="shared" si="32"/>
        <v>30</v>
      </c>
      <c r="G353" s="50">
        <v>5</v>
      </c>
      <c r="H353" s="40">
        <f t="shared" si="33"/>
        <v>30</v>
      </c>
      <c r="I353" s="42">
        <v>1</v>
      </c>
      <c r="J353" s="40" t="s">
        <v>279</v>
      </c>
    </row>
    <row r="354" spans="1:10" x14ac:dyDescent="0.2">
      <c r="A354" s="40">
        <f t="shared" si="31"/>
        <v>42014</v>
      </c>
      <c r="B354" s="41">
        <f t="shared" si="34"/>
        <v>92012</v>
      </c>
      <c r="C354" s="41">
        <v>1</v>
      </c>
      <c r="D354" s="40">
        <v>18</v>
      </c>
      <c r="E354" s="36">
        <v>1800</v>
      </c>
      <c r="F354" s="40">
        <f t="shared" si="32"/>
        <v>30</v>
      </c>
      <c r="G354" s="50">
        <v>5</v>
      </c>
      <c r="H354" s="40">
        <f t="shared" si="33"/>
        <v>30</v>
      </c>
      <c r="I354" s="42">
        <v>1</v>
      </c>
      <c r="J354" s="40" t="s">
        <v>280</v>
      </c>
    </row>
    <row r="355" spans="1:10" x14ac:dyDescent="0.2">
      <c r="A355" s="48">
        <f t="shared" si="31"/>
        <v>43001</v>
      </c>
      <c r="B355" s="41">
        <f>B271+18000</f>
        <v>98003</v>
      </c>
      <c r="C355" s="49">
        <v>1</v>
      </c>
      <c r="D355" s="48">
        <v>1</v>
      </c>
      <c r="E355" s="36">
        <v>1810</v>
      </c>
      <c r="F355" s="48">
        <f t="shared" si="32"/>
        <v>31</v>
      </c>
      <c r="G355" s="50">
        <v>5</v>
      </c>
      <c r="H355" s="48">
        <f t="shared" si="33"/>
        <v>31</v>
      </c>
      <c r="I355" s="50">
        <v>1</v>
      </c>
      <c r="J355" s="50" t="s">
        <v>268</v>
      </c>
    </row>
    <row r="356" spans="1:10" x14ac:dyDescent="0.2">
      <c r="A356" s="48">
        <f t="shared" si="31"/>
        <v>43002</v>
      </c>
      <c r="B356" s="41">
        <f>B272+18000</f>
        <v>98010</v>
      </c>
      <c r="C356" s="51">
        <v>1</v>
      </c>
      <c r="D356" s="50">
        <v>1</v>
      </c>
      <c r="E356" s="36">
        <v>1820</v>
      </c>
      <c r="F356" s="48">
        <f t="shared" si="32"/>
        <v>31</v>
      </c>
      <c r="G356" s="50">
        <v>5</v>
      </c>
      <c r="H356" s="48">
        <f t="shared" si="33"/>
        <v>31</v>
      </c>
      <c r="I356" s="50">
        <v>1</v>
      </c>
      <c r="J356" s="50" t="s">
        <v>269</v>
      </c>
    </row>
    <row r="357" spans="1:10" x14ac:dyDescent="0.2">
      <c r="A357" s="48">
        <f t="shared" si="31"/>
        <v>43005</v>
      </c>
      <c r="B357" s="51">
        <f t="shared" ref="B357:B366" si="35">B273+10000</f>
        <v>93003</v>
      </c>
      <c r="C357" s="51">
        <v>1</v>
      </c>
      <c r="D357" s="50">
        <v>8</v>
      </c>
      <c r="E357" s="36">
        <v>1850</v>
      </c>
      <c r="F357" s="48">
        <f t="shared" si="32"/>
        <v>31</v>
      </c>
      <c r="G357" s="50">
        <v>5</v>
      </c>
      <c r="H357" s="48">
        <f t="shared" si="33"/>
        <v>31</v>
      </c>
      <c r="I357" s="50">
        <v>1</v>
      </c>
      <c r="J357" s="50" t="s">
        <v>281</v>
      </c>
    </row>
    <row r="358" spans="1:10" x14ac:dyDescent="0.2">
      <c r="A358" s="48">
        <f t="shared" si="31"/>
        <v>43006</v>
      </c>
      <c r="B358" s="51">
        <f t="shared" si="35"/>
        <v>93004</v>
      </c>
      <c r="C358" s="51">
        <v>1</v>
      </c>
      <c r="D358" s="50">
        <v>8</v>
      </c>
      <c r="E358" s="36">
        <v>1860</v>
      </c>
      <c r="F358" s="48">
        <f t="shared" si="32"/>
        <v>31</v>
      </c>
      <c r="G358" s="50">
        <v>5</v>
      </c>
      <c r="H358" s="48">
        <f t="shared" si="33"/>
        <v>31</v>
      </c>
      <c r="I358" s="50">
        <v>1</v>
      </c>
      <c r="J358" s="50" t="s">
        <v>282</v>
      </c>
    </row>
    <row r="359" spans="1:10" x14ac:dyDescent="0.2">
      <c r="A359" s="48">
        <f t="shared" si="31"/>
        <v>43007</v>
      </c>
      <c r="B359" s="51">
        <f t="shared" si="35"/>
        <v>93005</v>
      </c>
      <c r="C359" s="51">
        <v>1</v>
      </c>
      <c r="D359" s="50">
        <v>8</v>
      </c>
      <c r="E359" s="36">
        <v>1870</v>
      </c>
      <c r="F359" s="48">
        <f t="shared" si="32"/>
        <v>31</v>
      </c>
      <c r="G359" s="50">
        <v>5</v>
      </c>
      <c r="H359" s="48">
        <f t="shared" si="33"/>
        <v>31</v>
      </c>
      <c r="I359" s="50">
        <v>1</v>
      </c>
      <c r="J359" s="50" t="s">
        <v>283</v>
      </c>
    </row>
    <row r="360" spans="1:10" x14ac:dyDescent="0.2">
      <c r="A360" s="48">
        <f t="shared" si="31"/>
        <v>43008</v>
      </c>
      <c r="B360" s="51">
        <f t="shared" si="35"/>
        <v>93006</v>
      </c>
      <c r="C360" s="51">
        <v>1</v>
      </c>
      <c r="D360" s="50">
        <v>8</v>
      </c>
      <c r="E360" s="36">
        <v>1880</v>
      </c>
      <c r="F360" s="48">
        <f t="shared" si="32"/>
        <v>31</v>
      </c>
      <c r="G360" s="50">
        <v>5</v>
      </c>
      <c r="H360" s="48">
        <f t="shared" si="33"/>
        <v>31</v>
      </c>
      <c r="I360" s="50">
        <v>1</v>
      </c>
      <c r="J360" s="50" t="s">
        <v>284</v>
      </c>
    </row>
    <row r="361" spans="1:10" x14ac:dyDescent="0.2">
      <c r="A361" s="48">
        <f t="shared" si="31"/>
        <v>43009</v>
      </c>
      <c r="B361" s="51">
        <f t="shared" si="35"/>
        <v>93007</v>
      </c>
      <c r="C361" s="51">
        <v>1</v>
      </c>
      <c r="D361" s="50">
        <v>8</v>
      </c>
      <c r="E361" s="36">
        <v>1890</v>
      </c>
      <c r="F361" s="48">
        <f t="shared" si="32"/>
        <v>31</v>
      </c>
      <c r="G361" s="50">
        <v>5</v>
      </c>
      <c r="H361" s="48">
        <f t="shared" si="33"/>
        <v>31</v>
      </c>
      <c r="I361" s="50">
        <v>1</v>
      </c>
      <c r="J361" s="50" t="s">
        <v>285</v>
      </c>
    </row>
    <row r="362" spans="1:10" x14ac:dyDescent="0.2">
      <c r="A362" s="48">
        <f t="shared" si="31"/>
        <v>43010</v>
      </c>
      <c r="B362" s="51">
        <f t="shared" si="35"/>
        <v>93008</v>
      </c>
      <c r="C362" s="51">
        <v>1</v>
      </c>
      <c r="D362" s="50">
        <v>7</v>
      </c>
      <c r="E362" s="36">
        <v>1900</v>
      </c>
      <c r="F362" s="48">
        <f t="shared" si="32"/>
        <v>31</v>
      </c>
      <c r="G362" s="50">
        <v>5</v>
      </c>
      <c r="H362" s="48">
        <f t="shared" si="33"/>
        <v>31</v>
      </c>
      <c r="I362" s="50">
        <v>1</v>
      </c>
      <c r="J362" s="50" t="s">
        <v>286</v>
      </c>
    </row>
    <row r="363" spans="1:10" x14ac:dyDescent="0.2">
      <c r="A363" s="48">
        <f t="shared" si="31"/>
        <v>43011</v>
      </c>
      <c r="B363" s="51">
        <f t="shared" si="35"/>
        <v>93009</v>
      </c>
      <c r="C363" s="51">
        <v>1</v>
      </c>
      <c r="D363" s="50">
        <v>7</v>
      </c>
      <c r="E363" s="36">
        <v>1910</v>
      </c>
      <c r="F363" s="48">
        <f t="shared" si="32"/>
        <v>31</v>
      </c>
      <c r="G363" s="50">
        <v>5</v>
      </c>
      <c r="H363" s="48">
        <f t="shared" si="33"/>
        <v>31</v>
      </c>
      <c r="I363" s="50">
        <v>1</v>
      </c>
      <c r="J363" s="50" t="s">
        <v>287</v>
      </c>
    </row>
    <row r="364" spans="1:10" x14ac:dyDescent="0.2">
      <c r="A364" s="48">
        <f t="shared" si="31"/>
        <v>43012</v>
      </c>
      <c r="B364" s="51">
        <f t="shared" si="35"/>
        <v>93010</v>
      </c>
      <c r="C364" s="51">
        <v>1</v>
      </c>
      <c r="D364" s="50">
        <v>7</v>
      </c>
      <c r="E364" s="36">
        <v>1920</v>
      </c>
      <c r="F364" s="48">
        <f t="shared" si="32"/>
        <v>31</v>
      </c>
      <c r="G364" s="50">
        <v>5</v>
      </c>
      <c r="H364" s="48">
        <f t="shared" si="33"/>
        <v>31</v>
      </c>
      <c r="I364" s="50">
        <v>1</v>
      </c>
      <c r="J364" s="50" t="s">
        <v>288</v>
      </c>
    </row>
    <row r="365" spans="1:10" x14ac:dyDescent="0.2">
      <c r="A365" s="48">
        <f t="shared" si="31"/>
        <v>43013</v>
      </c>
      <c r="B365" s="51">
        <f t="shared" si="35"/>
        <v>93011</v>
      </c>
      <c r="C365" s="51">
        <v>1</v>
      </c>
      <c r="D365" s="50">
        <v>7</v>
      </c>
      <c r="E365" s="36">
        <v>1930</v>
      </c>
      <c r="F365" s="48">
        <f t="shared" si="32"/>
        <v>31</v>
      </c>
      <c r="G365" s="50">
        <v>5</v>
      </c>
      <c r="H365" s="48">
        <f t="shared" si="33"/>
        <v>31</v>
      </c>
      <c r="I365" s="50">
        <v>1</v>
      </c>
      <c r="J365" s="50" t="s">
        <v>289</v>
      </c>
    </row>
    <row r="366" spans="1:10" x14ac:dyDescent="0.2">
      <c r="A366" s="48">
        <f t="shared" si="31"/>
        <v>43014</v>
      </c>
      <c r="B366" s="51">
        <f t="shared" si="35"/>
        <v>93012</v>
      </c>
      <c r="C366" s="51">
        <v>1</v>
      </c>
      <c r="D366" s="50">
        <v>7</v>
      </c>
      <c r="E366" s="36">
        <v>1940</v>
      </c>
      <c r="F366" s="48">
        <f t="shared" si="32"/>
        <v>31</v>
      </c>
      <c r="G366" s="50">
        <v>5</v>
      </c>
      <c r="H366" s="48">
        <f t="shared" si="33"/>
        <v>31</v>
      </c>
      <c r="I366" s="50">
        <v>1</v>
      </c>
      <c r="J366" s="50" t="s">
        <v>290</v>
      </c>
    </row>
    <row r="367" spans="1:10" x14ac:dyDescent="0.2">
      <c r="A367" s="40">
        <f t="shared" si="31"/>
        <v>44001</v>
      </c>
      <c r="B367" s="41">
        <f>B283+18000</f>
        <v>98004</v>
      </c>
      <c r="C367" s="41">
        <v>1</v>
      </c>
      <c r="D367" s="40">
        <v>1</v>
      </c>
      <c r="E367" s="36">
        <v>1950</v>
      </c>
      <c r="F367" s="40">
        <f t="shared" si="32"/>
        <v>32</v>
      </c>
      <c r="G367" s="50">
        <v>5</v>
      </c>
      <c r="H367" s="40">
        <f t="shared" si="33"/>
        <v>32</v>
      </c>
      <c r="I367" s="42">
        <v>1</v>
      </c>
      <c r="J367" s="42" t="s">
        <v>110</v>
      </c>
    </row>
    <row r="368" spans="1:10" x14ac:dyDescent="0.2">
      <c r="A368" s="40">
        <f t="shared" si="31"/>
        <v>44002</v>
      </c>
      <c r="B368" s="41">
        <f>B284+18000</f>
        <v>98011</v>
      </c>
      <c r="C368" s="41">
        <v>1</v>
      </c>
      <c r="D368" s="40">
        <v>1</v>
      </c>
      <c r="E368" s="36">
        <v>1960</v>
      </c>
      <c r="F368" s="40">
        <f t="shared" si="32"/>
        <v>32</v>
      </c>
      <c r="G368" s="50">
        <v>5</v>
      </c>
      <c r="H368" s="40">
        <f t="shared" si="33"/>
        <v>32</v>
      </c>
      <c r="I368" s="42">
        <v>1</v>
      </c>
      <c r="J368" s="42" t="s">
        <v>11</v>
      </c>
    </row>
    <row r="369" spans="1:10" x14ac:dyDescent="0.2">
      <c r="A369" s="40">
        <f t="shared" si="31"/>
        <v>44005</v>
      </c>
      <c r="B369" s="41">
        <f t="shared" ref="B369:B378" si="36">B285+10000</f>
        <v>94003</v>
      </c>
      <c r="C369" s="41">
        <v>1</v>
      </c>
      <c r="D369" s="40">
        <v>16</v>
      </c>
      <c r="E369" s="36">
        <v>1990</v>
      </c>
      <c r="F369" s="40">
        <f t="shared" si="32"/>
        <v>32</v>
      </c>
      <c r="G369" s="50">
        <v>5</v>
      </c>
      <c r="H369" s="40">
        <f t="shared" si="33"/>
        <v>32</v>
      </c>
      <c r="I369" s="42">
        <v>1</v>
      </c>
      <c r="J369" s="40" t="s">
        <v>203</v>
      </c>
    </row>
    <row r="370" spans="1:10" x14ac:dyDescent="0.2">
      <c r="A370" s="40">
        <f t="shared" si="31"/>
        <v>44006</v>
      </c>
      <c r="B370" s="41">
        <f t="shared" si="36"/>
        <v>94004</v>
      </c>
      <c r="C370" s="41">
        <v>1</v>
      </c>
      <c r="D370" s="40">
        <v>16</v>
      </c>
      <c r="E370" s="36">
        <v>2000</v>
      </c>
      <c r="F370" s="40">
        <f t="shared" si="32"/>
        <v>32</v>
      </c>
      <c r="G370" s="50">
        <v>5</v>
      </c>
      <c r="H370" s="40">
        <f t="shared" si="33"/>
        <v>32</v>
      </c>
      <c r="I370" s="42">
        <v>1</v>
      </c>
      <c r="J370" s="40" t="s">
        <v>291</v>
      </c>
    </row>
    <row r="371" spans="1:10" x14ac:dyDescent="0.2">
      <c r="A371" s="40">
        <f t="shared" si="31"/>
        <v>44007</v>
      </c>
      <c r="B371" s="41">
        <f t="shared" si="36"/>
        <v>94005</v>
      </c>
      <c r="C371" s="41">
        <v>1</v>
      </c>
      <c r="D371" s="40">
        <v>16</v>
      </c>
      <c r="E371" s="36">
        <v>2010</v>
      </c>
      <c r="F371" s="40">
        <f t="shared" si="32"/>
        <v>32</v>
      </c>
      <c r="G371" s="50">
        <v>5</v>
      </c>
      <c r="H371" s="40">
        <f t="shared" si="33"/>
        <v>32</v>
      </c>
      <c r="I371" s="42">
        <v>1</v>
      </c>
      <c r="J371" s="40" t="s">
        <v>292</v>
      </c>
    </row>
    <row r="372" spans="1:10" x14ac:dyDescent="0.2">
      <c r="A372" s="40">
        <f t="shared" si="31"/>
        <v>44008</v>
      </c>
      <c r="B372" s="41">
        <f t="shared" si="36"/>
        <v>94006</v>
      </c>
      <c r="C372" s="41">
        <v>1</v>
      </c>
      <c r="D372" s="40">
        <v>16</v>
      </c>
      <c r="E372" s="36">
        <v>2020</v>
      </c>
      <c r="F372" s="40">
        <f t="shared" si="32"/>
        <v>32</v>
      </c>
      <c r="G372" s="50">
        <v>5</v>
      </c>
      <c r="H372" s="40">
        <f t="shared" si="33"/>
        <v>32</v>
      </c>
      <c r="I372" s="42">
        <v>1</v>
      </c>
      <c r="J372" s="40" t="s">
        <v>293</v>
      </c>
    </row>
    <row r="373" spans="1:10" x14ac:dyDescent="0.2">
      <c r="A373" s="40">
        <f t="shared" si="31"/>
        <v>44009</v>
      </c>
      <c r="B373" s="41">
        <f t="shared" si="36"/>
        <v>94007</v>
      </c>
      <c r="C373" s="41">
        <v>1</v>
      </c>
      <c r="D373" s="40">
        <v>16</v>
      </c>
      <c r="E373" s="36">
        <v>2030</v>
      </c>
      <c r="F373" s="40">
        <f t="shared" si="32"/>
        <v>32</v>
      </c>
      <c r="G373" s="50">
        <v>5</v>
      </c>
      <c r="H373" s="40">
        <f t="shared" si="33"/>
        <v>32</v>
      </c>
      <c r="I373" s="42">
        <v>1</v>
      </c>
      <c r="J373" s="40" t="s">
        <v>294</v>
      </c>
    </row>
    <row r="374" spans="1:10" x14ac:dyDescent="0.2">
      <c r="A374" s="40">
        <f t="shared" si="31"/>
        <v>44010</v>
      </c>
      <c r="B374" s="41">
        <f t="shared" si="36"/>
        <v>94008</v>
      </c>
      <c r="C374" s="41">
        <v>1</v>
      </c>
      <c r="D374" s="40">
        <v>3</v>
      </c>
      <c r="E374" s="36">
        <v>2040</v>
      </c>
      <c r="F374" s="40">
        <f t="shared" si="32"/>
        <v>32</v>
      </c>
      <c r="G374" s="50">
        <v>5</v>
      </c>
      <c r="H374" s="40">
        <f t="shared" si="33"/>
        <v>32</v>
      </c>
      <c r="I374" s="42">
        <v>2</v>
      </c>
      <c r="J374" s="40" t="s">
        <v>257</v>
      </c>
    </row>
    <row r="375" spans="1:10" x14ac:dyDescent="0.2">
      <c r="A375" s="40">
        <f t="shared" ref="A375:A406" si="37">A363+1000</f>
        <v>44011</v>
      </c>
      <c r="B375" s="41">
        <f t="shared" si="36"/>
        <v>94009</v>
      </c>
      <c r="C375" s="41">
        <v>1</v>
      </c>
      <c r="D375" s="40">
        <v>3</v>
      </c>
      <c r="E375" s="36">
        <v>2050</v>
      </c>
      <c r="F375" s="40">
        <f t="shared" ref="F375:F406" si="38">F363+1</f>
        <v>32</v>
      </c>
      <c r="G375" s="50">
        <v>5</v>
      </c>
      <c r="H375" s="40">
        <f t="shared" ref="H375:H406" si="39">H363+1</f>
        <v>32</v>
      </c>
      <c r="I375" s="42">
        <v>2</v>
      </c>
      <c r="J375" s="40" t="s">
        <v>258</v>
      </c>
    </row>
    <row r="376" spans="1:10" x14ac:dyDescent="0.2">
      <c r="A376" s="40">
        <f t="shared" si="37"/>
        <v>44012</v>
      </c>
      <c r="B376" s="41">
        <f t="shared" si="36"/>
        <v>94010</v>
      </c>
      <c r="C376" s="41">
        <v>1</v>
      </c>
      <c r="D376" s="40">
        <v>3</v>
      </c>
      <c r="E376" s="36">
        <v>2060</v>
      </c>
      <c r="F376" s="40">
        <f t="shared" si="38"/>
        <v>32</v>
      </c>
      <c r="G376" s="50">
        <v>5</v>
      </c>
      <c r="H376" s="40">
        <f t="shared" si="39"/>
        <v>32</v>
      </c>
      <c r="I376" s="42">
        <v>2</v>
      </c>
      <c r="J376" s="40" t="s">
        <v>259</v>
      </c>
    </row>
    <row r="377" spans="1:10" x14ac:dyDescent="0.2">
      <c r="A377" s="40">
        <f t="shared" si="37"/>
        <v>44013</v>
      </c>
      <c r="B377" s="41">
        <f t="shared" si="36"/>
        <v>94011</v>
      </c>
      <c r="C377" s="41">
        <v>1</v>
      </c>
      <c r="D377" s="40">
        <v>3</v>
      </c>
      <c r="E377" s="36">
        <v>2070</v>
      </c>
      <c r="F377" s="40">
        <f t="shared" si="38"/>
        <v>32</v>
      </c>
      <c r="G377" s="50">
        <v>5</v>
      </c>
      <c r="H377" s="40">
        <f t="shared" si="39"/>
        <v>32</v>
      </c>
      <c r="I377" s="42">
        <v>2</v>
      </c>
      <c r="J377" s="40" t="s">
        <v>112</v>
      </c>
    </row>
    <row r="378" spans="1:10" x14ac:dyDescent="0.2">
      <c r="A378" s="40">
        <f t="shared" si="37"/>
        <v>44014</v>
      </c>
      <c r="B378" s="41">
        <f t="shared" si="36"/>
        <v>94012</v>
      </c>
      <c r="C378" s="41">
        <v>1</v>
      </c>
      <c r="D378" s="40">
        <v>3</v>
      </c>
      <c r="E378" s="36">
        <v>2080</v>
      </c>
      <c r="F378" s="40">
        <f t="shared" si="38"/>
        <v>32</v>
      </c>
      <c r="G378" s="50">
        <v>5</v>
      </c>
      <c r="H378" s="40">
        <f t="shared" si="39"/>
        <v>32</v>
      </c>
      <c r="I378" s="42">
        <v>2</v>
      </c>
      <c r="J378" s="40" t="s">
        <v>113</v>
      </c>
    </row>
    <row r="379" spans="1:10" x14ac:dyDescent="0.2">
      <c r="A379" s="48">
        <f t="shared" si="37"/>
        <v>45001</v>
      </c>
      <c r="B379" s="41">
        <f>B295+18000</f>
        <v>98005</v>
      </c>
      <c r="C379" s="49">
        <v>1</v>
      </c>
      <c r="D379" s="48">
        <v>1</v>
      </c>
      <c r="E379" s="36">
        <v>2090</v>
      </c>
      <c r="F379" s="48">
        <f t="shared" si="38"/>
        <v>33</v>
      </c>
      <c r="G379" s="50">
        <v>5</v>
      </c>
      <c r="H379" s="48">
        <f t="shared" si="39"/>
        <v>33</v>
      </c>
      <c r="I379" s="50">
        <v>1</v>
      </c>
      <c r="J379" s="50" t="s">
        <v>268</v>
      </c>
    </row>
    <row r="380" spans="1:10" x14ac:dyDescent="0.2">
      <c r="A380" s="48">
        <f t="shared" si="37"/>
        <v>45002</v>
      </c>
      <c r="B380" s="41">
        <f>B296+18000</f>
        <v>98012</v>
      </c>
      <c r="C380" s="51">
        <v>1</v>
      </c>
      <c r="D380" s="50">
        <v>1</v>
      </c>
      <c r="E380" s="36">
        <v>2100</v>
      </c>
      <c r="F380" s="48">
        <f t="shared" si="38"/>
        <v>33</v>
      </c>
      <c r="G380" s="50">
        <v>5</v>
      </c>
      <c r="H380" s="48">
        <f t="shared" si="39"/>
        <v>33</v>
      </c>
      <c r="I380" s="50">
        <v>1</v>
      </c>
      <c r="J380" s="50" t="s">
        <v>269</v>
      </c>
    </row>
    <row r="381" spans="1:10" x14ac:dyDescent="0.2">
      <c r="A381" s="48">
        <f t="shared" si="37"/>
        <v>45005</v>
      </c>
      <c r="B381" s="51">
        <f t="shared" ref="B381:B390" si="40">B297+10000</f>
        <v>95003</v>
      </c>
      <c r="C381" s="51">
        <v>1</v>
      </c>
      <c r="D381" s="50">
        <v>19</v>
      </c>
      <c r="E381" s="36">
        <v>2130</v>
      </c>
      <c r="F381" s="48">
        <f t="shared" si="38"/>
        <v>33</v>
      </c>
      <c r="G381" s="50">
        <v>5</v>
      </c>
      <c r="H381" s="48">
        <f t="shared" si="39"/>
        <v>33</v>
      </c>
      <c r="I381" s="50">
        <v>1</v>
      </c>
      <c r="J381" s="50" t="s">
        <v>295</v>
      </c>
    </row>
    <row r="382" spans="1:10" x14ac:dyDescent="0.2">
      <c r="A382" s="48">
        <f t="shared" si="37"/>
        <v>45006</v>
      </c>
      <c r="B382" s="51">
        <f t="shared" si="40"/>
        <v>95004</v>
      </c>
      <c r="C382" s="51">
        <v>1</v>
      </c>
      <c r="D382" s="50">
        <v>19</v>
      </c>
      <c r="E382" s="36">
        <v>2140</v>
      </c>
      <c r="F382" s="48">
        <f t="shared" si="38"/>
        <v>33</v>
      </c>
      <c r="G382" s="50">
        <v>5</v>
      </c>
      <c r="H382" s="48">
        <f t="shared" si="39"/>
        <v>33</v>
      </c>
      <c r="I382" s="50">
        <v>1</v>
      </c>
      <c r="J382" s="50" t="s">
        <v>139</v>
      </c>
    </row>
    <row r="383" spans="1:10" x14ac:dyDescent="0.2">
      <c r="A383" s="48">
        <f t="shared" si="37"/>
        <v>45007</v>
      </c>
      <c r="B383" s="51">
        <f t="shared" si="40"/>
        <v>95005</v>
      </c>
      <c r="C383" s="51">
        <v>1</v>
      </c>
      <c r="D383" s="50">
        <v>19</v>
      </c>
      <c r="E383" s="36">
        <v>2150</v>
      </c>
      <c r="F383" s="48">
        <f t="shared" si="38"/>
        <v>33</v>
      </c>
      <c r="G383" s="50">
        <v>5</v>
      </c>
      <c r="H383" s="48">
        <f t="shared" si="39"/>
        <v>33</v>
      </c>
      <c r="I383" s="50">
        <v>1</v>
      </c>
      <c r="J383" s="50" t="s">
        <v>296</v>
      </c>
    </row>
    <row r="384" spans="1:10" x14ac:dyDescent="0.2">
      <c r="A384" s="48">
        <f t="shared" si="37"/>
        <v>45008</v>
      </c>
      <c r="B384" s="51">
        <f t="shared" si="40"/>
        <v>95006</v>
      </c>
      <c r="C384" s="51">
        <v>1</v>
      </c>
      <c r="D384" s="50">
        <v>19</v>
      </c>
      <c r="E384" s="36">
        <v>2160</v>
      </c>
      <c r="F384" s="48">
        <f t="shared" si="38"/>
        <v>33</v>
      </c>
      <c r="G384" s="50">
        <v>5</v>
      </c>
      <c r="H384" s="48">
        <f t="shared" si="39"/>
        <v>33</v>
      </c>
      <c r="I384" s="50">
        <v>1</v>
      </c>
      <c r="J384" s="50" t="s">
        <v>297</v>
      </c>
    </row>
    <row r="385" spans="1:10" x14ac:dyDescent="0.2">
      <c r="A385" s="48">
        <f t="shared" si="37"/>
        <v>45009</v>
      </c>
      <c r="B385" s="51">
        <f t="shared" si="40"/>
        <v>95007</v>
      </c>
      <c r="C385" s="51">
        <v>1</v>
      </c>
      <c r="D385" s="50">
        <v>19</v>
      </c>
      <c r="E385" s="36">
        <v>2170</v>
      </c>
      <c r="F385" s="48">
        <f t="shared" si="38"/>
        <v>33</v>
      </c>
      <c r="G385" s="50">
        <v>5</v>
      </c>
      <c r="H385" s="48">
        <f t="shared" si="39"/>
        <v>33</v>
      </c>
      <c r="I385" s="50">
        <v>1</v>
      </c>
      <c r="J385" s="50" t="s">
        <v>298</v>
      </c>
    </row>
    <row r="386" spans="1:10" x14ac:dyDescent="0.2">
      <c r="A386" s="48">
        <f t="shared" si="37"/>
        <v>45010</v>
      </c>
      <c r="B386" s="51">
        <f t="shared" si="40"/>
        <v>95008</v>
      </c>
      <c r="C386" s="51">
        <v>1</v>
      </c>
      <c r="D386" s="50">
        <v>20</v>
      </c>
      <c r="E386" s="36">
        <v>2180</v>
      </c>
      <c r="F386" s="48">
        <f t="shared" si="38"/>
        <v>33</v>
      </c>
      <c r="G386" s="50">
        <v>5</v>
      </c>
      <c r="H386" s="48">
        <f t="shared" si="39"/>
        <v>33</v>
      </c>
      <c r="I386" s="50">
        <v>2</v>
      </c>
      <c r="J386" s="50" t="s">
        <v>114</v>
      </c>
    </row>
    <row r="387" spans="1:10" x14ac:dyDescent="0.2">
      <c r="A387" s="48">
        <f t="shared" si="37"/>
        <v>45011</v>
      </c>
      <c r="B387" s="51">
        <f t="shared" si="40"/>
        <v>95009</v>
      </c>
      <c r="C387" s="51">
        <v>1</v>
      </c>
      <c r="D387" s="50">
        <v>20</v>
      </c>
      <c r="E387" s="36">
        <v>2190</v>
      </c>
      <c r="F387" s="48">
        <f t="shared" si="38"/>
        <v>33</v>
      </c>
      <c r="G387" s="50">
        <v>5</v>
      </c>
      <c r="H387" s="48">
        <f t="shared" si="39"/>
        <v>33</v>
      </c>
      <c r="I387" s="50">
        <v>2</v>
      </c>
      <c r="J387" s="50" t="s">
        <v>115</v>
      </c>
    </row>
    <row r="388" spans="1:10" x14ac:dyDescent="0.2">
      <c r="A388" s="48">
        <f t="shared" si="37"/>
        <v>45012</v>
      </c>
      <c r="B388" s="51">
        <f t="shared" si="40"/>
        <v>95010</v>
      </c>
      <c r="C388" s="51">
        <v>1</v>
      </c>
      <c r="D388" s="50">
        <v>20</v>
      </c>
      <c r="E388" s="36">
        <v>2200</v>
      </c>
      <c r="F388" s="48">
        <f t="shared" si="38"/>
        <v>33</v>
      </c>
      <c r="G388" s="50">
        <v>5</v>
      </c>
      <c r="H388" s="48">
        <f t="shared" si="39"/>
        <v>33</v>
      </c>
      <c r="I388" s="50">
        <v>2</v>
      </c>
      <c r="J388" s="50" t="s">
        <v>116</v>
      </c>
    </row>
    <row r="389" spans="1:10" x14ac:dyDescent="0.2">
      <c r="A389" s="48">
        <f t="shared" si="37"/>
        <v>45013</v>
      </c>
      <c r="B389" s="51">
        <f t="shared" si="40"/>
        <v>95011</v>
      </c>
      <c r="C389" s="51">
        <v>1</v>
      </c>
      <c r="D389" s="50">
        <v>20</v>
      </c>
      <c r="E389" s="36">
        <v>2210</v>
      </c>
      <c r="F389" s="48">
        <f t="shared" si="38"/>
        <v>33</v>
      </c>
      <c r="G389" s="50">
        <v>5</v>
      </c>
      <c r="H389" s="48">
        <f t="shared" si="39"/>
        <v>33</v>
      </c>
      <c r="I389" s="50">
        <v>2</v>
      </c>
      <c r="J389" s="50" t="s">
        <v>117</v>
      </c>
    </row>
    <row r="390" spans="1:10" x14ac:dyDescent="0.2">
      <c r="A390" s="48">
        <f t="shared" si="37"/>
        <v>45014</v>
      </c>
      <c r="B390" s="51">
        <f t="shared" si="40"/>
        <v>95012</v>
      </c>
      <c r="C390" s="51">
        <v>1</v>
      </c>
      <c r="D390" s="50">
        <v>20</v>
      </c>
      <c r="E390" s="36">
        <v>2220</v>
      </c>
      <c r="F390" s="48">
        <f t="shared" si="38"/>
        <v>33</v>
      </c>
      <c r="G390" s="50">
        <v>5</v>
      </c>
      <c r="H390" s="48">
        <f t="shared" si="39"/>
        <v>33</v>
      </c>
      <c r="I390" s="50">
        <v>2</v>
      </c>
      <c r="J390" s="50" t="s">
        <v>118</v>
      </c>
    </row>
    <row r="391" spans="1:10" x14ac:dyDescent="0.2">
      <c r="A391" s="40">
        <f t="shared" si="37"/>
        <v>46001</v>
      </c>
      <c r="B391" s="41">
        <f>B307+18000</f>
        <v>98006</v>
      </c>
      <c r="C391" s="41">
        <v>1</v>
      </c>
      <c r="D391" s="40">
        <v>1</v>
      </c>
      <c r="E391" s="36">
        <v>2230</v>
      </c>
      <c r="F391" s="40">
        <f t="shared" si="38"/>
        <v>34</v>
      </c>
      <c r="G391" s="50">
        <v>5</v>
      </c>
      <c r="H391" s="40">
        <f t="shared" si="39"/>
        <v>34</v>
      </c>
      <c r="I391" s="42">
        <v>1</v>
      </c>
      <c r="J391" s="42" t="s">
        <v>110</v>
      </c>
    </row>
    <row r="392" spans="1:10" x14ac:dyDescent="0.2">
      <c r="A392" s="40">
        <f t="shared" si="37"/>
        <v>46002</v>
      </c>
      <c r="B392" s="41">
        <f>B308+18000</f>
        <v>98013</v>
      </c>
      <c r="C392" s="41">
        <v>1</v>
      </c>
      <c r="D392" s="40">
        <v>1</v>
      </c>
      <c r="E392" s="36">
        <v>2240</v>
      </c>
      <c r="F392" s="40">
        <f t="shared" si="38"/>
        <v>34</v>
      </c>
      <c r="G392" s="50">
        <v>5</v>
      </c>
      <c r="H392" s="40">
        <f t="shared" si="39"/>
        <v>34</v>
      </c>
      <c r="I392" s="42">
        <v>1</v>
      </c>
      <c r="J392" s="42" t="s">
        <v>11</v>
      </c>
    </row>
    <row r="393" spans="1:10" x14ac:dyDescent="0.2">
      <c r="A393" s="40">
        <f t="shared" si="37"/>
        <v>46005</v>
      </c>
      <c r="B393" s="41">
        <f t="shared" ref="B393:B402" si="41">B309+10000</f>
        <v>96003</v>
      </c>
      <c r="C393" s="41">
        <v>1</v>
      </c>
      <c r="D393" s="40">
        <v>26</v>
      </c>
      <c r="E393" s="36">
        <v>2270</v>
      </c>
      <c r="F393" s="40">
        <f t="shared" si="38"/>
        <v>34</v>
      </c>
      <c r="G393" s="50">
        <v>5</v>
      </c>
      <c r="H393" s="40">
        <f t="shared" si="39"/>
        <v>34</v>
      </c>
      <c r="I393" s="42">
        <v>1</v>
      </c>
      <c r="J393" s="40" t="s">
        <v>299</v>
      </c>
    </row>
    <row r="394" spans="1:10" x14ac:dyDescent="0.2">
      <c r="A394" s="40">
        <f t="shared" si="37"/>
        <v>46006</v>
      </c>
      <c r="B394" s="41">
        <f t="shared" si="41"/>
        <v>96004</v>
      </c>
      <c r="C394" s="41">
        <v>1</v>
      </c>
      <c r="D394" s="40">
        <v>26</v>
      </c>
      <c r="E394" s="36">
        <v>2280</v>
      </c>
      <c r="F394" s="40">
        <f t="shared" si="38"/>
        <v>34</v>
      </c>
      <c r="G394" s="50">
        <v>5</v>
      </c>
      <c r="H394" s="40">
        <f t="shared" si="39"/>
        <v>34</v>
      </c>
      <c r="I394" s="42">
        <v>1</v>
      </c>
      <c r="J394" s="40" t="s">
        <v>300</v>
      </c>
    </row>
    <row r="395" spans="1:10" x14ac:dyDescent="0.2">
      <c r="A395" s="40">
        <f t="shared" si="37"/>
        <v>46007</v>
      </c>
      <c r="B395" s="41">
        <f t="shared" si="41"/>
        <v>96005</v>
      </c>
      <c r="C395" s="41">
        <v>1</v>
      </c>
      <c r="D395" s="40">
        <v>26</v>
      </c>
      <c r="E395" s="36">
        <v>2290</v>
      </c>
      <c r="F395" s="40">
        <f t="shared" si="38"/>
        <v>34</v>
      </c>
      <c r="G395" s="50">
        <v>5</v>
      </c>
      <c r="H395" s="40">
        <f t="shared" si="39"/>
        <v>34</v>
      </c>
      <c r="I395" s="42">
        <v>1</v>
      </c>
      <c r="J395" s="40" t="s">
        <v>350</v>
      </c>
    </row>
    <row r="396" spans="1:10" x14ac:dyDescent="0.2">
      <c r="A396" s="40">
        <f t="shared" si="37"/>
        <v>46008</v>
      </c>
      <c r="B396" s="41">
        <f t="shared" si="41"/>
        <v>96006</v>
      </c>
      <c r="C396" s="41">
        <v>1</v>
      </c>
      <c r="D396" s="40">
        <v>26</v>
      </c>
      <c r="E396" s="36">
        <v>2300</v>
      </c>
      <c r="F396" s="40">
        <f t="shared" si="38"/>
        <v>34</v>
      </c>
      <c r="G396" s="50">
        <v>5</v>
      </c>
      <c r="H396" s="40">
        <f t="shared" si="39"/>
        <v>34</v>
      </c>
      <c r="I396" s="42">
        <v>1</v>
      </c>
      <c r="J396" s="40" t="s">
        <v>351</v>
      </c>
    </row>
    <row r="397" spans="1:10" x14ac:dyDescent="0.2">
      <c r="A397" s="40">
        <f t="shared" si="37"/>
        <v>46009</v>
      </c>
      <c r="B397" s="41">
        <f t="shared" si="41"/>
        <v>96007</v>
      </c>
      <c r="C397" s="41">
        <v>1</v>
      </c>
      <c r="D397" s="40">
        <v>26</v>
      </c>
      <c r="E397" s="36">
        <v>2310</v>
      </c>
      <c r="F397" s="40">
        <f t="shared" si="38"/>
        <v>34</v>
      </c>
      <c r="G397" s="50">
        <v>5</v>
      </c>
      <c r="H397" s="40">
        <f t="shared" si="39"/>
        <v>34</v>
      </c>
      <c r="I397" s="42">
        <v>1</v>
      </c>
      <c r="J397" s="40" t="s">
        <v>301</v>
      </c>
    </row>
    <row r="398" spans="1:10" x14ac:dyDescent="0.2">
      <c r="A398" s="40">
        <f t="shared" si="37"/>
        <v>46010</v>
      </c>
      <c r="B398" s="41">
        <f t="shared" si="41"/>
        <v>96008</v>
      </c>
      <c r="C398" s="41">
        <v>1</v>
      </c>
      <c r="D398" s="40">
        <v>9</v>
      </c>
      <c r="E398" s="36">
        <v>2320</v>
      </c>
      <c r="F398" s="40">
        <f t="shared" si="38"/>
        <v>34</v>
      </c>
      <c r="G398" s="50">
        <v>5</v>
      </c>
      <c r="H398" s="40">
        <f t="shared" si="39"/>
        <v>34</v>
      </c>
      <c r="I398" s="42">
        <v>2</v>
      </c>
      <c r="J398" s="40" t="s">
        <v>119</v>
      </c>
    </row>
    <row r="399" spans="1:10" x14ac:dyDescent="0.2">
      <c r="A399" s="40">
        <f t="shared" si="37"/>
        <v>46011</v>
      </c>
      <c r="B399" s="41">
        <f t="shared" si="41"/>
        <v>96009</v>
      </c>
      <c r="C399" s="41">
        <v>1</v>
      </c>
      <c r="D399" s="40">
        <v>9</v>
      </c>
      <c r="E399" s="36">
        <v>2330</v>
      </c>
      <c r="F399" s="40">
        <f t="shared" si="38"/>
        <v>34</v>
      </c>
      <c r="G399" s="50">
        <v>5</v>
      </c>
      <c r="H399" s="40">
        <f t="shared" si="39"/>
        <v>34</v>
      </c>
      <c r="I399" s="42">
        <v>2</v>
      </c>
      <c r="J399" s="40" t="s">
        <v>120</v>
      </c>
    </row>
    <row r="400" spans="1:10" x14ac:dyDescent="0.2">
      <c r="A400" s="40">
        <f t="shared" si="37"/>
        <v>46012</v>
      </c>
      <c r="B400" s="41">
        <f t="shared" si="41"/>
        <v>96010</v>
      </c>
      <c r="C400" s="41">
        <v>1</v>
      </c>
      <c r="D400" s="40">
        <v>9</v>
      </c>
      <c r="E400" s="36">
        <v>2340</v>
      </c>
      <c r="F400" s="40">
        <f t="shared" si="38"/>
        <v>34</v>
      </c>
      <c r="G400" s="50">
        <v>5</v>
      </c>
      <c r="H400" s="40">
        <f t="shared" si="39"/>
        <v>34</v>
      </c>
      <c r="I400" s="42">
        <v>2</v>
      </c>
      <c r="J400" s="40" t="s">
        <v>121</v>
      </c>
    </row>
    <row r="401" spans="1:10" x14ac:dyDescent="0.2">
      <c r="A401" s="40">
        <f t="shared" si="37"/>
        <v>46013</v>
      </c>
      <c r="B401" s="41">
        <f t="shared" si="41"/>
        <v>96011</v>
      </c>
      <c r="C401" s="41">
        <v>1</v>
      </c>
      <c r="D401" s="40">
        <v>9</v>
      </c>
      <c r="E401" s="36">
        <v>2350</v>
      </c>
      <c r="F401" s="40">
        <f t="shared" si="38"/>
        <v>34</v>
      </c>
      <c r="G401" s="50">
        <v>5</v>
      </c>
      <c r="H401" s="40">
        <f t="shared" si="39"/>
        <v>34</v>
      </c>
      <c r="I401" s="42">
        <v>2</v>
      </c>
      <c r="J401" s="40" t="s">
        <v>122</v>
      </c>
    </row>
    <row r="402" spans="1:10" x14ac:dyDescent="0.2">
      <c r="A402" s="40">
        <f t="shared" si="37"/>
        <v>46014</v>
      </c>
      <c r="B402" s="41">
        <f t="shared" si="41"/>
        <v>96012</v>
      </c>
      <c r="C402" s="41">
        <v>1</v>
      </c>
      <c r="D402" s="40">
        <v>9</v>
      </c>
      <c r="E402" s="36">
        <v>2360</v>
      </c>
      <c r="F402" s="40">
        <f t="shared" si="38"/>
        <v>34</v>
      </c>
      <c r="G402" s="50">
        <v>5</v>
      </c>
      <c r="H402" s="40">
        <f t="shared" si="39"/>
        <v>34</v>
      </c>
      <c r="I402" s="42">
        <v>2</v>
      </c>
      <c r="J402" s="40" t="s">
        <v>123</v>
      </c>
    </row>
    <row r="403" spans="1:10" x14ac:dyDescent="0.2">
      <c r="A403" s="48">
        <f t="shared" si="37"/>
        <v>47001</v>
      </c>
      <c r="B403" s="41">
        <f>B319+18000</f>
        <v>98007</v>
      </c>
      <c r="C403" s="49">
        <v>1</v>
      </c>
      <c r="D403" s="48">
        <v>1</v>
      </c>
      <c r="E403" s="36">
        <v>2370</v>
      </c>
      <c r="F403" s="48">
        <f t="shared" si="38"/>
        <v>35</v>
      </c>
      <c r="G403" s="50">
        <v>5</v>
      </c>
      <c r="H403" s="48">
        <f t="shared" si="39"/>
        <v>35</v>
      </c>
      <c r="I403" s="50">
        <v>1</v>
      </c>
      <c r="J403" s="50" t="s">
        <v>268</v>
      </c>
    </row>
    <row r="404" spans="1:10" x14ac:dyDescent="0.2">
      <c r="A404" s="48">
        <f t="shared" si="37"/>
        <v>47002</v>
      </c>
      <c r="B404" s="41">
        <f>B320+18000</f>
        <v>98014</v>
      </c>
      <c r="C404" s="51">
        <v>1</v>
      </c>
      <c r="D404" s="50">
        <v>1</v>
      </c>
      <c r="E404" s="36">
        <v>2380</v>
      </c>
      <c r="F404" s="48">
        <f t="shared" si="38"/>
        <v>35</v>
      </c>
      <c r="G404" s="50">
        <v>5</v>
      </c>
      <c r="H404" s="48">
        <f t="shared" si="39"/>
        <v>35</v>
      </c>
      <c r="I404" s="50">
        <v>1</v>
      </c>
      <c r="J404" s="50" t="s">
        <v>269</v>
      </c>
    </row>
    <row r="405" spans="1:10" x14ac:dyDescent="0.2">
      <c r="A405" s="48">
        <f t="shared" si="37"/>
        <v>47005</v>
      </c>
      <c r="B405" s="51">
        <f t="shared" ref="B405:B436" si="42">B321+10000</f>
        <v>97003</v>
      </c>
      <c r="C405" s="51">
        <v>1</v>
      </c>
      <c r="D405" s="50">
        <v>10</v>
      </c>
      <c r="E405" s="36">
        <v>2410</v>
      </c>
      <c r="F405" s="48">
        <f t="shared" si="38"/>
        <v>35</v>
      </c>
      <c r="G405" s="50">
        <v>5</v>
      </c>
      <c r="H405" s="48">
        <f t="shared" si="39"/>
        <v>35</v>
      </c>
      <c r="I405" s="50">
        <v>1</v>
      </c>
      <c r="J405" s="56" t="s">
        <v>150</v>
      </c>
    </row>
    <row r="406" spans="1:10" x14ac:dyDescent="0.2">
      <c r="A406" s="48">
        <f t="shared" si="37"/>
        <v>47006</v>
      </c>
      <c r="B406" s="51">
        <f t="shared" si="42"/>
        <v>97004</v>
      </c>
      <c r="C406" s="51">
        <v>1</v>
      </c>
      <c r="D406" s="50">
        <v>10</v>
      </c>
      <c r="E406" s="36">
        <v>2420</v>
      </c>
      <c r="F406" s="48">
        <f t="shared" si="38"/>
        <v>35</v>
      </c>
      <c r="G406" s="50">
        <v>5</v>
      </c>
      <c r="H406" s="48">
        <f t="shared" si="39"/>
        <v>35</v>
      </c>
      <c r="I406" s="50">
        <v>1</v>
      </c>
      <c r="J406" s="56" t="s">
        <v>151</v>
      </c>
    </row>
    <row r="407" spans="1:10" x14ac:dyDescent="0.2">
      <c r="A407" s="48">
        <f t="shared" ref="A407:A438" si="43">A395+1000</f>
        <v>47007</v>
      </c>
      <c r="B407" s="51">
        <f t="shared" si="42"/>
        <v>97005</v>
      </c>
      <c r="C407" s="51">
        <v>1</v>
      </c>
      <c r="D407" s="50">
        <v>10</v>
      </c>
      <c r="E407" s="36">
        <v>2430</v>
      </c>
      <c r="F407" s="48">
        <f t="shared" ref="F407:F438" si="44">F395+1</f>
        <v>35</v>
      </c>
      <c r="G407" s="50">
        <v>5</v>
      </c>
      <c r="H407" s="48">
        <f t="shared" ref="H407:H438" si="45">H395+1</f>
        <v>35</v>
      </c>
      <c r="I407" s="50">
        <v>1</v>
      </c>
      <c r="J407" s="56" t="s">
        <v>347</v>
      </c>
    </row>
    <row r="408" spans="1:10" x14ac:dyDescent="0.2">
      <c r="A408" s="48">
        <f t="shared" si="43"/>
        <v>47008</v>
      </c>
      <c r="B408" s="51">
        <f t="shared" si="42"/>
        <v>97006</v>
      </c>
      <c r="C408" s="51">
        <v>1</v>
      </c>
      <c r="D408" s="50">
        <v>10</v>
      </c>
      <c r="E408" s="36">
        <v>2440</v>
      </c>
      <c r="F408" s="48">
        <f t="shared" si="44"/>
        <v>35</v>
      </c>
      <c r="G408" s="50">
        <v>5</v>
      </c>
      <c r="H408" s="48">
        <f t="shared" si="45"/>
        <v>35</v>
      </c>
      <c r="I408" s="50">
        <v>1</v>
      </c>
      <c r="J408" s="56" t="s">
        <v>348</v>
      </c>
    </row>
    <row r="409" spans="1:10" x14ac:dyDescent="0.2">
      <c r="A409" s="48">
        <f t="shared" si="43"/>
        <v>47009</v>
      </c>
      <c r="B409" s="51">
        <f t="shared" si="42"/>
        <v>97007</v>
      </c>
      <c r="C409" s="51">
        <v>1</v>
      </c>
      <c r="D409" s="50">
        <v>10</v>
      </c>
      <c r="E409" s="36">
        <v>2450</v>
      </c>
      <c r="F409" s="48">
        <f t="shared" si="44"/>
        <v>35</v>
      </c>
      <c r="G409" s="50">
        <v>5</v>
      </c>
      <c r="H409" s="48">
        <f t="shared" si="45"/>
        <v>35</v>
      </c>
      <c r="I409" s="50">
        <v>1</v>
      </c>
      <c r="J409" s="56" t="s">
        <v>349</v>
      </c>
    </row>
    <row r="410" spans="1:10" x14ac:dyDescent="0.2">
      <c r="A410" s="48">
        <f t="shared" si="43"/>
        <v>47010</v>
      </c>
      <c r="B410" s="51">
        <f t="shared" si="42"/>
        <v>97008</v>
      </c>
      <c r="C410" s="51">
        <v>1</v>
      </c>
      <c r="D410" s="50">
        <v>27</v>
      </c>
      <c r="E410" s="36">
        <v>2460</v>
      </c>
      <c r="F410" s="48">
        <f t="shared" si="44"/>
        <v>35</v>
      </c>
      <c r="G410" s="50">
        <v>5</v>
      </c>
      <c r="H410" s="48">
        <f t="shared" si="45"/>
        <v>35</v>
      </c>
      <c r="I410" s="50">
        <v>2</v>
      </c>
      <c r="J410" s="50" t="s">
        <v>124</v>
      </c>
    </row>
    <row r="411" spans="1:10" x14ac:dyDescent="0.2">
      <c r="A411" s="48">
        <f t="shared" si="43"/>
        <v>47011</v>
      </c>
      <c r="B411" s="51">
        <f t="shared" si="42"/>
        <v>97009</v>
      </c>
      <c r="C411" s="51">
        <v>1</v>
      </c>
      <c r="D411" s="50">
        <v>27</v>
      </c>
      <c r="E411" s="36">
        <v>2470</v>
      </c>
      <c r="F411" s="48">
        <f t="shared" si="44"/>
        <v>35</v>
      </c>
      <c r="G411" s="50">
        <v>5</v>
      </c>
      <c r="H411" s="48">
        <f t="shared" si="45"/>
        <v>35</v>
      </c>
      <c r="I411" s="50">
        <v>2</v>
      </c>
      <c r="J411" s="50" t="s">
        <v>125</v>
      </c>
    </row>
    <row r="412" spans="1:10" x14ac:dyDescent="0.2">
      <c r="A412" s="48">
        <f t="shared" si="43"/>
        <v>47012</v>
      </c>
      <c r="B412" s="51">
        <f t="shared" si="42"/>
        <v>97010</v>
      </c>
      <c r="C412" s="51">
        <v>1</v>
      </c>
      <c r="D412" s="50">
        <v>27</v>
      </c>
      <c r="E412" s="36">
        <v>2480</v>
      </c>
      <c r="F412" s="48">
        <f t="shared" si="44"/>
        <v>35</v>
      </c>
      <c r="G412" s="50">
        <v>5</v>
      </c>
      <c r="H412" s="48">
        <f t="shared" si="45"/>
        <v>35</v>
      </c>
      <c r="I412" s="50">
        <v>2</v>
      </c>
      <c r="J412" s="50" t="s">
        <v>126</v>
      </c>
    </row>
    <row r="413" spans="1:10" x14ac:dyDescent="0.2">
      <c r="A413" s="48">
        <f t="shared" si="43"/>
        <v>47013</v>
      </c>
      <c r="B413" s="51">
        <f t="shared" si="42"/>
        <v>97011</v>
      </c>
      <c r="C413" s="51">
        <v>1</v>
      </c>
      <c r="D413" s="50">
        <v>27</v>
      </c>
      <c r="E413" s="36">
        <v>2490</v>
      </c>
      <c r="F413" s="48">
        <f t="shared" si="44"/>
        <v>35</v>
      </c>
      <c r="G413" s="50">
        <v>5</v>
      </c>
      <c r="H413" s="48">
        <f t="shared" si="45"/>
        <v>35</v>
      </c>
      <c r="I413" s="50">
        <v>2</v>
      </c>
      <c r="J413" s="50" t="s">
        <v>127</v>
      </c>
    </row>
    <row r="414" spans="1:10" x14ac:dyDescent="0.2">
      <c r="A414" s="48">
        <f t="shared" si="43"/>
        <v>47014</v>
      </c>
      <c r="B414" s="51">
        <f t="shared" si="42"/>
        <v>97012</v>
      </c>
      <c r="C414" s="51">
        <v>1</v>
      </c>
      <c r="D414" s="50">
        <v>27</v>
      </c>
      <c r="E414" s="36">
        <v>2500</v>
      </c>
      <c r="F414" s="48">
        <f t="shared" si="44"/>
        <v>35</v>
      </c>
      <c r="G414" s="50">
        <v>5</v>
      </c>
      <c r="H414" s="48">
        <f t="shared" si="45"/>
        <v>35</v>
      </c>
      <c r="I414" s="50">
        <v>2</v>
      </c>
      <c r="J414" s="50" t="s">
        <v>128</v>
      </c>
    </row>
    <row r="415" spans="1:10" x14ac:dyDescent="0.2">
      <c r="A415" s="41">
        <f t="shared" ref="A415:A446" si="46">A331+10000</f>
        <v>51001</v>
      </c>
      <c r="B415" s="41">
        <f t="shared" si="42"/>
        <v>108001</v>
      </c>
      <c r="C415" s="41">
        <v>1</v>
      </c>
      <c r="D415" s="40">
        <v>1</v>
      </c>
      <c r="E415" s="36">
        <v>2510</v>
      </c>
      <c r="F415" s="40">
        <v>36</v>
      </c>
      <c r="G415" s="42">
        <v>6</v>
      </c>
      <c r="H415" s="40">
        <v>36</v>
      </c>
      <c r="I415" s="42">
        <v>1</v>
      </c>
      <c r="J415" s="42" t="s">
        <v>110</v>
      </c>
    </row>
    <row r="416" spans="1:10" x14ac:dyDescent="0.2">
      <c r="A416" s="41">
        <f t="shared" si="46"/>
        <v>51002</v>
      </c>
      <c r="B416" s="41">
        <f t="shared" si="42"/>
        <v>108008</v>
      </c>
      <c r="C416" s="41">
        <v>1</v>
      </c>
      <c r="D416" s="40">
        <v>1</v>
      </c>
      <c r="E416" s="36">
        <v>2520</v>
      </c>
      <c r="F416" s="40">
        <v>36</v>
      </c>
      <c r="G416" s="42">
        <v>6</v>
      </c>
      <c r="H416" s="40">
        <v>36</v>
      </c>
      <c r="I416" s="42">
        <v>1</v>
      </c>
      <c r="J416" s="42" t="s">
        <v>11</v>
      </c>
    </row>
    <row r="417" spans="1:10" x14ac:dyDescent="0.2">
      <c r="A417" s="41">
        <f t="shared" si="46"/>
        <v>51005</v>
      </c>
      <c r="B417" s="41">
        <f t="shared" si="42"/>
        <v>101003</v>
      </c>
      <c r="C417" s="41">
        <v>1</v>
      </c>
      <c r="D417" s="40">
        <v>18</v>
      </c>
      <c r="E417" s="36">
        <v>2550</v>
      </c>
      <c r="F417" s="40">
        <v>36</v>
      </c>
      <c r="G417" s="42">
        <v>6</v>
      </c>
      <c r="H417" s="40">
        <v>36</v>
      </c>
      <c r="I417" s="42">
        <v>1</v>
      </c>
      <c r="J417" s="40" t="s">
        <v>346</v>
      </c>
    </row>
    <row r="418" spans="1:10" x14ac:dyDescent="0.2">
      <c r="A418" s="41">
        <f t="shared" si="46"/>
        <v>51006</v>
      </c>
      <c r="B418" s="41">
        <f t="shared" si="42"/>
        <v>101004</v>
      </c>
      <c r="C418" s="41">
        <v>1</v>
      </c>
      <c r="D418" s="40">
        <v>18</v>
      </c>
      <c r="E418" s="36">
        <v>2560</v>
      </c>
      <c r="F418" s="40">
        <v>36</v>
      </c>
      <c r="G418" s="42">
        <v>6</v>
      </c>
      <c r="H418" s="40">
        <v>36</v>
      </c>
      <c r="I418" s="42">
        <v>1</v>
      </c>
      <c r="J418" s="40" t="s">
        <v>307</v>
      </c>
    </row>
    <row r="419" spans="1:10" x14ac:dyDescent="0.2">
      <c r="A419" s="41">
        <f t="shared" si="46"/>
        <v>51007</v>
      </c>
      <c r="B419" s="41">
        <f t="shared" si="42"/>
        <v>101005</v>
      </c>
      <c r="C419" s="41">
        <v>1</v>
      </c>
      <c r="D419" s="40">
        <v>18</v>
      </c>
      <c r="E419" s="36">
        <v>2570</v>
      </c>
      <c r="F419" s="40">
        <v>36</v>
      </c>
      <c r="G419" s="42">
        <v>6</v>
      </c>
      <c r="H419" s="40">
        <v>36</v>
      </c>
      <c r="I419" s="42">
        <v>1</v>
      </c>
      <c r="J419" s="40" t="s">
        <v>308</v>
      </c>
    </row>
    <row r="420" spans="1:10" x14ac:dyDescent="0.2">
      <c r="A420" s="41">
        <f t="shared" si="46"/>
        <v>51008</v>
      </c>
      <c r="B420" s="41">
        <f t="shared" si="42"/>
        <v>101006</v>
      </c>
      <c r="C420" s="41">
        <v>1</v>
      </c>
      <c r="D420" s="40">
        <v>18</v>
      </c>
      <c r="E420" s="36">
        <v>2580</v>
      </c>
      <c r="F420" s="40">
        <v>36</v>
      </c>
      <c r="G420" s="42">
        <v>6</v>
      </c>
      <c r="H420" s="40">
        <v>36</v>
      </c>
      <c r="I420" s="42">
        <v>1</v>
      </c>
      <c r="J420" s="40" t="s">
        <v>309</v>
      </c>
    </row>
    <row r="421" spans="1:10" x14ac:dyDescent="0.2">
      <c r="A421" s="41">
        <f t="shared" si="46"/>
        <v>51009</v>
      </c>
      <c r="B421" s="41">
        <f t="shared" si="42"/>
        <v>101007</v>
      </c>
      <c r="C421" s="41">
        <v>1</v>
      </c>
      <c r="D421" s="40">
        <v>18</v>
      </c>
      <c r="E421" s="36">
        <v>2590</v>
      </c>
      <c r="F421" s="40">
        <v>36</v>
      </c>
      <c r="G421" s="42">
        <v>6</v>
      </c>
      <c r="H421" s="40">
        <v>36</v>
      </c>
      <c r="I421" s="42">
        <v>1</v>
      </c>
      <c r="J421" s="40" t="s">
        <v>310</v>
      </c>
    </row>
    <row r="422" spans="1:10" x14ac:dyDescent="0.2">
      <c r="A422" s="41">
        <f t="shared" si="46"/>
        <v>51010</v>
      </c>
      <c r="B422" s="41">
        <f t="shared" si="42"/>
        <v>101008</v>
      </c>
      <c r="C422" s="41">
        <v>1</v>
      </c>
      <c r="D422" s="40">
        <v>6</v>
      </c>
      <c r="E422" s="36">
        <v>2600</v>
      </c>
      <c r="F422" s="40">
        <v>36</v>
      </c>
      <c r="G422" s="42">
        <v>6</v>
      </c>
      <c r="H422" s="40">
        <v>36</v>
      </c>
      <c r="I422" s="42">
        <v>1</v>
      </c>
      <c r="J422" s="40" t="s">
        <v>103</v>
      </c>
    </row>
    <row r="423" spans="1:10" x14ac:dyDescent="0.2">
      <c r="A423" s="41">
        <f t="shared" si="46"/>
        <v>51011</v>
      </c>
      <c r="B423" s="41">
        <f t="shared" si="42"/>
        <v>101009</v>
      </c>
      <c r="C423" s="41">
        <v>1</v>
      </c>
      <c r="D423" s="40">
        <v>6</v>
      </c>
      <c r="E423" s="36">
        <v>2610</v>
      </c>
      <c r="F423" s="40">
        <v>36</v>
      </c>
      <c r="G423" s="42">
        <v>6</v>
      </c>
      <c r="H423" s="40">
        <v>36</v>
      </c>
      <c r="I423" s="42">
        <v>1</v>
      </c>
      <c r="J423" s="40" t="s">
        <v>104</v>
      </c>
    </row>
    <row r="424" spans="1:10" x14ac:dyDescent="0.2">
      <c r="A424" s="41">
        <f t="shared" si="46"/>
        <v>51012</v>
      </c>
      <c r="B424" s="41">
        <f t="shared" si="42"/>
        <v>101010</v>
      </c>
      <c r="C424" s="41">
        <v>1</v>
      </c>
      <c r="D424" s="40">
        <v>6</v>
      </c>
      <c r="E424" s="36">
        <v>2620</v>
      </c>
      <c r="F424" s="40">
        <v>36</v>
      </c>
      <c r="G424" s="42">
        <v>6</v>
      </c>
      <c r="H424" s="40">
        <v>36</v>
      </c>
      <c r="I424" s="42">
        <v>1</v>
      </c>
      <c r="J424" s="40" t="s">
        <v>61</v>
      </c>
    </row>
    <row r="425" spans="1:10" x14ac:dyDescent="0.2">
      <c r="A425" s="41">
        <f t="shared" si="46"/>
        <v>51013</v>
      </c>
      <c r="B425" s="41">
        <f t="shared" si="42"/>
        <v>101011</v>
      </c>
      <c r="C425" s="41">
        <v>1</v>
      </c>
      <c r="D425" s="40">
        <v>6</v>
      </c>
      <c r="E425" s="36">
        <v>2630</v>
      </c>
      <c r="F425" s="40">
        <v>36</v>
      </c>
      <c r="G425" s="42">
        <v>6</v>
      </c>
      <c r="H425" s="40">
        <v>36</v>
      </c>
      <c r="I425" s="42">
        <v>1</v>
      </c>
      <c r="J425" s="40" t="s">
        <v>62</v>
      </c>
    </row>
    <row r="426" spans="1:10" x14ac:dyDescent="0.2">
      <c r="A426" s="41">
        <f t="shared" si="46"/>
        <v>51014</v>
      </c>
      <c r="B426" s="41">
        <f t="shared" si="42"/>
        <v>101012</v>
      </c>
      <c r="C426" s="41">
        <v>1</v>
      </c>
      <c r="D426" s="40">
        <v>6</v>
      </c>
      <c r="E426" s="36">
        <v>2640</v>
      </c>
      <c r="F426" s="40">
        <v>36</v>
      </c>
      <c r="G426" s="42">
        <v>6</v>
      </c>
      <c r="H426" s="40">
        <v>36</v>
      </c>
      <c r="I426" s="42">
        <v>1</v>
      </c>
      <c r="J426" s="40" t="s">
        <v>63</v>
      </c>
    </row>
    <row r="427" spans="1:10" x14ac:dyDescent="0.2">
      <c r="A427" s="52">
        <f t="shared" si="46"/>
        <v>52001</v>
      </c>
      <c r="B427" s="53">
        <f t="shared" si="42"/>
        <v>108002</v>
      </c>
      <c r="C427" s="53">
        <v>1</v>
      </c>
      <c r="D427" s="52">
        <v>1</v>
      </c>
      <c r="E427" s="36">
        <v>2650</v>
      </c>
      <c r="F427" s="52">
        <f t="shared" ref="F427:F458" si="47">F415+1</f>
        <v>37</v>
      </c>
      <c r="G427" s="42">
        <v>6</v>
      </c>
      <c r="H427" s="52">
        <f t="shared" ref="H427:H458" si="48">H415+1</f>
        <v>37</v>
      </c>
      <c r="I427" s="54">
        <v>1</v>
      </c>
      <c r="J427" s="54" t="s">
        <v>270</v>
      </c>
    </row>
    <row r="428" spans="1:10" x14ac:dyDescent="0.2">
      <c r="A428" s="52">
        <f t="shared" si="46"/>
        <v>52002</v>
      </c>
      <c r="B428" s="55">
        <f t="shared" si="42"/>
        <v>108009</v>
      </c>
      <c r="C428" s="55">
        <v>1</v>
      </c>
      <c r="D428" s="54">
        <v>1</v>
      </c>
      <c r="E428" s="36">
        <v>2660</v>
      </c>
      <c r="F428" s="52">
        <f t="shared" si="47"/>
        <v>37</v>
      </c>
      <c r="G428" s="42">
        <v>6</v>
      </c>
      <c r="H428" s="52">
        <f t="shared" si="48"/>
        <v>37</v>
      </c>
      <c r="I428" s="54">
        <v>1</v>
      </c>
      <c r="J428" s="54" t="s">
        <v>271</v>
      </c>
    </row>
    <row r="429" spans="1:10" x14ac:dyDescent="0.2">
      <c r="A429" s="52">
        <f t="shared" si="46"/>
        <v>52005</v>
      </c>
      <c r="B429" s="55">
        <f t="shared" si="42"/>
        <v>102003</v>
      </c>
      <c r="C429" s="55">
        <v>1</v>
      </c>
      <c r="D429" s="54">
        <v>5</v>
      </c>
      <c r="E429" s="36">
        <v>2690</v>
      </c>
      <c r="F429" s="52">
        <f t="shared" si="47"/>
        <v>37</v>
      </c>
      <c r="G429" s="42">
        <v>6</v>
      </c>
      <c r="H429" s="52">
        <f t="shared" si="48"/>
        <v>37</v>
      </c>
      <c r="I429" s="54">
        <v>1</v>
      </c>
      <c r="J429" s="40" t="s">
        <v>302</v>
      </c>
    </row>
    <row r="430" spans="1:10" x14ac:dyDescent="0.2">
      <c r="A430" s="52">
        <f t="shared" si="46"/>
        <v>52006</v>
      </c>
      <c r="B430" s="55">
        <f t="shared" si="42"/>
        <v>102004</v>
      </c>
      <c r="C430" s="55">
        <v>1</v>
      </c>
      <c r="D430" s="54">
        <v>5</v>
      </c>
      <c r="E430" s="36">
        <v>2700</v>
      </c>
      <c r="F430" s="52">
        <f t="shared" si="47"/>
        <v>37</v>
      </c>
      <c r="G430" s="42">
        <v>6</v>
      </c>
      <c r="H430" s="52">
        <f t="shared" si="48"/>
        <v>37</v>
      </c>
      <c r="I430" s="54">
        <v>1</v>
      </c>
      <c r="J430" s="40" t="s">
        <v>303</v>
      </c>
    </row>
    <row r="431" spans="1:10" x14ac:dyDescent="0.2">
      <c r="A431" s="52">
        <f t="shared" si="46"/>
        <v>52007</v>
      </c>
      <c r="B431" s="55">
        <f t="shared" si="42"/>
        <v>102005</v>
      </c>
      <c r="C431" s="55">
        <v>1</v>
      </c>
      <c r="D431" s="54">
        <v>5</v>
      </c>
      <c r="E431" s="36">
        <v>2710</v>
      </c>
      <c r="F431" s="52">
        <f t="shared" si="47"/>
        <v>37</v>
      </c>
      <c r="G431" s="42">
        <v>6</v>
      </c>
      <c r="H431" s="52">
        <f t="shared" si="48"/>
        <v>37</v>
      </c>
      <c r="I431" s="54">
        <v>1</v>
      </c>
      <c r="J431" s="40" t="s">
        <v>304</v>
      </c>
    </row>
    <row r="432" spans="1:10" x14ac:dyDescent="0.2">
      <c r="A432" s="52">
        <f t="shared" si="46"/>
        <v>52008</v>
      </c>
      <c r="B432" s="55">
        <f t="shared" si="42"/>
        <v>102006</v>
      </c>
      <c r="C432" s="55">
        <v>1</v>
      </c>
      <c r="D432" s="54">
        <v>5</v>
      </c>
      <c r="E432" s="36">
        <v>2720</v>
      </c>
      <c r="F432" s="52">
        <f t="shared" si="47"/>
        <v>37</v>
      </c>
      <c r="G432" s="42">
        <v>6</v>
      </c>
      <c r="H432" s="52">
        <f t="shared" si="48"/>
        <v>37</v>
      </c>
      <c r="I432" s="54">
        <v>1</v>
      </c>
      <c r="J432" s="40" t="s">
        <v>305</v>
      </c>
    </row>
    <row r="433" spans="1:10" x14ac:dyDescent="0.2">
      <c r="A433" s="52">
        <f t="shared" si="46"/>
        <v>52009</v>
      </c>
      <c r="B433" s="55">
        <f t="shared" si="42"/>
        <v>102007</v>
      </c>
      <c r="C433" s="55">
        <v>1</v>
      </c>
      <c r="D433" s="54">
        <v>5</v>
      </c>
      <c r="E433" s="36">
        <v>2730</v>
      </c>
      <c r="F433" s="52">
        <f t="shared" si="47"/>
        <v>37</v>
      </c>
      <c r="G433" s="42">
        <v>6</v>
      </c>
      <c r="H433" s="52">
        <f t="shared" si="48"/>
        <v>37</v>
      </c>
      <c r="I433" s="54">
        <v>1</v>
      </c>
      <c r="J433" s="40" t="s">
        <v>306</v>
      </c>
    </row>
    <row r="434" spans="1:10" x14ac:dyDescent="0.2">
      <c r="A434" s="52">
        <f t="shared" si="46"/>
        <v>52010</v>
      </c>
      <c r="B434" s="55">
        <f t="shared" si="42"/>
        <v>102008</v>
      </c>
      <c r="C434" s="55">
        <v>1</v>
      </c>
      <c r="D434" s="54">
        <v>18</v>
      </c>
      <c r="E434" s="36">
        <v>2740</v>
      </c>
      <c r="F434" s="52">
        <f t="shared" si="47"/>
        <v>37</v>
      </c>
      <c r="G434" s="42">
        <v>6</v>
      </c>
      <c r="H434" s="52">
        <f t="shared" si="48"/>
        <v>37</v>
      </c>
      <c r="I434" s="54">
        <v>1</v>
      </c>
      <c r="J434" s="54" t="s">
        <v>311</v>
      </c>
    </row>
    <row r="435" spans="1:10" x14ac:dyDescent="0.2">
      <c r="A435" s="52">
        <f t="shared" si="46"/>
        <v>52011</v>
      </c>
      <c r="B435" s="55">
        <f t="shared" si="42"/>
        <v>102009</v>
      </c>
      <c r="C435" s="55">
        <v>1</v>
      </c>
      <c r="D435" s="54">
        <v>18</v>
      </c>
      <c r="E435" s="36">
        <v>2750</v>
      </c>
      <c r="F435" s="52">
        <f t="shared" si="47"/>
        <v>37</v>
      </c>
      <c r="G435" s="42">
        <v>6</v>
      </c>
      <c r="H435" s="52">
        <f t="shared" si="48"/>
        <v>37</v>
      </c>
      <c r="I435" s="54">
        <v>1</v>
      </c>
      <c r="J435" s="54" t="s">
        <v>312</v>
      </c>
    </row>
    <row r="436" spans="1:10" x14ac:dyDescent="0.2">
      <c r="A436" s="52">
        <f t="shared" si="46"/>
        <v>52012</v>
      </c>
      <c r="B436" s="55">
        <f t="shared" si="42"/>
        <v>102010</v>
      </c>
      <c r="C436" s="55">
        <v>1</v>
      </c>
      <c r="D436" s="54">
        <v>18</v>
      </c>
      <c r="E436" s="36">
        <v>2760</v>
      </c>
      <c r="F436" s="52">
        <f t="shared" si="47"/>
        <v>37</v>
      </c>
      <c r="G436" s="42">
        <v>6</v>
      </c>
      <c r="H436" s="52">
        <f t="shared" si="48"/>
        <v>37</v>
      </c>
      <c r="I436" s="54">
        <v>1</v>
      </c>
      <c r="J436" s="54" t="s">
        <v>313</v>
      </c>
    </row>
    <row r="437" spans="1:10" x14ac:dyDescent="0.2">
      <c r="A437" s="52">
        <f t="shared" si="46"/>
        <v>52013</v>
      </c>
      <c r="B437" s="55">
        <f t="shared" ref="B437:B468" si="49">B353+10000</f>
        <v>102011</v>
      </c>
      <c r="C437" s="55">
        <v>1</v>
      </c>
      <c r="D437" s="54">
        <v>18</v>
      </c>
      <c r="E437" s="36">
        <v>2770</v>
      </c>
      <c r="F437" s="52">
        <f t="shared" si="47"/>
        <v>37</v>
      </c>
      <c r="G437" s="42">
        <v>6</v>
      </c>
      <c r="H437" s="52">
        <f t="shared" si="48"/>
        <v>37</v>
      </c>
      <c r="I437" s="54">
        <v>1</v>
      </c>
      <c r="J437" s="54" t="s">
        <v>314</v>
      </c>
    </row>
    <row r="438" spans="1:10" x14ac:dyDescent="0.2">
      <c r="A438" s="52">
        <f t="shared" si="46"/>
        <v>52014</v>
      </c>
      <c r="B438" s="55">
        <f t="shared" si="49"/>
        <v>102012</v>
      </c>
      <c r="C438" s="55">
        <v>1</v>
      </c>
      <c r="D438" s="54">
        <v>18</v>
      </c>
      <c r="E438" s="36">
        <v>2780</v>
      </c>
      <c r="F438" s="52">
        <f t="shared" si="47"/>
        <v>37</v>
      </c>
      <c r="G438" s="42">
        <v>6</v>
      </c>
      <c r="H438" s="52">
        <f t="shared" si="48"/>
        <v>37</v>
      </c>
      <c r="I438" s="54">
        <v>1</v>
      </c>
      <c r="J438" s="54" t="s">
        <v>315</v>
      </c>
    </row>
    <row r="439" spans="1:10" x14ac:dyDescent="0.2">
      <c r="A439" s="40">
        <f t="shared" si="46"/>
        <v>53001</v>
      </c>
      <c r="B439" s="41">
        <f t="shared" si="49"/>
        <v>108003</v>
      </c>
      <c r="C439" s="41">
        <v>1</v>
      </c>
      <c r="D439" s="40">
        <v>1</v>
      </c>
      <c r="E439" s="36">
        <v>2790</v>
      </c>
      <c r="F439" s="42">
        <f t="shared" si="47"/>
        <v>38</v>
      </c>
      <c r="G439" s="42">
        <v>6</v>
      </c>
      <c r="H439" s="42">
        <f t="shared" si="48"/>
        <v>38</v>
      </c>
      <c r="I439" s="42">
        <v>1</v>
      </c>
      <c r="J439" s="42" t="s">
        <v>110</v>
      </c>
    </row>
    <row r="440" spans="1:10" x14ac:dyDescent="0.2">
      <c r="A440" s="40">
        <f t="shared" si="46"/>
        <v>53002</v>
      </c>
      <c r="B440" s="41">
        <f t="shared" si="49"/>
        <v>108010</v>
      </c>
      <c r="C440" s="41">
        <v>1</v>
      </c>
      <c r="D440" s="40">
        <v>1</v>
      </c>
      <c r="E440" s="36">
        <v>2800</v>
      </c>
      <c r="F440" s="42">
        <f t="shared" si="47"/>
        <v>38</v>
      </c>
      <c r="G440" s="42">
        <v>6</v>
      </c>
      <c r="H440" s="42">
        <f t="shared" si="48"/>
        <v>38</v>
      </c>
      <c r="I440" s="42">
        <v>1</v>
      </c>
      <c r="J440" s="42" t="s">
        <v>11</v>
      </c>
    </row>
    <row r="441" spans="1:10" x14ac:dyDescent="0.2">
      <c r="A441" s="40">
        <f t="shared" si="46"/>
        <v>53005</v>
      </c>
      <c r="B441" s="41">
        <f t="shared" si="49"/>
        <v>103003</v>
      </c>
      <c r="C441" s="41">
        <v>1</v>
      </c>
      <c r="D441" s="40">
        <v>8</v>
      </c>
      <c r="E441" s="36">
        <v>2830</v>
      </c>
      <c r="F441" s="42">
        <f t="shared" si="47"/>
        <v>38</v>
      </c>
      <c r="G441" s="42">
        <v>6</v>
      </c>
      <c r="H441" s="42">
        <f t="shared" si="48"/>
        <v>38</v>
      </c>
      <c r="I441" s="42">
        <v>1</v>
      </c>
      <c r="J441" s="40" t="s">
        <v>341</v>
      </c>
    </row>
    <row r="442" spans="1:10" x14ac:dyDescent="0.2">
      <c r="A442" s="40">
        <f t="shared" si="46"/>
        <v>53006</v>
      </c>
      <c r="B442" s="41">
        <f t="shared" si="49"/>
        <v>103004</v>
      </c>
      <c r="C442" s="41">
        <v>1</v>
      </c>
      <c r="D442" s="40">
        <v>8</v>
      </c>
      <c r="E442" s="36">
        <v>2840</v>
      </c>
      <c r="F442" s="42">
        <f t="shared" si="47"/>
        <v>38</v>
      </c>
      <c r="G442" s="42">
        <v>6</v>
      </c>
      <c r="H442" s="42">
        <f t="shared" si="48"/>
        <v>38</v>
      </c>
      <c r="I442" s="42">
        <v>1</v>
      </c>
      <c r="J442" s="40" t="s">
        <v>342</v>
      </c>
    </row>
    <row r="443" spans="1:10" x14ac:dyDescent="0.2">
      <c r="A443" s="40">
        <f t="shared" si="46"/>
        <v>53007</v>
      </c>
      <c r="B443" s="41">
        <f t="shared" si="49"/>
        <v>103005</v>
      </c>
      <c r="C443" s="41">
        <v>1</v>
      </c>
      <c r="D443" s="40">
        <v>8</v>
      </c>
      <c r="E443" s="36">
        <v>2850</v>
      </c>
      <c r="F443" s="42">
        <f t="shared" si="47"/>
        <v>38</v>
      </c>
      <c r="G443" s="42">
        <v>6</v>
      </c>
      <c r="H443" s="42">
        <f t="shared" si="48"/>
        <v>38</v>
      </c>
      <c r="I443" s="42">
        <v>1</v>
      </c>
      <c r="J443" s="40" t="s">
        <v>343</v>
      </c>
    </row>
    <row r="444" spans="1:10" x14ac:dyDescent="0.2">
      <c r="A444" s="40">
        <f t="shared" si="46"/>
        <v>53008</v>
      </c>
      <c r="B444" s="41">
        <f t="shared" si="49"/>
        <v>103006</v>
      </c>
      <c r="C444" s="41">
        <v>1</v>
      </c>
      <c r="D444" s="40">
        <v>8</v>
      </c>
      <c r="E444" s="36">
        <v>2860</v>
      </c>
      <c r="F444" s="42">
        <f t="shared" si="47"/>
        <v>38</v>
      </c>
      <c r="G444" s="42">
        <v>6</v>
      </c>
      <c r="H444" s="42">
        <f t="shared" si="48"/>
        <v>38</v>
      </c>
      <c r="I444" s="42">
        <v>1</v>
      </c>
      <c r="J444" s="40" t="s">
        <v>344</v>
      </c>
    </row>
    <row r="445" spans="1:10" x14ac:dyDescent="0.2">
      <c r="A445" s="40">
        <f t="shared" si="46"/>
        <v>53009</v>
      </c>
      <c r="B445" s="41">
        <f t="shared" si="49"/>
        <v>103007</v>
      </c>
      <c r="C445" s="41">
        <v>1</v>
      </c>
      <c r="D445" s="40">
        <v>8</v>
      </c>
      <c r="E445" s="36">
        <v>2870</v>
      </c>
      <c r="F445" s="42">
        <f t="shared" si="47"/>
        <v>38</v>
      </c>
      <c r="G445" s="42">
        <v>6</v>
      </c>
      <c r="H445" s="42">
        <f t="shared" si="48"/>
        <v>38</v>
      </c>
      <c r="I445" s="42">
        <v>1</v>
      </c>
      <c r="J445" s="40" t="s">
        <v>345</v>
      </c>
    </row>
    <row r="446" spans="1:10" x14ac:dyDescent="0.2">
      <c r="A446" s="40">
        <f t="shared" si="46"/>
        <v>53010</v>
      </c>
      <c r="B446" s="41">
        <f t="shared" si="49"/>
        <v>103008</v>
      </c>
      <c r="C446" s="41">
        <v>1</v>
      </c>
      <c r="D446" s="40">
        <v>7</v>
      </c>
      <c r="E446" s="36">
        <v>2880</v>
      </c>
      <c r="F446" s="42">
        <f t="shared" si="47"/>
        <v>38</v>
      </c>
      <c r="G446" s="42">
        <v>6</v>
      </c>
      <c r="H446" s="42">
        <f t="shared" si="48"/>
        <v>38</v>
      </c>
      <c r="I446" s="42">
        <v>1</v>
      </c>
      <c r="J446" s="40" t="s">
        <v>316</v>
      </c>
    </row>
    <row r="447" spans="1:10" x14ac:dyDescent="0.2">
      <c r="A447" s="40">
        <f t="shared" ref="A447:A478" si="50">A363+10000</f>
        <v>53011</v>
      </c>
      <c r="B447" s="41">
        <f t="shared" si="49"/>
        <v>103009</v>
      </c>
      <c r="C447" s="41">
        <v>1</v>
      </c>
      <c r="D447" s="40">
        <v>7</v>
      </c>
      <c r="E447" s="36">
        <v>2890</v>
      </c>
      <c r="F447" s="42">
        <f t="shared" si="47"/>
        <v>38</v>
      </c>
      <c r="G447" s="42">
        <v>6</v>
      </c>
      <c r="H447" s="42">
        <f t="shared" si="48"/>
        <v>38</v>
      </c>
      <c r="I447" s="42">
        <v>1</v>
      </c>
      <c r="J447" s="40" t="s">
        <v>317</v>
      </c>
    </row>
    <row r="448" spans="1:10" x14ac:dyDescent="0.2">
      <c r="A448" s="40">
        <f t="shared" si="50"/>
        <v>53012</v>
      </c>
      <c r="B448" s="41">
        <f t="shared" si="49"/>
        <v>103010</v>
      </c>
      <c r="C448" s="41">
        <v>1</v>
      </c>
      <c r="D448" s="40">
        <v>7</v>
      </c>
      <c r="E448" s="36">
        <v>2900</v>
      </c>
      <c r="F448" s="42">
        <f t="shared" si="47"/>
        <v>38</v>
      </c>
      <c r="G448" s="42">
        <v>6</v>
      </c>
      <c r="H448" s="42">
        <f t="shared" si="48"/>
        <v>38</v>
      </c>
      <c r="I448" s="42">
        <v>1</v>
      </c>
      <c r="J448" s="40" t="s">
        <v>318</v>
      </c>
    </row>
    <row r="449" spans="1:10" x14ac:dyDescent="0.2">
      <c r="A449" s="40">
        <f t="shared" si="50"/>
        <v>53013</v>
      </c>
      <c r="B449" s="41">
        <f t="shared" si="49"/>
        <v>103011</v>
      </c>
      <c r="C449" s="41">
        <v>1</v>
      </c>
      <c r="D449" s="40">
        <v>7</v>
      </c>
      <c r="E449" s="36">
        <v>2910</v>
      </c>
      <c r="F449" s="42">
        <f t="shared" si="47"/>
        <v>38</v>
      </c>
      <c r="G449" s="42">
        <v>6</v>
      </c>
      <c r="H449" s="42">
        <f t="shared" si="48"/>
        <v>38</v>
      </c>
      <c r="I449" s="42">
        <v>1</v>
      </c>
      <c r="J449" s="40" t="s">
        <v>319</v>
      </c>
    </row>
    <row r="450" spans="1:10" x14ac:dyDescent="0.2">
      <c r="A450" s="40">
        <f t="shared" si="50"/>
        <v>53014</v>
      </c>
      <c r="B450" s="41">
        <f t="shared" si="49"/>
        <v>103012</v>
      </c>
      <c r="C450" s="41">
        <v>1</v>
      </c>
      <c r="D450" s="40">
        <v>7</v>
      </c>
      <c r="E450" s="36">
        <v>2920</v>
      </c>
      <c r="F450" s="42">
        <f t="shared" si="47"/>
        <v>38</v>
      </c>
      <c r="G450" s="42">
        <v>6</v>
      </c>
      <c r="H450" s="42">
        <f t="shared" si="48"/>
        <v>38</v>
      </c>
      <c r="I450" s="42">
        <v>1</v>
      </c>
      <c r="J450" s="40" t="s">
        <v>320</v>
      </c>
    </row>
    <row r="451" spans="1:10" x14ac:dyDescent="0.2">
      <c r="A451" s="52">
        <f t="shared" si="50"/>
        <v>54001</v>
      </c>
      <c r="B451" s="53">
        <f t="shared" si="49"/>
        <v>108004</v>
      </c>
      <c r="C451" s="53">
        <v>1</v>
      </c>
      <c r="D451" s="52">
        <v>1</v>
      </c>
      <c r="E451" s="36">
        <v>2930</v>
      </c>
      <c r="F451" s="52">
        <f t="shared" si="47"/>
        <v>39</v>
      </c>
      <c r="G451" s="42">
        <v>6</v>
      </c>
      <c r="H451" s="52">
        <f t="shared" si="48"/>
        <v>39</v>
      </c>
      <c r="I451" s="54">
        <v>1</v>
      </c>
      <c r="J451" s="54" t="s">
        <v>268</v>
      </c>
    </row>
    <row r="452" spans="1:10" x14ac:dyDescent="0.2">
      <c r="A452" s="52">
        <f t="shared" si="50"/>
        <v>54002</v>
      </c>
      <c r="B452" s="55">
        <f t="shared" si="49"/>
        <v>108011</v>
      </c>
      <c r="C452" s="55">
        <v>1</v>
      </c>
      <c r="D452" s="54">
        <v>1</v>
      </c>
      <c r="E452" s="36">
        <v>2940</v>
      </c>
      <c r="F452" s="52">
        <f t="shared" si="47"/>
        <v>39</v>
      </c>
      <c r="G452" s="42">
        <v>6</v>
      </c>
      <c r="H452" s="52">
        <f t="shared" si="48"/>
        <v>39</v>
      </c>
      <c r="I452" s="54">
        <v>1</v>
      </c>
      <c r="J452" s="54" t="s">
        <v>269</v>
      </c>
    </row>
    <row r="453" spans="1:10" x14ac:dyDescent="0.2">
      <c r="A453" s="52">
        <f t="shared" si="50"/>
        <v>54005</v>
      </c>
      <c r="B453" s="55">
        <f t="shared" si="49"/>
        <v>104003</v>
      </c>
      <c r="C453" s="55">
        <v>1</v>
      </c>
      <c r="D453" s="54">
        <v>11</v>
      </c>
      <c r="E453" s="36">
        <v>2970</v>
      </c>
      <c r="F453" s="52">
        <f t="shared" si="47"/>
        <v>39</v>
      </c>
      <c r="G453" s="42">
        <v>6</v>
      </c>
      <c r="H453" s="52">
        <f t="shared" si="48"/>
        <v>39</v>
      </c>
      <c r="I453" s="54">
        <v>1</v>
      </c>
      <c r="J453" s="54" t="s">
        <v>321</v>
      </c>
    </row>
    <row r="454" spans="1:10" x14ac:dyDescent="0.2">
      <c r="A454" s="52">
        <f t="shared" si="50"/>
        <v>54006</v>
      </c>
      <c r="B454" s="55">
        <f t="shared" si="49"/>
        <v>104004</v>
      </c>
      <c r="C454" s="55">
        <v>1</v>
      </c>
      <c r="D454" s="54">
        <v>11</v>
      </c>
      <c r="E454" s="36">
        <v>2980</v>
      </c>
      <c r="F454" s="52">
        <f t="shared" si="47"/>
        <v>39</v>
      </c>
      <c r="G454" s="42">
        <v>6</v>
      </c>
      <c r="H454" s="52">
        <f t="shared" si="48"/>
        <v>39</v>
      </c>
      <c r="I454" s="54">
        <v>1</v>
      </c>
      <c r="J454" s="54" t="s">
        <v>322</v>
      </c>
    </row>
    <row r="455" spans="1:10" x14ac:dyDescent="0.2">
      <c r="A455" s="52">
        <f t="shared" si="50"/>
        <v>54007</v>
      </c>
      <c r="B455" s="55">
        <f t="shared" si="49"/>
        <v>104005</v>
      </c>
      <c r="C455" s="55">
        <v>1</v>
      </c>
      <c r="D455" s="54">
        <v>11</v>
      </c>
      <c r="E455" s="36">
        <v>2990</v>
      </c>
      <c r="F455" s="52">
        <f t="shared" si="47"/>
        <v>39</v>
      </c>
      <c r="G455" s="42">
        <v>6</v>
      </c>
      <c r="H455" s="52">
        <f t="shared" si="48"/>
        <v>39</v>
      </c>
      <c r="I455" s="54">
        <v>1</v>
      </c>
      <c r="J455" s="54" t="s">
        <v>323</v>
      </c>
    </row>
    <row r="456" spans="1:10" x14ac:dyDescent="0.2">
      <c r="A456" s="52">
        <f t="shared" si="50"/>
        <v>54008</v>
      </c>
      <c r="B456" s="55">
        <f t="shared" si="49"/>
        <v>104006</v>
      </c>
      <c r="C456" s="55">
        <v>1</v>
      </c>
      <c r="D456" s="54">
        <v>11</v>
      </c>
      <c r="E456" s="36">
        <v>3000</v>
      </c>
      <c r="F456" s="52">
        <f t="shared" si="47"/>
        <v>39</v>
      </c>
      <c r="G456" s="42">
        <v>6</v>
      </c>
      <c r="H456" s="52">
        <f t="shared" si="48"/>
        <v>39</v>
      </c>
      <c r="I456" s="54">
        <v>1</v>
      </c>
      <c r="J456" s="54" t="s">
        <v>324</v>
      </c>
    </row>
    <row r="457" spans="1:10" x14ac:dyDescent="0.2">
      <c r="A457" s="52">
        <f t="shared" si="50"/>
        <v>54009</v>
      </c>
      <c r="B457" s="55">
        <f t="shared" si="49"/>
        <v>104007</v>
      </c>
      <c r="C457" s="55">
        <v>1</v>
      </c>
      <c r="D457" s="54">
        <v>11</v>
      </c>
      <c r="E457" s="36">
        <v>3010</v>
      </c>
      <c r="F457" s="52">
        <f t="shared" si="47"/>
        <v>39</v>
      </c>
      <c r="G457" s="42">
        <v>6</v>
      </c>
      <c r="H457" s="52">
        <f t="shared" si="48"/>
        <v>39</v>
      </c>
      <c r="I457" s="54">
        <v>1</v>
      </c>
      <c r="J457" s="54" t="s">
        <v>325</v>
      </c>
    </row>
    <row r="458" spans="1:10" x14ac:dyDescent="0.2">
      <c r="A458" s="52">
        <f t="shared" si="50"/>
        <v>54010</v>
      </c>
      <c r="B458" s="55">
        <f t="shared" si="49"/>
        <v>104008</v>
      </c>
      <c r="C458" s="55">
        <v>1</v>
      </c>
      <c r="D458" s="54">
        <v>3</v>
      </c>
      <c r="E458" s="36">
        <v>3020</v>
      </c>
      <c r="F458" s="52">
        <f t="shared" si="47"/>
        <v>39</v>
      </c>
      <c r="G458" s="42">
        <v>6</v>
      </c>
      <c r="H458" s="52">
        <f t="shared" si="48"/>
        <v>39</v>
      </c>
      <c r="I458" s="54">
        <v>2</v>
      </c>
      <c r="J458" s="54" t="s">
        <v>266</v>
      </c>
    </row>
    <row r="459" spans="1:10" x14ac:dyDescent="0.2">
      <c r="A459" s="52">
        <f t="shared" si="50"/>
        <v>54011</v>
      </c>
      <c r="B459" s="55">
        <f t="shared" si="49"/>
        <v>104009</v>
      </c>
      <c r="C459" s="55">
        <v>1</v>
      </c>
      <c r="D459" s="54">
        <v>3</v>
      </c>
      <c r="E459" s="36">
        <v>3030</v>
      </c>
      <c r="F459" s="52">
        <f t="shared" ref="F459:F490" si="51">F447+1</f>
        <v>39</v>
      </c>
      <c r="G459" s="42">
        <v>6</v>
      </c>
      <c r="H459" s="52">
        <f t="shared" ref="H459:H490" si="52">H447+1</f>
        <v>39</v>
      </c>
      <c r="I459" s="54">
        <v>2</v>
      </c>
      <c r="J459" s="54" t="s">
        <v>133</v>
      </c>
    </row>
    <row r="460" spans="1:10" x14ac:dyDescent="0.2">
      <c r="A460" s="52">
        <f t="shared" si="50"/>
        <v>54012</v>
      </c>
      <c r="B460" s="55">
        <f t="shared" si="49"/>
        <v>104010</v>
      </c>
      <c r="C460" s="55">
        <v>1</v>
      </c>
      <c r="D460" s="54">
        <v>3</v>
      </c>
      <c r="E460" s="36">
        <v>3040</v>
      </c>
      <c r="F460" s="52">
        <f t="shared" si="51"/>
        <v>39</v>
      </c>
      <c r="G460" s="42">
        <v>6</v>
      </c>
      <c r="H460" s="52">
        <f t="shared" si="52"/>
        <v>39</v>
      </c>
      <c r="I460" s="54">
        <v>2</v>
      </c>
      <c r="J460" s="54" t="s">
        <v>134</v>
      </c>
    </row>
    <row r="461" spans="1:10" x14ac:dyDescent="0.2">
      <c r="A461" s="52">
        <f t="shared" si="50"/>
        <v>54013</v>
      </c>
      <c r="B461" s="55">
        <f t="shared" si="49"/>
        <v>104011</v>
      </c>
      <c r="C461" s="55">
        <v>1</v>
      </c>
      <c r="D461" s="54">
        <v>3</v>
      </c>
      <c r="E461" s="36">
        <v>3050</v>
      </c>
      <c r="F461" s="52">
        <f t="shared" si="51"/>
        <v>39</v>
      </c>
      <c r="G461" s="42">
        <v>6</v>
      </c>
      <c r="H461" s="52">
        <f t="shared" si="52"/>
        <v>39</v>
      </c>
      <c r="I461" s="54">
        <v>2</v>
      </c>
      <c r="J461" s="54" t="s">
        <v>135</v>
      </c>
    </row>
    <row r="462" spans="1:10" x14ac:dyDescent="0.2">
      <c r="A462" s="52">
        <f t="shared" si="50"/>
        <v>54014</v>
      </c>
      <c r="B462" s="55">
        <f t="shared" si="49"/>
        <v>104012</v>
      </c>
      <c r="C462" s="55">
        <v>1</v>
      </c>
      <c r="D462" s="54">
        <v>3</v>
      </c>
      <c r="E462" s="36">
        <v>3060</v>
      </c>
      <c r="F462" s="52">
        <f t="shared" si="51"/>
        <v>39</v>
      </c>
      <c r="G462" s="42">
        <v>6</v>
      </c>
      <c r="H462" s="52">
        <f t="shared" si="52"/>
        <v>39</v>
      </c>
      <c r="I462" s="54">
        <v>2</v>
      </c>
      <c r="J462" s="54" t="s">
        <v>136</v>
      </c>
    </row>
    <row r="463" spans="1:10" x14ac:dyDescent="0.2">
      <c r="A463" s="40">
        <f t="shared" si="50"/>
        <v>55001</v>
      </c>
      <c r="B463" s="41">
        <f t="shared" si="49"/>
        <v>108005</v>
      </c>
      <c r="C463" s="41">
        <v>1</v>
      </c>
      <c r="D463" s="40">
        <v>1</v>
      </c>
      <c r="E463" s="36">
        <v>3070</v>
      </c>
      <c r="F463" s="42">
        <f t="shared" si="51"/>
        <v>40</v>
      </c>
      <c r="G463" s="42">
        <v>6</v>
      </c>
      <c r="H463" s="42">
        <f t="shared" si="52"/>
        <v>40</v>
      </c>
      <c r="I463" s="42">
        <v>1</v>
      </c>
      <c r="J463" s="42" t="s">
        <v>110</v>
      </c>
    </row>
    <row r="464" spans="1:10" x14ac:dyDescent="0.2">
      <c r="A464" s="40">
        <f t="shared" si="50"/>
        <v>55002</v>
      </c>
      <c r="B464" s="41">
        <f t="shared" si="49"/>
        <v>108012</v>
      </c>
      <c r="C464" s="41">
        <v>1</v>
      </c>
      <c r="D464" s="40">
        <v>1</v>
      </c>
      <c r="E464" s="36">
        <v>3080</v>
      </c>
      <c r="F464" s="42">
        <f t="shared" si="51"/>
        <v>40</v>
      </c>
      <c r="G464" s="42">
        <v>6</v>
      </c>
      <c r="H464" s="42">
        <f t="shared" si="52"/>
        <v>40</v>
      </c>
      <c r="I464" s="42">
        <v>1</v>
      </c>
      <c r="J464" s="42" t="s">
        <v>11</v>
      </c>
    </row>
    <row r="465" spans="1:10" x14ac:dyDescent="0.2">
      <c r="A465" s="40">
        <f t="shared" si="50"/>
        <v>55005</v>
      </c>
      <c r="B465" s="41">
        <f t="shared" si="49"/>
        <v>105003</v>
      </c>
      <c r="C465" s="41">
        <v>1</v>
      </c>
      <c r="D465" s="40">
        <v>17</v>
      </c>
      <c r="E465" s="36">
        <v>3110</v>
      </c>
      <c r="F465" s="42">
        <f t="shared" si="51"/>
        <v>40</v>
      </c>
      <c r="G465" s="42">
        <v>6</v>
      </c>
      <c r="H465" s="42">
        <f t="shared" si="52"/>
        <v>40</v>
      </c>
      <c r="I465" s="42">
        <v>1</v>
      </c>
      <c r="J465" s="40" t="s">
        <v>326</v>
      </c>
    </row>
    <row r="466" spans="1:10" x14ac:dyDescent="0.2">
      <c r="A466" s="40">
        <f t="shared" si="50"/>
        <v>55006</v>
      </c>
      <c r="B466" s="41">
        <f t="shared" si="49"/>
        <v>105004</v>
      </c>
      <c r="C466" s="41">
        <v>1</v>
      </c>
      <c r="D466" s="40">
        <v>17</v>
      </c>
      <c r="E466" s="36">
        <v>3120</v>
      </c>
      <c r="F466" s="42">
        <f t="shared" si="51"/>
        <v>40</v>
      </c>
      <c r="G466" s="42">
        <v>6</v>
      </c>
      <c r="H466" s="42">
        <f t="shared" si="52"/>
        <v>40</v>
      </c>
      <c r="I466" s="42">
        <v>1</v>
      </c>
      <c r="J466" s="40" t="s">
        <v>327</v>
      </c>
    </row>
    <row r="467" spans="1:10" x14ac:dyDescent="0.2">
      <c r="A467" s="40">
        <f t="shared" si="50"/>
        <v>55007</v>
      </c>
      <c r="B467" s="41">
        <f t="shared" si="49"/>
        <v>105005</v>
      </c>
      <c r="C467" s="41">
        <v>1</v>
      </c>
      <c r="D467" s="40">
        <v>17</v>
      </c>
      <c r="E467" s="36">
        <v>3130</v>
      </c>
      <c r="F467" s="42">
        <f t="shared" si="51"/>
        <v>40</v>
      </c>
      <c r="G467" s="42">
        <v>6</v>
      </c>
      <c r="H467" s="42">
        <f t="shared" si="52"/>
        <v>40</v>
      </c>
      <c r="I467" s="42">
        <v>1</v>
      </c>
      <c r="J467" s="40" t="s">
        <v>328</v>
      </c>
    </row>
    <row r="468" spans="1:10" x14ac:dyDescent="0.2">
      <c r="A468" s="40">
        <f t="shared" si="50"/>
        <v>55008</v>
      </c>
      <c r="B468" s="41">
        <f t="shared" si="49"/>
        <v>105006</v>
      </c>
      <c r="C468" s="41">
        <v>1</v>
      </c>
      <c r="D468" s="40">
        <v>17</v>
      </c>
      <c r="E468" s="36">
        <v>3140</v>
      </c>
      <c r="F468" s="42">
        <f t="shared" si="51"/>
        <v>40</v>
      </c>
      <c r="G468" s="42">
        <v>6</v>
      </c>
      <c r="H468" s="42">
        <f t="shared" si="52"/>
        <v>40</v>
      </c>
      <c r="I468" s="42">
        <v>1</v>
      </c>
      <c r="J468" s="40" t="s">
        <v>329</v>
      </c>
    </row>
    <row r="469" spans="1:10" x14ac:dyDescent="0.2">
      <c r="A469" s="40">
        <f t="shared" si="50"/>
        <v>55009</v>
      </c>
      <c r="B469" s="41">
        <f t="shared" ref="B469:B500" si="53">B385+10000</f>
        <v>105007</v>
      </c>
      <c r="C469" s="41">
        <v>1</v>
      </c>
      <c r="D469" s="40">
        <v>17</v>
      </c>
      <c r="E469" s="36">
        <v>3150</v>
      </c>
      <c r="F469" s="42">
        <f t="shared" si="51"/>
        <v>40</v>
      </c>
      <c r="G469" s="42">
        <v>6</v>
      </c>
      <c r="H469" s="42">
        <f t="shared" si="52"/>
        <v>40</v>
      </c>
      <c r="I469" s="42">
        <v>1</v>
      </c>
      <c r="J469" s="40" t="s">
        <v>330</v>
      </c>
    </row>
    <row r="470" spans="1:10" x14ac:dyDescent="0.2">
      <c r="A470" s="40">
        <f t="shared" si="50"/>
        <v>55010</v>
      </c>
      <c r="B470" s="41">
        <f t="shared" si="53"/>
        <v>105008</v>
      </c>
      <c r="C470" s="41">
        <v>1</v>
      </c>
      <c r="D470" s="40">
        <v>20</v>
      </c>
      <c r="E470" s="36">
        <v>3160</v>
      </c>
      <c r="F470" s="42">
        <f t="shared" si="51"/>
        <v>40</v>
      </c>
      <c r="G470" s="42">
        <v>6</v>
      </c>
      <c r="H470" s="42">
        <f t="shared" si="52"/>
        <v>40</v>
      </c>
      <c r="I470" s="42">
        <v>2</v>
      </c>
      <c r="J470" s="40" t="s">
        <v>140</v>
      </c>
    </row>
    <row r="471" spans="1:10" x14ac:dyDescent="0.2">
      <c r="A471" s="40">
        <f t="shared" si="50"/>
        <v>55011</v>
      </c>
      <c r="B471" s="41">
        <f t="shared" si="53"/>
        <v>105009</v>
      </c>
      <c r="C471" s="41">
        <v>1</v>
      </c>
      <c r="D471" s="40">
        <v>20</v>
      </c>
      <c r="E471" s="36">
        <v>3170</v>
      </c>
      <c r="F471" s="42">
        <f t="shared" si="51"/>
        <v>40</v>
      </c>
      <c r="G471" s="42">
        <v>6</v>
      </c>
      <c r="H471" s="42">
        <f t="shared" si="52"/>
        <v>40</v>
      </c>
      <c r="I471" s="42">
        <v>2</v>
      </c>
      <c r="J471" s="40" t="s">
        <v>141</v>
      </c>
    </row>
    <row r="472" spans="1:10" x14ac:dyDescent="0.2">
      <c r="A472" s="40">
        <f t="shared" si="50"/>
        <v>55012</v>
      </c>
      <c r="B472" s="41">
        <f t="shared" si="53"/>
        <v>105010</v>
      </c>
      <c r="C472" s="41">
        <v>1</v>
      </c>
      <c r="D472" s="40">
        <v>20</v>
      </c>
      <c r="E472" s="36">
        <v>3180</v>
      </c>
      <c r="F472" s="42">
        <f t="shared" si="51"/>
        <v>40</v>
      </c>
      <c r="G472" s="42">
        <v>6</v>
      </c>
      <c r="H472" s="42">
        <f t="shared" si="52"/>
        <v>40</v>
      </c>
      <c r="I472" s="42">
        <v>2</v>
      </c>
      <c r="J472" s="40" t="s">
        <v>142</v>
      </c>
    </row>
    <row r="473" spans="1:10" x14ac:dyDescent="0.2">
      <c r="A473" s="40">
        <f t="shared" si="50"/>
        <v>55013</v>
      </c>
      <c r="B473" s="41">
        <f t="shared" si="53"/>
        <v>105011</v>
      </c>
      <c r="C473" s="41">
        <v>1</v>
      </c>
      <c r="D473" s="40">
        <v>20</v>
      </c>
      <c r="E473" s="36">
        <v>3190</v>
      </c>
      <c r="F473" s="42">
        <f t="shared" si="51"/>
        <v>40</v>
      </c>
      <c r="G473" s="42">
        <v>6</v>
      </c>
      <c r="H473" s="42">
        <f t="shared" si="52"/>
        <v>40</v>
      </c>
      <c r="I473" s="42">
        <v>2</v>
      </c>
      <c r="J473" s="40" t="s">
        <v>143</v>
      </c>
    </row>
    <row r="474" spans="1:10" x14ac:dyDescent="0.2">
      <c r="A474" s="40">
        <f t="shared" si="50"/>
        <v>55014</v>
      </c>
      <c r="B474" s="41">
        <f t="shared" si="53"/>
        <v>105012</v>
      </c>
      <c r="C474" s="41">
        <v>1</v>
      </c>
      <c r="D474" s="40">
        <v>20</v>
      </c>
      <c r="E474" s="36">
        <v>3200</v>
      </c>
      <c r="F474" s="42">
        <f t="shared" si="51"/>
        <v>40</v>
      </c>
      <c r="G474" s="42">
        <v>6</v>
      </c>
      <c r="H474" s="42">
        <f t="shared" si="52"/>
        <v>40</v>
      </c>
      <c r="I474" s="42">
        <v>2</v>
      </c>
      <c r="J474" s="40" t="s">
        <v>144</v>
      </c>
    </row>
    <row r="475" spans="1:10" x14ac:dyDescent="0.2">
      <c r="A475" s="52">
        <f t="shared" si="50"/>
        <v>56001</v>
      </c>
      <c r="B475" s="53">
        <f t="shared" si="53"/>
        <v>108006</v>
      </c>
      <c r="C475" s="53">
        <v>1</v>
      </c>
      <c r="D475" s="52">
        <v>1</v>
      </c>
      <c r="E475" s="36">
        <v>3210</v>
      </c>
      <c r="F475" s="52">
        <f t="shared" si="51"/>
        <v>41</v>
      </c>
      <c r="G475" s="42">
        <v>6</v>
      </c>
      <c r="H475" s="52">
        <f t="shared" si="52"/>
        <v>41</v>
      </c>
      <c r="I475" s="54">
        <v>1</v>
      </c>
      <c r="J475" s="54" t="s">
        <v>272</v>
      </c>
    </row>
    <row r="476" spans="1:10" x14ac:dyDescent="0.2">
      <c r="A476" s="52">
        <f t="shared" si="50"/>
        <v>56002</v>
      </c>
      <c r="B476" s="55">
        <f t="shared" si="53"/>
        <v>108013</v>
      </c>
      <c r="C476" s="55">
        <v>1</v>
      </c>
      <c r="D476" s="54">
        <v>1</v>
      </c>
      <c r="E476" s="36">
        <v>3220</v>
      </c>
      <c r="F476" s="52">
        <f t="shared" si="51"/>
        <v>41</v>
      </c>
      <c r="G476" s="42">
        <v>6</v>
      </c>
      <c r="H476" s="52">
        <f t="shared" si="52"/>
        <v>41</v>
      </c>
      <c r="I476" s="54">
        <v>1</v>
      </c>
      <c r="J476" s="54" t="s">
        <v>273</v>
      </c>
    </row>
    <row r="477" spans="1:10" x14ac:dyDescent="0.2">
      <c r="A477" s="52">
        <f t="shared" si="50"/>
        <v>56005</v>
      </c>
      <c r="B477" s="55">
        <f t="shared" si="53"/>
        <v>106003</v>
      </c>
      <c r="C477" s="55">
        <v>1</v>
      </c>
      <c r="D477" s="54">
        <v>26</v>
      </c>
      <c r="E477" s="36">
        <v>3250</v>
      </c>
      <c r="F477" s="52">
        <f t="shared" si="51"/>
        <v>41</v>
      </c>
      <c r="G477" s="42">
        <v>6</v>
      </c>
      <c r="H477" s="52">
        <f t="shared" si="52"/>
        <v>41</v>
      </c>
      <c r="I477" s="54">
        <v>1</v>
      </c>
      <c r="J477" s="40" t="s">
        <v>337</v>
      </c>
    </row>
    <row r="478" spans="1:10" x14ac:dyDescent="0.2">
      <c r="A478" s="52">
        <f t="shared" si="50"/>
        <v>56006</v>
      </c>
      <c r="B478" s="55">
        <f t="shared" si="53"/>
        <v>106004</v>
      </c>
      <c r="C478" s="55">
        <v>1</v>
      </c>
      <c r="D478" s="54">
        <v>26</v>
      </c>
      <c r="E478" s="36">
        <v>3260</v>
      </c>
      <c r="F478" s="52">
        <f t="shared" si="51"/>
        <v>41</v>
      </c>
      <c r="G478" s="42">
        <v>6</v>
      </c>
      <c r="H478" s="52">
        <f t="shared" si="52"/>
        <v>41</v>
      </c>
      <c r="I478" s="54">
        <v>1</v>
      </c>
      <c r="J478" s="40" t="s">
        <v>338</v>
      </c>
    </row>
    <row r="479" spans="1:10" x14ac:dyDescent="0.2">
      <c r="A479" s="52">
        <f t="shared" ref="A479:A510" si="54">A395+10000</f>
        <v>56007</v>
      </c>
      <c r="B479" s="55">
        <f t="shared" si="53"/>
        <v>106005</v>
      </c>
      <c r="C479" s="55">
        <v>1</v>
      </c>
      <c r="D479" s="54">
        <v>26</v>
      </c>
      <c r="E479" s="36">
        <v>3270</v>
      </c>
      <c r="F479" s="52">
        <f t="shared" si="51"/>
        <v>41</v>
      </c>
      <c r="G479" s="42">
        <v>6</v>
      </c>
      <c r="H479" s="52">
        <f t="shared" si="52"/>
        <v>41</v>
      </c>
      <c r="I479" s="54">
        <v>1</v>
      </c>
      <c r="J479" s="40" t="s">
        <v>339</v>
      </c>
    </row>
    <row r="480" spans="1:10" x14ac:dyDescent="0.2">
      <c r="A480" s="52">
        <f t="shared" si="54"/>
        <v>56008</v>
      </c>
      <c r="B480" s="55">
        <f t="shared" si="53"/>
        <v>106006</v>
      </c>
      <c r="C480" s="55">
        <v>1</v>
      </c>
      <c r="D480" s="54">
        <v>26</v>
      </c>
      <c r="E480" s="36">
        <v>3280</v>
      </c>
      <c r="F480" s="52">
        <f t="shared" si="51"/>
        <v>41</v>
      </c>
      <c r="G480" s="42">
        <v>6</v>
      </c>
      <c r="H480" s="52">
        <f t="shared" si="52"/>
        <v>41</v>
      </c>
      <c r="I480" s="54">
        <v>1</v>
      </c>
      <c r="J480" s="40" t="s">
        <v>340</v>
      </c>
    </row>
    <row r="481" spans="1:10" x14ac:dyDescent="0.2">
      <c r="A481" s="52">
        <f t="shared" si="54"/>
        <v>56009</v>
      </c>
      <c r="B481" s="55">
        <f t="shared" si="53"/>
        <v>106007</v>
      </c>
      <c r="C481" s="55">
        <v>1</v>
      </c>
      <c r="D481" s="54">
        <v>26</v>
      </c>
      <c r="E481" s="36">
        <v>3290</v>
      </c>
      <c r="F481" s="52">
        <f t="shared" si="51"/>
        <v>41</v>
      </c>
      <c r="G481" s="42">
        <v>6</v>
      </c>
      <c r="H481" s="52">
        <f t="shared" si="52"/>
        <v>41</v>
      </c>
      <c r="I481" s="54">
        <v>1</v>
      </c>
      <c r="J481" s="54" t="s">
        <v>331</v>
      </c>
    </row>
    <row r="482" spans="1:10" x14ac:dyDescent="0.2">
      <c r="A482" s="52">
        <f t="shared" si="54"/>
        <v>56010</v>
      </c>
      <c r="B482" s="55">
        <f t="shared" si="53"/>
        <v>106008</v>
      </c>
      <c r="C482" s="55">
        <v>1</v>
      </c>
      <c r="D482" s="54">
        <v>9</v>
      </c>
      <c r="E482" s="36">
        <v>3300</v>
      </c>
      <c r="F482" s="52">
        <f t="shared" si="51"/>
        <v>41</v>
      </c>
      <c r="G482" s="42">
        <v>6</v>
      </c>
      <c r="H482" s="52">
        <f t="shared" si="52"/>
        <v>41</v>
      </c>
      <c r="I482" s="54">
        <v>2</v>
      </c>
      <c r="J482" s="54" t="s">
        <v>274</v>
      </c>
    </row>
    <row r="483" spans="1:10" x14ac:dyDescent="0.2">
      <c r="A483" s="52">
        <f t="shared" si="54"/>
        <v>56011</v>
      </c>
      <c r="B483" s="55">
        <f t="shared" si="53"/>
        <v>106009</v>
      </c>
      <c r="C483" s="55">
        <v>1</v>
      </c>
      <c r="D483" s="54">
        <v>9</v>
      </c>
      <c r="E483" s="36">
        <v>3310</v>
      </c>
      <c r="F483" s="52">
        <f t="shared" si="51"/>
        <v>41</v>
      </c>
      <c r="G483" s="42">
        <v>6</v>
      </c>
      <c r="H483" s="52">
        <f t="shared" si="52"/>
        <v>41</v>
      </c>
      <c r="I483" s="54">
        <v>2</v>
      </c>
      <c r="J483" s="54" t="s">
        <v>146</v>
      </c>
    </row>
    <row r="484" spans="1:10" x14ac:dyDescent="0.2">
      <c r="A484" s="52">
        <f t="shared" si="54"/>
        <v>56012</v>
      </c>
      <c r="B484" s="55">
        <f t="shared" si="53"/>
        <v>106010</v>
      </c>
      <c r="C484" s="55">
        <v>1</v>
      </c>
      <c r="D484" s="54">
        <v>9</v>
      </c>
      <c r="E484" s="36">
        <v>3320</v>
      </c>
      <c r="F484" s="52">
        <f t="shared" si="51"/>
        <v>41</v>
      </c>
      <c r="G484" s="42">
        <v>6</v>
      </c>
      <c r="H484" s="52">
        <f t="shared" si="52"/>
        <v>41</v>
      </c>
      <c r="I484" s="54">
        <v>2</v>
      </c>
      <c r="J484" s="54" t="s">
        <v>147</v>
      </c>
    </row>
    <row r="485" spans="1:10" x14ac:dyDescent="0.2">
      <c r="A485" s="52">
        <f t="shared" si="54"/>
        <v>56013</v>
      </c>
      <c r="B485" s="55">
        <f t="shared" si="53"/>
        <v>106011</v>
      </c>
      <c r="C485" s="55">
        <v>1</v>
      </c>
      <c r="D485" s="54">
        <v>9</v>
      </c>
      <c r="E485" s="36">
        <v>3330</v>
      </c>
      <c r="F485" s="52">
        <f t="shared" si="51"/>
        <v>41</v>
      </c>
      <c r="G485" s="42">
        <v>6</v>
      </c>
      <c r="H485" s="52">
        <f t="shared" si="52"/>
        <v>41</v>
      </c>
      <c r="I485" s="54">
        <v>2</v>
      </c>
      <c r="J485" s="54" t="s">
        <v>148</v>
      </c>
    </row>
    <row r="486" spans="1:10" x14ac:dyDescent="0.2">
      <c r="A486" s="52">
        <f t="shared" si="54"/>
        <v>56014</v>
      </c>
      <c r="B486" s="55">
        <f t="shared" si="53"/>
        <v>106012</v>
      </c>
      <c r="C486" s="55">
        <v>1</v>
      </c>
      <c r="D486" s="54">
        <v>9</v>
      </c>
      <c r="E486" s="36">
        <v>3340</v>
      </c>
      <c r="F486" s="52">
        <f t="shared" si="51"/>
        <v>41</v>
      </c>
      <c r="G486" s="42">
        <v>6</v>
      </c>
      <c r="H486" s="52">
        <f t="shared" si="52"/>
        <v>41</v>
      </c>
      <c r="I486" s="54">
        <v>2</v>
      </c>
      <c r="J486" s="54" t="s">
        <v>149</v>
      </c>
    </row>
    <row r="487" spans="1:10" x14ac:dyDescent="0.2">
      <c r="A487" s="40">
        <f t="shared" si="54"/>
        <v>57001</v>
      </c>
      <c r="B487" s="41">
        <f t="shared" si="53"/>
        <v>108007</v>
      </c>
      <c r="C487" s="41">
        <v>1</v>
      </c>
      <c r="D487" s="40">
        <v>1</v>
      </c>
      <c r="E487" s="36">
        <v>3350</v>
      </c>
      <c r="F487" s="42">
        <f t="shared" si="51"/>
        <v>42</v>
      </c>
      <c r="G487" s="42">
        <v>6</v>
      </c>
      <c r="H487" s="42">
        <f t="shared" si="52"/>
        <v>42</v>
      </c>
      <c r="I487" s="42">
        <v>1</v>
      </c>
      <c r="J487" s="42" t="s">
        <v>110</v>
      </c>
    </row>
    <row r="488" spans="1:10" x14ac:dyDescent="0.2">
      <c r="A488" s="40">
        <f t="shared" si="54"/>
        <v>57002</v>
      </c>
      <c r="B488" s="41">
        <f t="shared" si="53"/>
        <v>108014</v>
      </c>
      <c r="C488" s="41">
        <v>1</v>
      </c>
      <c r="D488" s="40">
        <v>1</v>
      </c>
      <c r="E488" s="36">
        <v>3360</v>
      </c>
      <c r="F488" s="42">
        <f t="shared" si="51"/>
        <v>42</v>
      </c>
      <c r="G488" s="42">
        <v>6</v>
      </c>
      <c r="H488" s="42">
        <f t="shared" si="52"/>
        <v>42</v>
      </c>
      <c r="I488" s="42">
        <v>1</v>
      </c>
      <c r="J488" s="42" t="s">
        <v>11</v>
      </c>
    </row>
    <row r="489" spans="1:10" x14ac:dyDescent="0.2">
      <c r="A489" s="40">
        <f t="shared" ref="A489:B489" si="55">A405+10000</f>
        <v>57005</v>
      </c>
      <c r="B489" s="41">
        <f t="shared" si="55"/>
        <v>107003</v>
      </c>
      <c r="C489" s="41">
        <v>1</v>
      </c>
      <c r="D489" s="40">
        <v>10</v>
      </c>
      <c r="E489" s="36">
        <v>3390</v>
      </c>
      <c r="F489" s="42">
        <f t="shared" ref="F489:H498" si="56">F477+1</f>
        <v>42</v>
      </c>
      <c r="G489" s="42">
        <v>6</v>
      </c>
      <c r="H489" s="42">
        <f t="shared" si="56"/>
        <v>42</v>
      </c>
      <c r="I489" s="42">
        <v>1</v>
      </c>
      <c r="J489" s="40" t="s">
        <v>332</v>
      </c>
    </row>
    <row r="490" spans="1:10" x14ac:dyDescent="0.2">
      <c r="A490" s="40">
        <f t="shared" ref="A490:B490" si="57">A406+10000</f>
        <v>57006</v>
      </c>
      <c r="B490" s="41">
        <f t="shared" si="57"/>
        <v>107004</v>
      </c>
      <c r="C490" s="41">
        <v>1</v>
      </c>
      <c r="D490" s="40">
        <v>10</v>
      </c>
      <c r="E490" s="36">
        <v>3400</v>
      </c>
      <c r="F490" s="42">
        <f t="shared" si="56"/>
        <v>42</v>
      </c>
      <c r="G490" s="42">
        <v>6</v>
      </c>
      <c r="H490" s="42">
        <f t="shared" si="56"/>
        <v>42</v>
      </c>
      <c r="I490" s="42">
        <v>1</v>
      </c>
      <c r="J490" s="40" t="s">
        <v>333</v>
      </c>
    </row>
    <row r="491" spans="1:10" x14ac:dyDescent="0.2">
      <c r="A491" s="40">
        <f t="shared" ref="A491:B491" si="58">A407+10000</f>
        <v>57007</v>
      </c>
      <c r="B491" s="41">
        <f t="shared" si="58"/>
        <v>107005</v>
      </c>
      <c r="C491" s="41">
        <v>1</v>
      </c>
      <c r="D491" s="40">
        <v>10</v>
      </c>
      <c r="E491" s="36">
        <v>3410</v>
      </c>
      <c r="F491" s="42">
        <f t="shared" si="56"/>
        <v>42</v>
      </c>
      <c r="G491" s="42">
        <v>6</v>
      </c>
      <c r="H491" s="42">
        <f t="shared" si="56"/>
        <v>42</v>
      </c>
      <c r="I491" s="42">
        <v>1</v>
      </c>
      <c r="J491" s="40" t="s">
        <v>334</v>
      </c>
    </row>
    <row r="492" spans="1:10" x14ac:dyDescent="0.2">
      <c r="A492" s="40">
        <f t="shared" ref="A492:B492" si="59">A408+10000</f>
        <v>57008</v>
      </c>
      <c r="B492" s="41">
        <f t="shared" si="59"/>
        <v>107006</v>
      </c>
      <c r="C492" s="41">
        <v>1</v>
      </c>
      <c r="D492" s="40">
        <v>10</v>
      </c>
      <c r="E492" s="36">
        <v>3420</v>
      </c>
      <c r="F492" s="42">
        <f t="shared" si="56"/>
        <v>42</v>
      </c>
      <c r="G492" s="42">
        <v>6</v>
      </c>
      <c r="H492" s="42">
        <f t="shared" si="56"/>
        <v>42</v>
      </c>
      <c r="I492" s="42">
        <v>1</v>
      </c>
      <c r="J492" s="40" t="s">
        <v>335</v>
      </c>
    </row>
    <row r="493" spans="1:10" x14ac:dyDescent="0.2">
      <c r="A493" s="40">
        <f t="shared" ref="A493:B493" si="60">A409+10000</f>
        <v>57009</v>
      </c>
      <c r="B493" s="41">
        <f t="shared" si="60"/>
        <v>107007</v>
      </c>
      <c r="C493" s="41">
        <v>1</v>
      </c>
      <c r="D493" s="40">
        <v>10</v>
      </c>
      <c r="E493" s="36">
        <v>3430</v>
      </c>
      <c r="F493" s="42">
        <f t="shared" si="56"/>
        <v>42</v>
      </c>
      <c r="G493" s="42">
        <v>6</v>
      </c>
      <c r="H493" s="42">
        <f t="shared" si="56"/>
        <v>42</v>
      </c>
      <c r="I493" s="42">
        <v>1</v>
      </c>
      <c r="J493" s="40" t="s">
        <v>336</v>
      </c>
    </row>
    <row r="494" spans="1:10" x14ac:dyDescent="0.2">
      <c r="A494" s="40">
        <f t="shared" ref="A494:B494" si="61">A410+10000</f>
        <v>57010</v>
      </c>
      <c r="B494" s="41">
        <f t="shared" si="61"/>
        <v>107008</v>
      </c>
      <c r="C494" s="41">
        <v>1</v>
      </c>
      <c r="D494" s="40">
        <v>27</v>
      </c>
      <c r="E494" s="36">
        <v>3440</v>
      </c>
      <c r="F494" s="42">
        <f t="shared" si="56"/>
        <v>42</v>
      </c>
      <c r="G494" s="42">
        <v>6</v>
      </c>
      <c r="H494" s="42">
        <f t="shared" si="56"/>
        <v>42</v>
      </c>
      <c r="I494" s="42">
        <v>2</v>
      </c>
      <c r="J494" s="40" t="s">
        <v>152</v>
      </c>
    </row>
    <row r="495" spans="1:10" x14ac:dyDescent="0.2">
      <c r="A495" s="40">
        <f t="shared" ref="A495:B495" si="62">A411+10000</f>
        <v>57011</v>
      </c>
      <c r="B495" s="41">
        <f t="shared" si="62"/>
        <v>107009</v>
      </c>
      <c r="C495" s="41">
        <v>1</v>
      </c>
      <c r="D495" s="40">
        <v>27</v>
      </c>
      <c r="E495" s="36">
        <v>3450</v>
      </c>
      <c r="F495" s="42">
        <f t="shared" si="56"/>
        <v>42</v>
      </c>
      <c r="G495" s="42">
        <v>6</v>
      </c>
      <c r="H495" s="42">
        <f t="shared" si="56"/>
        <v>42</v>
      </c>
      <c r="I495" s="42">
        <v>2</v>
      </c>
      <c r="J495" s="40" t="s">
        <v>153</v>
      </c>
    </row>
    <row r="496" spans="1:10" x14ac:dyDescent="0.2">
      <c r="A496" s="40">
        <f t="shared" ref="A496:B496" si="63">A412+10000</f>
        <v>57012</v>
      </c>
      <c r="B496" s="41">
        <f t="shared" si="63"/>
        <v>107010</v>
      </c>
      <c r="C496" s="41">
        <v>1</v>
      </c>
      <c r="D496" s="40">
        <v>27</v>
      </c>
      <c r="E496" s="36">
        <v>3460</v>
      </c>
      <c r="F496" s="42">
        <f t="shared" si="56"/>
        <v>42</v>
      </c>
      <c r="G496" s="42">
        <v>6</v>
      </c>
      <c r="H496" s="42">
        <f t="shared" si="56"/>
        <v>42</v>
      </c>
      <c r="I496" s="42">
        <v>2</v>
      </c>
      <c r="J496" s="40" t="s">
        <v>126</v>
      </c>
    </row>
    <row r="497" spans="1:10" x14ac:dyDescent="0.2">
      <c r="A497" s="40">
        <f t="shared" ref="A497:B497" si="64">A413+10000</f>
        <v>57013</v>
      </c>
      <c r="B497" s="41">
        <f t="shared" si="64"/>
        <v>107011</v>
      </c>
      <c r="C497" s="41">
        <v>1</v>
      </c>
      <c r="D497" s="40">
        <v>27</v>
      </c>
      <c r="E497" s="36">
        <v>3470</v>
      </c>
      <c r="F497" s="42">
        <f t="shared" si="56"/>
        <v>42</v>
      </c>
      <c r="G497" s="42">
        <v>6</v>
      </c>
      <c r="H497" s="42">
        <f t="shared" si="56"/>
        <v>42</v>
      </c>
      <c r="I497" s="42">
        <v>2</v>
      </c>
      <c r="J497" s="40" t="s">
        <v>154</v>
      </c>
    </row>
    <row r="498" spans="1:10" x14ac:dyDescent="0.2">
      <c r="A498" s="40">
        <f t="shared" ref="A498:B498" si="65">A414+10000</f>
        <v>57014</v>
      </c>
      <c r="B498" s="41">
        <f t="shared" si="65"/>
        <v>107012</v>
      </c>
      <c r="C498" s="41">
        <v>1</v>
      </c>
      <c r="D498" s="40">
        <v>27</v>
      </c>
      <c r="E498" s="36">
        <v>3480</v>
      </c>
      <c r="F498" s="42">
        <f t="shared" si="56"/>
        <v>42</v>
      </c>
      <c r="G498" s="42">
        <v>6</v>
      </c>
      <c r="H498" s="42">
        <f t="shared" si="56"/>
        <v>42</v>
      </c>
      <c r="I498" s="42">
        <v>2</v>
      </c>
      <c r="J498" s="40" t="s">
        <v>155</v>
      </c>
    </row>
  </sheetData>
  <phoneticPr fontId="1" type="noConversion"/>
  <conditionalFormatting sqref="A4:I4">
    <cfRule type="expression" dxfId="39" priority="17">
      <formula>A4="Client"</formula>
    </cfRule>
    <cfRule type="expression" dxfId="38" priority="18">
      <formula>A4="Excluded"</formula>
    </cfRule>
    <cfRule type="expression" dxfId="37" priority="19">
      <formula>A4="Server"</formula>
    </cfRule>
    <cfRule type="expression" dxfId="36" priority="20">
      <formula>A4="Both"</formula>
    </cfRule>
  </conditionalFormatting>
  <conditionalFormatting sqref="J4">
    <cfRule type="expression" dxfId="35" priority="13">
      <formula>J4="Client"</formula>
    </cfRule>
    <cfRule type="expression" dxfId="34" priority="14">
      <formula>J4="Excluded"</formula>
    </cfRule>
    <cfRule type="expression" dxfId="33" priority="15">
      <formula>J4="Server"</formula>
    </cfRule>
    <cfRule type="expression" dxfId="32" priority="16">
      <formula>J4="Both"</formula>
    </cfRule>
  </conditionalFormatting>
  <conditionalFormatting sqref="E4">
    <cfRule type="expression" dxfId="31" priority="9">
      <formula>E4="Client"</formula>
    </cfRule>
    <cfRule type="expression" dxfId="30" priority="10">
      <formula>E4="Excluded"</formula>
    </cfRule>
    <cfRule type="expression" dxfId="29" priority="11">
      <formula>E4="Server"</formula>
    </cfRule>
    <cfRule type="expression" dxfId="28" priority="12">
      <formula>E4="Both"</formula>
    </cfRule>
  </conditionalFormatting>
  <conditionalFormatting sqref="F4">
    <cfRule type="expression" dxfId="27" priority="5">
      <formula>F4="Client"</formula>
    </cfRule>
    <cfRule type="expression" dxfId="26" priority="6">
      <formula>F4="Excluded"</formula>
    </cfRule>
    <cfRule type="expression" dxfId="25" priority="7">
      <formula>F4="Server"</formula>
    </cfRule>
    <cfRule type="expression" dxfId="24" priority="8">
      <formula>F4="Both"</formula>
    </cfRule>
  </conditionalFormatting>
  <conditionalFormatting sqref="K4">
    <cfRule type="expression" dxfId="23" priority="1">
      <formula>K4="Client"</formula>
    </cfRule>
    <cfRule type="expression" dxfId="22" priority="2">
      <formula>K4="Excluded"</formula>
    </cfRule>
    <cfRule type="expression" dxfId="21" priority="3">
      <formula>K4="Server"</formula>
    </cfRule>
    <cfRule type="expression" dxfId="20" priority="4">
      <formula>K4="Both"</formula>
    </cfRule>
  </conditionalFormatting>
  <dataValidations count="1">
    <dataValidation type="list" allowBlank="1" showInputMessage="1" showErrorMessage="1" sqref="A4:K4">
      <formula1>"Both,Server,Client,Excluded"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8"/>
  <sheetViews>
    <sheetView workbookViewId="0">
      <pane ySplit="5" topLeftCell="A24" activePane="bottomLeft" state="frozen"/>
      <selection pane="bottomLeft" activeCell="N27" sqref="N27:W228"/>
    </sheetView>
  </sheetViews>
  <sheetFormatPr defaultRowHeight="14.25" x14ac:dyDescent="0.2"/>
  <cols>
    <col min="2" max="3" width="9" style="15"/>
    <col min="8" max="8" width="12" customWidth="1"/>
    <col min="9" max="9" width="42.125" customWidth="1"/>
    <col min="10" max="10" width="12" customWidth="1"/>
    <col min="19" max="19" width="39.25" bestFit="1" customWidth="1"/>
  </cols>
  <sheetData>
    <row r="1" spans="1:11" x14ac:dyDescent="0.2">
      <c r="A1" s="5" t="s">
        <v>3</v>
      </c>
      <c r="B1" s="12"/>
      <c r="C1" s="12"/>
      <c r="D1" s="5"/>
      <c r="E1" s="5"/>
      <c r="F1" s="5"/>
      <c r="I1" s="5"/>
      <c r="J1" s="5"/>
    </row>
    <row r="2" spans="1:11" x14ac:dyDescent="0.2">
      <c r="A2" s="5" t="s">
        <v>8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t="s">
        <v>2</v>
      </c>
      <c r="H2" s="5" t="s">
        <v>5</v>
      </c>
      <c r="I2" s="5" t="s">
        <v>12</v>
      </c>
      <c r="J2" s="5" t="s">
        <v>8</v>
      </c>
    </row>
    <row r="3" spans="1:11" x14ac:dyDescent="0.2">
      <c r="A3" s="6" t="s">
        <v>13</v>
      </c>
      <c r="B3" s="6" t="s">
        <v>22</v>
      </c>
      <c r="C3" s="6" t="s">
        <v>76</v>
      </c>
      <c r="D3" s="6" t="s">
        <v>14</v>
      </c>
      <c r="E3" s="6" t="s">
        <v>16</v>
      </c>
      <c r="F3" s="6" t="s">
        <v>17</v>
      </c>
      <c r="G3" s="2" t="s">
        <v>7</v>
      </c>
      <c r="H3" s="2" t="s">
        <v>46</v>
      </c>
      <c r="I3" s="6" t="s">
        <v>15</v>
      </c>
      <c r="J3" s="6" t="s">
        <v>20</v>
      </c>
    </row>
    <row r="4" spans="1:11" x14ac:dyDescent="0.2">
      <c r="A4" s="1" t="s">
        <v>0</v>
      </c>
      <c r="B4" s="1" t="s">
        <v>0</v>
      </c>
      <c r="C4" s="1" t="s">
        <v>1</v>
      </c>
      <c r="D4" s="1" t="s">
        <v>1</v>
      </c>
      <c r="E4" s="1" t="s">
        <v>1</v>
      </c>
      <c r="F4" s="1" t="s">
        <v>0</v>
      </c>
      <c r="G4" s="1" t="s">
        <v>0</v>
      </c>
      <c r="H4" s="1" t="s">
        <v>0</v>
      </c>
      <c r="I4" s="1" t="s">
        <v>4</v>
      </c>
      <c r="J4" s="1" t="s">
        <v>4</v>
      </c>
    </row>
    <row r="5" spans="1:11" x14ac:dyDescent="0.2">
      <c r="A5" s="7" t="s">
        <v>3</v>
      </c>
      <c r="B5" s="7" t="s">
        <v>23</v>
      </c>
      <c r="C5" s="7" t="s">
        <v>77</v>
      </c>
      <c r="D5" s="7" t="s">
        <v>18</v>
      </c>
      <c r="E5" s="7" t="s">
        <v>10</v>
      </c>
      <c r="F5" s="7" t="s">
        <v>19</v>
      </c>
      <c r="G5" s="3" t="s">
        <v>6</v>
      </c>
      <c r="H5" s="3" t="s">
        <v>47</v>
      </c>
      <c r="I5" s="7" t="s">
        <v>9</v>
      </c>
      <c r="J5" s="7" t="s">
        <v>21</v>
      </c>
    </row>
    <row r="6" spans="1:11" s="10" customFormat="1" x14ac:dyDescent="0.2">
      <c r="A6" s="8">
        <v>1001</v>
      </c>
      <c r="B6" s="14">
        <v>20001</v>
      </c>
      <c r="C6" s="14">
        <v>1</v>
      </c>
      <c r="D6" s="8">
        <v>1</v>
      </c>
      <c r="E6" s="8">
        <v>10</v>
      </c>
      <c r="F6" s="8">
        <v>1</v>
      </c>
      <c r="G6" s="9">
        <v>1</v>
      </c>
      <c r="H6" s="9">
        <v>1</v>
      </c>
      <c r="I6" s="20" t="s">
        <v>24</v>
      </c>
      <c r="J6" s="8">
        <v>0</v>
      </c>
    </row>
    <row r="7" spans="1:11" s="10" customFormat="1" x14ac:dyDescent="0.2">
      <c r="A7" s="8">
        <v>1003</v>
      </c>
      <c r="B7" s="21">
        <v>21001</v>
      </c>
      <c r="C7" s="14">
        <v>1</v>
      </c>
      <c r="D7" s="8">
        <v>1</v>
      </c>
      <c r="E7" s="8">
        <v>30</v>
      </c>
      <c r="F7" s="8">
        <v>1</v>
      </c>
      <c r="G7" s="9">
        <v>1</v>
      </c>
      <c r="H7" s="9">
        <v>1</v>
      </c>
      <c r="I7" s="20" t="str">
        <f>"累计充值"&amp;J7&amp;"元"</f>
        <v>累计充值50元</v>
      </c>
      <c r="J7" s="8">
        <v>50</v>
      </c>
    </row>
    <row r="8" spans="1:11" s="10" customFormat="1" x14ac:dyDescent="0.2">
      <c r="A8" s="8">
        <v>1004</v>
      </c>
      <c r="B8" s="21">
        <v>21002</v>
      </c>
      <c r="C8" s="14">
        <v>1</v>
      </c>
      <c r="D8" s="8">
        <v>1</v>
      </c>
      <c r="E8" s="8">
        <v>35</v>
      </c>
      <c r="F8" s="8">
        <v>1</v>
      </c>
      <c r="G8" s="9">
        <v>1</v>
      </c>
      <c r="H8" s="9">
        <v>1</v>
      </c>
      <c r="I8" s="20" t="str">
        <f>"累计充值"&amp;J8&amp;"元"</f>
        <v>累计充值100元</v>
      </c>
      <c r="J8" s="8">
        <v>100</v>
      </c>
    </row>
    <row r="9" spans="1:11" s="10" customFormat="1" x14ac:dyDescent="0.2">
      <c r="A9" s="8">
        <v>1005</v>
      </c>
      <c r="B9" s="14">
        <v>22001</v>
      </c>
      <c r="C9" s="14">
        <v>1</v>
      </c>
      <c r="D9" s="8">
        <v>3</v>
      </c>
      <c r="E9" s="8">
        <v>40</v>
      </c>
      <c r="F9" s="8">
        <v>1</v>
      </c>
      <c r="G9" s="9">
        <v>1</v>
      </c>
      <c r="H9" s="9">
        <v>1</v>
      </c>
      <c r="I9" s="8" t="str">
        <f>"主线副本通关第"&amp;J9&amp;"章"</f>
        <v>主线副本通关第1章</v>
      </c>
      <c r="J9" s="21">
        <v>1</v>
      </c>
      <c r="K9" s="10" t="s">
        <v>78</v>
      </c>
    </row>
    <row r="10" spans="1:11" s="10" customFormat="1" x14ac:dyDescent="0.2">
      <c r="A10" s="8">
        <v>1006</v>
      </c>
      <c r="B10" s="14">
        <v>22002</v>
      </c>
      <c r="C10" s="14">
        <v>1</v>
      </c>
      <c r="D10" s="8">
        <v>3</v>
      </c>
      <c r="E10" s="8">
        <v>50</v>
      </c>
      <c r="F10" s="8">
        <v>1</v>
      </c>
      <c r="G10" s="9">
        <v>1</v>
      </c>
      <c r="H10" s="9">
        <v>1</v>
      </c>
      <c r="I10" s="8" t="str">
        <f>"主线副本通关第"&amp;J10&amp;"章"</f>
        <v>主线副本通关第2章</v>
      </c>
      <c r="J10" s="21">
        <v>2</v>
      </c>
    </row>
    <row r="11" spans="1:11" s="10" customFormat="1" x14ac:dyDescent="0.2">
      <c r="A11" s="8">
        <v>1007</v>
      </c>
      <c r="B11" s="14">
        <v>22003</v>
      </c>
      <c r="C11" s="14">
        <v>1</v>
      </c>
      <c r="D11" s="8">
        <v>3</v>
      </c>
      <c r="E11" s="8">
        <v>60</v>
      </c>
      <c r="F11" s="8">
        <v>1</v>
      </c>
      <c r="G11" s="9">
        <v>1</v>
      </c>
      <c r="H11" s="9">
        <v>1</v>
      </c>
      <c r="I11" s="8" t="str">
        <f>"主线副本通关第"&amp;J11&amp;"章"</f>
        <v>主线副本通关第4章</v>
      </c>
      <c r="J11" s="21">
        <v>4</v>
      </c>
    </row>
    <row r="12" spans="1:11" s="10" customFormat="1" x14ac:dyDescent="0.2">
      <c r="A12" s="8">
        <v>1008</v>
      </c>
      <c r="B12" s="14">
        <v>22004</v>
      </c>
      <c r="C12" s="14">
        <v>1</v>
      </c>
      <c r="D12" s="8">
        <v>3</v>
      </c>
      <c r="E12" s="8">
        <v>70</v>
      </c>
      <c r="F12" s="8">
        <v>1</v>
      </c>
      <c r="G12" s="9">
        <v>1</v>
      </c>
      <c r="H12" s="9">
        <v>1</v>
      </c>
      <c r="I12" s="8" t="str">
        <f>"主线副本通关第"&amp;J12&amp;"章"</f>
        <v>主线副本通关第6章</v>
      </c>
      <c r="J12" s="21">
        <v>6</v>
      </c>
    </row>
    <row r="13" spans="1:11" s="10" customFormat="1" x14ac:dyDescent="0.2">
      <c r="A13" s="8">
        <v>1009</v>
      </c>
      <c r="B13" s="14">
        <v>22005</v>
      </c>
      <c r="C13" s="14">
        <v>1</v>
      </c>
      <c r="D13" s="8">
        <v>3</v>
      </c>
      <c r="E13" s="8">
        <v>71</v>
      </c>
      <c r="F13" s="8">
        <v>1</v>
      </c>
      <c r="G13" s="9">
        <v>1</v>
      </c>
      <c r="H13" s="9">
        <v>1</v>
      </c>
      <c r="I13" s="8" t="str">
        <f t="shared" ref="I13:I17" si="0">"主线副本通关第"&amp;J13&amp;"章"</f>
        <v>主线副本通关第8章</v>
      </c>
      <c r="J13" s="21">
        <v>8</v>
      </c>
    </row>
    <row r="14" spans="1:11" s="10" customFormat="1" x14ac:dyDescent="0.2">
      <c r="A14" s="8">
        <v>1010</v>
      </c>
      <c r="B14" s="14">
        <v>22006</v>
      </c>
      <c r="C14" s="14">
        <v>1</v>
      </c>
      <c r="D14" s="8">
        <v>3</v>
      </c>
      <c r="E14" s="8">
        <v>72</v>
      </c>
      <c r="F14" s="8">
        <v>1</v>
      </c>
      <c r="G14" s="9">
        <v>1</v>
      </c>
      <c r="H14" s="9">
        <v>1</v>
      </c>
      <c r="I14" s="8" t="str">
        <f t="shared" si="0"/>
        <v>主线副本通关第10章</v>
      </c>
      <c r="J14" s="21">
        <v>10</v>
      </c>
    </row>
    <row r="15" spans="1:11" s="10" customFormat="1" x14ac:dyDescent="0.2">
      <c r="A15" s="8">
        <v>1011</v>
      </c>
      <c r="B15" s="14">
        <v>22007</v>
      </c>
      <c r="C15" s="14">
        <v>1</v>
      </c>
      <c r="D15" s="8">
        <v>3</v>
      </c>
      <c r="E15" s="8">
        <v>73</v>
      </c>
      <c r="F15" s="8">
        <v>1</v>
      </c>
      <c r="G15" s="9">
        <v>1</v>
      </c>
      <c r="H15" s="9">
        <v>1</v>
      </c>
      <c r="I15" s="8" t="str">
        <f t="shared" si="0"/>
        <v>主线副本通关第12章</v>
      </c>
      <c r="J15" s="21">
        <v>12</v>
      </c>
    </row>
    <row r="16" spans="1:11" s="10" customFormat="1" x14ac:dyDescent="0.2">
      <c r="A16" s="8">
        <v>1012</v>
      </c>
      <c r="B16" s="14">
        <v>22008</v>
      </c>
      <c r="C16" s="14">
        <v>1</v>
      </c>
      <c r="D16" s="8">
        <v>3</v>
      </c>
      <c r="E16" s="8">
        <v>74</v>
      </c>
      <c r="F16" s="8">
        <v>1</v>
      </c>
      <c r="G16" s="9">
        <v>1</v>
      </c>
      <c r="H16" s="9">
        <v>1</v>
      </c>
      <c r="I16" s="8" t="str">
        <f t="shared" si="0"/>
        <v>主线副本通关第15章</v>
      </c>
      <c r="J16" s="21">
        <v>15</v>
      </c>
    </row>
    <row r="17" spans="1:23" s="10" customFormat="1" x14ac:dyDescent="0.2">
      <c r="A17" s="8">
        <v>1013</v>
      </c>
      <c r="B17" s="14">
        <v>22009</v>
      </c>
      <c r="C17" s="14">
        <v>1</v>
      </c>
      <c r="D17" s="8">
        <v>3</v>
      </c>
      <c r="E17" s="8">
        <v>75</v>
      </c>
      <c r="F17" s="8">
        <v>1</v>
      </c>
      <c r="G17" s="9">
        <v>1</v>
      </c>
      <c r="H17" s="9">
        <v>1</v>
      </c>
      <c r="I17" s="8" t="str">
        <f t="shared" si="0"/>
        <v>主线副本通关第20章</v>
      </c>
      <c r="J17" s="21">
        <v>20</v>
      </c>
    </row>
    <row r="18" spans="1:23" s="10" customFormat="1" x14ac:dyDescent="0.2">
      <c r="A18" s="8">
        <v>1015</v>
      </c>
      <c r="B18" s="14">
        <v>24001</v>
      </c>
      <c r="C18" s="14">
        <v>1</v>
      </c>
      <c r="D18" s="8">
        <v>4</v>
      </c>
      <c r="E18" s="8">
        <v>110</v>
      </c>
      <c r="F18" s="8">
        <v>1</v>
      </c>
      <c r="G18" s="9">
        <v>1</v>
      </c>
      <c r="H18" s="9">
        <v>1</v>
      </c>
      <c r="I18" s="8" t="str">
        <f>"上阵武将穿戴20件装备强化至"&amp;J18&amp;"级"</f>
        <v>上阵武将穿戴20件装备强化至15级</v>
      </c>
      <c r="J18" s="8">
        <v>15</v>
      </c>
      <c r="K18" s="10" t="s">
        <v>79</v>
      </c>
    </row>
    <row r="19" spans="1:23" s="10" customFormat="1" x14ac:dyDescent="0.2">
      <c r="A19" s="8">
        <v>1016</v>
      </c>
      <c r="B19" s="14">
        <v>24002</v>
      </c>
      <c r="C19" s="14">
        <v>1</v>
      </c>
      <c r="D19" s="8">
        <v>4</v>
      </c>
      <c r="E19" s="8">
        <v>120</v>
      </c>
      <c r="F19" s="8">
        <v>1</v>
      </c>
      <c r="G19" s="9">
        <v>1</v>
      </c>
      <c r="H19" s="9">
        <v>1</v>
      </c>
      <c r="I19" s="8" t="str">
        <f t="shared" ref="I19:I21" si="1">"上阵武将穿戴20件装备强化至"&amp;J19&amp;"级"</f>
        <v>上阵武将穿戴20件装备强化至20级</v>
      </c>
      <c r="J19" s="8">
        <v>20</v>
      </c>
    </row>
    <row r="20" spans="1:23" s="10" customFormat="1" x14ac:dyDescent="0.2">
      <c r="A20" s="8">
        <v>1017</v>
      </c>
      <c r="B20" s="14">
        <v>24003</v>
      </c>
      <c r="C20" s="14">
        <v>1</v>
      </c>
      <c r="D20" s="8">
        <v>4</v>
      </c>
      <c r="E20" s="8">
        <v>130</v>
      </c>
      <c r="F20" s="8">
        <v>1</v>
      </c>
      <c r="G20" s="9">
        <v>1</v>
      </c>
      <c r="H20" s="9">
        <v>1</v>
      </c>
      <c r="I20" s="8" t="str">
        <f t="shared" si="1"/>
        <v>上阵武将穿戴20件装备强化至25级</v>
      </c>
      <c r="J20" s="8">
        <v>25</v>
      </c>
    </row>
    <row r="21" spans="1:23" s="10" customFormat="1" x14ac:dyDescent="0.2">
      <c r="A21" s="8">
        <v>1018</v>
      </c>
      <c r="B21" s="14">
        <v>24004</v>
      </c>
      <c r="C21" s="14">
        <v>1</v>
      </c>
      <c r="D21" s="8">
        <v>4</v>
      </c>
      <c r="E21" s="8">
        <v>140</v>
      </c>
      <c r="F21" s="8">
        <v>1</v>
      </c>
      <c r="G21" s="9">
        <v>1</v>
      </c>
      <c r="H21" s="9">
        <v>1</v>
      </c>
      <c r="I21" s="8" t="str">
        <f t="shared" si="1"/>
        <v>上阵武将穿戴20件装备强化至30级</v>
      </c>
      <c r="J21" s="8">
        <v>30</v>
      </c>
    </row>
    <row r="22" spans="1:23" x14ac:dyDescent="0.2">
      <c r="A22" s="5">
        <v>2001</v>
      </c>
      <c r="B22" s="12">
        <v>20002</v>
      </c>
      <c r="C22" s="14">
        <v>1</v>
      </c>
      <c r="D22" s="5">
        <v>1</v>
      </c>
      <c r="E22" s="5">
        <v>160</v>
      </c>
      <c r="F22" s="5">
        <v>2</v>
      </c>
      <c r="G22" s="10">
        <v>1</v>
      </c>
      <c r="H22" s="10">
        <v>1</v>
      </c>
      <c r="I22" s="20" t="s">
        <v>11</v>
      </c>
      <c r="J22" s="5">
        <v>0</v>
      </c>
    </row>
    <row r="23" spans="1:23" x14ac:dyDescent="0.2">
      <c r="A23" s="5">
        <v>2003</v>
      </c>
      <c r="B23" s="21">
        <v>21003</v>
      </c>
      <c r="C23" s="14">
        <v>1</v>
      </c>
      <c r="D23" s="5">
        <v>1</v>
      </c>
      <c r="E23" s="5">
        <v>180</v>
      </c>
      <c r="F23" s="5">
        <v>2</v>
      </c>
      <c r="G23" s="10">
        <v>1</v>
      </c>
      <c r="H23" s="10">
        <v>1</v>
      </c>
      <c r="I23" s="20" t="str">
        <f>"累计充值"&amp;J23&amp;"元"</f>
        <v>累计充值200元</v>
      </c>
      <c r="J23" s="5">
        <v>200</v>
      </c>
    </row>
    <row r="24" spans="1:23" x14ac:dyDescent="0.2">
      <c r="A24" s="5">
        <v>2004</v>
      </c>
      <c r="B24" s="21">
        <v>21004</v>
      </c>
      <c r="C24" s="14">
        <v>1</v>
      </c>
      <c r="D24" s="5">
        <v>1</v>
      </c>
      <c r="E24" s="5">
        <v>185</v>
      </c>
      <c r="F24" s="5">
        <v>2</v>
      </c>
      <c r="G24" s="10">
        <v>1</v>
      </c>
      <c r="H24" s="10">
        <v>1</v>
      </c>
      <c r="I24" s="20" t="str">
        <f>"累计充值"&amp;J24&amp;"元"</f>
        <v>累计充值300元</v>
      </c>
      <c r="J24" s="5">
        <v>300</v>
      </c>
    </row>
    <row r="25" spans="1:23" x14ac:dyDescent="0.2">
      <c r="A25" s="5">
        <v>2005</v>
      </c>
      <c r="B25" s="13">
        <v>28001</v>
      </c>
      <c r="C25" s="14">
        <v>1</v>
      </c>
      <c r="D25" s="4">
        <v>8</v>
      </c>
      <c r="E25" s="5">
        <v>190</v>
      </c>
      <c r="F25" s="5">
        <v>2</v>
      </c>
      <c r="G25" s="10">
        <v>1</v>
      </c>
      <c r="H25" s="10">
        <v>1</v>
      </c>
      <c r="I25" s="4" t="str">
        <f>"上阵武将穿戴的24件装备精炼等级到达"&amp;J25&amp;"级"</f>
        <v>上阵武将穿戴的24件装备精炼等级到达10级</v>
      </c>
      <c r="J25" s="4">
        <v>10</v>
      </c>
      <c r="K25" t="s">
        <v>80</v>
      </c>
    </row>
    <row r="26" spans="1:23" x14ac:dyDescent="0.2">
      <c r="A26" s="5">
        <v>2006</v>
      </c>
      <c r="B26" s="13">
        <v>28002</v>
      </c>
      <c r="C26" s="14">
        <v>1</v>
      </c>
      <c r="D26" s="4">
        <v>8</v>
      </c>
      <c r="E26" s="5">
        <v>200</v>
      </c>
      <c r="F26" s="5">
        <v>2</v>
      </c>
      <c r="G26" s="10">
        <v>1</v>
      </c>
      <c r="H26" s="10">
        <v>1</v>
      </c>
      <c r="I26" s="4" t="str">
        <f>"上阵武将穿戴的24件装备精炼等级到达"&amp;J26&amp;"级"</f>
        <v>上阵武将穿戴的24件装备精炼等级到达15级</v>
      </c>
      <c r="J26" s="4">
        <v>15</v>
      </c>
    </row>
    <row r="27" spans="1:23" x14ac:dyDescent="0.2">
      <c r="A27" s="5">
        <v>2007</v>
      </c>
      <c r="B27" s="13">
        <v>28005</v>
      </c>
      <c r="C27" s="14">
        <v>1</v>
      </c>
      <c r="D27" s="4">
        <v>8</v>
      </c>
      <c r="E27" s="5">
        <v>210</v>
      </c>
      <c r="F27" s="5">
        <v>2</v>
      </c>
      <c r="G27" s="10">
        <v>1</v>
      </c>
      <c r="H27" s="10">
        <v>1</v>
      </c>
      <c r="I27" s="4" t="str">
        <f>"穿戴装备最高精炼等级到达"&amp;J27&amp;"级"</f>
        <v>穿戴装备最高精炼等级到达10级</v>
      </c>
      <c r="J27" s="4">
        <v>10</v>
      </c>
    </row>
    <row r="28" spans="1:23" x14ac:dyDescent="0.2">
      <c r="A28" s="5">
        <v>2008</v>
      </c>
      <c r="B28" s="13">
        <v>28006</v>
      </c>
      <c r="C28" s="14">
        <v>1</v>
      </c>
      <c r="D28" s="4">
        <v>8</v>
      </c>
      <c r="E28" s="5">
        <v>220</v>
      </c>
      <c r="F28" s="5">
        <v>2</v>
      </c>
      <c r="G28" s="10">
        <v>1</v>
      </c>
      <c r="H28" s="10">
        <v>1</v>
      </c>
      <c r="I28" s="4" t="str">
        <f>"穿戴装备最高精炼等级到达"&amp;J28&amp;"级"</f>
        <v>穿戴装备最高精炼等级到达15级</v>
      </c>
      <c r="J28" s="4">
        <v>15</v>
      </c>
    </row>
    <row r="29" spans="1:23" x14ac:dyDescent="0.2">
      <c r="A29" s="5">
        <v>2009</v>
      </c>
      <c r="B29" s="13">
        <v>28003</v>
      </c>
      <c r="C29" s="14">
        <v>1</v>
      </c>
      <c r="D29" s="4">
        <v>8</v>
      </c>
      <c r="E29" s="5">
        <v>230</v>
      </c>
      <c r="F29" s="5">
        <v>2</v>
      </c>
      <c r="G29" s="10">
        <v>1</v>
      </c>
      <c r="H29" s="10">
        <v>1</v>
      </c>
      <c r="I29" s="4" t="str">
        <f>"上阵武将穿戴的24件装备精炼等级到达"&amp;J29&amp;"级"</f>
        <v>上阵武将穿戴的24件装备精炼等级到达20级</v>
      </c>
      <c r="J29" s="4">
        <v>20</v>
      </c>
    </row>
    <row r="30" spans="1:23" x14ac:dyDescent="0.2">
      <c r="A30" s="5">
        <v>2010</v>
      </c>
      <c r="B30" s="13">
        <v>28004</v>
      </c>
      <c r="C30" s="14">
        <v>1</v>
      </c>
      <c r="D30" s="4">
        <v>8</v>
      </c>
      <c r="E30" s="5">
        <v>240</v>
      </c>
      <c r="F30" s="5">
        <v>2</v>
      </c>
      <c r="G30" s="10">
        <v>1</v>
      </c>
      <c r="H30" s="10">
        <v>1</v>
      </c>
      <c r="I30" s="4" t="str">
        <f>"上阵武将穿戴的24件装备精炼等级到达"&amp;J30&amp;"级"</f>
        <v>上阵武将穿戴的24件装备精炼等级到达25级</v>
      </c>
      <c r="J30" s="4">
        <v>25</v>
      </c>
    </row>
    <row r="31" spans="1:23" x14ac:dyDescent="0.2">
      <c r="A31" s="5">
        <v>2011</v>
      </c>
      <c r="B31" s="13">
        <v>28007</v>
      </c>
      <c r="C31" s="14">
        <v>1</v>
      </c>
      <c r="D31" s="4">
        <v>8</v>
      </c>
      <c r="E31" s="5">
        <v>250</v>
      </c>
      <c r="F31" s="5">
        <v>2</v>
      </c>
      <c r="G31" s="10">
        <v>1</v>
      </c>
      <c r="H31" s="10">
        <v>1</v>
      </c>
      <c r="I31" s="4" t="str">
        <f>"穿戴装备最高精炼等级到达"&amp;J31&amp;"级"</f>
        <v>穿戴装备最高精炼等级到达20级</v>
      </c>
      <c r="J31" s="4">
        <v>20</v>
      </c>
    </row>
    <row r="32" spans="1:23" x14ac:dyDescent="0.2">
      <c r="A32" s="5">
        <v>2012</v>
      </c>
      <c r="B32" s="13">
        <v>28008</v>
      </c>
      <c r="C32" s="14">
        <v>1</v>
      </c>
      <c r="D32" s="4">
        <v>8</v>
      </c>
      <c r="E32" s="4">
        <v>255</v>
      </c>
      <c r="F32" s="5">
        <v>2</v>
      </c>
      <c r="G32" s="10">
        <v>1</v>
      </c>
      <c r="H32" s="10">
        <v>1</v>
      </c>
      <c r="I32" s="4" t="str">
        <f>"穿戴装备最高精炼等级到达"&amp;J32&amp;"级"</f>
        <v>穿戴装备最高精炼等级到达30级</v>
      </c>
      <c r="J32" s="4">
        <v>30</v>
      </c>
      <c r="N32" s="38" t="s">
        <v>231</v>
      </c>
      <c r="O32" s="38">
        <v>20</v>
      </c>
      <c r="P32" s="38"/>
      <c r="Q32" s="38"/>
      <c r="R32" s="38"/>
      <c r="S32" s="38"/>
      <c r="T32" s="38"/>
      <c r="U32" s="38"/>
      <c r="V32" s="38"/>
      <c r="W32" s="38"/>
    </row>
    <row r="33" spans="1:23" s="10" customFormat="1" x14ac:dyDescent="0.2">
      <c r="A33" s="5">
        <v>2013</v>
      </c>
      <c r="B33" s="21">
        <v>37001</v>
      </c>
      <c r="C33" s="14">
        <v>1</v>
      </c>
      <c r="D33" s="8">
        <v>11</v>
      </c>
      <c r="E33" s="5">
        <v>260</v>
      </c>
      <c r="F33" s="5">
        <v>2</v>
      </c>
      <c r="G33" s="9">
        <v>1</v>
      </c>
      <c r="H33" s="9">
        <v>1</v>
      </c>
      <c r="I33" s="10" t="str">
        <f>"通关精英副本第"&amp;J33&amp;"章"</f>
        <v>通关精英副本第2章</v>
      </c>
      <c r="J33" s="4">
        <v>2</v>
      </c>
      <c r="K33" s="10" t="s">
        <v>81</v>
      </c>
      <c r="N33" s="38" t="s">
        <v>233</v>
      </c>
      <c r="O33" s="38">
        <v>200</v>
      </c>
      <c r="P33" s="38" t="s">
        <v>234</v>
      </c>
      <c r="Q33" s="38">
        <v>200</v>
      </c>
      <c r="R33" s="38" t="s">
        <v>235</v>
      </c>
      <c r="S33" s="38">
        <v>200</v>
      </c>
      <c r="T33" s="38" t="s">
        <v>237</v>
      </c>
      <c r="U33" s="38">
        <v>20</v>
      </c>
      <c r="V33" s="38"/>
      <c r="W33" s="38"/>
    </row>
    <row r="34" spans="1:23" s="10" customFormat="1" x14ac:dyDescent="0.2">
      <c r="A34" s="5">
        <v>2014</v>
      </c>
      <c r="B34" s="21">
        <v>37002</v>
      </c>
      <c r="C34" s="14">
        <v>1</v>
      </c>
      <c r="D34" s="8">
        <v>11</v>
      </c>
      <c r="E34" s="5">
        <v>270</v>
      </c>
      <c r="F34" s="5">
        <v>2</v>
      </c>
      <c r="G34" s="9">
        <v>1</v>
      </c>
      <c r="H34" s="9">
        <v>1</v>
      </c>
      <c r="I34" s="10" t="str">
        <f t="shared" ref="I34:I36" si="2">"通关精英副本第"&amp;J34&amp;"章"</f>
        <v>通关精英副本第4章</v>
      </c>
      <c r="J34" s="4">
        <v>4</v>
      </c>
      <c r="N34" s="38" t="s">
        <v>233</v>
      </c>
      <c r="O34" s="38">
        <v>300</v>
      </c>
      <c r="P34" s="38" t="s">
        <v>234</v>
      </c>
      <c r="Q34" s="38">
        <v>300</v>
      </c>
      <c r="R34" s="38" t="s">
        <v>235</v>
      </c>
      <c r="S34" s="38">
        <v>300</v>
      </c>
      <c r="T34" s="38" t="s">
        <v>237</v>
      </c>
      <c r="U34" s="38">
        <v>30</v>
      </c>
      <c r="V34" s="38"/>
      <c r="W34" s="38"/>
    </row>
    <row r="35" spans="1:23" s="10" customFormat="1" x14ac:dyDescent="0.2">
      <c r="A35" s="5">
        <v>2015</v>
      </c>
      <c r="B35" s="21">
        <v>37003</v>
      </c>
      <c r="C35" s="14">
        <v>1</v>
      </c>
      <c r="D35" s="8">
        <v>11</v>
      </c>
      <c r="E35" s="5">
        <v>280</v>
      </c>
      <c r="F35" s="5">
        <v>2</v>
      </c>
      <c r="G35" s="9">
        <v>1</v>
      </c>
      <c r="H35" s="9">
        <v>1</v>
      </c>
      <c r="I35" s="10" t="str">
        <f t="shared" si="2"/>
        <v>通关精英副本第6章</v>
      </c>
      <c r="J35" s="4">
        <v>6</v>
      </c>
      <c r="N35" s="38" t="s">
        <v>233</v>
      </c>
      <c r="O35" s="38">
        <v>500</v>
      </c>
      <c r="P35" s="38" t="s">
        <v>234</v>
      </c>
      <c r="Q35" s="38">
        <v>500</v>
      </c>
      <c r="R35" s="38" t="s">
        <v>235</v>
      </c>
      <c r="S35" s="38">
        <v>500</v>
      </c>
      <c r="T35" s="38" t="s">
        <v>237</v>
      </c>
      <c r="U35" s="38">
        <v>50</v>
      </c>
      <c r="V35" s="38"/>
      <c r="W35" s="38"/>
    </row>
    <row r="36" spans="1:23" s="10" customFormat="1" x14ac:dyDescent="0.2">
      <c r="A36" s="5">
        <v>2016</v>
      </c>
      <c r="B36" s="21">
        <v>37004</v>
      </c>
      <c r="C36" s="14">
        <v>1</v>
      </c>
      <c r="D36" s="8">
        <v>11</v>
      </c>
      <c r="E36" s="5">
        <v>290</v>
      </c>
      <c r="F36" s="5">
        <v>2</v>
      </c>
      <c r="G36" s="9">
        <v>1</v>
      </c>
      <c r="H36" s="9">
        <v>1</v>
      </c>
      <c r="I36" s="10" t="str">
        <f t="shared" si="2"/>
        <v>通关精英副本第8章</v>
      </c>
      <c r="J36" s="4">
        <v>8</v>
      </c>
      <c r="N36" s="38" t="s">
        <v>241</v>
      </c>
      <c r="O36" s="38">
        <v>40</v>
      </c>
      <c r="P36" s="38"/>
      <c r="Q36" s="38"/>
      <c r="R36" s="38"/>
      <c r="S36" s="38"/>
      <c r="T36" s="38"/>
      <c r="U36" s="38"/>
      <c r="V36" s="38"/>
      <c r="W36" s="38"/>
    </row>
    <row r="37" spans="1:23" s="10" customFormat="1" x14ac:dyDescent="0.2">
      <c r="A37" s="8">
        <v>3001</v>
      </c>
      <c r="B37" s="14">
        <v>20003</v>
      </c>
      <c r="C37" s="14">
        <v>1</v>
      </c>
      <c r="D37" s="8">
        <v>1</v>
      </c>
      <c r="E37" s="8">
        <v>300</v>
      </c>
      <c r="F37" s="8">
        <v>3</v>
      </c>
      <c r="G37" s="9">
        <v>1</v>
      </c>
      <c r="H37" s="9">
        <v>1</v>
      </c>
      <c r="I37" s="20" t="s">
        <v>11</v>
      </c>
      <c r="J37" s="8">
        <v>0</v>
      </c>
      <c r="N37" s="38" t="s">
        <v>241</v>
      </c>
      <c r="O37" s="38">
        <v>60</v>
      </c>
      <c r="P37" s="38"/>
      <c r="Q37" s="38"/>
      <c r="R37" s="38"/>
      <c r="S37" s="38"/>
      <c r="T37" s="38"/>
      <c r="U37" s="38"/>
      <c r="V37" s="38"/>
      <c r="W37" s="38"/>
    </row>
    <row r="38" spans="1:23" s="10" customFormat="1" x14ac:dyDescent="0.2">
      <c r="A38" s="8">
        <v>3003</v>
      </c>
      <c r="B38" s="21">
        <v>21005</v>
      </c>
      <c r="C38" s="14">
        <v>1</v>
      </c>
      <c r="D38" s="8">
        <v>1</v>
      </c>
      <c r="E38" s="8">
        <v>320</v>
      </c>
      <c r="F38" s="8">
        <v>3</v>
      </c>
      <c r="G38" s="9">
        <v>1</v>
      </c>
      <c r="H38" s="9">
        <v>1</v>
      </c>
      <c r="I38" s="20" t="str">
        <f>"累计充值"&amp;J38&amp;"元"</f>
        <v>累计充值400元</v>
      </c>
      <c r="J38" s="8">
        <v>400</v>
      </c>
      <c r="N38" s="38" t="s">
        <v>241</v>
      </c>
      <c r="O38" s="38">
        <v>80</v>
      </c>
      <c r="P38" s="38"/>
      <c r="Q38" s="38"/>
      <c r="R38" s="38"/>
      <c r="S38" s="38"/>
      <c r="T38" s="38"/>
      <c r="U38" s="38"/>
      <c r="V38" s="38"/>
      <c r="W38" s="38"/>
    </row>
    <row r="39" spans="1:23" s="10" customFormat="1" x14ac:dyDescent="0.2">
      <c r="A39" s="8">
        <v>3004</v>
      </c>
      <c r="B39" s="21">
        <v>21006</v>
      </c>
      <c r="C39" s="14">
        <v>1</v>
      </c>
      <c r="D39" s="8">
        <v>1</v>
      </c>
      <c r="E39" s="8">
        <v>325</v>
      </c>
      <c r="F39" s="8">
        <v>3</v>
      </c>
      <c r="G39" s="9">
        <v>1</v>
      </c>
      <c r="H39" s="9">
        <v>1</v>
      </c>
      <c r="I39" s="20" t="str">
        <f>"累计充值"&amp;J39&amp;"元"</f>
        <v>累计充值600元</v>
      </c>
      <c r="J39" s="8">
        <v>600</v>
      </c>
      <c r="N39" s="38" t="s">
        <v>241</v>
      </c>
      <c r="O39" s="38">
        <v>100</v>
      </c>
      <c r="P39" s="38"/>
      <c r="Q39" s="38"/>
      <c r="R39" s="38"/>
      <c r="S39" s="38"/>
      <c r="T39" s="38"/>
      <c r="U39" s="38"/>
      <c r="V39" s="38"/>
      <c r="W39" s="38"/>
    </row>
    <row r="40" spans="1:23" s="10" customFormat="1" x14ac:dyDescent="0.2">
      <c r="A40" s="8">
        <v>3005</v>
      </c>
      <c r="B40" s="21">
        <v>38001</v>
      </c>
      <c r="C40" s="14">
        <v>1</v>
      </c>
      <c r="D40" s="5">
        <v>6</v>
      </c>
      <c r="E40" s="8">
        <v>330</v>
      </c>
      <c r="F40" s="8">
        <v>3</v>
      </c>
      <c r="G40" s="10">
        <v>1</v>
      </c>
      <c r="H40" s="10">
        <v>1</v>
      </c>
      <c r="I40" s="4" t="str">
        <f>"皇陵探宝"&amp;J40&amp;"次"</f>
        <v>皇陵探宝30次</v>
      </c>
      <c r="J40" s="21">
        <v>30</v>
      </c>
      <c r="K40" s="10" t="s">
        <v>82</v>
      </c>
      <c r="N40" s="38" t="s">
        <v>241</v>
      </c>
      <c r="O40" s="38">
        <v>120</v>
      </c>
      <c r="P40" s="38"/>
      <c r="Q40" s="38"/>
      <c r="R40" s="38"/>
      <c r="S40" s="38"/>
      <c r="T40" s="38"/>
      <c r="U40" s="38"/>
      <c r="V40" s="38"/>
      <c r="W40" s="38"/>
    </row>
    <row r="41" spans="1:23" s="10" customFormat="1" x14ac:dyDescent="0.2">
      <c r="A41" s="8">
        <v>3006</v>
      </c>
      <c r="B41" s="21">
        <v>38002</v>
      </c>
      <c r="C41" s="14">
        <v>1</v>
      </c>
      <c r="D41" s="5">
        <v>6</v>
      </c>
      <c r="E41" s="8">
        <v>340</v>
      </c>
      <c r="F41" s="8">
        <v>3</v>
      </c>
      <c r="G41" s="10">
        <v>1</v>
      </c>
      <c r="H41" s="10">
        <v>1</v>
      </c>
      <c r="I41" s="4" t="str">
        <f t="shared" ref="I41:I44" si="3">"皇陵探宝"&amp;J41&amp;"次"</f>
        <v>皇陵探宝50次</v>
      </c>
      <c r="J41" s="21">
        <v>50</v>
      </c>
      <c r="N41" s="38" t="s">
        <v>244</v>
      </c>
      <c r="O41" s="38">
        <v>5</v>
      </c>
      <c r="P41" s="38"/>
      <c r="Q41" s="38"/>
      <c r="R41" s="38"/>
      <c r="S41" s="38"/>
      <c r="T41" s="38"/>
      <c r="U41" s="38"/>
      <c r="V41" s="38"/>
      <c r="W41" s="38"/>
    </row>
    <row r="42" spans="1:23" s="10" customFormat="1" x14ac:dyDescent="0.2">
      <c r="A42" s="8">
        <v>3007</v>
      </c>
      <c r="B42" s="21">
        <v>38003</v>
      </c>
      <c r="C42" s="14">
        <v>1</v>
      </c>
      <c r="D42" s="5">
        <v>6</v>
      </c>
      <c r="E42" s="8">
        <v>350</v>
      </c>
      <c r="F42" s="8">
        <v>3</v>
      </c>
      <c r="G42" s="10">
        <v>1</v>
      </c>
      <c r="H42" s="10">
        <v>1</v>
      </c>
      <c r="I42" s="4" t="str">
        <f t="shared" si="3"/>
        <v>皇陵探宝100次</v>
      </c>
      <c r="J42" s="21">
        <v>100</v>
      </c>
      <c r="N42" s="38" t="s">
        <v>244</v>
      </c>
      <c r="O42" s="38">
        <v>10</v>
      </c>
      <c r="P42" s="38"/>
      <c r="Q42" s="38"/>
      <c r="R42" s="38"/>
      <c r="S42" s="38"/>
      <c r="T42" s="38"/>
      <c r="U42" s="38"/>
      <c r="V42" s="38"/>
      <c r="W42" s="38"/>
    </row>
    <row r="43" spans="1:23" s="10" customFormat="1" x14ac:dyDescent="0.2">
      <c r="A43" s="8">
        <v>3008</v>
      </c>
      <c r="B43" s="21">
        <v>38004</v>
      </c>
      <c r="C43" s="14">
        <v>1</v>
      </c>
      <c r="D43" s="5">
        <v>6</v>
      </c>
      <c r="E43" s="8">
        <v>360</v>
      </c>
      <c r="F43" s="8">
        <v>3</v>
      </c>
      <c r="G43" s="10">
        <v>1</v>
      </c>
      <c r="H43" s="10">
        <v>1</v>
      </c>
      <c r="I43" s="4" t="str">
        <f t="shared" si="3"/>
        <v>皇陵探宝150次</v>
      </c>
      <c r="J43" s="21">
        <v>150</v>
      </c>
      <c r="N43" s="38" t="s">
        <v>244</v>
      </c>
      <c r="O43" s="38">
        <v>15</v>
      </c>
      <c r="P43" s="38"/>
      <c r="Q43" s="38"/>
      <c r="R43" s="38"/>
      <c r="S43" s="38"/>
      <c r="T43" s="38"/>
      <c r="U43" s="38"/>
      <c r="V43" s="38"/>
      <c r="W43" s="38"/>
    </row>
    <row r="44" spans="1:23" s="10" customFormat="1" x14ac:dyDescent="0.2">
      <c r="A44" s="8">
        <v>3009</v>
      </c>
      <c r="B44" s="21">
        <v>38005</v>
      </c>
      <c r="C44" s="14">
        <v>1</v>
      </c>
      <c r="D44" s="5">
        <v>6</v>
      </c>
      <c r="E44" s="8">
        <v>361</v>
      </c>
      <c r="F44" s="8">
        <v>3</v>
      </c>
      <c r="G44" s="4">
        <v>1</v>
      </c>
      <c r="H44" s="4">
        <v>1</v>
      </c>
      <c r="I44" s="4" t="str">
        <f t="shared" si="3"/>
        <v>皇陵探宝200次</v>
      </c>
      <c r="J44" s="21">
        <v>200</v>
      </c>
      <c r="N44" s="38" t="s">
        <v>243</v>
      </c>
      <c r="O44" s="38">
        <v>2</v>
      </c>
      <c r="P44" s="38"/>
      <c r="Q44" s="38"/>
      <c r="R44" s="38"/>
      <c r="S44" s="38"/>
      <c r="T44" s="38"/>
      <c r="U44" s="38"/>
      <c r="V44" s="38"/>
      <c r="W44" s="38"/>
    </row>
    <row r="45" spans="1:23" s="10" customFormat="1" x14ac:dyDescent="0.2">
      <c r="A45" s="8">
        <v>3010</v>
      </c>
      <c r="B45" s="21">
        <v>39011</v>
      </c>
      <c r="C45" s="14">
        <v>1</v>
      </c>
      <c r="D45" s="4">
        <v>13</v>
      </c>
      <c r="E45" s="8">
        <v>370</v>
      </c>
      <c r="F45" s="8">
        <v>3</v>
      </c>
      <c r="G45" s="10">
        <v>1</v>
      </c>
      <c r="H45" s="10">
        <v>1</v>
      </c>
      <c r="I45" s="10" t="str">
        <f>"宝物精炼最高达到"&amp;J45&amp;"级"</f>
        <v>宝物精炼最高达到3级</v>
      </c>
      <c r="J45" s="21">
        <v>3</v>
      </c>
      <c r="K45" s="10" t="s">
        <v>83</v>
      </c>
      <c r="L45" s="10" t="s">
        <v>92</v>
      </c>
      <c r="N45" s="38" t="s">
        <v>243</v>
      </c>
      <c r="O45" s="38">
        <v>4</v>
      </c>
      <c r="P45" s="38"/>
      <c r="Q45" s="38"/>
      <c r="R45" s="38"/>
      <c r="S45" s="38"/>
      <c r="T45" s="38"/>
      <c r="U45" s="38"/>
      <c r="V45" s="38"/>
      <c r="W45" s="38"/>
    </row>
    <row r="46" spans="1:23" s="10" customFormat="1" x14ac:dyDescent="0.2">
      <c r="A46" s="8">
        <v>3011</v>
      </c>
      <c r="B46" s="21">
        <v>39012</v>
      </c>
      <c r="C46" s="14">
        <v>1</v>
      </c>
      <c r="D46" s="4">
        <v>13</v>
      </c>
      <c r="E46" s="8">
        <v>380</v>
      </c>
      <c r="F46" s="8">
        <v>3</v>
      </c>
      <c r="G46" s="10">
        <v>1</v>
      </c>
      <c r="H46" s="10">
        <v>1</v>
      </c>
      <c r="I46" s="10" t="str">
        <f t="shared" ref="I46:I48" si="4">"宝物精炼最高达到"&amp;J46&amp;"级"</f>
        <v>宝物精炼最高达到4级</v>
      </c>
      <c r="J46" s="21">
        <v>4</v>
      </c>
      <c r="N46" s="42" t="s">
        <v>228</v>
      </c>
      <c r="O46" s="42">
        <v>20</v>
      </c>
      <c r="P46" s="42"/>
      <c r="Q46" s="42"/>
      <c r="R46" s="42"/>
      <c r="S46" s="42"/>
      <c r="T46" s="42"/>
      <c r="U46" s="42"/>
      <c r="V46" s="42"/>
      <c r="W46" s="42"/>
    </row>
    <row r="47" spans="1:23" s="10" customFormat="1" x14ac:dyDescent="0.2">
      <c r="A47" s="8">
        <v>3012</v>
      </c>
      <c r="B47" s="21">
        <v>39013</v>
      </c>
      <c r="C47" s="14">
        <v>1</v>
      </c>
      <c r="D47" s="4">
        <v>13</v>
      </c>
      <c r="E47" s="8">
        <v>390</v>
      </c>
      <c r="F47" s="8">
        <v>3</v>
      </c>
      <c r="G47" s="10">
        <v>1</v>
      </c>
      <c r="H47" s="10">
        <v>1</v>
      </c>
      <c r="I47" s="10" t="str">
        <f t="shared" si="4"/>
        <v>宝物精炼最高达到5级</v>
      </c>
      <c r="J47" s="21">
        <v>5</v>
      </c>
      <c r="N47" s="42" t="s">
        <v>232</v>
      </c>
      <c r="O47" s="42">
        <v>200</v>
      </c>
      <c r="P47" s="42" t="s">
        <v>234</v>
      </c>
      <c r="Q47" s="42">
        <v>200</v>
      </c>
      <c r="R47" s="42" t="s">
        <v>235</v>
      </c>
      <c r="S47" s="42">
        <v>200</v>
      </c>
      <c r="T47" s="42" t="s">
        <v>237</v>
      </c>
      <c r="U47" s="42">
        <v>20</v>
      </c>
      <c r="V47" s="42"/>
      <c r="W47" s="42"/>
    </row>
    <row r="48" spans="1:23" s="10" customFormat="1" x14ac:dyDescent="0.2">
      <c r="A48" s="8">
        <v>3013</v>
      </c>
      <c r="B48" s="21">
        <v>39014</v>
      </c>
      <c r="C48" s="14">
        <v>1</v>
      </c>
      <c r="D48" s="4">
        <v>13</v>
      </c>
      <c r="E48" s="8">
        <v>400</v>
      </c>
      <c r="F48" s="8">
        <v>3</v>
      </c>
      <c r="G48" s="10">
        <v>1</v>
      </c>
      <c r="H48" s="10">
        <v>1</v>
      </c>
      <c r="I48" s="10" t="str">
        <f t="shared" si="4"/>
        <v>宝物精炼最高达到6级</v>
      </c>
      <c r="J48" s="21">
        <v>6</v>
      </c>
      <c r="N48" s="42" t="s">
        <v>232</v>
      </c>
      <c r="O48" s="42">
        <v>300</v>
      </c>
      <c r="P48" s="42" t="s">
        <v>234</v>
      </c>
      <c r="Q48" s="42">
        <v>300</v>
      </c>
      <c r="R48" s="42" t="s">
        <v>235</v>
      </c>
      <c r="S48" s="42">
        <v>300</v>
      </c>
      <c r="T48" s="42" t="s">
        <v>237</v>
      </c>
      <c r="U48" s="42">
        <v>30</v>
      </c>
      <c r="V48" s="42"/>
      <c r="W48" s="42"/>
    </row>
    <row r="49" spans="1:23" x14ac:dyDescent="0.2">
      <c r="A49" s="5">
        <v>4001</v>
      </c>
      <c r="B49" s="12">
        <v>20004</v>
      </c>
      <c r="C49" s="14">
        <v>1</v>
      </c>
      <c r="D49" s="5">
        <v>1</v>
      </c>
      <c r="E49" s="5">
        <v>410</v>
      </c>
      <c r="F49" s="5">
        <v>4</v>
      </c>
      <c r="G49" s="10">
        <v>1</v>
      </c>
      <c r="H49" s="10">
        <v>1</v>
      </c>
      <c r="I49" s="20" t="s">
        <v>11</v>
      </c>
      <c r="J49" s="5">
        <v>0</v>
      </c>
      <c r="N49" s="42" t="s">
        <v>232</v>
      </c>
      <c r="O49" s="42">
        <v>500</v>
      </c>
      <c r="P49" s="42" t="s">
        <v>234</v>
      </c>
      <c r="Q49" s="42">
        <v>500</v>
      </c>
      <c r="R49" s="42" t="s">
        <v>235</v>
      </c>
      <c r="S49" s="42">
        <v>500</v>
      </c>
      <c r="T49" s="42" t="s">
        <v>237</v>
      </c>
      <c r="U49" s="42">
        <v>50</v>
      </c>
      <c r="V49" s="42"/>
      <c r="W49" s="42"/>
    </row>
    <row r="50" spans="1:23" x14ac:dyDescent="0.2">
      <c r="A50" s="5">
        <v>4003</v>
      </c>
      <c r="B50" s="21">
        <v>21007</v>
      </c>
      <c r="C50" s="14">
        <v>1</v>
      </c>
      <c r="D50" s="5">
        <v>1</v>
      </c>
      <c r="E50" s="5">
        <v>430</v>
      </c>
      <c r="F50" s="5">
        <v>4</v>
      </c>
      <c r="G50" s="10">
        <v>1</v>
      </c>
      <c r="H50" s="10">
        <v>1</v>
      </c>
      <c r="I50" s="20" t="str">
        <f>"累计充值"&amp;J50&amp;"元"</f>
        <v>累计充值800元</v>
      </c>
      <c r="J50" s="5">
        <v>800</v>
      </c>
      <c r="M50" s="4"/>
      <c r="N50" s="42" t="s">
        <v>246</v>
      </c>
      <c r="O50" s="42">
        <v>40</v>
      </c>
      <c r="P50" s="42"/>
      <c r="Q50" s="42"/>
      <c r="R50" s="42"/>
      <c r="S50" s="42"/>
      <c r="T50" s="42"/>
      <c r="U50" s="42"/>
      <c r="V50" s="42"/>
      <c r="W50" s="42"/>
    </row>
    <row r="51" spans="1:23" x14ac:dyDescent="0.2">
      <c r="A51" s="5">
        <v>4004</v>
      </c>
      <c r="B51" s="21">
        <v>21008</v>
      </c>
      <c r="C51" s="14">
        <v>1</v>
      </c>
      <c r="D51" s="5">
        <v>1</v>
      </c>
      <c r="E51" s="5">
        <v>435</v>
      </c>
      <c r="F51" s="5">
        <v>4</v>
      </c>
      <c r="G51" s="10">
        <v>1</v>
      </c>
      <c r="H51" s="10">
        <v>1</v>
      </c>
      <c r="I51" s="20" t="str">
        <f>"累计充值"&amp;J51&amp;"元"</f>
        <v>累计充值1000元</v>
      </c>
      <c r="J51" s="5">
        <v>1000</v>
      </c>
      <c r="M51" s="4"/>
      <c r="N51" s="42" t="s">
        <v>246</v>
      </c>
      <c r="O51" s="42">
        <v>60</v>
      </c>
      <c r="P51" s="42"/>
      <c r="Q51" s="42"/>
      <c r="R51" s="42"/>
      <c r="S51" s="42"/>
      <c r="T51" s="42"/>
      <c r="U51" s="42"/>
      <c r="V51" s="42"/>
      <c r="W51" s="42"/>
    </row>
    <row r="52" spans="1:23" x14ac:dyDescent="0.2">
      <c r="A52" s="5">
        <v>4005</v>
      </c>
      <c r="B52" s="12">
        <v>25001</v>
      </c>
      <c r="C52" s="14">
        <v>0</v>
      </c>
      <c r="D52" s="5">
        <v>5</v>
      </c>
      <c r="E52" s="5">
        <v>440</v>
      </c>
      <c r="F52" s="5">
        <v>4</v>
      </c>
      <c r="G52" s="10">
        <v>1</v>
      </c>
      <c r="H52" s="10">
        <v>1</v>
      </c>
      <c r="I52" s="5" t="str">
        <f t="shared" ref="I52:I58" si="5">"竞技场最高排名到达第"&amp;J52&amp;"名"</f>
        <v>竞技场最高排名到达第1名</v>
      </c>
      <c r="J52" s="5">
        <v>1</v>
      </c>
      <c r="K52" t="s">
        <v>84</v>
      </c>
      <c r="M52" s="4"/>
      <c r="N52" s="42" t="s">
        <v>246</v>
      </c>
      <c r="O52" s="42">
        <v>80</v>
      </c>
      <c r="P52" s="42"/>
      <c r="Q52" s="42"/>
      <c r="R52" s="42"/>
      <c r="S52" s="42"/>
      <c r="T52" s="42"/>
      <c r="U52" s="42"/>
      <c r="V52" s="42"/>
      <c r="W52" s="42"/>
    </row>
    <row r="53" spans="1:23" x14ac:dyDescent="0.2">
      <c r="A53" s="5">
        <v>4006</v>
      </c>
      <c r="B53" s="12">
        <v>25002</v>
      </c>
      <c r="C53" s="14">
        <v>0</v>
      </c>
      <c r="D53" s="5">
        <v>5</v>
      </c>
      <c r="E53" s="5">
        <v>450</v>
      </c>
      <c r="F53" s="5">
        <v>4</v>
      </c>
      <c r="G53" s="10">
        <v>1</v>
      </c>
      <c r="H53" s="10">
        <v>1</v>
      </c>
      <c r="I53" s="5" t="str">
        <f t="shared" si="5"/>
        <v>竞技场最高排名到达第3名</v>
      </c>
      <c r="J53" s="5">
        <v>3</v>
      </c>
      <c r="N53" s="42" t="s">
        <v>246</v>
      </c>
      <c r="O53" s="42">
        <v>100</v>
      </c>
      <c r="P53" s="42"/>
      <c r="Q53" s="42"/>
      <c r="R53" s="42"/>
      <c r="S53" s="42"/>
      <c r="T53" s="42"/>
      <c r="U53" s="42"/>
      <c r="V53" s="42"/>
      <c r="W53" s="42"/>
    </row>
    <row r="54" spans="1:23" x14ac:dyDescent="0.2">
      <c r="A54" s="5">
        <v>4007</v>
      </c>
      <c r="B54" s="12">
        <v>25003</v>
      </c>
      <c r="C54" s="14">
        <v>0</v>
      </c>
      <c r="D54" s="5">
        <v>5</v>
      </c>
      <c r="E54" s="5">
        <v>460</v>
      </c>
      <c r="F54" s="5">
        <v>4</v>
      </c>
      <c r="G54" s="10">
        <v>1</v>
      </c>
      <c r="H54" s="10">
        <v>1</v>
      </c>
      <c r="I54" s="5" t="str">
        <f t="shared" si="5"/>
        <v>竞技场最高排名到达第10名</v>
      </c>
      <c r="J54" s="5">
        <v>10</v>
      </c>
      <c r="N54" s="42" t="s">
        <v>246</v>
      </c>
      <c r="O54" s="42">
        <v>120</v>
      </c>
      <c r="P54" s="42"/>
      <c r="Q54" s="42"/>
      <c r="R54" s="42"/>
      <c r="S54" s="42"/>
      <c r="T54" s="42"/>
      <c r="U54" s="42"/>
      <c r="V54" s="42"/>
      <c r="W54" s="42"/>
    </row>
    <row r="55" spans="1:23" x14ac:dyDescent="0.2">
      <c r="A55" s="5">
        <v>4008</v>
      </c>
      <c r="B55" s="12">
        <v>25004</v>
      </c>
      <c r="C55" s="14">
        <v>0</v>
      </c>
      <c r="D55" s="5">
        <v>5</v>
      </c>
      <c r="E55" s="5">
        <v>470</v>
      </c>
      <c r="F55" s="5">
        <v>4</v>
      </c>
      <c r="G55" s="10">
        <v>1</v>
      </c>
      <c r="H55" s="10">
        <v>1</v>
      </c>
      <c r="I55" s="5" t="str">
        <f t="shared" si="5"/>
        <v>竞技场最高排名到达第30名</v>
      </c>
      <c r="J55" s="5">
        <v>30</v>
      </c>
      <c r="N55" s="42" t="s">
        <v>248</v>
      </c>
      <c r="O55" s="42">
        <v>5</v>
      </c>
      <c r="P55" s="42"/>
      <c r="Q55" s="42"/>
      <c r="R55" s="42"/>
      <c r="S55" s="42"/>
      <c r="T55" s="42"/>
      <c r="U55" s="42"/>
      <c r="V55" s="42"/>
      <c r="W55" s="42"/>
    </row>
    <row r="56" spans="1:23" x14ac:dyDescent="0.2">
      <c r="A56" s="5">
        <v>4009</v>
      </c>
      <c r="B56" s="12">
        <v>25005</v>
      </c>
      <c r="C56" s="14">
        <v>0</v>
      </c>
      <c r="D56" s="5">
        <v>5</v>
      </c>
      <c r="E56" s="5">
        <v>475</v>
      </c>
      <c r="F56" s="5">
        <v>4</v>
      </c>
      <c r="G56" s="10">
        <v>1</v>
      </c>
      <c r="H56" s="10">
        <v>1</v>
      </c>
      <c r="I56" s="5" t="str">
        <f t="shared" si="5"/>
        <v>竞技场最高排名到达第100名</v>
      </c>
      <c r="J56" s="5">
        <v>100</v>
      </c>
      <c r="M56" s="8"/>
      <c r="N56" s="42" t="s">
        <v>248</v>
      </c>
      <c r="O56" s="42">
        <v>10</v>
      </c>
      <c r="P56" s="42"/>
      <c r="Q56" s="42"/>
      <c r="R56" s="42"/>
      <c r="S56" s="42"/>
      <c r="T56" s="42"/>
      <c r="U56" s="42"/>
      <c r="V56" s="42"/>
      <c r="W56" s="42"/>
    </row>
    <row r="57" spans="1:23" x14ac:dyDescent="0.2">
      <c r="A57" s="5">
        <v>4010</v>
      </c>
      <c r="B57" s="12">
        <v>25006</v>
      </c>
      <c r="C57" s="14">
        <v>0</v>
      </c>
      <c r="D57" s="5">
        <v>5</v>
      </c>
      <c r="E57" s="4">
        <v>480</v>
      </c>
      <c r="F57" s="5">
        <v>4</v>
      </c>
      <c r="G57" s="10">
        <v>1</v>
      </c>
      <c r="H57" s="10">
        <v>1</v>
      </c>
      <c r="I57" s="5" t="str">
        <f t="shared" si="5"/>
        <v>竞技场最高排名到达第500名</v>
      </c>
      <c r="J57" s="5">
        <v>500</v>
      </c>
      <c r="M57" s="8"/>
      <c r="N57" s="42" t="s">
        <v>248</v>
      </c>
      <c r="O57" s="42">
        <v>15</v>
      </c>
      <c r="P57" s="42"/>
      <c r="Q57" s="42"/>
      <c r="R57" s="42"/>
      <c r="S57" s="42"/>
      <c r="T57" s="42"/>
      <c r="U57" s="42"/>
      <c r="V57" s="42"/>
      <c r="W57" s="42"/>
    </row>
    <row r="58" spans="1:23" x14ac:dyDescent="0.2">
      <c r="A58" s="5">
        <v>4011</v>
      </c>
      <c r="B58" s="12">
        <v>25007</v>
      </c>
      <c r="C58" s="14">
        <v>0</v>
      </c>
      <c r="D58" s="5">
        <v>5</v>
      </c>
      <c r="E58" s="4">
        <v>490</v>
      </c>
      <c r="F58" s="5">
        <v>4</v>
      </c>
      <c r="G58" s="10">
        <v>1</v>
      </c>
      <c r="H58" s="10">
        <v>1</v>
      </c>
      <c r="I58" s="5" t="str">
        <f t="shared" si="5"/>
        <v>竞技场最高排名到达第1000名</v>
      </c>
      <c r="J58" s="5">
        <v>1000</v>
      </c>
      <c r="M58" s="8"/>
      <c r="N58" s="42" t="s">
        <v>250</v>
      </c>
      <c r="O58" s="42">
        <v>2</v>
      </c>
      <c r="P58" s="42"/>
      <c r="Q58" s="42"/>
      <c r="R58" s="42"/>
      <c r="S58" s="42"/>
      <c r="T58" s="42"/>
      <c r="U58" s="42"/>
      <c r="V58" s="42"/>
      <c r="W58" s="42"/>
    </row>
    <row r="59" spans="1:23" x14ac:dyDescent="0.2">
      <c r="A59" s="5">
        <v>4012</v>
      </c>
      <c r="B59" s="12">
        <v>31001</v>
      </c>
      <c r="C59" s="14">
        <v>0</v>
      </c>
      <c r="D59" s="5">
        <v>10</v>
      </c>
      <c r="E59" s="4">
        <v>500</v>
      </c>
      <c r="F59" s="5">
        <v>4</v>
      </c>
      <c r="G59" s="10">
        <v>1</v>
      </c>
      <c r="H59" s="10">
        <v>1</v>
      </c>
      <c r="I59" s="5" t="str">
        <f>"所有上阵武将天命等级到达"&amp;J59&amp;"级"</f>
        <v>所有上阵武将天命等级到达6级</v>
      </c>
      <c r="J59" s="21">
        <v>6</v>
      </c>
      <c r="K59" t="s">
        <v>85</v>
      </c>
      <c r="M59" s="8"/>
      <c r="N59" s="42" t="s">
        <v>250</v>
      </c>
      <c r="O59" s="42">
        <v>4</v>
      </c>
      <c r="P59" s="42"/>
      <c r="Q59" s="42"/>
      <c r="R59" s="42"/>
      <c r="S59" s="42"/>
      <c r="T59" s="42"/>
      <c r="U59" s="42"/>
      <c r="V59" s="42"/>
      <c r="W59" s="42"/>
    </row>
    <row r="60" spans="1:23" x14ac:dyDescent="0.2">
      <c r="A60" s="5">
        <v>4013</v>
      </c>
      <c r="B60" s="12">
        <v>31002</v>
      </c>
      <c r="C60" s="14">
        <v>0</v>
      </c>
      <c r="D60" s="5">
        <v>10</v>
      </c>
      <c r="E60" s="4">
        <v>510</v>
      </c>
      <c r="F60" s="5">
        <v>4</v>
      </c>
      <c r="G60" s="10">
        <v>1</v>
      </c>
      <c r="H60" s="10">
        <v>1</v>
      </c>
      <c r="I60" s="5" t="str">
        <f>"所有上阵武将天命等级到达"&amp;J60&amp;"级"</f>
        <v>所有上阵武将天命等级到达7级</v>
      </c>
      <c r="J60" s="21">
        <v>7</v>
      </c>
      <c r="N60" s="38" t="s">
        <v>228</v>
      </c>
      <c r="O60" s="38">
        <v>20</v>
      </c>
      <c r="P60" s="38"/>
      <c r="Q60" s="38"/>
      <c r="R60" s="38"/>
      <c r="S60" s="38"/>
      <c r="T60" s="38"/>
      <c r="U60" s="38"/>
      <c r="V60" s="38"/>
      <c r="W60" s="38"/>
    </row>
    <row r="61" spans="1:23" x14ac:dyDescent="0.2">
      <c r="A61" s="5">
        <v>4014</v>
      </c>
      <c r="B61" s="12">
        <v>31003</v>
      </c>
      <c r="C61" s="14">
        <v>0</v>
      </c>
      <c r="D61" s="5">
        <v>10</v>
      </c>
      <c r="E61" s="4">
        <v>520</v>
      </c>
      <c r="F61" s="5">
        <v>4</v>
      </c>
      <c r="G61" s="10">
        <v>1</v>
      </c>
      <c r="H61" s="10">
        <v>1</v>
      </c>
      <c r="I61" s="5" t="str">
        <f>"所有上阵武将天命等级到达"&amp;J61&amp;"级"</f>
        <v>所有上阵武将天命等级到达8级</v>
      </c>
      <c r="J61" s="21">
        <v>8</v>
      </c>
      <c r="L61" s="13"/>
      <c r="M61" s="4"/>
      <c r="N61" s="38" t="s">
        <v>232</v>
      </c>
      <c r="O61" s="38">
        <v>200</v>
      </c>
      <c r="P61" s="38" t="s">
        <v>234</v>
      </c>
      <c r="Q61" s="38">
        <v>200</v>
      </c>
      <c r="R61" s="38" t="s">
        <v>235</v>
      </c>
      <c r="S61" s="38">
        <v>200</v>
      </c>
      <c r="T61" s="38" t="s">
        <v>237</v>
      </c>
      <c r="U61" s="38">
        <v>20</v>
      </c>
      <c r="V61" s="38"/>
      <c r="W61" s="38"/>
    </row>
    <row r="62" spans="1:23" x14ac:dyDescent="0.2">
      <c r="A62" s="5">
        <v>4015</v>
      </c>
      <c r="B62" s="12">
        <v>31005</v>
      </c>
      <c r="C62" s="14">
        <v>0</v>
      </c>
      <c r="D62" s="5">
        <v>10</v>
      </c>
      <c r="E62" s="4">
        <v>530</v>
      </c>
      <c r="F62" s="5">
        <v>4</v>
      </c>
      <c r="G62" s="10">
        <v>1</v>
      </c>
      <c r="H62" s="10">
        <v>1</v>
      </c>
      <c r="I62" s="5" t="str">
        <f>"上阵武将中天命最高等级到达"&amp;J62&amp;"级"</f>
        <v>上阵武将中天命最高等级到达10级</v>
      </c>
      <c r="J62" s="21">
        <v>10</v>
      </c>
      <c r="L62" s="13"/>
      <c r="M62" s="4"/>
      <c r="N62" s="38" t="s">
        <v>232</v>
      </c>
      <c r="O62" s="38">
        <v>300</v>
      </c>
      <c r="P62" s="38" t="s">
        <v>234</v>
      </c>
      <c r="Q62" s="38">
        <v>300</v>
      </c>
      <c r="R62" s="38" t="s">
        <v>235</v>
      </c>
      <c r="S62" s="38">
        <v>300</v>
      </c>
      <c r="T62" s="38" t="s">
        <v>237</v>
      </c>
      <c r="U62" s="38">
        <v>30</v>
      </c>
      <c r="V62" s="38"/>
      <c r="W62" s="38"/>
    </row>
    <row r="63" spans="1:23" s="10" customFormat="1" x14ac:dyDescent="0.2">
      <c r="A63" s="8">
        <v>5001</v>
      </c>
      <c r="B63" s="14">
        <v>20005</v>
      </c>
      <c r="C63" s="14">
        <v>1</v>
      </c>
      <c r="D63" s="8">
        <v>1</v>
      </c>
      <c r="E63" s="8">
        <v>570</v>
      </c>
      <c r="F63" s="8">
        <v>5</v>
      </c>
      <c r="G63" s="9">
        <v>1</v>
      </c>
      <c r="H63" s="9">
        <v>1</v>
      </c>
      <c r="I63" s="20" t="s">
        <v>11</v>
      </c>
      <c r="J63" s="8">
        <v>0</v>
      </c>
      <c r="L63" s="13"/>
      <c r="M63" s="4"/>
      <c r="N63" s="38" t="s">
        <v>232</v>
      </c>
      <c r="O63" s="38">
        <v>500</v>
      </c>
      <c r="P63" s="38" t="s">
        <v>234</v>
      </c>
      <c r="Q63" s="38">
        <v>500</v>
      </c>
      <c r="R63" s="38" t="s">
        <v>235</v>
      </c>
      <c r="S63" s="38">
        <v>500</v>
      </c>
      <c r="T63" s="38" t="s">
        <v>237</v>
      </c>
      <c r="U63" s="38">
        <v>50</v>
      </c>
      <c r="V63" s="38"/>
      <c r="W63" s="38"/>
    </row>
    <row r="64" spans="1:23" s="10" customFormat="1" x14ac:dyDescent="0.2">
      <c r="A64" s="8">
        <v>5003</v>
      </c>
      <c r="B64" s="21">
        <v>21009</v>
      </c>
      <c r="C64" s="14">
        <v>1</v>
      </c>
      <c r="D64" s="8">
        <v>1</v>
      </c>
      <c r="E64" s="8">
        <v>590</v>
      </c>
      <c r="F64" s="8">
        <v>5</v>
      </c>
      <c r="G64" s="9">
        <v>1</v>
      </c>
      <c r="H64" s="9">
        <v>1</v>
      </c>
      <c r="I64" s="20" t="str">
        <f>"累计充值"&amp;J64&amp;"元"</f>
        <v>累计充值1200元</v>
      </c>
      <c r="J64" s="8">
        <v>1200</v>
      </c>
      <c r="L64" s="13"/>
      <c r="M64" s="4"/>
      <c r="N64" s="38" t="s">
        <v>238</v>
      </c>
      <c r="O64" s="38">
        <v>10</v>
      </c>
      <c r="P64" s="38"/>
      <c r="Q64" s="38"/>
      <c r="R64" s="38"/>
      <c r="S64" s="38"/>
      <c r="T64" s="38"/>
      <c r="U64" s="38"/>
      <c r="V64" s="38"/>
      <c r="W64" s="38"/>
    </row>
    <row r="65" spans="1:23" s="10" customFormat="1" x14ac:dyDescent="0.2">
      <c r="A65" s="8">
        <v>5004</v>
      </c>
      <c r="B65" s="21">
        <v>21010</v>
      </c>
      <c r="C65" s="14">
        <v>1</v>
      </c>
      <c r="D65" s="8">
        <v>1</v>
      </c>
      <c r="E65" s="8">
        <v>595</v>
      </c>
      <c r="F65" s="8">
        <v>5</v>
      </c>
      <c r="G65" s="9">
        <v>1</v>
      </c>
      <c r="H65" s="9">
        <v>1</v>
      </c>
      <c r="I65" s="20" t="str">
        <f>"累计充值"&amp;J65&amp;"元"</f>
        <v>累计充值1500元</v>
      </c>
      <c r="J65" s="8">
        <v>1500</v>
      </c>
      <c r="L65" s="13"/>
      <c r="M65" s="4"/>
      <c r="N65" s="38" t="s">
        <v>238</v>
      </c>
      <c r="O65" s="38">
        <v>20</v>
      </c>
      <c r="P65" s="38"/>
      <c r="Q65" s="38"/>
      <c r="R65" s="38"/>
      <c r="S65" s="38"/>
      <c r="T65" s="38"/>
      <c r="U65" s="38"/>
      <c r="V65" s="38"/>
      <c r="W65" s="38"/>
    </row>
    <row r="66" spans="1:23" s="10" customFormat="1" x14ac:dyDescent="0.2">
      <c r="A66" s="8">
        <v>5005</v>
      </c>
      <c r="B66" s="21">
        <v>39021</v>
      </c>
      <c r="C66" s="14">
        <v>1</v>
      </c>
      <c r="D66" s="8">
        <v>17</v>
      </c>
      <c r="E66" s="8">
        <v>600</v>
      </c>
      <c r="F66" s="8">
        <v>5</v>
      </c>
      <c r="G66" s="9">
        <v>1</v>
      </c>
      <c r="H66" s="9">
        <v>1</v>
      </c>
      <c r="I66" s="20" t="s">
        <v>53</v>
      </c>
      <c r="J66" s="21">
        <v>8</v>
      </c>
      <c r="K66" s="10" t="s">
        <v>86</v>
      </c>
      <c r="N66" s="38" t="s">
        <v>238</v>
      </c>
      <c r="O66" s="38">
        <v>30</v>
      </c>
      <c r="P66" s="38"/>
      <c r="Q66" s="38"/>
      <c r="R66" s="38"/>
      <c r="S66" s="38"/>
      <c r="T66" s="38"/>
      <c r="U66" s="38"/>
      <c r="V66" s="38"/>
      <c r="W66" s="38"/>
    </row>
    <row r="67" spans="1:23" s="10" customFormat="1" x14ac:dyDescent="0.2">
      <c r="A67" s="8">
        <v>5006</v>
      </c>
      <c r="B67" s="21">
        <v>39022</v>
      </c>
      <c r="C67" s="14">
        <v>1</v>
      </c>
      <c r="D67" s="8">
        <v>17</v>
      </c>
      <c r="E67" s="8">
        <v>610</v>
      </c>
      <c r="F67" s="8">
        <v>5</v>
      </c>
      <c r="G67" s="9">
        <v>1</v>
      </c>
      <c r="H67" s="9">
        <v>1</v>
      </c>
      <c r="I67" s="20" t="s">
        <v>54</v>
      </c>
      <c r="J67" s="21">
        <v>10</v>
      </c>
      <c r="N67" s="38" t="s">
        <v>238</v>
      </c>
      <c r="O67" s="38">
        <v>40</v>
      </c>
      <c r="P67" s="38"/>
      <c r="Q67" s="38"/>
      <c r="R67" s="38"/>
      <c r="S67" s="38"/>
      <c r="T67" s="38"/>
      <c r="U67" s="38"/>
      <c r="V67" s="38"/>
      <c r="W67" s="38"/>
    </row>
    <row r="68" spans="1:23" s="10" customFormat="1" x14ac:dyDescent="0.2">
      <c r="A68" s="8">
        <v>5007</v>
      </c>
      <c r="B68" s="21">
        <v>39023</v>
      </c>
      <c r="C68" s="14">
        <v>1</v>
      </c>
      <c r="D68" s="8">
        <v>17</v>
      </c>
      <c r="E68" s="8">
        <v>620</v>
      </c>
      <c r="F68" s="8">
        <v>5</v>
      </c>
      <c r="G68" s="9">
        <v>1</v>
      </c>
      <c r="H68" s="9">
        <v>1</v>
      </c>
      <c r="I68" s="20" t="s">
        <v>55</v>
      </c>
      <c r="J68" s="21">
        <v>12</v>
      </c>
      <c r="N68" s="38" t="s">
        <v>238</v>
      </c>
      <c r="O68" s="38">
        <v>50</v>
      </c>
      <c r="P68" s="38"/>
      <c r="Q68" s="38"/>
      <c r="R68" s="38"/>
      <c r="S68" s="38"/>
      <c r="T68" s="38"/>
      <c r="U68" s="38"/>
      <c r="V68" s="38"/>
      <c r="W68" s="38"/>
    </row>
    <row r="69" spans="1:23" s="10" customFormat="1" x14ac:dyDescent="0.2">
      <c r="A69" s="8">
        <v>5008</v>
      </c>
      <c r="B69" s="21">
        <v>39024</v>
      </c>
      <c r="C69" s="14">
        <v>1</v>
      </c>
      <c r="D69" s="8">
        <v>17</v>
      </c>
      <c r="E69" s="8">
        <v>630</v>
      </c>
      <c r="F69" s="8">
        <v>5</v>
      </c>
      <c r="G69" s="9">
        <v>1</v>
      </c>
      <c r="H69" s="9">
        <v>1</v>
      </c>
      <c r="I69" s="20" t="s">
        <v>56</v>
      </c>
      <c r="J69" s="21">
        <v>15</v>
      </c>
      <c r="N69" s="38" t="s">
        <v>233</v>
      </c>
      <c r="O69" s="38">
        <v>200</v>
      </c>
      <c r="P69" s="38"/>
      <c r="Q69" s="38"/>
      <c r="R69" s="38"/>
      <c r="S69" s="38"/>
      <c r="T69" s="38"/>
      <c r="U69" s="38"/>
      <c r="V69" s="38"/>
      <c r="W69" s="38"/>
    </row>
    <row r="70" spans="1:23" s="10" customFormat="1" x14ac:dyDescent="0.2">
      <c r="A70" s="8">
        <v>5009</v>
      </c>
      <c r="B70" s="21">
        <v>39001</v>
      </c>
      <c r="C70" s="14">
        <v>1</v>
      </c>
      <c r="D70" s="8">
        <v>16</v>
      </c>
      <c r="E70" s="8">
        <v>640</v>
      </c>
      <c r="F70" s="8">
        <v>5</v>
      </c>
      <c r="G70" s="9">
        <v>1</v>
      </c>
      <c r="H70" s="9">
        <v>1</v>
      </c>
      <c r="I70" s="10" t="s">
        <v>49</v>
      </c>
      <c r="J70" s="10">
        <v>3</v>
      </c>
      <c r="K70" s="10" t="s">
        <v>87</v>
      </c>
      <c r="N70" s="38" t="s">
        <v>233</v>
      </c>
      <c r="O70" s="38">
        <v>300</v>
      </c>
      <c r="P70" s="38"/>
      <c r="Q70" s="38"/>
      <c r="R70" s="38"/>
      <c r="S70" s="38"/>
      <c r="T70" s="38"/>
      <c r="U70" s="38"/>
      <c r="V70" s="38"/>
      <c r="W70" s="38"/>
    </row>
    <row r="71" spans="1:23" s="10" customFormat="1" x14ac:dyDescent="0.2">
      <c r="A71" s="8">
        <v>5010</v>
      </c>
      <c r="B71" s="21">
        <v>39002</v>
      </c>
      <c r="C71" s="14">
        <v>1</v>
      </c>
      <c r="D71" s="8">
        <v>16</v>
      </c>
      <c r="E71" s="8">
        <v>650</v>
      </c>
      <c r="F71" s="8">
        <v>5</v>
      </c>
      <c r="G71" s="9">
        <v>1</v>
      </c>
      <c r="H71" s="9">
        <v>1</v>
      </c>
      <c r="I71" s="10" t="s">
        <v>50</v>
      </c>
      <c r="J71" s="10">
        <v>4</v>
      </c>
      <c r="N71" s="38" t="s">
        <v>233</v>
      </c>
      <c r="O71" s="38">
        <v>400</v>
      </c>
      <c r="P71" s="38"/>
      <c r="Q71" s="38"/>
      <c r="R71" s="38"/>
      <c r="S71" s="38"/>
      <c r="T71" s="38"/>
      <c r="U71" s="38"/>
      <c r="V71" s="38"/>
      <c r="W71" s="38"/>
    </row>
    <row r="72" spans="1:23" s="10" customFormat="1" x14ac:dyDescent="0.2">
      <c r="A72" s="8">
        <v>5011</v>
      </c>
      <c r="B72" s="21">
        <v>39003</v>
      </c>
      <c r="C72" s="14">
        <v>1</v>
      </c>
      <c r="D72" s="8">
        <v>16</v>
      </c>
      <c r="E72" s="8">
        <v>660</v>
      </c>
      <c r="F72" s="8">
        <v>5</v>
      </c>
      <c r="G72" s="9">
        <v>1</v>
      </c>
      <c r="H72" s="9">
        <v>1</v>
      </c>
      <c r="I72" s="10" t="s">
        <v>51</v>
      </c>
      <c r="J72" s="10">
        <v>5</v>
      </c>
      <c r="N72" s="38" t="s">
        <v>233</v>
      </c>
      <c r="O72" s="38">
        <v>500</v>
      </c>
      <c r="P72" s="38"/>
      <c r="Q72" s="38"/>
      <c r="R72" s="38"/>
      <c r="S72" s="38"/>
      <c r="T72" s="38"/>
      <c r="U72" s="38"/>
      <c r="V72" s="38"/>
      <c r="W72" s="38"/>
    </row>
    <row r="73" spans="1:23" s="10" customFormat="1" x14ac:dyDescent="0.2">
      <c r="A73" s="8">
        <v>5012</v>
      </c>
      <c r="B73" s="21">
        <v>39004</v>
      </c>
      <c r="C73" s="14">
        <v>1</v>
      </c>
      <c r="D73" s="8">
        <v>16</v>
      </c>
      <c r="E73" s="8">
        <v>670</v>
      </c>
      <c r="F73" s="8">
        <v>5</v>
      </c>
      <c r="G73" s="9">
        <v>1</v>
      </c>
      <c r="H73" s="9">
        <v>1</v>
      </c>
      <c r="I73" s="10" t="s">
        <v>52</v>
      </c>
      <c r="J73" s="10">
        <v>6</v>
      </c>
      <c r="L73" s="13"/>
      <c r="M73" s="4"/>
      <c r="N73" s="38" t="s">
        <v>233</v>
      </c>
      <c r="O73" s="38">
        <v>500</v>
      </c>
      <c r="P73" s="38"/>
      <c r="Q73" s="38"/>
      <c r="R73" s="38"/>
      <c r="S73" s="38"/>
      <c r="T73" s="38"/>
      <c r="U73" s="38"/>
      <c r="V73" s="38"/>
      <c r="W73" s="38"/>
    </row>
    <row r="74" spans="1:23" s="10" customFormat="1" x14ac:dyDescent="0.2">
      <c r="A74" s="4">
        <v>6001</v>
      </c>
      <c r="B74" s="13">
        <v>20006</v>
      </c>
      <c r="C74" s="14">
        <v>1</v>
      </c>
      <c r="D74" s="4">
        <v>1</v>
      </c>
      <c r="E74" s="4">
        <v>710</v>
      </c>
      <c r="F74" s="4">
        <v>6</v>
      </c>
      <c r="G74" s="10">
        <v>1</v>
      </c>
      <c r="H74" s="10">
        <v>1</v>
      </c>
      <c r="I74" s="20" t="s">
        <v>11</v>
      </c>
      <c r="J74" s="4">
        <v>0</v>
      </c>
      <c r="L74" s="13"/>
      <c r="M74" s="4"/>
      <c r="N74" s="42" t="s">
        <v>228</v>
      </c>
      <c r="O74" s="42">
        <v>20</v>
      </c>
      <c r="P74" s="42"/>
      <c r="Q74" s="42"/>
      <c r="R74" s="42"/>
      <c r="S74" s="42"/>
      <c r="T74" s="42"/>
      <c r="U74" s="42"/>
      <c r="V74" s="42"/>
      <c r="W74" s="42"/>
    </row>
    <row r="75" spans="1:23" s="10" customFormat="1" x14ac:dyDescent="0.2">
      <c r="A75" s="4">
        <v>6003</v>
      </c>
      <c r="B75" s="21">
        <v>21011</v>
      </c>
      <c r="C75" s="14">
        <v>1</v>
      </c>
      <c r="D75" s="4">
        <v>1</v>
      </c>
      <c r="E75" s="4">
        <v>730</v>
      </c>
      <c r="F75" s="4">
        <v>6</v>
      </c>
      <c r="G75" s="10">
        <v>1</v>
      </c>
      <c r="H75" s="10">
        <v>1</v>
      </c>
      <c r="I75" s="20" t="str">
        <f>"累计充值"&amp;J75&amp;"元"</f>
        <v>累计充值2000元</v>
      </c>
      <c r="J75" s="4">
        <v>2000</v>
      </c>
      <c r="N75" s="42" t="s">
        <v>232</v>
      </c>
      <c r="O75" s="42">
        <v>200</v>
      </c>
      <c r="P75" s="42" t="s">
        <v>234</v>
      </c>
      <c r="Q75" s="42">
        <v>200</v>
      </c>
      <c r="R75" s="42" t="s">
        <v>235</v>
      </c>
      <c r="S75" s="42">
        <v>200</v>
      </c>
      <c r="T75" s="42" t="s">
        <v>237</v>
      </c>
      <c r="U75" s="42">
        <v>20</v>
      </c>
      <c r="V75" s="42"/>
      <c r="W75" s="42"/>
    </row>
    <row r="76" spans="1:23" s="10" customFormat="1" x14ac:dyDescent="0.2">
      <c r="A76" s="4">
        <v>6004</v>
      </c>
      <c r="B76" s="21">
        <v>21012</v>
      </c>
      <c r="C76" s="14">
        <v>1</v>
      </c>
      <c r="D76" s="4">
        <v>1</v>
      </c>
      <c r="E76" s="4">
        <v>735</v>
      </c>
      <c r="F76" s="4">
        <v>6</v>
      </c>
      <c r="G76" s="10">
        <v>1</v>
      </c>
      <c r="H76" s="10">
        <v>1</v>
      </c>
      <c r="I76" s="20" t="str">
        <f>"累计充值"&amp;J76&amp;"元"</f>
        <v>累计充值3000元</v>
      </c>
      <c r="J76" s="4">
        <v>3000</v>
      </c>
      <c r="N76" s="42" t="s">
        <v>232</v>
      </c>
      <c r="O76" s="42">
        <v>300</v>
      </c>
      <c r="P76" s="42" t="s">
        <v>234</v>
      </c>
      <c r="Q76" s="42">
        <v>300</v>
      </c>
      <c r="R76" s="42" t="s">
        <v>235</v>
      </c>
      <c r="S76" s="42">
        <v>300</v>
      </c>
      <c r="T76" s="42" t="s">
        <v>237</v>
      </c>
      <c r="U76" s="42">
        <v>30</v>
      </c>
      <c r="V76" s="42"/>
      <c r="W76" s="42"/>
    </row>
    <row r="77" spans="1:23" s="10" customFormat="1" x14ac:dyDescent="0.2">
      <c r="A77" s="4">
        <v>6005</v>
      </c>
      <c r="B77" s="12">
        <v>30001</v>
      </c>
      <c r="C77" s="14">
        <v>1</v>
      </c>
      <c r="D77" s="5">
        <v>9</v>
      </c>
      <c r="E77" s="4">
        <v>740</v>
      </c>
      <c r="F77" s="4">
        <v>6</v>
      </c>
      <c r="G77" s="10">
        <v>1</v>
      </c>
      <c r="H77" s="10">
        <v>1</v>
      </c>
      <c r="I77" s="11" t="str">
        <f>"世界boss最高伤害到达"&amp;J77</f>
        <v>世界boss最高伤害到达800000</v>
      </c>
      <c r="J77" s="5">
        <v>800000</v>
      </c>
      <c r="K77" s="10" t="s">
        <v>88</v>
      </c>
      <c r="N77" s="42" t="s">
        <v>232</v>
      </c>
      <c r="O77" s="42">
        <v>500</v>
      </c>
      <c r="P77" s="42" t="s">
        <v>234</v>
      </c>
      <c r="Q77" s="42">
        <v>500</v>
      </c>
      <c r="R77" s="42" t="s">
        <v>235</v>
      </c>
      <c r="S77" s="42">
        <v>500</v>
      </c>
      <c r="T77" s="42" t="s">
        <v>237</v>
      </c>
      <c r="U77" s="42">
        <v>50</v>
      </c>
      <c r="V77" s="42"/>
      <c r="W77" s="42"/>
    </row>
    <row r="78" spans="1:23" s="10" customFormat="1" x14ac:dyDescent="0.2">
      <c r="A78" s="4">
        <v>6006</v>
      </c>
      <c r="B78" s="12">
        <v>30002</v>
      </c>
      <c r="C78" s="14">
        <v>1</v>
      </c>
      <c r="D78" s="5">
        <v>9</v>
      </c>
      <c r="E78" s="4">
        <v>750</v>
      </c>
      <c r="F78" s="4">
        <v>6</v>
      </c>
      <c r="G78" s="10">
        <v>1</v>
      </c>
      <c r="H78" s="10">
        <v>1</v>
      </c>
      <c r="I78" s="11" t="str">
        <f t="shared" ref="I78:I80" si="6">"世界boss最高伤害到达"&amp;J78</f>
        <v>世界boss最高伤害到达1000000</v>
      </c>
      <c r="J78" s="5">
        <v>1000000</v>
      </c>
      <c r="N78" s="42" t="s">
        <v>230</v>
      </c>
      <c r="O78" s="42">
        <v>200</v>
      </c>
      <c r="P78" s="42"/>
      <c r="Q78" s="42"/>
      <c r="R78" s="42"/>
      <c r="S78" s="42"/>
      <c r="T78" s="42"/>
      <c r="U78" s="42"/>
      <c r="V78" s="42"/>
      <c r="W78" s="42"/>
    </row>
    <row r="79" spans="1:23" s="10" customFormat="1" x14ac:dyDescent="0.2">
      <c r="A79" s="4">
        <v>6007</v>
      </c>
      <c r="B79" s="12">
        <v>30003</v>
      </c>
      <c r="C79" s="14">
        <v>1</v>
      </c>
      <c r="D79" s="5">
        <v>9</v>
      </c>
      <c r="E79" s="4">
        <v>760</v>
      </c>
      <c r="F79" s="4">
        <v>6</v>
      </c>
      <c r="G79" s="10">
        <v>1</v>
      </c>
      <c r="H79" s="10">
        <v>1</v>
      </c>
      <c r="I79" s="11" t="str">
        <f t="shared" si="6"/>
        <v>世界boss最高伤害到达1500000</v>
      </c>
      <c r="J79" s="5">
        <v>1500000</v>
      </c>
      <c r="N79" s="42" t="s">
        <v>230</v>
      </c>
      <c r="O79" s="42">
        <v>300</v>
      </c>
      <c r="P79" s="42"/>
      <c r="Q79" s="42"/>
      <c r="R79" s="42"/>
      <c r="S79" s="42"/>
      <c r="T79" s="42"/>
      <c r="U79" s="42"/>
      <c r="V79" s="42"/>
      <c r="W79" s="42"/>
    </row>
    <row r="80" spans="1:23" s="10" customFormat="1" x14ac:dyDescent="0.2">
      <c r="A80" s="4">
        <v>6008</v>
      </c>
      <c r="B80" s="12">
        <v>30004</v>
      </c>
      <c r="C80" s="14">
        <v>1</v>
      </c>
      <c r="D80" s="5">
        <v>9</v>
      </c>
      <c r="E80" s="4">
        <v>770</v>
      </c>
      <c r="F80" s="4">
        <v>6</v>
      </c>
      <c r="G80" s="10">
        <v>1</v>
      </c>
      <c r="H80" s="10">
        <v>1</v>
      </c>
      <c r="I80" s="11" t="str">
        <f t="shared" si="6"/>
        <v>世界boss最高伤害到达2500000</v>
      </c>
      <c r="J80" s="5">
        <v>2500000</v>
      </c>
      <c r="N80" s="42" t="s">
        <v>230</v>
      </c>
      <c r="O80" s="42">
        <v>500</v>
      </c>
      <c r="P80" s="42"/>
      <c r="Q80" s="42"/>
      <c r="R80" s="42"/>
      <c r="S80" s="42"/>
      <c r="T80" s="42"/>
      <c r="U80" s="42"/>
      <c r="V80" s="42"/>
      <c r="W80" s="42"/>
    </row>
    <row r="81" spans="1:23" s="10" customFormat="1" x14ac:dyDescent="0.2">
      <c r="A81" s="4">
        <v>6009</v>
      </c>
      <c r="B81" s="12">
        <v>30005</v>
      </c>
      <c r="C81" s="14">
        <v>1</v>
      </c>
      <c r="D81" s="5">
        <v>9</v>
      </c>
      <c r="E81" s="4">
        <v>780</v>
      </c>
      <c r="F81" s="4">
        <v>6</v>
      </c>
      <c r="G81" s="10">
        <v>1</v>
      </c>
      <c r="H81" s="10">
        <v>1</v>
      </c>
      <c r="I81" s="11" t="str">
        <f>"世界boss排名达到第"&amp;J81&amp;"名"</f>
        <v>世界boss排名达到第1名</v>
      </c>
      <c r="J81" s="5">
        <v>1</v>
      </c>
      <c r="N81" s="42" t="s">
        <v>230</v>
      </c>
      <c r="O81" s="42">
        <v>800</v>
      </c>
      <c r="P81" s="42"/>
      <c r="Q81" s="42"/>
      <c r="R81" s="42"/>
      <c r="S81" s="42"/>
      <c r="T81" s="42"/>
      <c r="U81" s="42"/>
      <c r="V81" s="42"/>
      <c r="W81" s="42"/>
    </row>
    <row r="82" spans="1:23" s="10" customFormat="1" x14ac:dyDescent="0.2">
      <c r="A82" s="4">
        <v>6010</v>
      </c>
      <c r="B82" s="12">
        <v>30006</v>
      </c>
      <c r="C82" s="14">
        <v>1</v>
      </c>
      <c r="D82" s="5">
        <v>9</v>
      </c>
      <c r="E82" s="4">
        <v>790</v>
      </c>
      <c r="F82" s="4">
        <v>6</v>
      </c>
      <c r="G82" s="10">
        <v>1</v>
      </c>
      <c r="H82" s="10">
        <v>1</v>
      </c>
      <c r="I82" s="11" t="str">
        <f t="shared" ref="I82:I84" si="7">"世界boss排名达到第"&amp;J82&amp;"名"</f>
        <v>世界boss排名达到第3名</v>
      </c>
      <c r="J82" s="5">
        <v>3</v>
      </c>
      <c r="N82" s="42" t="s">
        <v>230</v>
      </c>
      <c r="O82" s="42">
        <v>1000</v>
      </c>
      <c r="P82" s="42"/>
      <c r="Q82" s="42"/>
      <c r="R82" s="42"/>
      <c r="S82" s="42"/>
      <c r="T82" s="42"/>
      <c r="U82" s="42"/>
      <c r="V82" s="42"/>
      <c r="W82" s="42"/>
    </row>
    <row r="83" spans="1:23" s="10" customFormat="1" x14ac:dyDescent="0.2">
      <c r="A83" s="4">
        <v>6011</v>
      </c>
      <c r="B83" s="12">
        <v>30007</v>
      </c>
      <c r="C83" s="14">
        <v>1</v>
      </c>
      <c r="D83" s="5">
        <v>9</v>
      </c>
      <c r="E83" s="4">
        <v>800</v>
      </c>
      <c r="F83" s="4">
        <v>6</v>
      </c>
      <c r="G83" s="10">
        <v>1</v>
      </c>
      <c r="H83" s="10">
        <v>1</v>
      </c>
      <c r="I83" s="11" t="str">
        <f t="shared" si="7"/>
        <v>世界boss排名达到第10名</v>
      </c>
      <c r="J83" s="5">
        <v>10</v>
      </c>
      <c r="N83" s="42" t="s">
        <v>233</v>
      </c>
      <c r="O83" s="42">
        <v>200</v>
      </c>
      <c r="P83" s="42"/>
      <c r="Q83" s="42"/>
      <c r="R83" s="42"/>
      <c r="S83" s="42"/>
      <c r="T83" s="42"/>
      <c r="U83" s="42"/>
      <c r="V83" s="42"/>
      <c r="W83" s="42"/>
    </row>
    <row r="84" spans="1:23" s="10" customFormat="1" x14ac:dyDescent="0.2">
      <c r="A84" s="4">
        <v>6012</v>
      </c>
      <c r="B84" s="12">
        <v>30008</v>
      </c>
      <c r="C84" s="14">
        <v>1</v>
      </c>
      <c r="D84" s="5">
        <v>9</v>
      </c>
      <c r="E84" s="4">
        <v>810</v>
      </c>
      <c r="F84" s="4">
        <v>6</v>
      </c>
      <c r="G84" s="10">
        <v>1</v>
      </c>
      <c r="H84" s="10">
        <v>1</v>
      </c>
      <c r="I84" s="11" t="str">
        <f t="shared" si="7"/>
        <v>世界boss排名达到第100名</v>
      </c>
      <c r="J84" s="5">
        <v>100</v>
      </c>
      <c r="N84" s="42" t="s">
        <v>233</v>
      </c>
      <c r="O84" s="42">
        <v>300</v>
      </c>
      <c r="P84" s="42"/>
      <c r="Q84" s="42"/>
      <c r="R84" s="42"/>
      <c r="S84" s="42"/>
      <c r="T84" s="42"/>
      <c r="U84" s="42"/>
      <c r="V84" s="42"/>
      <c r="W84" s="42"/>
    </row>
    <row r="85" spans="1:23" s="10" customFormat="1" x14ac:dyDescent="0.2">
      <c r="A85" s="4">
        <v>6013</v>
      </c>
      <c r="B85" s="14">
        <v>27001</v>
      </c>
      <c r="C85" s="14">
        <v>1</v>
      </c>
      <c r="D85" s="8">
        <v>7</v>
      </c>
      <c r="E85" s="4">
        <v>820</v>
      </c>
      <c r="F85" s="4">
        <v>6</v>
      </c>
      <c r="G85" s="9">
        <v>1</v>
      </c>
      <c r="H85" s="9">
        <v>1</v>
      </c>
      <c r="I85" s="8" t="str">
        <f>"武将试练挑战"&amp;J85&amp;"次"</f>
        <v>武将试练挑战5次</v>
      </c>
      <c r="J85" s="8">
        <v>5</v>
      </c>
      <c r="K85" s="10" t="s">
        <v>89</v>
      </c>
      <c r="N85" s="42" t="s">
        <v>233</v>
      </c>
      <c r="O85" s="42">
        <v>500</v>
      </c>
      <c r="P85" s="42"/>
      <c r="Q85" s="42"/>
      <c r="R85" s="42"/>
      <c r="S85" s="42"/>
      <c r="T85" s="42"/>
      <c r="U85" s="42"/>
      <c r="V85" s="42"/>
      <c r="W85" s="42"/>
    </row>
    <row r="86" spans="1:23" s="10" customFormat="1" x14ac:dyDescent="0.2">
      <c r="A86" s="4">
        <v>6014</v>
      </c>
      <c r="B86" s="14">
        <v>27002</v>
      </c>
      <c r="C86" s="14">
        <v>1</v>
      </c>
      <c r="D86" s="8">
        <v>7</v>
      </c>
      <c r="E86" s="4">
        <v>830</v>
      </c>
      <c r="F86" s="4">
        <v>6</v>
      </c>
      <c r="G86" s="9">
        <v>1</v>
      </c>
      <c r="H86" s="9">
        <v>1</v>
      </c>
      <c r="I86" s="8" t="str">
        <f>"武将试练最高排名到达第"&amp;J86&amp;"名"</f>
        <v>武将试练最高排名到达第1名</v>
      </c>
      <c r="J86" s="8">
        <v>1</v>
      </c>
      <c r="N86" s="42" t="s">
        <v>252</v>
      </c>
      <c r="O86" s="42">
        <v>500</v>
      </c>
      <c r="P86" s="42"/>
      <c r="Q86" s="42"/>
      <c r="R86" s="42"/>
      <c r="S86" s="42"/>
      <c r="T86" s="42"/>
      <c r="U86" s="42"/>
      <c r="V86" s="42"/>
      <c r="W86" s="42"/>
    </row>
    <row r="87" spans="1:23" s="10" customFormat="1" x14ac:dyDescent="0.2">
      <c r="A87" s="4">
        <v>6015</v>
      </c>
      <c r="B87" s="14">
        <v>27003</v>
      </c>
      <c r="C87" s="14">
        <v>1</v>
      </c>
      <c r="D87" s="8">
        <v>7</v>
      </c>
      <c r="E87" s="4">
        <v>840</v>
      </c>
      <c r="F87" s="4">
        <v>6</v>
      </c>
      <c r="G87" s="9">
        <v>1</v>
      </c>
      <c r="H87" s="9">
        <v>1</v>
      </c>
      <c r="I87" s="8" t="str">
        <f>"武将试练最高排名到达第"&amp;J87&amp;"名"</f>
        <v>武将试练最高排名到达第3名</v>
      </c>
      <c r="J87" s="8">
        <v>3</v>
      </c>
      <c r="N87" s="42" t="s">
        <v>252</v>
      </c>
      <c r="O87" s="42">
        <v>2000</v>
      </c>
      <c r="P87" s="42"/>
      <c r="Q87" s="42"/>
      <c r="R87" s="42"/>
      <c r="S87" s="42"/>
      <c r="T87" s="42"/>
      <c r="U87" s="42"/>
      <c r="V87" s="42"/>
      <c r="W87" s="42"/>
    </row>
    <row r="88" spans="1:23" s="10" customFormat="1" x14ac:dyDescent="0.2">
      <c r="A88" s="4">
        <v>6016</v>
      </c>
      <c r="B88" s="14">
        <v>27004</v>
      </c>
      <c r="C88" s="14">
        <v>1</v>
      </c>
      <c r="D88" s="8">
        <v>7</v>
      </c>
      <c r="E88" s="4">
        <v>850</v>
      </c>
      <c r="F88" s="4">
        <v>6</v>
      </c>
      <c r="G88" s="9">
        <v>1</v>
      </c>
      <c r="H88" s="9">
        <v>1</v>
      </c>
      <c r="I88" s="8" t="str">
        <f>"武将试练最高排名到达第"&amp;J88&amp;"名"</f>
        <v>武将试练最高排名到达第10名</v>
      </c>
      <c r="J88" s="8">
        <v>10</v>
      </c>
      <c r="N88" s="38" t="s">
        <v>228</v>
      </c>
      <c r="O88" s="38">
        <v>20</v>
      </c>
      <c r="P88" s="38"/>
      <c r="Q88" s="38"/>
      <c r="R88" s="38"/>
      <c r="S88" s="38"/>
      <c r="T88" s="38"/>
      <c r="U88" s="38"/>
      <c r="V88" s="38"/>
      <c r="W88" s="38"/>
    </row>
    <row r="89" spans="1:23" s="10" customFormat="1" x14ac:dyDescent="0.2">
      <c r="A89" s="4">
        <v>6017</v>
      </c>
      <c r="B89" s="14">
        <v>27005</v>
      </c>
      <c r="C89" s="14">
        <v>1</v>
      </c>
      <c r="D89" s="8">
        <v>7</v>
      </c>
      <c r="E89" s="4">
        <v>860</v>
      </c>
      <c r="F89" s="4">
        <v>6</v>
      </c>
      <c r="G89" s="9">
        <v>1</v>
      </c>
      <c r="H89" s="9">
        <v>1</v>
      </c>
      <c r="I89" s="8" t="str">
        <f>"武将试练最高排名到达第"&amp;J89&amp;"名"</f>
        <v>武将试练最高排名到达第50名</v>
      </c>
      <c r="J89" s="8">
        <v>50</v>
      </c>
      <c r="N89" s="38" t="s">
        <v>232</v>
      </c>
      <c r="O89" s="38">
        <v>200</v>
      </c>
      <c r="P89" s="38" t="s">
        <v>234</v>
      </c>
      <c r="Q89" s="38">
        <v>200</v>
      </c>
      <c r="R89" s="38" t="s">
        <v>235</v>
      </c>
      <c r="S89" s="38">
        <v>200</v>
      </c>
      <c r="T89" s="38" t="s">
        <v>237</v>
      </c>
      <c r="U89" s="38">
        <v>20</v>
      </c>
      <c r="V89" s="38"/>
      <c r="W89" s="38"/>
    </row>
    <row r="90" spans="1:23" s="10" customFormat="1" x14ac:dyDescent="0.2">
      <c r="A90" s="4">
        <v>6018</v>
      </c>
      <c r="B90" s="14">
        <v>27006</v>
      </c>
      <c r="C90" s="14">
        <v>1</v>
      </c>
      <c r="D90" s="8">
        <v>7</v>
      </c>
      <c r="E90" s="4">
        <v>870</v>
      </c>
      <c r="F90" s="4">
        <v>6</v>
      </c>
      <c r="G90" s="9">
        <v>1</v>
      </c>
      <c r="H90" s="9">
        <v>1</v>
      </c>
      <c r="I90" s="8" t="str">
        <f>"武将试练最高排名到达第"&amp;J90&amp;"名"</f>
        <v>武将试练最高排名到达第100名</v>
      </c>
      <c r="J90" s="8">
        <v>100</v>
      </c>
      <c r="N90" s="38" t="s">
        <v>232</v>
      </c>
      <c r="O90" s="38">
        <v>300</v>
      </c>
      <c r="P90" s="38" t="s">
        <v>234</v>
      </c>
      <c r="Q90" s="38">
        <v>300</v>
      </c>
      <c r="R90" s="38" t="s">
        <v>235</v>
      </c>
      <c r="S90" s="38">
        <v>300</v>
      </c>
      <c r="T90" s="38" t="s">
        <v>237</v>
      </c>
      <c r="U90" s="38">
        <v>30</v>
      </c>
      <c r="V90" s="38"/>
      <c r="W90" s="38"/>
    </row>
    <row r="91" spans="1:23" s="10" customFormat="1" x14ac:dyDescent="0.2">
      <c r="A91" s="8">
        <v>7001</v>
      </c>
      <c r="B91" s="14">
        <v>20007</v>
      </c>
      <c r="C91" s="14">
        <v>1</v>
      </c>
      <c r="D91" s="8">
        <v>1</v>
      </c>
      <c r="E91" s="4">
        <v>880</v>
      </c>
      <c r="F91" s="8">
        <v>7</v>
      </c>
      <c r="G91" s="9">
        <v>1</v>
      </c>
      <c r="H91" s="9">
        <v>1</v>
      </c>
      <c r="I91" s="20" t="s">
        <v>11</v>
      </c>
      <c r="J91" s="8">
        <v>0</v>
      </c>
      <c r="N91" s="38" t="s">
        <v>232</v>
      </c>
      <c r="O91" s="38">
        <v>500</v>
      </c>
      <c r="P91" s="38" t="s">
        <v>234</v>
      </c>
      <c r="Q91" s="38">
        <v>500</v>
      </c>
      <c r="R91" s="38" t="s">
        <v>235</v>
      </c>
      <c r="S91" s="38">
        <v>500</v>
      </c>
      <c r="T91" s="38" t="s">
        <v>237</v>
      </c>
      <c r="U91" s="38">
        <v>50</v>
      </c>
      <c r="V91" s="38"/>
      <c r="W91" s="38"/>
    </row>
    <row r="92" spans="1:23" s="10" customFormat="1" x14ac:dyDescent="0.2">
      <c r="A92" s="8">
        <v>7002</v>
      </c>
      <c r="B92" s="21">
        <v>20014</v>
      </c>
      <c r="C92" s="14">
        <v>1</v>
      </c>
      <c r="D92" s="8">
        <v>1</v>
      </c>
      <c r="E92" s="4">
        <v>890</v>
      </c>
      <c r="F92" s="8">
        <v>7</v>
      </c>
      <c r="G92" s="9">
        <v>1</v>
      </c>
      <c r="H92" s="9">
        <v>1</v>
      </c>
      <c r="I92" s="20" t="s">
        <v>48</v>
      </c>
      <c r="J92" s="8">
        <v>0</v>
      </c>
      <c r="N92" s="38" t="s">
        <v>233</v>
      </c>
      <c r="O92" s="38">
        <v>200</v>
      </c>
      <c r="P92" s="38"/>
      <c r="Q92" s="38"/>
      <c r="R92" s="38"/>
      <c r="S92" s="38"/>
      <c r="T92" s="38"/>
      <c r="U92" s="38"/>
      <c r="V92" s="38"/>
      <c r="W92" s="38"/>
    </row>
    <row r="93" spans="1:23" s="10" customFormat="1" x14ac:dyDescent="0.2">
      <c r="A93" s="8">
        <v>7003</v>
      </c>
      <c r="B93" s="21">
        <v>21013</v>
      </c>
      <c r="C93" s="14">
        <v>1</v>
      </c>
      <c r="D93" s="8">
        <v>1</v>
      </c>
      <c r="E93" s="4">
        <v>900</v>
      </c>
      <c r="F93" s="8">
        <v>7</v>
      </c>
      <c r="G93" s="9">
        <v>1</v>
      </c>
      <c r="H93" s="9">
        <v>1</v>
      </c>
      <c r="I93" s="20" t="str">
        <f>"累计充值"&amp;J93&amp;"元"</f>
        <v>累计充值4000元</v>
      </c>
      <c r="J93" s="8">
        <v>4000</v>
      </c>
      <c r="N93" s="38" t="s">
        <v>233</v>
      </c>
      <c r="O93" s="38">
        <v>300</v>
      </c>
      <c r="P93" s="38"/>
      <c r="Q93" s="38"/>
      <c r="R93" s="38"/>
      <c r="S93" s="38"/>
      <c r="T93" s="38"/>
      <c r="U93" s="38"/>
      <c r="V93" s="38"/>
      <c r="W93" s="38"/>
    </row>
    <row r="94" spans="1:23" s="10" customFormat="1" x14ac:dyDescent="0.2">
      <c r="A94" s="8">
        <v>7004</v>
      </c>
      <c r="B94" s="21">
        <v>21014</v>
      </c>
      <c r="C94" s="14">
        <v>1</v>
      </c>
      <c r="D94" s="8">
        <v>1</v>
      </c>
      <c r="E94" s="4">
        <v>910</v>
      </c>
      <c r="F94" s="8">
        <v>7</v>
      </c>
      <c r="G94" s="9">
        <v>1</v>
      </c>
      <c r="H94" s="9">
        <v>1</v>
      </c>
      <c r="I94" s="20" t="str">
        <f>"累计充值"&amp;J94&amp;"元"</f>
        <v>累计充值5000元</v>
      </c>
      <c r="J94" s="8">
        <v>5000</v>
      </c>
      <c r="N94" s="38" t="s">
        <v>233</v>
      </c>
      <c r="O94" s="38">
        <v>400</v>
      </c>
      <c r="P94" s="38"/>
      <c r="Q94" s="38"/>
      <c r="R94" s="38"/>
      <c r="S94" s="38"/>
      <c r="T94" s="38"/>
      <c r="U94" s="38"/>
      <c r="V94" s="38"/>
      <c r="W94" s="38"/>
    </row>
    <row r="95" spans="1:23" s="10" customFormat="1" x14ac:dyDescent="0.2">
      <c r="A95" s="8">
        <v>7005</v>
      </c>
      <c r="B95" s="14">
        <v>36001</v>
      </c>
      <c r="C95" s="14">
        <v>1</v>
      </c>
      <c r="D95" s="8">
        <v>3</v>
      </c>
      <c r="F95" s="8">
        <v>7</v>
      </c>
      <c r="G95" s="9">
        <v>1</v>
      </c>
      <c r="H95" s="9">
        <v>1</v>
      </c>
      <c r="I95" s="8" t="str">
        <f>"主线副本通关第"&amp;J95&amp;"章"</f>
        <v>主线副本通关第24章</v>
      </c>
      <c r="J95" s="8">
        <v>24</v>
      </c>
      <c r="K95" s="10" t="s">
        <v>90</v>
      </c>
      <c r="N95" s="38" t="s">
        <v>233</v>
      </c>
      <c r="O95" s="38">
        <v>500</v>
      </c>
      <c r="P95" s="38"/>
      <c r="Q95" s="38"/>
      <c r="R95" s="38"/>
      <c r="S95" s="38"/>
      <c r="T95" s="38"/>
      <c r="U95" s="38"/>
      <c r="V95" s="38"/>
      <c r="W95" s="38"/>
    </row>
    <row r="96" spans="1:23" s="10" customFormat="1" x14ac:dyDescent="0.2">
      <c r="A96" s="8">
        <v>7006</v>
      </c>
      <c r="B96" s="14">
        <v>36002</v>
      </c>
      <c r="C96" s="14">
        <v>1</v>
      </c>
      <c r="D96" s="8">
        <v>3</v>
      </c>
      <c r="F96" s="8">
        <v>7</v>
      </c>
      <c r="G96" s="9">
        <v>1</v>
      </c>
      <c r="H96" s="9">
        <v>1</v>
      </c>
      <c r="I96" s="8" t="str">
        <f t="shared" ref="I96:I100" si="8">"主线副本通关第"&amp;J96&amp;"章"</f>
        <v>主线副本通关第26章</v>
      </c>
      <c r="J96" s="8">
        <v>26</v>
      </c>
      <c r="N96" s="38" t="s">
        <v>233</v>
      </c>
      <c r="O96" s="38">
        <v>500</v>
      </c>
      <c r="P96" s="38"/>
      <c r="Q96" s="38"/>
      <c r="R96" s="38"/>
      <c r="S96" s="38"/>
      <c r="T96" s="38"/>
      <c r="U96" s="38"/>
      <c r="V96" s="38"/>
      <c r="W96" s="38"/>
    </row>
    <row r="97" spans="1:23" s="10" customFormat="1" x14ac:dyDescent="0.2">
      <c r="A97" s="8">
        <v>7007</v>
      </c>
      <c r="B97" s="14">
        <v>36003</v>
      </c>
      <c r="C97" s="14">
        <v>1</v>
      </c>
      <c r="D97" s="8">
        <v>3</v>
      </c>
      <c r="F97" s="8">
        <v>7</v>
      </c>
      <c r="G97" s="9">
        <v>1</v>
      </c>
      <c r="H97" s="9">
        <v>1</v>
      </c>
      <c r="I97" s="8" t="str">
        <f t="shared" si="8"/>
        <v>主线副本通关第28章</v>
      </c>
      <c r="J97" s="8">
        <v>28</v>
      </c>
      <c r="N97" s="38" t="s">
        <v>230</v>
      </c>
      <c r="O97" s="38">
        <v>200</v>
      </c>
      <c r="P97" s="38"/>
      <c r="Q97" s="38"/>
      <c r="R97" s="38"/>
      <c r="S97" s="38"/>
      <c r="T97" s="38"/>
      <c r="U97" s="38"/>
      <c r="V97" s="38"/>
      <c r="W97" s="38"/>
    </row>
    <row r="98" spans="1:23" s="10" customFormat="1" x14ac:dyDescent="0.2">
      <c r="A98" s="8">
        <v>7008</v>
      </c>
      <c r="B98" s="14">
        <v>36004</v>
      </c>
      <c r="C98" s="14">
        <v>1</v>
      </c>
      <c r="D98" s="8">
        <v>3</v>
      </c>
      <c r="F98" s="8">
        <v>7</v>
      </c>
      <c r="G98" s="9">
        <v>1</v>
      </c>
      <c r="H98" s="9">
        <v>1</v>
      </c>
      <c r="I98" s="8" t="str">
        <f t="shared" si="8"/>
        <v>主线副本通关第30章</v>
      </c>
      <c r="J98" s="8">
        <v>30</v>
      </c>
      <c r="N98" s="38" t="s">
        <v>238</v>
      </c>
      <c r="O98" s="38">
        <v>40</v>
      </c>
      <c r="P98" s="38"/>
      <c r="Q98" s="38"/>
      <c r="R98" s="38"/>
      <c r="S98" s="38"/>
      <c r="T98" s="38"/>
      <c r="U98" s="38"/>
      <c r="V98" s="38"/>
      <c r="W98" s="38"/>
    </row>
    <row r="99" spans="1:23" s="10" customFormat="1" x14ac:dyDescent="0.2">
      <c r="A99" s="8">
        <v>7009</v>
      </c>
      <c r="B99" s="14">
        <v>36005</v>
      </c>
      <c r="C99" s="14">
        <v>1</v>
      </c>
      <c r="D99" s="8">
        <v>3</v>
      </c>
      <c r="F99" s="8">
        <v>7</v>
      </c>
      <c r="G99" s="9">
        <v>1</v>
      </c>
      <c r="H99" s="9">
        <v>1</v>
      </c>
      <c r="I99" s="8" t="str">
        <f t="shared" si="8"/>
        <v>主线副本通关第32章</v>
      </c>
      <c r="J99" s="8">
        <v>32</v>
      </c>
      <c r="N99" s="38" t="s">
        <v>236</v>
      </c>
      <c r="O99" s="38">
        <v>500</v>
      </c>
      <c r="P99" s="38"/>
      <c r="Q99" s="38"/>
      <c r="R99" s="38"/>
      <c r="S99" s="38"/>
      <c r="T99" s="38"/>
      <c r="U99" s="38"/>
      <c r="V99" s="38"/>
      <c r="W99" s="38"/>
    </row>
    <row r="100" spans="1:23" s="10" customFormat="1" x14ac:dyDescent="0.2">
      <c r="A100" s="8">
        <v>7010</v>
      </c>
      <c r="B100" s="14">
        <v>36006</v>
      </c>
      <c r="C100" s="14">
        <v>1</v>
      </c>
      <c r="D100" s="8">
        <v>3</v>
      </c>
      <c r="F100" s="8">
        <v>7</v>
      </c>
      <c r="G100" s="9">
        <v>1</v>
      </c>
      <c r="H100" s="9">
        <v>1</v>
      </c>
      <c r="I100" s="8" t="str">
        <f t="shared" si="8"/>
        <v>主线副本通关第35章</v>
      </c>
      <c r="J100" s="8">
        <v>35</v>
      </c>
      <c r="N100" s="38" t="s">
        <v>256</v>
      </c>
      <c r="O100" s="38">
        <v>500</v>
      </c>
      <c r="P100" s="38"/>
      <c r="Q100" s="38"/>
      <c r="R100" s="38"/>
      <c r="S100" s="38"/>
      <c r="T100" s="38"/>
      <c r="U100" s="38"/>
      <c r="V100" s="38"/>
      <c r="W100" s="38"/>
    </row>
    <row r="101" spans="1:23" s="10" customFormat="1" x14ac:dyDescent="0.2">
      <c r="A101" s="8">
        <v>7011</v>
      </c>
      <c r="B101" s="14">
        <v>35001</v>
      </c>
      <c r="C101" s="14">
        <v>1</v>
      </c>
      <c r="D101" s="8">
        <v>14</v>
      </c>
      <c r="E101" s="8">
        <v>900</v>
      </c>
      <c r="F101" s="8">
        <v>7</v>
      </c>
      <c r="G101" s="9">
        <v>1</v>
      </c>
      <c r="H101" s="9">
        <v>1</v>
      </c>
      <c r="I101" s="8" t="str">
        <f t="shared" ref="I101:I104" si="9">"战斗力到达"&amp;J101</f>
        <v>战斗力到达330000</v>
      </c>
      <c r="J101" s="21">
        <v>330000</v>
      </c>
      <c r="K101" s="10" t="s">
        <v>91</v>
      </c>
      <c r="N101" s="38" t="s">
        <v>254</v>
      </c>
      <c r="O101" s="38">
        <v>2</v>
      </c>
      <c r="P101" s="38"/>
      <c r="Q101" s="38"/>
      <c r="R101" s="38"/>
      <c r="S101" s="38"/>
      <c r="T101" s="38"/>
      <c r="U101" s="38"/>
      <c r="V101" s="38"/>
      <c r="W101" s="38"/>
    </row>
    <row r="102" spans="1:23" s="10" customFormat="1" x14ac:dyDescent="0.2">
      <c r="A102" s="8">
        <v>7012</v>
      </c>
      <c r="B102" s="14">
        <v>35002</v>
      </c>
      <c r="C102" s="14">
        <v>1</v>
      </c>
      <c r="D102" s="8">
        <v>14</v>
      </c>
      <c r="E102" s="8">
        <v>910</v>
      </c>
      <c r="F102" s="8">
        <v>7</v>
      </c>
      <c r="G102" s="9">
        <v>1</v>
      </c>
      <c r="H102" s="9">
        <v>1</v>
      </c>
      <c r="I102" s="8" t="str">
        <f t="shared" si="9"/>
        <v>战斗力到达380000</v>
      </c>
      <c r="J102" s="21">
        <v>380000</v>
      </c>
      <c r="N102" s="42" t="s">
        <v>228</v>
      </c>
      <c r="O102" s="42">
        <v>20</v>
      </c>
      <c r="P102" s="42"/>
      <c r="Q102" s="42"/>
      <c r="R102" s="42"/>
      <c r="S102" s="42"/>
      <c r="T102" s="42"/>
      <c r="U102" s="42"/>
      <c r="V102" s="42"/>
      <c r="W102" s="42"/>
    </row>
    <row r="103" spans="1:23" s="10" customFormat="1" x14ac:dyDescent="0.2">
      <c r="A103" s="8">
        <v>7013</v>
      </c>
      <c r="B103" s="14">
        <v>35003</v>
      </c>
      <c r="C103" s="14">
        <v>1</v>
      </c>
      <c r="D103" s="8">
        <v>14</v>
      </c>
      <c r="E103" s="8">
        <v>920</v>
      </c>
      <c r="F103" s="8">
        <v>7</v>
      </c>
      <c r="G103" s="9">
        <v>1</v>
      </c>
      <c r="H103" s="9">
        <v>1</v>
      </c>
      <c r="I103" s="8" t="str">
        <f t="shared" si="9"/>
        <v>战斗力到达430000</v>
      </c>
      <c r="J103" s="21">
        <v>430000</v>
      </c>
      <c r="N103" s="42" t="s">
        <v>232</v>
      </c>
      <c r="O103" s="42">
        <v>200</v>
      </c>
      <c r="P103" s="42" t="s">
        <v>234</v>
      </c>
      <c r="Q103" s="42">
        <v>200</v>
      </c>
      <c r="R103" s="42" t="s">
        <v>235</v>
      </c>
      <c r="S103" s="42">
        <v>200</v>
      </c>
      <c r="T103" s="42" t="s">
        <v>237</v>
      </c>
      <c r="U103" s="42">
        <v>20</v>
      </c>
      <c r="V103" s="42"/>
      <c r="W103" s="42"/>
    </row>
    <row r="104" spans="1:23" s="10" customFormat="1" x14ac:dyDescent="0.2">
      <c r="A104" s="8">
        <v>7014</v>
      </c>
      <c r="B104" s="14">
        <v>35004</v>
      </c>
      <c r="C104" s="14">
        <v>1</v>
      </c>
      <c r="D104" s="8">
        <v>14</v>
      </c>
      <c r="E104" s="8">
        <v>930</v>
      </c>
      <c r="F104" s="8">
        <v>7</v>
      </c>
      <c r="G104" s="9">
        <v>1</v>
      </c>
      <c r="H104" s="9">
        <v>1</v>
      </c>
      <c r="I104" s="8" t="str">
        <f t="shared" si="9"/>
        <v>战斗力到达490000</v>
      </c>
      <c r="J104" s="21">
        <v>490000</v>
      </c>
      <c r="N104" s="42" t="s">
        <v>232</v>
      </c>
      <c r="O104" s="42">
        <v>300</v>
      </c>
      <c r="P104" s="42" t="s">
        <v>234</v>
      </c>
      <c r="Q104" s="42">
        <v>300</v>
      </c>
      <c r="R104" s="42" t="s">
        <v>235</v>
      </c>
      <c r="S104" s="42">
        <v>300</v>
      </c>
      <c r="T104" s="42" t="s">
        <v>237</v>
      </c>
      <c r="U104" s="42">
        <v>30</v>
      </c>
      <c r="V104" s="42"/>
      <c r="W104" s="42"/>
    </row>
    <row r="105" spans="1:23" x14ac:dyDescent="0.2">
      <c r="A105" s="4">
        <v>11001</v>
      </c>
      <c r="B105" s="13">
        <v>40001</v>
      </c>
      <c r="C105" s="14">
        <v>1</v>
      </c>
      <c r="D105" s="4">
        <v>1</v>
      </c>
      <c r="E105" s="4">
        <v>10</v>
      </c>
      <c r="F105" s="4">
        <v>8</v>
      </c>
      <c r="G105" s="10">
        <v>2</v>
      </c>
      <c r="H105" s="10">
        <v>2</v>
      </c>
      <c r="I105" s="22" t="s">
        <v>25</v>
      </c>
      <c r="J105" s="10"/>
      <c r="N105" s="42" t="s">
        <v>232</v>
      </c>
      <c r="O105" s="42">
        <v>500</v>
      </c>
      <c r="P105" s="42" t="s">
        <v>234</v>
      </c>
      <c r="Q105" s="42">
        <v>500</v>
      </c>
      <c r="R105" s="42" t="s">
        <v>235</v>
      </c>
      <c r="S105" s="42">
        <v>500</v>
      </c>
      <c r="T105" s="42" t="s">
        <v>237</v>
      </c>
      <c r="U105" s="42">
        <v>50</v>
      </c>
      <c r="V105" s="42"/>
      <c r="W105" s="42"/>
    </row>
    <row r="106" spans="1:23" x14ac:dyDescent="0.2">
      <c r="A106" s="4">
        <v>11002</v>
      </c>
      <c r="B106" s="13">
        <v>40008</v>
      </c>
      <c r="C106" s="14">
        <v>1</v>
      </c>
      <c r="D106" s="4">
        <v>1</v>
      </c>
      <c r="E106" s="4">
        <v>20</v>
      </c>
      <c r="F106" s="4">
        <v>8</v>
      </c>
      <c r="G106" s="10">
        <v>2</v>
      </c>
      <c r="H106" s="10">
        <v>2</v>
      </c>
      <c r="I106" s="22" t="s">
        <v>24</v>
      </c>
      <c r="N106" s="42" t="s">
        <v>244</v>
      </c>
      <c r="O106" s="42">
        <v>5</v>
      </c>
      <c r="P106" s="42"/>
      <c r="Q106" s="42"/>
      <c r="R106" s="42"/>
      <c r="S106" s="42"/>
      <c r="T106" s="42"/>
      <c r="U106" s="42"/>
      <c r="V106" s="42"/>
      <c r="W106" s="42"/>
    </row>
    <row r="107" spans="1:23" s="10" customFormat="1" x14ac:dyDescent="0.2">
      <c r="A107" s="4">
        <v>11003</v>
      </c>
      <c r="B107" s="13">
        <v>41001</v>
      </c>
      <c r="C107" s="14">
        <v>1</v>
      </c>
      <c r="D107" s="4">
        <v>1</v>
      </c>
      <c r="E107" s="4">
        <v>30</v>
      </c>
      <c r="F107" s="4">
        <v>8</v>
      </c>
      <c r="G107" s="10">
        <v>2</v>
      </c>
      <c r="H107" s="10">
        <v>2</v>
      </c>
      <c r="I107" s="22" t="s">
        <v>41</v>
      </c>
      <c r="J107" s="4"/>
      <c r="N107" s="42" t="s">
        <v>244</v>
      </c>
      <c r="O107" s="42">
        <v>5</v>
      </c>
      <c r="P107" s="42"/>
      <c r="Q107" s="42"/>
      <c r="R107" s="42"/>
      <c r="S107" s="42"/>
      <c r="T107" s="42"/>
      <c r="U107" s="42"/>
      <c r="V107" s="42"/>
      <c r="W107" s="42"/>
    </row>
    <row r="108" spans="1:23" s="10" customFormat="1" x14ac:dyDescent="0.2">
      <c r="A108" s="4">
        <v>11011</v>
      </c>
      <c r="B108" s="13">
        <v>44001</v>
      </c>
      <c r="C108" s="14">
        <v>1</v>
      </c>
      <c r="D108" s="4">
        <v>3</v>
      </c>
      <c r="E108" s="4">
        <v>40</v>
      </c>
      <c r="F108" s="4">
        <v>8</v>
      </c>
      <c r="G108" s="10">
        <v>2</v>
      </c>
      <c r="H108" s="10">
        <v>1</v>
      </c>
      <c r="I108" s="10" t="s">
        <v>26</v>
      </c>
      <c r="J108" s="4"/>
      <c r="N108" s="42" t="s">
        <v>244</v>
      </c>
      <c r="O108" s="42">
        <v>5</v>
      </c>
      <c r="P108" s="42"/>
      <c r="Q108" s="42"/>
      <c r="R108" s="42"/>
      <c r="S108" s="42"/>
      <c r="T108" s="42"/>
      <c r="U108" s="42"/>
      <c r="V108" s="42"/>
      <c r="W108" s="42"/>
    </row>
    <row r="109" spans="1:23" s="10" customFormat="1" x14ac:dyDescent="0.2">
      <c r="A109" s="4">
        <v>11012</v>
      </c>
      <c r="B109" s="13">
        <v>44002</v>
      </c>
      <c r="C109" s="14">
        <v>1</v>
      </c>
      <c r="D109" s="4">
        <v>3</v>
      </c>
      <c r="E109" s="4">
        <v>50</v>
      </c>
      <c r="F109" s="4">
        <v>8</v>
      </c>
      <c r="G109" s="10">
        <v>2</v>
      </c>
      <c r="H109" s="10">
        <v>1</v>
      </c>
      <c r="I109" s="10" t="s">
        <v>27</v>
      </c>
      <c r="J109" s="4"/>
      <c r="N109" s="42" t="s">
        <v>244</v>
      </c>
      <c r="O109" s="42">
        <v>5</v>
      </c>
      <c r="P109" s="42"/>
      <c r="Q109" s="42"/>
      <c r="R109" s="42"/>
      <c r="S109" s="42"/>
      <c r="T109" s="42"/>
      <c r="U109" s="42"/>
      <c r="V109" s="42"/>
      <c r="W109" s="42"/>
    </row>
    <row r="110" spans="1:23" s="10" customFormat="1" x14ac:dyDescent="0.2">
      <c r="A110" s="4">
        <v>11013</v>
      </c>
      <c r="B110" s="13">
        <v>44003</v>
      </c>
      <c r="C110" s="14">
        <v>1</v>
      </c>
      <c r="D110" s="4">
        <v>3</v>
      </c>
      <c r="E110" s="4">
        <v>60</v>
      </c>
      <c r="F110" s="4">
        <v>8</v>
      </c>
      <c r="G110" s="10">
        <v>2</v>
      </c>
      <c r="H110" s="10">
        <v>1</v>
      </c>
      <c r="I110" s="10" t="s">
        <v>28</v>
      </c>
      <c r="J110" s="4"/>
      <c r="N110" s="42" t="s">
        <v>233</v>
      </c>
      <c r="O110" s="42">
        <v>500</v>
      </c>
      <c r="P110" s="42"/>
      <c r="Q110" s="42"/>
      <c r="R110" s="42"/>
      <c r="S110" s="42"/>
      <c r="T110" s="42"/>
      <c r="U110" s="42"/>
      <c r="V110" s="42"/>
      <c r="W110" s="42"/>
    </row>
    <row r="111" spans="1:23" s="10" customFormat="1" x14ac:dyDescent="0.2">
      <c r="A111" s="4">
        <v>11014</v>
      </c>
      <c r="B111" s="13">
        <v>44004</v>
      </c>
      <c r="C111" s="14">
        <v>1</v>
      </c>
      <c r="D111" s="4">
        <v>3</v>
      </c>
      <c r="E111" s="4">
        <v>70</v>
      </c>
      <c r="F111" s="4">
        <v>8</v>
      </c>
      <c r="G111" s="10">
        <v>2</v>
      </c>
      <c r="H111" s="10">
        <v>1</v>
      </c>
      <c r="I111" s="10" t="s">
        <v>29</v>
      </c>
      <c r="J111" s="4"/>
      <c r="N111" s="42" t="s">
        <v>238</v>
      </c>
      <c r="O111" s="42">
        <v>10</v>
      </c>
      <c r="P111" s="42"/>
      <c r="Q111" s="42"/>
      <c r="R111" s="42"/>
      <c r="S111" s="42"/>
      <c r="T111" s="42"/>
      <c r="U111" s="42"/>
      <c r="V111" s="42"/>
      <c r="W111" s="42"/>
    </row>
    <row r="112" spans="1:23" s="10" customFormat="1" x14ac:dyDescent="0.2">
      <c r="A112" s="4">
        <v>11015</v>
      </c>
      <c r="B112" s="13">
        <v>44005</v>
      </c>
      <c r="C112" s="14">
        <v>1</v>
      </c>
      <c r="D112" s="4">
        <v>3</v>
      </c>
      <c r="E112" s="4">
        <v>80</v>
      </c>
      <c r="F112" s="4">
        <v>8</v>
      </c>
      <c r="G112" s="10">
        <v>2</v>
      </c>
      <c r="H112" s="10">
        <v>1</v>
      </c>
      <c r="I112" s="10" t="s">
        <v>30</v>
      </c>
      <c r="J112" s="4"/>
      <c r="N112" s="42" t="s">
        <v>238</v>
      </c>
      <c r="O112" s="42">
        <v>20</v>
      </c>
      <c r="P112" s="42"/>
      <c r="Q112" s="42"/>
      <c r="R112" s="42"/>
      <c r="S112" s="42"/>
      <c r="T112" s="42"/>
      <c r="U112" s="42"/>
      <c r="V112" s="42"/>
      <c r="W112" s="42"/>
    </row>
    <row r="113" spans="1:23" x14ac:dyDescent="0.2">
      <c r="A113" s="16">
        <v>12001</v>
      </c>
      <c r="B113" s="23">
        <v>40002</v>
      </c>
      <c r="C113" s="14">
        <v>1</v>
      </c>
      <c r="D113" s="16">
        <v>1</v>
      </c>
      <c r="E113" s="16">
        <v>90</v>
      </c>
      <c r="F113" s="16">
        <v>9</v>
      </c>
      <c r="G113" s="17">
        <v>2</v>
      </c>
      <c r="H113" s="17">
        <v>2</v>
      </c>
      <c r="I113" s="22" t="s">
        <v>25</v>
      </c>
      <c r="J113" s="17"/>
      <c r="N113" s="42" t="s">
        <v>238</v>
      </c>
      <c r="O113" s="42">
        <v>30</v>
      </c>
      <c r="P113" s="42"/>
      <c r="Q113" s="42"/>
      <c r="R113" s="42"/>
      <c r="S113" s="42"/>
      <c r="T113" s="42"/>
      <c r="U113" s="42"/>
      <c r="V113" s="42"/>
      <c r="W113" s="42"/>
    </row>
    <row r="114" spans="1:23" x14ac:dyDescent="0.2">
      <c r="A114" s="16">
        <v>12002</v>
      </c>
      <c r="B114" s="23">
        <v>40009</v>
      </c>
      <c r="C114" s="14">
        <v>1</v>
      </c>
      <c r="D114" s="16">
        <v>1</v>
      </c>
      <c r="E114" s="16">
        <v>100</v>
      </c>
      <c r="F114" s="16">
        <v>9</v>
      </c>
      <c r="G114" s="17">
        <v>2</v>
      </c>
      <c r="H114" s="17">
        <v>2</v>
      </c>
      <c r="I114" s="22" t="s">
        <v>11</v>
      </c>
      <c r="J114" s="17"/>
      <c r="N114" s="42" t="s">
        <v>238</v>
      </c>
      <c r="O114" s="42">
        <v>40</v>
      </c>
      <c r="P114" s="42"/>
      <c r="Q114" s="42"/>
      <c r="R114" s="42"/>
      <c r="S114" s="42"/>
      <c r="T114" s="42"/>
      <c r="U114" s="42"/>
      <c r="V114" s="42"/>
      <c r="W114" s="42"/>
    </row>
    <row r="115" spans="1:23" x14ac:dyDescent="0.2">
      <c r="A115" s="16">
        <v>12003</v>
      </c>
      <c r="B115" s="23">
        <v>41002</v>
      </c>
      <c r="C115" s="14">
        <v>0</v>
      </c>
      <c r="D115" s="16">
        <v>1</v>
      </c>
      <c r="E115" s="16">
        <v>110</v>
      </c>
      <c r="F115" s="16">
        <v>9</v>
      </c>
      <c r="G115" s="17">
        <v>2</v>
      </c>
      <c r="H115" s="17">
        <v>2</v>
      </c>
      <c r="I115" s="22" t="s">
        <v>42</v>
      </c>
      <c r="J115" s="4"/>
      <c r="N115" s="42" t="s">
        <v>238</v>
      </c>
      <c r="O115" s="42">
        <v>50</v>
      </c>
      <c r="P115" s="42"/>
      <c r="Q115" s="42"/>
      <c r="R115" s="42"/>
      <c r="S115" s="42"/>
      <c r="T115" s="42"/>
      <c r="U115" s="42"/>
      <c r="V115" s="42"/>
      <c r="W115" s="42"/>
    </row>
    <row r="116" spans="1:23" x14ac:dyDescent="0.2">
      <c r="A116" s="16">
        <v>12011</v>
      </c>
      <c r="B116" s="18">
        <v>50001</v>
      </c>
      <c r="C116" s="14">
        <v>1</v>
      </c>
      <c r="D116" s="16">
        <v>6</v>
      </c>
      <c r="E116" s="16">
        <v>120</v>
      </c>
      <c r="F116" s="16">
        <v>9</v>
      </c>
      <c r="G116" s="17">
        <v>2</v>
      </c>
      <c r="H116" s="17">
        <v>1</v>
      </c>
      <c r="I116" s="17" t="s">
        <v>59</v>
      </c>
      <c r="J116" s="4"/>
      <c r="N116" s="38" t="s">
        <v>228</v>
      </c>
      <c r="O116" s="38">
        <v>30</v>
      </c>
      <c r="P116" s="38"/>
      <c r="Q116" s="38"/>
      <c r="R116" s="38"/>
      <c r="S116" s="38"/>
      <c r="T116" s="38"/>
      <c r="U116" s="38"/>
      <c r="V116" s="38"/>
      <c r="W116" s="38"/>
    </row>
    <row r="117" spans="1:23" x14ac:dyDescent="0.2">
      <c r="A117" s="16">
        <v>12012</v>
      </c>
      <c r="B117" s="18">
        <v>50002</v>
      </c>
      <c r="C117" s="14">
        <v>1</v>
      </c>
      <c r="D117" s="16">
        <v>6</v>
      </c>
      <c r="E117" s="16">
        <v>130</v>
      </c>
      <c r="F117" s="16">
        <v>9</v>
      </c>
      <c r="G117" s="17">
        <v>2</v>
      </c>
      <c r="H117" s="17">
        <v>1</v>
      </c>
      <c r="I117" s="17" t="s">
        <v>60</v>
      </c>
      <c r="J117" s="4"/>
      <c r="N117" s="38" t="s">
        <v>232</v>
      </c>
      <c r="O117" s="38">
        <v>300</v>
      </c>
      <c r="P117" s="38" t="s">
        <v>234</v>
      </c>
      <c r="Q117" s="38">
        <v>300</v>
      </c>
      <c r="R117" s="38" t="s">
        <v>235</v>
      </c>
      <c r="S117" s="38">
        <v>300</v>
      </c>
      <c r="T117" s="38" t="s">
        <v>237</v>
      </c>
      <c r="U117" s="38">
        <v>30</v>
      </c>
      <c r="V117" s="38"/>
      <c r="W117" s="38"/>
    </row>
    <row r="118" spans="1:23" x14ac:dyDescent="0.2">
      <c r="A118" s="16">
        <v>12013</v>
      </c>
      <c r="B118" s="18">
        <v>50003</v>
      </c>
      <c r="C118" s="14">
        <v>1</v>
      </c>
      <c r="D118" s="16">
        <v>6</v>
      </c>
      <c r="E118" s="16">
        <v>140</v>
      </c>
      <c r="F118" s="16">
        <v>9</v>
      </c>
      <c r="G118" s="17">
        <v>2</v>
      </c>
      <c r="H118" s="17">
        <v>1</v>
      </c>
      <c r="I118" s="17" t="s">
        <v>61</v>
      </c>
      <c r="J118" s="4"/>
      <c r="N118" s="38" t="s">
        <v>232</v>
      </c>
      <c r="O118" s="38">
        <v>300</v>
      </c>
      <c r="P118" s="38" t="s">
        <v>234</v>
      </c>
      <c r="Q118" s="38">
        <v>300</v>
      </c>
      <c r="R118" s="38" t="s">
        <v>235</v>
      </c>
      <c r="S118" s="38">
        <v>300</v>
      </c>
      <c r="T118" s="38" t="s">
        <v>237</v>
      </c>
      <c r="U118" s="38">
        <v>30</v>
      </c>
      <c r="V118" s="38"/>
      <c r="W118" s="38"/>
    </row>
    <row r="119" spans="1:23" x14ac:dyDescent="0.2">
      <c r="A119" s="16">
        <v>12014</v>
      </c>
      <c r="B119" s="18">
        <v>50004</v>
      </c>
      <c r="C119" s="14">
        <v>1</v>
      </c>
      <c r="D119" s="16">
        <v>6</v>
      </c>
      <c r="E119" s="16">
        <v>150</v>
      </c>
      <c r="F119" s="16">
        <v>9</v>
      </c>
      <c r="G119" s="17">
        <v>2</v>
      </c>
      <c r="H119" s="17">
        <v>1</v>
      </c>
      <c r="I119" s="17" t="s">
        <v>62</v>
      </c>
      <c r="J119" s="4"/>
      <c r="N119" s="38" t="s">
        <v>232</v>
      </c>
      <c r="O119" s="38">
        <v>500</v>
      </c>
      <c r="P119" s="38" t="s">
        <v>234</v>
      </c>
      <c r="Q119" s="38">
        <v>500</v>
      </c>
      <c r="R119" s="38" t="s">
        <v>235</v>
      </c>
      <c r="S119" s="38">
        <v>500</v>
      </c>
      <c r="T119" s="38" t="s">
        <v>237</v>
      </c>
      <c r="U119" s="38">
        <v>50</v>
      </c>
      <c r="V119" s="38"/>
      <c r="W119" s="38"/>
    </row>
    <row r="120" spans="1:23" x14ac:dyDescent="0.2">
      <c r="A120" s="16">
        <v>12015</v>
      </c>
      <c r="B120" s="18">
        <v>50005</v>
      </c>
      <c r="C120" s="14">
        <v>1</v>
      </c>
      <c r="D120" s="16">
        <v>6</v>
      </c>
      <c r="E120" s="16">
        <v>160</v>
      </c>
      <c r="F120" s="16">
        <v>9</v>
      </c>
      <c r="G120" s="17">
        <v>2</v>
      </c>
      <c r="H120" s="17">
        <v>1</v>
      </c>
      <c r="I120" s="17" t="s">
        <v>63</v>
      </c>
      <c r="J120" s="4"/>
      <c r="N120" s="38" t="s">
        <v>236</v>
      </c>
      <c r="O120" s="38">
        <v>100</v>
      </c>
      <c r="P120" s="38"/>
      <c r="Q120" s="38"/>
      <c r="R120" s="38"/>
      <c r="S120" s="38"/>
      <c r="T120" s="38"/>
      <c r="U120" s="38"/>
      <c r="V120" s="38"/>
      <c r="W120" s="38"/>
    </row>
    <row r="121" spans="1:23" x14ac:dyDescent="0.2">
      <c r="A121" s="4">
        <v>13001</v>
      </c>
      <c r="B121" s="13">
        <v>40003</v>
      </c>
      <c r="C121" s="14">
        <v>1</v>
      </c>
      <c r="D121" s="4">
        <v>1</v>
      </c>
      <c r="E121" s="4">
        <v>170</v>
      </c>
      <c r="F121" s="4">
        <v>10</v>
      </c>
      <c r="G121" s="10">
        <v>2</v>
      </c>
      <c r="H121" s="10">
        <v>2</v>
      </c>
      <c r="I121" s="22" t="s">
        <v>57</v>
      </c>
      <c r="N121" s="38" t="s">
        <v>236</v>
      </c>
      <c r="O121" s="38">
        <v>200</v>
      </c>
      <c r="P121" s="38"/>
      <c r="Q121" s="38"/>
      <c r="R121" s="38"/>
      <c r="S121" s="38"/>
      <c r="T121" s="38"/>
      <c r="U121" s="38"/>
      <c r="V121" s="38"/>
      <c r="W121" s="38"/>
    </row>
    <row r="122" spans="1:23" x14ac:dyDescent="0.2">
      <c r="A122" s="4">
        <v>13002</v>
      </c>
      <c r="B122" s="13">
        <v>40010</v>
      </c>
      <c r="C122" s="14">
        <v>1</v>
      </c>
      <c r="D122" s="4">
        <v>1</v>
      </c>
      <c r="E122">
        <v>180</v>
      </c>
      <c r="F122" s="4">
        <v>10</v>
      </c>
      <c r="G122" s="10">
        <v>2</v>
      </c>
      <c r="H122" s="10">
        <v>2</v>
      </c>
      <c r="I122" s="22" t="s">
        <v>11</v>
      </c>
      <c r="N122" s="38" t="s">
        <v>236</v>
      </c>
      <c r="O122" s="38">
        <v>300</v>
      </c>
      <c r="P122" s="38"/>
      <c r="Q122" s="38"/>
      <c r="R122" s="38"/>
      <c r="S122" s="38"/>
      <c r="T122" s="38"/>
      <c r="U122" s="38"/>
      <c r="V122" s="38"/>
      <c r="W122" s="38"/>
    </row>
    <row r="123" spans="1:23" x14ac:dyDescent="0.2">
      <c r="A123" s="4">
        <v>13003</v>
      </c>
      <c r="B123" s="13">
        <v>41003</v>
      </c>
      <c r="C123" s="14">
        <v>0</v>
      </c>
      <c r="D123" s="4">
        <v>1</v>
      </c>
      <c r="E123" s="4">
        <v>190</v>
      </c>
      <c r="F123" s="4">
        <v>10</v>
      </c>
      <c r="G123" s="10">
        <v>2</v>
      </c>
      <c r="H123" s="10">
        <v>2</v>
      </c>
      <c r="I123" s="22" t="s">
        <v>43</v>
      </c>
      <c r="L123" s="10"/>
      <c r="M123" s="10"/>
      <c r="N123" s="38" t="s">
        <v>236</v>
      </c>
      <c r="O123" s="38">
        <v>500</v>
      </c>
      <c r="P123" s="38"/>
      <c r="Q123" s="38"/>
      <c r="R123" s="38"/>
      <c r="S123" s="38"/>
      <c r="T123" s="38"/>
      <c r="U123" s="38"/>
      <c r="V123" s="38"/>
      <c r="W123" s="38"/>
    </row>
    <row r="124" spans="1:23" x14ac:dyDescent="0.2">
      <c r="A124" s="4">
        <v>13011</v>
      </c>
      <c r="B124" s="13">
        <v>46001</v>
      </c>
      <c r="C124" s="14">
        <v>1</v>
      </c>
      <c r="D124" s="4">
        <v>7</v>
      </c>
      <c r="E124">
        <v>200</v>
      </c>
      <c r="F124" s="4">
        <v>10</v>
      </c>
      <c r="G124" s="10">
        <v>2</v>
      </c>
      <c r="H124" s="10">
        <v>1</v>
      </c>
      <c r="I124" s="10" t="s">
        <v>31</v>
      </c>
      <c r="J124" s="10"/>
      <c r="L124" s="10"/>
      <c r="M124" s="10"/>
      <c r="N124" s="38" t="s">
        <v>236</v>
      </c>
      <c r="O124" s="38">
        <v>1000</v>
      </c>
      <c r="P124" s="38"/>
      <c r="Q124" s="38"/>
      <c r="R124" s="38"/>
      <c r="S124" s="38"/>
      <c r="T124" s="38"/>
      <c r="U124" s="38"/>
      <c r="V124" s="38"/>
      <c r="W124" s="38"/>
    </row>
    <row r="125" spans="1:23" x14ac:dyDescent="0.2">
      <c r="A125" s="4">
        <v>13012</v>
      </c>
      <c r="B125" s="13">
        <v>46002</v>
      </c>
      <c r="C125" s="14">
        <v>1</v>
      </c>
      <c r="D125" s="4">
        <v>7</v>
      </c>
      <c r="E125" s="4">
        <v>210</v>
      </c>
      <c r="F125" s="4">
        <v>10</v>
      </c>
      <c r="G125" s="10">
        <v>2</v>
      </c>
      <c r="H125" s="10">
        <v>1</v>
      </c>
      <c r="I125" s="10" t="s">
        <v>32</v>
      </c>
      <c r="J125" s="10"/>
      <c r="L125" s="13"/>
      <c r="M125" s="4"/>
      <c r="N125" s="38" t="s">
        <v>236</v>
      </c>
      <c r="O125" s="38">
        <v>100</v>
      </c>
      <c r="P125" s="38"/>
      <c r="Q125" s="38"/>
      <c r="R125" s="38"/>
      <c r="S125" s="38"/>
      <c r="T125" s="38"/>
      <c r="U125" s="38"/>
      <c r="V125" s="38"/>
      <c r="W125" s="38"/>
    </row>
    <row r="126" spans="1:23" x14ac:dyDescent="0.2">
      <c r="A126" s="4">
        <v>13013</v>
      </c>
      <c r="B126" s="13">
        <v>46003</v>
      </c>
      <c r="C126" s="14">
        <v>1</v>
      </c>
      <c r="D126" s="4">
        <v>7</v>
      </c>
      <c r="E126">
        <v>220</v>
      </c>
      <c r="F126" s="4">
        <v>10</v>
      </c>
      <c r="G126" s="10">
        <v>2</v>
      </c>
      <c r="H126" s="10">
        <v>1</v>
      </c>
      <c r="I126" s="10" t="s">
        <v>33</v>
      </c>
      <c r="J126" s="10"/>
      <c r="L126" s="13"/>
      <c r="M126" s="4"/>
      <c r="N126" s="38" t="s">
        <v>236</v>
      </c>
      <c r="O126" s="38">
        <v>200</v>
      </c>
      <c r="P126" s="38"/>
      <c r="Q126" s="38"/>
      <c r="R126" s="38"/>
      <c r="S126" s="38"/>
      <c r="T126" s="38"/>
      <c r="U126" s="38"/>
      <c r="V126" s="38"/>
      <c r="W126" s="38"/>
    </row>
    <row r="127" spans="1:23" x14ac:dyDescent="0.2">
      <c r="A127" s="4">
        <v>13014</v>
      </c>
      <c r="B127" s="13">
        <v>46004</v>
      </c>
      <c r="C127" s="14">
        <v>1</v>
      </c>
      <c r="D127" s="4">
        <v>7</v>
      </c>
      <c r="E127" s="4">
        <v>230</v>
      </c>
      <c r="F127" s="4">
        <v>10</v>
      </c>
      <c r="G127" s="10">
        <v>2</v>
      </c>
      <c r="H127" s="10">
        <v>1</v>
      </c>
      <c r="I127" s="10" t="s">
        <v>34</v>
      </c>
      <c r="J127" s="10"/>
      <c r="L127" s="13"/>
      <c r="M127" s="4"/>
      <c r="N127" s="38" t="s">
        <v>236</v>
      </c>
      <c r="O127" s="38">
        <v>300</v>
      </c>
      <c r="P127" s="38"/>
      <c r="Q127" s="38"/>
      <c r="R127" s="38"/>
      <c r="S127" s="38"/>
      <c r="T127" s="38"/>
      <c r="U127" s="38"/>
      <c r="V127" s="38"/>
      <c r="W127" s="38"/>
    </row>
    <row r="128" spans="1:23" x14ac:dyDescent="0.2">
      <c r="A128" s="4">
        <v>13015</v>
      </c>
      <c r="B128" s="13">
        <v>46005</v>
      </c>
      <c r="C128" s="14">
        <v>1</v>
      </c>
      <c r="D128" s="4">
        <v>7</v>
      </c>
      <c r="E128">
        <v>240</v>
      </c>
      <c r="F128" s="4">
        <v>10</v>
      </c>
      <c r="G128" s="10">
        <v>2</v>
      </c>
      <c r="H128" s="10">
        <v>1</v>
      </c>
      <c r="I128" s="10" t="s">
        <v>35</v>
      </c>
      <c r="J128" s="10"/>
      <c r="L128" s="13"/>
      <c r="M128" s="4"/>
      <c r="N128" s="38" t="s">
        <v>236</v>
      </c>
      <c r="O128" s="38">
        <v>500</v>
      </c>
      <c r="P128" s="38"/>
      <c r="Q128" s="38"/>
      <c r="R128" s="38"/>
      <c r="S128" s="38"/>
      <c r="T128" s="38"/>
      <c r="U128" s="38"/>
      <c r="V128" s="38"/>
      <c r="W128" s="38"/>
    </row>
    <row r="129" spans="1:23" x14ac:dyDescent="0.2">
      <c r="A129" s="16">
        <v>14001</v>
      </c>
      <c r="B129" s="18">
        <v>40004</v>
      </c>
      <c r="C129" s="14">
        <v>1</v>
      </c>
      <c r="D129" s="16">
        <v>1</v>
      </c>
      <c r="E129" s="16">
        <v>250</v>
      </c>
      <c r="F129" s="16">
        <v>11</v>
      </c>
      <c r="G129" s="17">
        <v>2</v>
      </c>
      <c r="H129" s="17">
        <v>2</v>
      </c>
      <c r="I129" s="22" t="s">
        <v>58</v>
      </c>
      <c r="J129" s="10"/>
      <c r="L129" s="13"/>
      <c r="M129" s="4"/>
      <c r="N129" s="38" t="s">
        <v>236</v>
      </c>
      <c r="O129" s="38">
        <v>1000</v>
      </c>
      <c r="P129" s="38"/>
      <c r="Q129" s="38"/>
      <c r="R129" s="38"/>
      <c r="S129" s="38"/>
      <c r="T129" s="38"/>
      <c r="U129" s="38"/>
      <c r="V129" s="38"/>
      <c r="W129" s="38"/>
    </row>
    <row r="130" spans="1:23" x14ac:dyDescent="0.2">
      <c r="A130" s="16">
        <v>14002</v>
      </c>
      <c r="B130" s="18">
        <v>40011</v>
      </c>
      <c r="C130" s="14">
        <v>1</v>
      </c>
      <c r="D130" s="16">
        <v>1</v>
      </c>
      <c r="E130" s="16">
        <v>260</v>
      </c>
      <c r="F130" s="16">
        <v>11</v>
      </c>
      <c r="G130" s="17">
        <v>2</v>
      </c>
      <c r="H130" s="17">
        <v>2</v>
      </c>
      <c r="I130" s="22" t="s">
        <v>11</v>
      </c>
      <c r="J130" s="10"/>
      <c r="L130" s="10"/>
      <c r="M130" s="10"/>
      <c r="N130" s="42" t="s">
        <v>228</v>
      </c>
      <c r="O130" s="42">
        <v>20</v>
      </c>
      <c r="P130" s="42"/>
      <c r="Q130" s="42"/>
      <c r="R130" s="42"/>
      <c r="S130" s="42"/>
      <c r="T130" s="42"/>
      <c r="U130" s="42"/>
      <c r="V130" s="42"/>
      <c r="W130" s="42"/>
    </row>
    <row r="131" spans="1:23" x14ac:dyDescent="0.2">
      <c r="A131" s="16">
        <v>14003</v>
      </c>
      <c r="B131" s="18">
        <v>41004</v>
      </c>
      <c r="C131" s="14">
        <v>0</v>
      </c>
      <c r="D131" s="16">
        <v>1</v>
      </c>
      <c r="E131" s="16">
        <v>270</v>
      </c>
      <c r="F131" s="16">
        <v>11</v>
      </c>
      <c r="G131" s="17">
        <v>2</v>
      </c>
      <c r="H131" s="17">
        <v>2</v>
      </c>
      <c r="I131" s="22" t="s">
        <v>43</v>
      </c>
      <c r="J131" s="10"/>
      <c r="L131" s="10"/>
      <c r="M131" s="10"/>
      <c r="N131" s="42" t="s">
        <v>232</v>
      </c>
      <c r="O131" s="42">
        <v>200</v>
      </c>
      <c r="P131" s="42" t="s">
        <v>234</v>
      </c>
      <c r="Q131" s="42">
        <v>200</v>
      </c>
      <c r="R131" s="42" t="s">
        <v>235</v>
      </c>
      <c r="S131" s="42">
        <v>200</v>
      </c>
      <c r="T131" s="42" t="s">
        <v>237</v>
      </c>
      <c r="U131" s="42">
        <v>20</v>
      </c>
      <c r="V131" s="42"/>
      <c r="W131" s="42"/>
    </row>
    <row r="132" spans="1:23" x14ac:dyDescent="0.2">
      <c r="A132" s="16">
        <v>14011</v>
      </c>
      <c r="B132" s="19">
        <v>47001</v>
      </c>
      <c r="C132" s="14">
        <v>1</v>
      </c>
      <c r="D132" s="16">
        <v>5</v>
      </c>
      <c r="E132" s="16">
        <v>280</v>
      </c>
      <c r="F132" s="16">
        <v>11</v>
      </c>
      <c r="G132" s="17">
        <v>2</v>
      </c>
      <c r="H132" s="17">
        <v>1</v>
      </c>
      <c r="I132" s="17" t="s">
        <v>36</v>
      </c>
      <c r="J132" s="10"/>
      <c r="N132" s="42" t="s">
        <v>232</v>
      </c>
      <c r="O132" s="42">
        <v>300</v>
      </c>
      <c r="P132" s="42" t="s">
        <v>234</v>
      </c>
      <c r="Q132" s="42">
        <v>300</v>
      </c>
      <c r="R132" s="42" t="s">
        <v>235</v>
      </c>
      <c r="S132" s="42">
        <v>300</v>
      </c>
      <c r="T132" s="42" t="s">
        <v>237</v>
      </c>
      <c r="U132" s="42">
        <v>30</v>
      </c>
      <c r="V132" s="42"/>
      <c r="W132" s="42"/>
    </row>
    <row r="133" spans="1:23" x14ac:dyDescent="0.2">
      <c r="A133" s="16">
        <v>14012</v>
      </c>
      <c r="B133" s="19">
        <v>47002</v>
      </c>
      <c r="C133" s="14">
        <v>1</v>
      </c>
      <c r="D133" s="16">
        <v>5</v>
      </c>
      <c r="E133" s="16">
        <v>290</v>
      </c>
      <c r="F133" s="16">
        <v>11</v>
      </c>
      <c r="G133" s="17">
        <v>2</v>
      </c>
      <c r="H133" s="17">
        <v>1</v>
      </c>
      <c r="I133" s="17" t="s">
        <v>37</v>
      </c>
      <c r="J133" s="10"/>
      <c r="N133" s="42" t="s">
        <v>232</v>
      </c>
      <c r="O133" s="42">
        <v>500</v>
      </c>
      <c r="P133" s="42" t="s">
        <v>234</v>
      </c>
      <c r="Q133" s="42">
        <v>500</v>
      </c>
      <c r="R133" s="42" t="s">
        <v>235</v>
      </c>
      <c r="S133" s="42">
        <v>500</v>
      </c>
      <c r="T133" s="42" t="s">
        <v>237</v>
      </c>
      <c r="U133" s="42">
        <v>50</v>
      </c>
      <c r="V133" s="42"/>
      <c r="W133" s="42"/>
    </row>
    <row r="134" spans="1:23" x14ac:dyDescent="0.2">
      <c r="A134" s="16">
        <v>14013</v>
      </c>
      <c r="B134" s="19">
        <v>47003</v>
      </c>
      <c r="C134" s="14">
        <v>1</v>
      </c>
      <c r="D134" s="16">
        <v>5</v>
      </c>
      <c r="E134" s="16">
        <v>300</v>
      </c>
      <c r="F134" s="16">
        <v>11</v>
      </c>
      <c r="G134" s="17">
        <v>2</v>
      </c>
      <c r="H134" s="17">
        <v>1</v>
      </c>
      <c r="I134" s="17" t="s">
        <v>38</v>
      </c>
      <c r="J134" s="10"/>
      <c r="N134" s="42" t="s">
        <v>240</v>
      </c>
      <c r="O134" s="42">
        <v>50</v>
      </c>
      <c r="P134" s="42"/>
      <c r="Q134" s="42"/>
      <c r="R134" s="42"/>
      <c r="S134" s="42"/>
      <c r="T134" s="42"/>
      <c r="U134" s="42"/>
      <c r="V134" s="42"/>
      <c r="W134" s="42"/>
    </row>
    <row r="135" spans="1:23" x14ac:dyDescent="0.2">
      <c r="A135" s="16">
        <v>14014</v>
      </c>
      <c r="B135" s="19">
        <v>47004</v>
      </c>
      <c r="C135" s="14">
        <v>1</v>
      </c>
      <c r="D135" s="16">
        <v>5</v>
      </c>
      <c r="E135" s="16">
        <v>310</v>
      </c>
      <c r="F135" s="16">
        <v>11</v>
      </c>
      <c r="G135" s="17">
        <v>2</v>
      </c>
      <c r="H135" s="17">
        <v>1</v>
      </c>
      <c r="I135" s="17" t="s">
        <v>39</v>
      </c>
      <c r="J135" s="10"/>
      <c r="N135" s="42" t="s">
        <v>240</v>
      </c>
      <c r="O135" s="42">
        <v>80</v>
      </c>
      <c r="P135" s="42"/>
      <c r="Q135" s="42"/>
      <c r="R135" s="42"/>
      <c r="S135" s="42"/>
      <c r="T135" s="42"/>
      <c r="U135" s="42"/>
      <c r="V135" s="42"/>
      <c r="W135" s="42"/>
    </row>
    <row r="136" spans="1:23" x14ac:dyDescent="0.2">
      <c r="A136" s="16">
        <v>14015</v>
      </c>
      <c r="B136" s="19">
        <v>47005</v>
      </c>
      <c r="C136" s="14">
        <v>1</v>
      </c>
      <c r="D136" s="16">
        <v>5</v>
      </c>
      <c r="E136" s="16">
        <v>320</v>
      </c>
      <c r="F136" s="16">
        <v>11</v>
      </c>
      <c r="G136" s="17">
        <v>2</v>
      </c>
      <c r="H136" s="17">
        <v>1</v>
      </c>
      <c r="I136" s="17" t="s">
        <v>40</v>
      </c>
      <c r="J136" s="10"/>
      <c r="N136" s="42" t="s">
        <v>240</v>
      </c>
      <c r="O136" s="42">
        <v>100</v>
      </c>
      <c r="P136" s="42"/>
      <c r="Q136" s="42"/>
      <c r="R136" s="42"/>
      <c r="S136" s="42"/>
      <c r="T136" s="42"/>
      <c r="U136" s="42"/>
      <c r="V136" s="42"/>
      <c r="W136" s="42"/>
    </row>
    <row r="137" spans="1:23" x14ac:dyDescent="0.2">
      <c r="A137" s="4">
        <v>15001</v>
      </c>
      <c r="B137" s="13">
        <v>40005</v>
      </c>
      <c r="C137" s="14">
        <v>1</v>
      </c>
      <c r="D137" s="4">
        <v>1</v>
      </c>
      <c r="E137" s="4">
        <v>330</v>
      </c>
      <c r="F137" s="4">
        <v>12</v>
      </c>
      <c r="G137" s="10">
        <v>2</v>
      </c>
      <c r="H137" s="10">
        <v>2</v>
      </c>
      <c r="I137" s="22" t="s">
        <v>58</v>
      </c>
      <c r="J137" s="10"/>
      <c r="N137" s="42" t="s">
        <v>240</v>
      </c>
      <c r="O137" s="42">
        <v>120</v>
      </c>
      <c r="P137" s="42"/>
      <c r="Q137" s="42"/>
      <c r="R137" s="42"/>
      <c r="S137" s="42"/>
      <c r="T137" s="42"/>
      <c r="U137" s="42"/>
      <c r="V137" s="42"/>
      <c r="W137" s="42"/>
    </row>
    <row r="138" spans="1:23" x14ac:dyDescent="0.2">
      <c r="A138" s="4">
        <v>15002</v>
      </c>
      <c r="B138" s="13">
        <v>40012</v>
      </c>
      <c r="C138" s="14">
        <v>1</v>
      </c>
      <c r="D138" s="4">
        <v>1</v>
      </c>
      <c r="E138" s="4">
        <v>340</v>
      </c>
      <c r="F138" s="4">
        <v>12</v>
      </c>
      <c r="G138" s="10">
        <v>2</v>
      </c>
      <c r="H138" s="10">
        <v>2</v>
      </c>
      <c r="I138" s="22" t="s">
        <v>11</v>
      </c>
      <c r="J138" s="10"/>
      <c r="N138" s="42" t="s">
        <v>240</v>
      </c>
      <c r="O138" s="42">
        <v>150</v>
      </c>
      <c r="P138" s="42"/>
      <c r="Q138" s="42"/>
      <c r="R138" s="42"/>
      <c r="S138" s="42"/>
      <c r="T138" s="42"/>
      <c r="U138" s="42"/>
      <c r="V138" s="42"/>
      <c r="W138" s="42"/>
    </row>
    <row r="139" spans="1:23" x14ac:dyDescent="0.2">
      <c r="A139" s="4">
        <v>15003</v>
      </c>
      <c r="B139" s="13">
        <v>41005</v>
      </c>
      <c r="C139" s="14">
        <v>0</v>
      </c>
      <c r="D139" s="4">
        <v>1</v>
      </c>
      <c r="E139" s="4">
        <v>350</v>
      </c>
      <c r="F139" s="4">
        <v>12</v>
      </c>
      <c r="G139" s="10">
        <v>2</v>
      </c>
      <c r="H139" s="10">
        <v>2</v>
      </c>
      <c r="I139" s="22" t="s">
        <v>41</v>
      </c>
      <c r="J139" s="10"/>
      <c r="N139" s="42" t="s">
        <v>239</v>
      </c>
      <c r="O139" s="42">
        <v>5</v>
      </c>
      <c r="P139" s="42"/>
      <c r="Q139" s="42"/>
      <c r="R139" s="42"/>
      <c r="S139" s="42"/>
      <c r="T139" s="42"/>
      <c r="U139" s="42"/>
      <c r="V139" s="42"/>
      <c r="W139" s="42"/>
    </row>
    <row r="140" spans="1:23" x14ac:dyDescent="0.2">
      <c r="A140" s="4">
        <v>15011</v>
      </c>
      <c r="B140" s="13">
        <v>51001</v>
      </c>
      <c r="C140" s="14">
        <v>1</v>
      </c>
      <c r="D140" s="4">
        <v>17</v>
      </c>
      <c r="E140" s="4">
        <v>360</v>
      </c>
      <c r="F140" s="4">
        <v>12</v>
      </c>
      <c r="G140" s="10">
        <v>2</v>
      </c>
      <c r="H140" s="10">
        <v>1</v>
      </c>
      <c r="I140" s="10" t="s">
        <v>64</v>
      </c>
      <c r="J140" s="10"/>
      <c r="N140" s="42" t="s">
        <v>239</v>
      </c>
      <c r="O140" s="42">
        <v>10</v>
      </c>
      <c r="P140" s="42"/>
      <c r="Q140" s="42"/>
      <c r="R140" s="42"/>
      <c r="S140" s="42"/>
      <c r="T140" s="42"/>
      <c r="U140" s="42"/>
      <c r="V140" s="42"/>
      <c r="W140" s="42"/>
    </row>
    <row r="141" spans="1:23" x14ac:dyDescent="0.2">
      <c r="A141" s="4">
        <v>15012</v>
      </c>
      <c r="B141" s="13">
        <v>51002</v>
      </c>
      <c r="C141" s="14">
        <v>1</v>
      </c>
      <c r="D141" s="4">
        <v>17</v>
      </c>
      <c r="E141" s="4">
        <v>370</v>
      </c>
      <c r="F141" s="4">
        <v>12</v>
      </c>
      <c r="G141" s="10">
        <v>2</v>
      </c>
      <c r="H141" s="10">
        <v>1</v>
      </c>
      <c r="I141" s="10" t="s">
        <v>65</v>
      </c>
      <c r="J141" s="10"/>
      <c r="N141" s="42" t="s">
        <v>239</v>
      </c>
      <c r="O141" s="42">
        <v>15</v>
      </c>
      <c r="P141" s="42"/>
      <c r="Q141" s="42"/>
      <c r="R141" s="42"/>
      <c r="S141" s="42"/>
      <c r="T141" s="42"/>
      <c r="U141" s="42"/>
      <c r="V141" s="42"/>
      <c r="W141" s="42"/>
    </row>
    <row r="142" spans="1:23" x14ac:dyDescent="0.2">
      <c r="A142" s="4">
        <v>15013</v>
      </c>
      <c r="B142" s="13">
        <v>51003</v>
      </c>
      <c r="C142" s="14">
        <v>1</v>
      </c>
      <c r="D142" s="4">
        <v>17</v>
      </c>
      <c r="E142" s="4">
        <v>380</v>
      </c>
      <c r="F142" s="4">
        <v>12</v>
      </c>
      <c r="G142" s="10">
        <v>2</v>
      </c>
      <c r="H142" s="10">
        <v>1</v>
      </c>
      <c r="I142" s="10" t="s">
        <v>66</v>
      </c>
      <c r="J142" s="10"/>
      <c r="N142" s="42" t="s">
        <v>242</v>
      </c>
      <c r="O142" s="42">
        <v>2</v>
      </c>
      <c r="P142" s="42"/>
      <c r="Q142" s="42"/>
      <c r="R142" s="42"/>
      <c r="S142" s="42"/>
      <c r="T142" s="42"/>
      <c r="U142" s="42"/>
      <c r="V142" s="42"/>
      <c r="W142" s="42"/>
    </row>
    <row r="143" spans="1:23" x14ac:dyDescent="0.2">
      <c r="A143" s="4">
        <v>15014</v>
      </c>
      <c r="B143" s="13">
        <v>51004</v>
      </c>
      <c r="C143" s="14">
        <v>1</v>
      </c>
      <c r="D143" s="4">
        <v>17</v>
      </c>
      <c r="E143" s="4">
        <v>390</v>
      </c>
      <c r="F143" s="4">
        <v>12</v>
      </c>
      <c r="G143" s="10">
        <v>2</v>
      </c>
      <c r="H143" s="10">
        <v>1</v>
      </c>
      <c r="I143" s="10" t="s">
        <v>67</v>
      </c>
      <c r="J143" s="10"/>
      <c r="N143" s="42" t="s">
        <v>242</v>
      </c>
      <c r="O143" s="42">
        <v>4</v>
      </c>
      <c r="P143" s="42"/>
      <c r="Q143" s="42"/>
      <c r="R143" s="42"/>
      <c r="S143" s="42"/>
      <c r="T143" s="42"/>
      <c r="U143" s="42"/>
      <c r="V143" s="42"/>
      <c r="W143" s="42"/>
    </row>
    <row r="144" spans="1:23" x14ac:dyDescent="0.2">
      <c r="A144" s="16">
        <v>16001</v>
      </c>
      <c r="B144" s="18">
        <v>40006</v>
      </c>
      <c r="C144" s="14">
        <v>1</v>
      </c>
      <c r="D144" s="16">
        <v>1</v>
      </c>
      <c r="E144" s="16">
        <v>400</v>
      </c>
      <c r="F144" s="16">
        <v>13</v>
      </c>
      <c r="G144" s="17">
        <v>2</v>
      </c>
      <c r="H144" s="17">
        <v>2</v>
      </c>
      <c r="I144" s="22" t="s">
        <v>25</v>
      </c>
      <c r="J144" s="10"/>
      <c r="N144" s="38" t="s">
        <v>228</v>
      </c>
      <c r="O144" s="38">
        <v>20</v>
      </c>
      <c r="P144" s="38"/>
      <c r="Q144" s="38"/>
      <c r="R144" s="38"/>
      <c r="S144" s="38"/>
      <c r="T144" s="38"/>
      <c r="U144" s="38"/>
      <c r="V144" s="38"/>
      <c r="W144" s="38"/>
    </row>
    <row r="145" spans="1:23" x14ac:dyDescent="0.2">
      <c r="A145" s="16">
        <v>16002</v>
      </c>
      <c r="B145" s="18">
        <v>40013</v>
      </c>
      <c r="C145" s="14">
        <v>1</v>
      </c>
      <c r="D145" s="16">
        <v>1</v>
      </c>
      <c r="E145" s="16">
        <v>410</v>
      </c>
      <c r="F145" s="16">
        <v>13</v>
      </c>
      <c r="G145" s="17">
        <v>2</v>
      </c>
      <c r="H145" s="17">
        <v>2</v>
      </c>
      <c r="I145" s="22" t="s">
        <v>11</v>
      </c>
      <c r="J145" s="10"/>
      <c r="N145" s="38" t="s">
        <v>232</v>
      </c>
      <c r="O145" s="38">
        <v>200</v>
      </c>
      <c r="P145" s="38" t="s">
        <v>234</v>
      </c>
      <c r="Q145" s="38">
        <v>200</v>
      </c>
      <c r="R145" s="38" t="s">
        <v>235</v>
      </c>
      <c r="S145" s="38">
        <v>200</v>
      </c>
      <c r="T145" s="38" t="s">
        <v>237</v>
      </c>
      <c r="U145" s="38">
        <v>20</v>
      </c>
      <c r="V145" s="38"/>
      <c r="W145" s="38"/>
    </row>
    <row r="146" spans="1:23" x14ac:dyDescent="0.2">
      <c r="A146" s="16">
        <v>16003</v>
      </c>
      <c r="B146" s="18">
        <v>41006</v>
      </c>
      <c r="C146" s="14">
        <v>0</v>
      </c>
      <c r="D146" s="16">
        <v>1</v>
      </c>
      <c r="E146" s="16">
        <v>420</v>
      </c>
      <c r="F146" s="16">
        <v>13</v>
      </c>
      <c r="G146" s="17">
        <v>2</v>
      </c>
      <c r="H146" s="17">
        <v>2</v>
      </c>
      <c r="I146" s="22" t="s">
        <v>44</v>
      </c>
      <c r="J146" s="10"/>
      <c r="N146" s="38" t="s">
        <v>232</v>
      </c>
      <c r="O146" s="38">
        <v>300</v>
      </c>
      <c r="P146" s="38" t="s">
        <v>234</v>
      </c>
      <c r="Q146" s="38">
        <v>300</v>
      </c>
      <c r="R146" s="38" t="s">
        <v>235</v>
      </c>
      <c r="S146" s="38">
        <v>300</v>
      </c>
      <c r="T146" s="38" t="s">
        <v>237</v>
      </c>
      <c r="U146" s="38">
        <v>30</v>
      </c>
      <c r="V146" s="38"/>
      <c r="W146" s="38"/>
    </row>
    <row r="147" spans="1:23" x14ac:dyDescent="0.2">
      <c r="A147" s="16">
        <v>16011</v>
      </c>
      <c r="B147" s="18">
        <v>52001</v>
      </c>
      <c r="C147" s="14">
        <v>1</v>
      </c>
      <c r="D147" s="16">
        <v>15</v>
      </c>
      <c r="E147" s="16">
        <v>430</v>
      </c>
      <c r="F147" s="16">
        <v>13</v>
      </c>
      <c r="G147" s="17">
        <v>2</v>
      </c>
      <c r="H147" s="17">
        <v>1</v>
      </c>
      <c r="I147" s="17" t="s">
        <v>68</v>
      </c>
      <c r="J147" s="10"/>
      <c r="N147" s="38" t="s">
        <v>232</v>
      </c>
      <c r="O147" s="38">
        <v>500</v>
      </c>
      <c r="P147" s="38" t="s">
        <v>234</v>
      </c>
      <c r="Q147" s="38">
        <v>500</v>
      </c>
      <c r="R147" s="38" t="s">
        <v>235</v>
      </c>
      <c r="S147" s="38">
        <v>500</v>
      </c>
      <c r="T147" s="38" t="s">
        <v>237</v>
      </c>
      <c r="U147" s="38">
        <v>50</v>
      </c>
      <c r="V147" s="38"/>
      <c r="W147" s="38"/>
    </row>
    <row r="148" spans="1:23" x14ac:dyDescent="0.2">
      <c r="A148" s="16">
        <v>16012</v>
      </c>
      <c r="B148" s="18">
        <v>52002</v>
      </c>
      <c r="C148" s="14">
        <v>1</v>
      </c>
      <c r="D148" s="16">
        <v>15</v>
      </c>
      <c r="E148" s="16">
        <v>440</v>
      </c>
      <c r="F148" s="16">
        <v>13</v>
      </c>
      <c r="G148" s="17">
        <v>2</v>
      </c>
      <c r="H148" s="17">
        <v>1</v>
      </c>
      <c r="I148" s="17" t="s">
        <v>69</v>
      </c>
      <c r="J148" s="10"/>
      <c r="N148" s="38" t="s">
        <v>245</v>
      </c>
      <c r="O148" s="38">
        <v>50</v>
      </c>
      <c r="P148" s="38"/>
      <c r="Q148" s="38"/>
      <c r="R148" s="38"/>
      <c r="S148" s="38"/>
      <c r="T148" s="38"/>
      <c r="U148" s="38"/>
      <c r="V148" s="38"/>
      <c r="W148" s="38"/>
    </row>
    <row r="149" spans="1:23" x14ac:dyDescent="0.2">
      <c r="A149" s="16">
        <v>16013</v>
      </c>
      <c r="B149" s="18">
        <v>52003</v>
      </c>
      <c r="C149" s="14">
        <v>1</v>
      </c>
      <c r="D149" s="16">
        <v>15</v>
      </c>
      <c r="E149" s="16">
        <v>450</v>
      </c>
      <c r="F149" s="16">
        <v>13</v>
      </c>
      <c r="G149" s="17">
        <v>2</v>
      </c>
      <c r="H149" s="17">
        <v>1</v>
      </c>
      <c r="I149" s="17" t="s">
        <v>70</v>
      </c>
      <c r="J149" s="10"/>
      <c r="N149" s="38" t="s">
        <v>245</v>
      </c>
      <c r="O149" s="38">
        <v>80</v>
      </c>
      <c r="P149" s="38"/>
      <c r="Q149" s="38"/>
      <c r="R149" s="38"/>
      <c r="S149" s="38"/>
      <c r="T149" s="38"/>
      <c r="U149" s="38"/>
      <c r="V149" s="38"/>
      <c r="W149" s="38"/>
    </row>
    <row r="150" spans="1:23" x14ac:dyDescent="0.2">
      <c r="A150" s="16">
        <v>16014</v>
      </c>
      <c r="B150" s="18">
        <v>52004</v>
      </c>
      <c r="C150" s="14">
        <v>1</v>
      </c>
      <c r="D150" s="16">
        <v>15</v>
      </c>
      <c r="E150" s="16">
        <v>460</v>
      </c>
      <c r="F150" s="16">
        <v>13</v>
      </c>
      <c r="G150" s="17">
        <v>2</v>
      </c>
      <c r="H150" s="17">
        <v>1</v>
      </c>
      <c r="I150" s="17" t="s">
        <v>71</v>
      </c>
      <c r="J150" s="10"/>
      <c r="N150" s="38" t="s">
        <v>245</v>
      </c>
      <c r="O150" s="38">
        <v>100</v>
      </c>
      <c r="P150" s="38"/>
      <c r="Q150" s="38"/>
      <c r="R150" s="38"/>
      <c r="S150" s="38"/>
      <c r="T150" s="38"/>
      <c r="U150" s="38"/>
      <c r="V150" s="38"/>
      <c r="W150" s="38"/>
    </row>
    <row r="151" spans="1:23" x14ac:dyDescent="0.2">
      <c r="A151" s="4">
        <v>17001</v>
      </c>
      <c r="B151" s="13">
        <v>40007</v>
      </c>
      <c r="C151" s="14">
        <v>1</v>
      </c>
      <c r="D151" s="4">
        <v>1</v>
      </c>
      <c r="E151" s="4">
        <v>470</v>
      </c>
      <c r="F151" s="4">
        <v>14</v>
      </c>
      <c r="G151" s="10">
        <v>2</v>
      </c>
      <c r="H151" s="10">
        <v>2</v>
      </c>
      <c r="I151" s="22" t="s">
        <v>58</v>
      </c>
      <c r="J151" s="10"/>
      <c r="N151" s="38" t="s">
        <v>245</v>
      </c>
      <c r="O151" s="38">
        <v>120</v>
      </c>
      <c r="P151" s="38"/>
      <c r="Q151" s="38"/>
      <c r="R151" s="38"/>
      <c r="S151" s="38"/>
      <c r="T151" s="38"/>
      <c r="U151" s="38"/>
      <c r="V151" s="38"/>
      <c r="W151" s="38"/>
    </row>
    <row r="152" spans="1:23" x14ac:dyDescent="0.2">
      <c r="A152" s="4">
        <v>17002</v>
      </c>
      <c r="B152" s="13">
        <v>40014</v>
      </c>
      <c r="C152" s="14">
        <v>1</v>
      </c>
      <c r="D152" s="4">
        <v>1</v>
      </c>
      <c r="E152" s="4">
        <v>480</v>
      </c>
      <c r="F152" s="4">
        <v>14</v>
      </c>
      <c r="G152" s="10">
        <v>2</v>
      </c>
      <c r="H152" s="10">
        <v>2</v>
      </c>
      <c r="I152" s="22" t="s">
        <v>11</v>
      </c>
      <c r="J152" s="10"/>
      <c r="N152" s="38" t="s">
        <v>245</v>
      </c>
      <c r="O152" s="38">
        <v>150</v>
      </c>
      <c r="P152" s="38"/>
      <c r="Q152" s="38"/>
      <c r="R152" s="38"/>
      <c r="S152" s="38"/>
      <c r="T152" s="38"/>
      <c r="U152" s="38"/>
      <c r="V152" s="38"/>
      <c r="W152" s="38"/>
    </row>
    <row r="153" spans="1:23" x14ac:dyDescent="0.2">
      <c r="A153" s="4">
        <v>17003</v>
      </c>
      <c r="B153" s="13">
        <v>41007</v>
      </c>
      <c r="C153" s="14">
        <v>0</v>
      </c>
      <c r="D153" s="4">
        <v>1</v>
      </c>
      <c r="E153" s="4">
        <v>490</v>
      </c>
      <c r="F153" s="4">
        <v>14</v>
      </c>
      <c r="G153" s="10">
        <v>2</v>
      </c>
      <c r="H153" s="10">
        <v>2</v>
      </c>
      <c r="I153" s="22" t="s">
        <v>45</v>
      </c>
      <c r="J153" s="10"/>
      <c r="N153" s="38" t="s">
        <v>247</v>
      </c>
      <c r="O153" s="38">
        <v>5</v>
      </c>
      <c r="P153" s="38"/>
      <c r="Q153" s="38"/>
      <c r="R153" s="38"/>
      <c r="S153" s="38"/>
      <c r="T153" s="38"/>
      <c r="U153" s="38"/>
      <c r="V153" s="38"/>
      <c r="W153" s="38"/>
    </row>
    <row r="154" spans="1:23" x14ac:dyDescent="0.2">
      <c r="A154" s="4">
        <v>17011</v>
      </c>
      <c r="B154" s="13">
        <v>53001</v>
      </c>
      <c r="C154" s="14">
        <v>1</v>
      </c>
      <c r="D154" s="4">
        <v>14</v>
      </c>
      <c r="E154" s="4">
        <v>500</v>
      </c>
      <c r="F154" s="4">
        <v>14</v>
      </c>
      <c r="G154" s="10">
        <v>2</v>
      </c>
      <c r="H154" s="4">
        <v>1</v>
      </c>
      <c r="I154" s="10" t="s">
        <v>72</v>
      </c>
      <c r="J154" s="10"/>
      <c r="N154" s="38" t="s">
        <v>247</v>
      </c>
      <c r="O154" s="38">
        <v>10</v>
      </c>
      <c r="P154" s="38"/>
      <c r="Q154" s="38"/>
      <c r="R154" s="38"/>
      <c r="S154" s="38"/>
      <c r="T154" s="38"/>
      <c r="U154" s="38"/>
      <c r="V154" s="38"/>
      <c r="W154" s="38"/>
    </row>
    <row r="155" spans="1:23" x14ac:dyDescent="0.2">
      <c r="A155" s="4">
        <v>17012</v>
      </c>
      <c r="B155" s="13">
        <v>53002</v>
      </c>
      <c r="C155" s="14">
        <v>1</v>
      </c>
      <c r="D155" s="4">
        <v>14</v>
      </c>
      <c r="E155" s="4">
        <v>510</v>
      </c>
      <c r="F155" s="4">
        <v>14</v>
      </c>
      <c r="G155" s="10">
        <v>2</v>
      </c>
      <c r="H155" s="4">
        <v>1</v>
      </c>
      <c r="I155" s="10" t="s">
        <v>73</v>
      </c>
      <c r="J155" s="10"/>
      <c r="N155" s="38" t="s">
        <v>247</v>
      </c>
      <c r="O155" s="38">
        <v>15</v>
      </c>
      <c r="P155" s="38"/>
      <c r="Q155" s="38"/>
      <c r="R155" s="38"/>
      <c r="S155" s="38"/>
      <c r="T155" s="38"/>
      <c r="U155" s="38"/>
      <c r="V155" s="38"/>
      <c r="W155" s="38"/>
    </row>
    <row r="156" spans="1:23" x14ac:dyDescent="0.2">
      <c r="A156" s="4">
        <v>17013</v>
      </c>
      <c r="B156" s="13">
        <v>53003</v>
      </c>
      <c r="C156" s="14">
        <v>1</v>
      </c>
      <c r="D156" s="4">
        <v>14</v>
      </c>
      <c r="E156" s="4">
        <v>520</v>
      </c>
      <c r="F156" s="4">
        <v>14</v>
      </c>
      <c r="G156" s="10">
        <v>2</v>
      </c>
      <c r="H156" s="4">
        <v>1</v>
      </c>
      <c r="I156" s="10" t="s">
        <v>74</v>
      </c>
      <c r="J156" s="10"/>
      <c r="N156" s="38" t="s">
        <v>249</v>
      </c>
      <c r="O156" s="38">
        <v>3</v>
      </c>
      <c r="P156" s="38"/>
      <c r="Q156" s="38"/>
      <c r="R156" s="38"/>
      <c r="S156" s="38"/>
      <c r="T156" s="38"/>
      <c r="U156" s="38"/>
      <c r="V156" s="38"/>
      <c r="W156" s="38"/>
    </row>
    <row r="157" spans="1:23" x14ac:dyDescent="0.2">
      <c r="A157" s="4">
        <v>17014</v>
      </c>
      <c r="B157" s="13">
        <v>53004</v>
      </c>
      <c r="C157" s="14">
        <v>1</v>
      </c>
      <c r="D157" s="4">
        <v>14</v>
      </c>
      <c r="E157" s="4">
        <v>530</v>
      </c>
      <c r="F157" s="4">
        <v>14</v>
      </c>
      <c r="G157" s="10">
        <v>2</v>
      </c>
      <c r="H157" s="4">
        <v>1</v>
      </c>
      <c r="I157" s="10" t="s">
        <v>75</v>
      </c>
      <c r="J157" s="10"/>
      <c r="N157" s="38" t="s">
        <v>249</v>
      </c>
      <c r="O157" s="38">
        <v>6</v>
      </c>
      <c r="P157" s="38"/>
      <c r="Q157" s="38"/>
      <c r="R157" s="38"/>
      <c r="S157" s="38"/>
      <c r="T157" s="38"/>
      <c r="U157" s="38"/>
      <c r="V157" s="38"/>
      <c r="W157" s="38"/>
    </row>
    <row r="158" spans="1:23" x14ac:dyDescent="0.2">
      <c r="A158" s="4"/>
      <c r="B158" s="13"/>
      <c r="C158" s="13"/>
      <c r="D158" s="4"/>
      <c r="E158" s="4"/>
      <c r="F158" s="4"/>
      <c r="G158" s="10"/>
      <c r="H158" s="10"/>
      <c r="I158" s="10"/>
      <c r="J158" s="10"/>
      <c r="N158" s="42" t="s">
        <v>228</v>
      </c>
      <c r="O158" s="42">
        <v>20</v>
      </c>
      <c r="P158" s="42"/>
      <c r="Q158" s="42"/>
      <c r="R158" s="42"/>
      <c r="S158" s="42"/>
      <c r="T158" s="42"/>
      <c r="U158" s="42"/>
      <c r="V158" s="42"/>
      <c r="W158" s="42"/>
    </row>
    <row r="159" spans="1:23" x14ac:dyDescent="0.2">
      <c r="B159" s="13"/>
      <c r="C159" s="13"/>
      <c r="D159" s="4"/>
      <c r="E159" s="4"/>
      <c r="F159" s="4"/>
      <c r="G159" s="10"/>
      <c r="H159" s="10"/>
      <c r="I159" s="10"/>
      <c r="J159" s="10"/>
      <c r="N159" s="42" t="s">
        <v>232</v>
      </c>
      <c r="O159" s="42">
        <v>200</v>
      </c>
      <c r="P159" s="42" t="s">
        <v>234</v>
      </c>
      <c r="Q159" s="42">
        <v>200</v>
      </c>
      <c r="R159" s="42" t="s">
        <v>235</v>
      </c>
      <c r="S159" s="42">
        <v>200</v>
      </c>
      <c r="T159" s="42" t="s">
        <v>237</v>
      </c>
      <c r="U159" s="42">
        <v>20</v>
      </c>
      <c r="V159" s="42"/>
      <c r="W159" s="42"/>
    </row>
    <row r="160" spans="1:23" x14ac:dyDescent="0.2">
      <c r="J160" s="10"/>
      <c r="N160" s="42" t="s">
        <v>232</v>
      </c>
      <c r="O160" s="42">
        <v>300</v>
      </c>
      <c r="P160" s="42" t="s">
        <v>234</v>
      </c>
      <c r="Q160" s="42">
        <v>300</v>
      </c>
      <c r="R160" s="42" t="s">
        <v>235</v>
      </c>
      <c r="S160" s="42">
        <v>300</v>
      </c>
      <c r="T160" s="42" t="s">
        <v>237</v>
      </c>
      <c r="U160" s="42">
        <v>30</v>
      </c>
      <c r="V160" s="42"/>
      <c r="W160" s="42"/>
    </row>
    <row r="161" spans="10:23" x14ac:dyDescent="0.2">
      <c r="J161" s="10"/>
      <c r="N161" s="42" t="s">
        <v>232</v>
      </c>
      <c r="O161" s="42">
        <v>500</v>
      </c>
      <c r="P161" s="42" t="s">
        <v>234</v>
      </c>
      <c r="Q161" s="42">
        <v>500</v>
      </c>
      <c r="R161" s="42" t="s">
        <v>235</v>
      </c>
      <c r="S161" s="42">
        <v>500</v>
      </c>
      <c r="T161" s="42" t="s">
        <v>237</v>
      </c>
      <c r="U161" s="42">
        <v>50</v>
      </c>
      <c r="V161" s="42"/>
      <c r="W161" s="42"/>
    </row>
    <row r="162" spans="10:23" x14ac:dyDescent="0.2">
      <c r="J162" s="10"/>
      <c r="N162" s="42" t="s">
        <v>237</v>
      </c>
      <c r="O162" s="42">
        <v>15</v>
      </c>
      <c r="P162" s="42"/>
      <c r="Q162" s="42"/>
      <c r="R162" s="42"/>
      <c r="S162" s="42"/>
      <c r="T162" s="42"/>
      <c r="U162" s="42"/>
      <c r="V162" s="42"/>
      <c r="W162" s="42"/>
    </row>
    <row r="163" spans="10:23" x14ac:dyDescent="0.2">
      <c r="N163" s="42" t="s">
        <v>237</v>
      </c>
      <c r="O163" s="42">
        <v>25</v>
      </c>
      <c r="P163" s="42"/>
      <c r="Q163" s="42"/>
      <c r="R163" s="42"/>
      <c r="S163" s="42"/>
      <c r="T163" s="42"/>
      <c r="U163" s="42"/>
      <c r="V163" s="42"/>
      <c r="W163" s="42"/>
    </row>
    <row r="164" spans="10:23" x14ac:dyDescent="0.2">
      <c r="N164" s="42" t="s">
        <v>237</v>
      </c>
      <c r="O164" s="42">
        <v>40</v>
      </c>
      <c r="P164" s="42"/>
      <c r="Q164" s="42"/>
      <c r="R164" s="42"/>
      <c r="S164" s="42"/>
      <c r="T164" s="42"/>
      <c r="U164" s="42"/>
      <c r="V164" s="42"/>
      <c r="W164" s="42"/>
    </row>
    <row r="165" spans="10:23" x14ac:dyDescent="0.2">
      <c r="N165" s="42" t="s">
        <v>237</v>
      </c>
      <c r="O165" s="42">
        <v>50</v>
      </c>
      <c r="P165" s="42"/>
      <c r="Q165" s="42"/>
      <c r="R165" s="42"/>
      <c r="S165" s="42"/>
      <c r="T165" s="42"/>
      <c r="U165" s="42"/>
      <c r="V165" s="42"/>
      <c r="W165" s="42"/>
    </row>
    <row r="166" spans="10:23" x14ac:dyDescent="0.2">
      <c r="N166" s="42" t="s">
        <v>237</v>
      </c>
      <c r="O166" s="42">
        <v>80</v>
      </c>
      <c r="P166" s="42"/>
      <c r="Q166" s="42"/>
      <c r="R166" s="42"/>
      <c r="S166" s="42"/>
      <c r="T166" s="42"/>
      <c r="U166" s="42"/>
      <c r="V166" s="42"/>
      <c r="W166" s="42"/>
    </row>
    <row r="167" spans="10:23" x14ac:dyDescent="0.2">
      <c r="N167" s="42" t="s">
        <v>232</v>
      </c>
      <c r="O167" s="42">
        <v>200</v>
      </c>
      <c r="P167" s="42"/>
      <c r="Q167" s="42"/>
      <c r="R167" s="42"/>
      <c r="S167" s="42"/>
      <c r="T167" s="42"/>
      <c r="U167" s="42"/>
      <c r="V167" s="42"/>
      <c r="W167" s="42"/>
    </row>
    <row r="168" spans="10:23" x14ac:dyDescent="0.2">
      <c r="N168" s="42" t="s">
        <v>232</v>
      </c>
      <c r="O168" s="42">
        <v>300</v>
      </c>
      <c r="P168" s="42"/>
      <c r="Q168" s="42"/>
      <c r="R168" s="42"/>
      <c r="S168" s="42"/>
      <c r="T168" s="42"/>
      <c r="U168" s="42"/>
      <c r="V168" s="42"/>
      <c r="W168" s="42"/>
    </row>
    <row r="169" spans="10:23" x14ac:dyDescent="0.2">
      <c r="N169" s="42" t="s">
        <v>232</v>
      </c>
      <c r="O169" s="42">
        <v>400</v>
      </c>
      <c r="P169" s="42"/>
      <c r="Q169" s="42"/>
      <c r="R169" s="42"/>
      <c r="S169" s="42"/>
      <c r="T169" s="42"/>
      <c r="U169" s="42"/>
      <c r="V169" s="42"/>
      <c r="W169" s="42"/>
    </row>
    <row r="170" spans="10:23" x14ac:dyDescent="0.2">
      <c r="N170" s="42" t="s">
        <v>232</v>
      </c>
      <c r="O170" s="42">
        <v>500</v>
      </c>
      <c r="P170" s="42"/>
      <c r="Q170" s="42"/>
      <c r="R170" s="42"/>
      <c r="S170" s="42"/>
      <c r="T170" s="42"/>
      <c r="U170" s="42"/>
      <c r="V170" s="42"/>
      <c r="W170" s="42"/>
    </row>
    <row r="171" spans="10:23" x14ac:dyDescent="0.2">
      <c r="N171" s="42" t="s">
        <v>232</v>
      </c>
      <c r="O171" s="42">
        <v>500</v>
      </c>
      <c r="P171" s="42"/>
      <c r="Q171" s="42"/>
      <c r="R171" s="42"/>
      <c r="S171" s="42"/>
      <c r="T171" s="42"/>
      <c r="U171" s="42"/>
      <c r="V171" s="42"/>
      <c r="W171" s="42"/>
    </row>
    <row r="172" spans="10:23" x14ac:dyDescent="0.2">
      <c r="N172" s="38" t="s">
        <v>228</v>
      </c>
      <c r="O172" s="38">
        <v>20</v>
      </c>
      <c r="P172" s="38"/>
      <c r="Q172" s="38"/>
      <c r="R172" s="38"/>
      <c r="S172" s="38"/>
      <c r="T172" s="38"/>
      <c r="U172" s="38"/>
      <c r="V172" s="38"/>
      <c r="W172" s="38"/>
    </row>
    <row r="173" spans="10:23" x14ac:dyDescent="0.2">
      <c r="N173" s="38" t="s">
        <v>232</v>
      </c>
      <c r="O173" s="38">
        <v>200</v>
      </c>
      <c r="P173" s="38" t="s">
        <v>234</v>
      </c>
      <c r="Q173" s="38">
        <v>200</v>
      </c>
      <c r="R173" s="38" t="s">
        <v>235</v>
      </c>
      <c r="S173" s="38">
        <v>200</v>
      </c>
      <c r="T173" s="38" t="s">
        <v>237</v>
      </c>
      <c r="U173" s="38">
        <v>20</v>
      </c>
      <c r="V173" s="38"/>
      <c r="W173" s="38"/>
    </row>
    <row r="174" spans="10:23" x14ac:dyDescent="0.2">
      <c r="N174" s="38" t="s">
        <v>232</v>
      </c>
      <c r="O174" s="38">
        <v>300</v>
      </c>
      <c r="P174" s="38" t="s">
        <v>234</v>
      </c>
      <c r="Q174" s="38">
        <v>300</v>
      </c>
      <c r="R174" s="38" t="s">
        <v>235</v>
      </c>
      <c r="S174" s="38">
        <v>300</v>
      </c>
      <c r="T174" s="38" t="s">
        <v>237</v>
      </c>
      <c r="U174" s="38">
        <v>30</v>
      </c>
      <c r="V174" s="38"/>
      <c r="W174" s="38"/>
    </row>
    <row r="175" spans="10:23" x14ac:dyDescent="0.2">
      <c r="N175" s="38" t="s">
        <v>232</v>
      </c>
      <c r="O175" s="38">
        <v>500</v>
      </c>
      <c r="P175" s="38" t="s">
        <v>234</v>
      </c>
      <c r="Q175" s="38">
        <v>500</v>
      </c>
      <c r="R175" s="38" t="s">
        <v>235</v>
      </c>
      <c r="S175" s="38">
        <v>500</v>
      </c>
      <c r="T175" s="38" t="s">
        <v>237</v>
      </c>
      <c r="U175" s="38">
        <v>50</v>
      </c>
      <c r="V175" s="38"/>
      <c r="W175" s="38"/>
    </row>
    <row r="176" spans="10:23" x14ac:dyDescent="0.2">
      <c r="N176" s="38" t="s">
        <v>229</v>
      </c>
      <c r="O176" s="38">
        <v>500</v>
      </c>
      <c r="P176" s="38"/>
      <c r="Q176" s="38"/>
      <c r="R176" s="38"/>
      <c r="S176" s="38"/>
      <c r="T176" s="38"/>
      <c r="U176" s="38"/>
      <c r="V176" s="38"/>
      <c r="W176" s="38"/>
    </row>
    <row r="177" spans="14:23" x14ac:dyDescent="0.2">
      <c r="N177" s="38" t="s">
        <v>229</v>
      </c>
      <c r="O177" s="38">
        <v>800</v>
      </c>
      <c r="P177" s="38"/>
      <c r="Q177" s="38"/>
      <c r="R177" s="38"/>
      <c r="S177" s="38"/>
      <c r="T177" s="38"/>
      <c r="U177" s="38"/>
      <c r="V177" s="38"/>
      <c r="W177" s="38"/>
    </row>
    <row r="178" spans="14:23" x14ac:dyDescent="0.2">
      <c r="N178" s="38" t="s">
        <v>229</v>
      </c>
      <c r="O178" s="38">
        <v>1000</v>
      </c>
      <c r="P178" s="38"/>
      <c r="Q178" s="38"/>
      <c r="R178" s="38"/>
      <c r="S178" s="38"/>
      <c r="T178" s="38"/>
      <c r="U178" s="38"/>
      <c r="V178" s="38"/>
      <c r="W178" s="38"/>
    </row>
    <row r="179" spans="14:23" x14ac:dyDescent="0.2">
      <c r="N179" s="38" t="s">
        <v>229</v>
      </c>
      <c r="O179" s="38">
        <v>1500</v>
      </c>
      <c r="P179" s="38"/>
      <c r="Q179" s="38"/>
      <c r="R179" s="38"/>
      <c r="S179" s="38"/>
      <c r="T179" s="38"/>
      <c r="U179" s="38"/>
      <c r="V179" s="38"/>
      <c r="W179" s="38"/>
    </row>
    <row r="180" spans="14:23" x14ac:dyDescent="0.2">
      <c r="N180" s="38" t="s">
        <v>229</v>
      </c>
      <c r="O180" s="38">
        <v>2000</v>
      </c>
      <c r="P180" s="38"/>
      <c r="Q180" s="38"/>
      <c r="R180" s="38"/>
      <c r="S180" s="38"/>
      <c r="T180" s="38"/>
      <c r="U180" s="38"/>
      <c r="V180" s="38"/>
      <c r="W180" s="38"/>
    </row>
    <row r="181" spans="14:23" x14ac:dyDescent="0.2">
      <c r="N181" s="38" t="s">
        <v>232</v>
      </c>
      <c r="O181" s="38">
        <v>200</v>
      </c>
      <c r="P181" s="38"/>
      <c r="Q181" s="38"/>
      <c r="R181" s="38"/>
      <c r="S181" s="38"/>
      <c r="T181" s="38"/>
      <c r="U181" s="38"/>
      <c r="V181" s="38"/>
      <c r="W181" s="38"/>
    </row>
    <row r="182" spans="14:23" x14ac:dyDescent="0.2">
      <c r="N182" s="38" t="s">
        <v>232</v>
      </c>
      <c r="O182" s="38">
        <v>300</v>
      </c>
      <c r="P182" s="38"/>
      <c r="Q182" s="38"/>
      <c r="R182" s="38"/>
      <c r="S182" s="38"/>
      <c r="T182" s="38"/>
      <c r="U182" s="38"/>
      <c r="V182" s="38"/>
      <c r="W182" s="38"/>
    </row>
    <row r="183" spans="14:23" x14ac:dyDescent="0.2">
      <c r="N183" s="38" t="s">
        <v>232</v>
      </c>
      <c r="O183" s="38">
        <v>500</v>
      </c>
      <c r="P183" s="38"/>
      <c r="Q183" s="38"/>
      <c r="R183" s="38"/>
      <c r="S183" s="38"/>
      <c r="T183" s="38"/>
      <c r="U183" s="38"/>
      <c r="V183" s="38"/>
      <c r="W183" s="38"/>
    </row>
    <row r="184" spans="14:23" x14ac:dyDescent="0.2">
      <c r="N184" s="38" t="s">
        <v>251</v>
      </c>
      <c r="O184" s="38">
        <v>500</v>
      </c>
      <c r="P184" s="38"/>
      <c r="Q184" s="38"/>
      <c r="R184" s="38"/>
      <c r="S184" s="38"/>
      <c r="T184" s="38"/>
      <c r="U184" s="38"/>
      <c r="V184" s="38"/>
      <c r="W184" s="38"/>
    </row>
    <row r="185" spans="14:23" x14ac:dyDescent="0.2">
      <c r="N185" s="38" t="s">
        <v>251</v>
      </c>
      <c r="O185" s="38">
        <v>2000</v>
      </c>
      <c r="P185" s="38"/>
      <c r="Q185" s="38"/>
      <c r="R185" s="38"/>
      <c r="S185" s="38"/>
      <c r="T185" s="38"/>
      <c r="U185" s="38"/>
      <c r="V185" s="38"/>
      <c r="W185" s="38"/>
    </row>
    <row r="186" spans="14:23" x14ac:dyDescent="0.2">
      <c r="N186" s="42" t="s">
        <v>228</v>
      </c>
      <c r="O186" s="42">
        <v>20</v>
      </c>
      <c r="P186" s="42"/>
      <c r="Q186" s="42"/>
      <c r="R186" s="42"/>
      <c r="S186" s="42"/>
      <c r="T186" s="42"/>
      <c r="U186" s="42"/>
      <c r="V186" s="42"/>
      <c r="W186" s="42"/>
    </row>
    <row r="187" spans="14:23" x14ac:dyDescent="0.2">
      <c r="N187" s="42" t="s">
        <v>232</v>
      </c>
      <c r="O187" s="42">
        <v>200</v>
      </c>
      <c r="P187" s="42" t="s">
        <v>234</v>
      </c>
      <c r="Q187" s="42">
        <v>200</v>
      </c>
      <c r="R187" s="42" t="s">
        <v>235</v>
      </c>
      <c r="S187" s="42">
        <v>200</v>
      </c>
      <c r="T187" s="42" t="s">
        <v>237</v>
      </c>
      <c r="U187" s="42">
        <v>20</v>
      </c>
      <c r="V187" s="42"/>
      <c r="W187" s="42"/>
    </row>
    <row r="188" spans="14:23" x14ac:dyDescent="0.2">
      <c r="N188" s="42" t="s">
        <v>232</v>
      </c>
      <c r="O188" s="42">
        <v>300</v>
      </c>
      <c r="P188" s="42" t="s">
        <v>234</v>
      </c>
      <c r="Q188" s="42">
        <v>300</v>
      </c>
      <c r="R188" s="42" t="s">
        <v>235</v>
      </c>
      <c r="S188" s="42">
        <v>300</v>
      </c>
      <c r="T188" s="42" t="s">
        <v>237</v>
      </c>
      <c r="U188" s="42">
        <v>30</v>
      </c>
      <c r="V188" s="42"/>
      <c r="W188" s="42"/>
    </row>
    <row r="189" spans="14:23" x14ac:dyDescent="0.2">
      <c r="N189" s="42" t="s">
        <v>232</v>
      </c>
      <c r="O189" s="42">
        <v>500</v>
      </c>
      <c r="P189" s="42" t="s">
        <v>234</v>
      </c>
      <c r="Q189" s="42">
        <v>500</v>
      </c>
      <c r="R189" s="42" t="s">
        <v>235</v>
      </c>
      <c r="S189" s="42">
        <v>500</v>
      </c>
      <c r="T189" s="42" t="s">
        <v>237</v>
      </c>
      <c r="U189" s="42">
        <v>50</v>
      </c>
      <c r="V189" s="42"/>
      <c r="W189" s="42"/>
    </row>
    <row r="190" spans="14:23" x14ac:dyDescent="0.2">
      <c r="N190" s="42" t="s">
        <v>232</v>
      </c>
      <c r="O190" s="42">
        <v>200</v>
      </c>
      <c r="P190" s="42"/>
      <c r="Q190" s="42"/>
      <c r="R190" s="42"/>
      <c r="S190" s="42"/>
      <c r="T190" s="42"/>
      <c r="U190" s="42"/>
      <c r="V190" s="42"/>
      <c r="W190" s="42"/>
    </row>
    <row r="191" spans="14:23" x14ac:dyDescent="0.2">
      <c r="N191" s="42" t="s">
        <v>232</v>
      </c>
      <c r="O191" s="42">
        <v>300</v>
      </c>
      <c r="P191" s="42"/>
      <c r="Q191" s="42"/>
      <c r="R191" s="42"/>
      <c r="S191" s="42"/>
      <c r="T191" s="42"/>
      <c r="U191" s="42"/>
      <c r="V191" s="42"/>
      <c r="W191" s="42"/>
    </row>
    <row r="192" spans="14:23" x14ac:dyDescent="0.2">
      <c r="N192" s="42" t="s">
        <v>232</v>
      </c>
      <c r="O192" s="42">
        <v>400</v>
      </c>
      <c r="P192" s="42"/>
      <c r="Q192" s="42"/>
      <c r="R192" s="42"/>
      <c r="S192" s="42"/>
      <c r="T192" s="42"/>
      <c r="U192" s="42"/>
      <c r="V192" s="42"/>
      <c r="W192" s="42"/>
    </row>
    <row r="193" spans="14:23" x14ac:dyDescent="0.2">
      <c r="N193" s="42" t="s">
        <v>232</v>
      </c>
      <c r="O193" s="42">
        <v>500</v>
      </c>
      <c r="P193" s="42"/>
      <c r="Q193" s="42"/>
      <c r="R193" s="42"/>
      <c r="S193" s="42"/>
      <c r="T193" s="42"/>
      <c r="U193" s="42"/>
      <c r="V193" s="42"/>
      <c r="W193" s="42"/>
    </row>
    <row r="194" spans="14:23" x14ac:dyDescent="0.2">
      <c r="N194" s="42" t="s">
        <v>232</v>
      </c>
      <c r="O194" s="42">
        <v>500</v>
      </c>
      <c r="P194" s="42"/>
      <c r="Q194" s="42"/>
      <c r="R194" s="42"/>
      <c r="S194" s="42"/>
      <c r="T194" s="42"/>
      <c r="U194" s="42"/>
      <c r="V194" s="42"/>
      <c r="W194" s="42"/>
    </row>
    <row r="195" spans="14:23" x14ac:dyDescent="0.2">
      <c r="N195" s="42" t="s">
        <v>229</v>
      </c>
      <c r="O195" s="42">
        <v>200</v>
      </c>
      <c r="P195" s="42"/>
      <c r="Q195" s="42"/>
      <c r="R195" s="42"/>
      <c r="S195" s="42"/>
      <c r="T195" s="42"/>
      <c r="U195" s="42"/>
      <c r="V195" s="42"/>
      <c r="W195" s="42"/>
    </row>
    <row r="196" spans="14:23" x14ac:dyDescent="0.2">
      <c r="N196" s="42" t="s">
        <v>237</v>
      </c>
      <c r="O196" s="42">
        <v>40</v>
      </c>
      <c r="P196" s="42"/>
      <c r="Q196" s="42"/>
      <c r="R196" s="42"/>
      <c r="S196" s="42"/>
      <c r="T196" s="42"/>
      <c r="U196" s="42"/>
      <c r="V196" s="42"/>
      <c r="W196" s="42"/>
    </row>
    <row r="197" spans="14:23" x14ac:dyDescent="0.2">
      <c r="N197" s="42" t="s">
        <v>235</v>
      </c>
      <c r="O197" s="42">
        <v>500</v>
      </c>
      <c r="P197" s="42"/>
      <c r="Q197" s="42"/>
      <c r="R197" s="42"/>
      <c r="S197" s="42"/>
      <c r="T197" s="42"/>
      <c r="U197" s="42"/>
      <c r="V197" s="42"/>
      <c r="W197" s="42"/>
    </row>
    <row r="198" spans="14:23" x14ac:dyDescent="0.2">
      <c r="N198" s="42" t="s">
        <v>255</v>
      </c>
      <c r="O198" s="42">
        <v>500</v>
      </c>
      <c r="P198" s="42"/>
      <c r="Q198" s="42"/>
      <c r="R198" s="42"/>
      <c r="S198" s="42"/>
      <c r="T198" s="42"/>
      <c r="U198" s="42"/>
      <c r="V198" s="42"/>
      <c r="W198" s="42"/>
    </row>
    <row r="199" spans="14:23" x14ac:dyDescent="0.2">
      <c r="N199" s="42" t="s">
        <v>253</v>
      </c>
      <c r="O199" s="42">
        <v>2</v>
      </c>
      <c r="P199" s="42"/>
      <c r="Q199" s="42"/>
      <c r="R199" s="42"/>
      <c r="S199" s="42"/>
      <c r="T199" s="42"/>
      <c r="U199" s="42"/>
      <c r="V199" s="42"/>
      <c r="W199" s="42"/>
    </row>
    <row r="200" spans="14:23" x14ac:dyDescent="0.2">
      <c r="N200" s="38" t="s">
        <v>228</v>
      </c>
      <c r="O200" s="38">
        <v>20</v>
      </c>
      <c r="P200" s="38"/>
      <c r="Q200" s="38"/>
      <c r="R200" s="38"/>
      <c r="S200" s="38"/>
      <c r="T200" s="38"/>
      <c r="U200" s="38"/>
      <c r="V200" s="38"/>
      <c r="W200" s="38"/>
    </row>
    <row r="201" spans="14:23" x14ac:dyDescent="0.2">
      <c r="N201" s="38" t="s">
        <v>232</v>
      </c>
      <c r="O201" s="38">
        <v>200</v>
      </c>
      <c r="P201" s="38" t="s">
        <v>234</v>
      </c>
      <c r="Q201" s="38">
        <v>200</v>
      </c>
      <c r="R201" s="38" t="s">
        <v>235</v>
      </c>
      <c r="S201" s="38">
        <v>200</v>
      </c>
      <c r="T201" s="38" t="s">
        <v>237</v>
      </c>
      <c r="U201" s="38">
        <v>20</v>
      </c>
      <c r="V201" s="38"/>
      <c r="W201" s="38"/>
    </row>
    <row r="202" spans="14:23" x14ac:dyDescent="0.2">
      <c r="N202" s="38" t="s">
        <v>232</v>
      </c>
      <c r="O202" s="38">
        <v>300</v>
      </c>
      <c r="P202" s="38" t="s">
        <v>234</v>
      </c>
      <c r="Q202" s="38">
        <v>300</v>
      </c>
      <c r="R202" s="38" t="s">
        <v>235</v>
      </c>
      <c r="S202" s="38">
        <v>300</v>
      </c>
      <c r="T202" s="38" t="s">
        <v>237</v>
      </c>
      <c r="U202" s="38">
        <v>30</v>
      </c>
      <c r="V202" s="38"/>
      <c r="W202" s="38"/>
    </row>
    <row r="203" spans="14:23" x14ac:dyDescent="0.2">
      <c r="N203" s="38" t="s">
        <v>232</v>
      </c>
      <c r="O203" s="38">
        <v>500</v>
      </c>
      <c r="P203" s="38" t="s">
        <v>234</v>
      </c>
      <c r="Q203" s="38">
        <v>500</v>
      </c>
      <c r="R203" s="38" t="s">
        <v>235</v>
      </c>
      <c r="S203" s="38">
        <v>500</v>
      </c>
      <c r="T203" s="38" t="s">
        <v>237</v>
      </c>
      <c r="U203" s="38">
        <v>50</v>
      </c>
      <c r="V203" s="38"/>
      <c r="W203" s="38"/>
    </row>
    <row r="204" spans="14:23" x14ac:dyDescent="0.2">
      <c r="N204" s="38" t="s">
        <v>239</v>
      </c>
      <c r="O204" s="38">
        <v>5</v>
      </c>
      <c r="P204" s="38"/>
      <c r="Q204" s="38"/>
      <c r="R204" s="38"/>
      <c r="S204" s="38"/>
      <c r="T204" s="38"/>
      <c r="U204" s="38"/>
      <c r="V204" s="38"/>
      <c r="W204" s="38"/>
    </row>
    <row r="205" spans="14:23" x14ac:dyDescent="0.2">
      <c r="N205" s="38" t="s">
        <v>239</v>
      </c>
      <c r="O205" s="38">
        <v>5</v>
      </c>
      <c r="P205" s="38"/>
      <c r="Q205" s="38"/>
      <c r="R205" s="38"/>
      <c r="S205" s="38"/>
      <c r="T205" s="38"/>
      <c r="U205" s="38"/>
      <c r="V205" s="38"/>
      <c r="W205" s="38"/>
    </row>
    <row r="206" spans="14:23" x14ac:dyDescent="0.2">
      <c r="N206" s="38" t="s">
        <v>239</v>
      </c>
      <c r="O206" s="38">
        <v>5</v>
      </c>
      <c r="P206" s="38"/>
      <c r="Q206" s="38"/>
      <c r="R206" s="38"/>
      <c r="S206" s="38"/>
      <c r="T206" s="38"/>
      <c r="U206" s="38"/>
      <c r="V206" s="38"/>
      <c r="W206" s="38"/>
    </row>
    <row r="207" spans="14:23" x14ac:dyDescent="0.2">
      <c r="N207" s="38" t="s">
        <v>239</v>
      </c>
      <c r="O207" s="38">
        <v>5</v>
      </c>
      <c r="P207" s="38"/>
      <c r="Q207" s="38"/>
      <c r="R207" s="38"/>
      <c r="S207" s="38"/>
      <c r="T207" s="38"/>
      <c r="U207" s="38"/>
      <c r="V207" s="38"/>
      <c r="W207" s="38"/>
    </row>
    <row r="208" spans="14:23" x14ac:dyDescent="0.2">
      <c r="N208" s="38" t="s">
        <v>232</v>
      </c>
      <c r="O208" s="38">
        <v>500</v>
      </c>
      <c r="P208" s="38"/>
      <c r="Q208" s="38"/>
      <c r="R208" s="38"/>
      <c r="S208" s="38"/>
      <c r="T208" s="38"/>
      <c r="U208" s="38"/>
      <c r="V208" s="38"/>
      <c r="W208" s="38"/>
    </row>
    <row r="209" spans="14:23" x14ac:dyDescent="0.2">
      <c r="N209" s="38" t="s">
        <v>237</v>
      </c>
      <c r="O209" s="38">
        <v>10</v>
      </c>
      <c r="P209" s="38"/>
      <c r="Q209" s="38"/>
      <c r="R209" s="38"/>
      <c r="S209" s="38"/>
      <c r="T209" s="38"/>
      <c r="U209" s="38"/>
      <c r="V209" s="38"/>
      <c r="W209" s="38"/>
    </row>
    <row r="210" spans="14:23" x14ac:dyDescent="0.2">
      <c r="N210" s="38" t="s">
        <v>237</v>
      </c>
      <c r="O210" s="38">
        <v>20</v>
      </c>
      <c r="P210" s="38"/>
      <c r="Q210" s="38"/>
      <c r="R210" s="38"/>
      <c r="S210" s="38"/>
      <c r="T210" s="38"/>
      <c r="U210" s="38"/>
      <c r="V210" s="38"/>
      <c r="W210" s="38"/>
    </row>
    <row r="211" spans="14:23" x14ac:dyDescent="0.2">
      <c r="N211" s="38" t="s">
        <v>237</v>
      </c>
      <c r="O211" s="38">
        <v>30</v>
      </c>
      <c r="P211" s="38"/>
      <c r="Q211" s="38"/>
      <c r="R211" s="38"/>
      <c r="S211" s="38"/>
      <c r="T211" s="38"/>
      <c r="U211" s="38"/>
      <c r="V211" s="38"/>
      <c r="W211" s="38"/>
    </row>
    <row r="212" spans="14:23" x14ac:dyDescent="0.2">
      <c r="N212" s="38" t="s">
        <v>237</v>
      </c>
      <c r="O212" s="38">
        <v>40</v>
      </c>
      <c r="P212" s="38"/>
      <c r="Q212" s="38"/>
      <c r="R212" s="38"/>
      <c r="S212" s="38"/>
      <c r="T212" s="38"/>
      <c r="U212" s="38"/>
      <c r="V212" s="38"/>
      <c r="W212" s="38"/>
    </row>
    <row r="213" spans="14:23" x14ac:dyDescent="0.2">
      <c r="N213" s="38" t="s">
        <v>237</v>
      </c>
      <c r="O213" s="38">
        <v>50</v>
      </c>
      <c r="P213" s="38"/>
      <c r="Q213" s="38"/>
      <c r="R213" s="38"/>
      <c r="S213" s="38"/>
      <c r="T213" s="38"/>
      <c r="U213" s="38"/>
      <c r="V213" s="38"/>
      <c r="W213" s="38"/>
    </row>
    <row r="214" spans="14:23" x14ac:dyDescent="0.2">
      <c r="N214" s="42" t="s">
        <v>228</v>
      </c>
      <c r="O214" s="42">
        <v>30</v>
      </c>
      <c r="P214" s="42"/>
      <c r="Q214" s="42"/>
      <c r="R214" s="42"/>
      <c r="S214" s="42"/>
      <c r="T214" s="42"/>
      <c r="U214" s="42"/>
      <c r="V214" s="42"/>
      <c r="W214" s="42"/>
    </row>
    <row r="215" spans="14:23" x14ac:dyDescent="0.2">
      <c r="N215" s="42" t="s">
        <v>232</v>
      </c>
      <c r="O215" s="42">
        <v>200</v>
      </c>
      <c r="P215" s="42" t="s">
        <v>234</v>
      </c>
      <c r="Q215" s="42">
        <v>200</v>
      </c>
      <c r="R215" s="42" t="s">
        <v>235</v>
      </c>
      <c r="S215" s="42">
        <v>200</v>
      </c>
      <c r="T215" s="42" t="s">
        <v>237</v>
      </c>
      <c r="U215" s="42">
        <v>20</v>
      </c>
      <c r="V215" s="42"/>
      <c r="W215" s="42"/>
    </row>
    <row r="216" spans="14:23" x14ac:dyDescent="0.2">
      <c r="N216" s="42" t="s">
        <v>232</v>
      </c>
      <c r="O216" s="42">
        <v>300</v>
      </c>
      <c r="P216" s="42" t="s">
        <v>234</v>
      </c>
      <c r="Q216" s="42">
        <v>300</v>
      </c>
      <c r="R216" s="42" t="s">
        <v>235</v>
      </c>
      <c r="S216" s="42">
        <v>300</v>
      </c>
      <c r="T216" s="42" t="s">
        <v>237</v>
      </c>
      <c r="U216" s="42">
        <v>30</v>
      </c>
      <c r="V216" s="42"/>
      <c r="W216" s="42"/>
    </row>
    <row r="217" spans="14:23" x14ac:dyDescent="0.2">
      <c r="N217" s="42" t="s">
        <v>232</v>
      </c>
      <c r="O217" s="42">
        <v>500</v>
      </c>
      <c r="P217" s="42" t="s">
        <v>234</v>
      </c>
      <c r="Q217" s="42">
        <v>500</v>
      </c>
      <c r="R217" s="42" t="s">
        <v>235</v>
      </c>
      <c r="S217" s="42">
        <v>500</v>
      </c>
      <c r="T217" s="42" t="s">
        <v>237</v>
      </c>
      <c r="U217" s="42">
        <v>50</v>
      </c>
      <c r="V217" s="42"/>
      <c r="W217" s="42"/>
    </row>
    <row r="218" spans="14:23" x14ac:dyDescent="0.2">
      <c r="N218" s="42" t="s">
        <v>235</v>
      </c>
      <c r="O218" s="42">
        <v>500</v>
      </c>
      <c r="P218" s="42"/>
      <c r="Q218" s="42"/>
      <c r="R218" s="42"/>
      <c r="S218" s="42"/>
      <c r="T218" s="42"/>
      <c r="U218" s="42"/>
      <c r="V218" s="42"/>
      <c r="W218" s="42"/>
    </row>
    <row r="219" spans="14:23" x14ac:dyDescent="0.2">
      <c r="N219" s="42" t="s">
        <v>235</v>
      </c>
      <c r="O219" s="42">
        <v>800</v>
      </c>
      <c r="P219" s="42"/>
      <c r="Q219" s="42"/>
      <c r="R219" s="42"/>
      <c r="S219" s="42"/>
      <c r="T219" s="42"/>
      <c r="U219" s="42"/>
      <c r="V219" s="42"/>
      <c r="W219" s="42"/>
    </row>
    <row r="220" spans="14:23" x14ac:dyDescent="0.2">
      <c r="N220" s="42" t="s">
        <v>235</v>
      </c>
      <c r="O220" s="42">
        <v>1000</v>
      </c>
      <c r="P220" s="42"/>
      <c r="Q220" s="42"/>
      <c r="R220" s="42"/>
      <c r="S220" s="42"/>
      <c r="T220" s="42"/>
      <c r="U220" s="42"/>
      <c r="V220" s="42"/>
      <c r="W220" s="42"/>
    </row>
    <row r="221" spans="14:23" x14ac:dyDescent="0.2">
      <c r="N221" s="42" t="s">
        <v>235</v>
      </c>
      <c r="O221" s="42">
        <v>1200</v>
      </c>
      <c r="P221" s="42"/>
      <c r="Q221" s="42"/>
      <c r="R221" s="42"/>
      <c r="S221" s="42"/>
      <c r="T221" s="42"/>
      <c r="U221" s="42"/>
      <c r="V221" s="42"/>
      <c r="W221" s="42"/>
    </row>
    <row r="222" spans="14:23" x14ac:dyDescent="0.2">
      <c r="N222" s="42" t="s">
        <v>235</v>
      </c>
      <c r="O222" s="42">
        <v>1500</v>
      </c>
      <c r="P222" s="42"/>
      <c r="Q222" s="42"/>
      <c r="R222" s="42"/>
      <c r="S222" s="42"/>
      <c r="T222" s="42"/>
      <c r="U222" s="42"/>
      <c r="V222" s="42"/>
      <c r="W222" s="42"/>
    </row>
    <row r="223" spans="14:23" x14ac:dyDescent="0.2">
      <c r="N223" s="42" t="s">
        <v>235</v>
      </c>
      <c r="O223" s="42">
        <v>100</v>
      </c>
      <c r="P223" s="42"/>
      <c r="Q223" s="42"/>
      <c r="R223" s="42"/>
      <c r="S223" s="42"/>
      <c r="T223" s="42"/>
      <c r="U223" s="42"/>
      <c r="V223" s="42"/>
      <c r="W223" s="42"/>
    </row>
    <row r="224" spans="14:23" x14ac:dyDescent="0.2">
      <c r="N224" s="42" t="s">
        <v>235</v>
      </c>
      <c r="O224" s="42">
        <v>200</v>
      </c>
      <c r="P224" s="42"/>
      <c r="Q224" s="42"/>
      <c r="R224" s="42"/>
      <c r="S224" s="42"/>
      <c r="T224" s="42"/>
      <c r="U224" s="42"/>
      <c r="V224" s="42"/>
      <c r="W224" s="42"/>
    </row>
    <row r="225" spans="14:23" x14ac:dyDescent="0.2">
      <c r="N225" s="42" t="s">
        <v>235</v>
      </c>
      <c r="O225" s="42">
        <v>300</v>
      </c>
      <c r="P225" s="42"/>
      <c r="Q225" s="42"/>
      <c r="R225" s="42"/>
      <c r="S225" s="42"/>
      <c r="T225" s="42"/>
      <c r="U225" s="42"/>
      <c r="V225" s="42"/>
      <c r="W225" s="42"/>
    </row>
    <row r="226" spans="14:23" x14ac:dyDescent="0.2">
      <c r="N226" s="42" t="s">
        <v>235</v>
      </c>
      <c r="O226" s="42">
        <v>500</v>
      </c>
      <c r="P226" s="42"/>
      <c r="Q226" s="42"/>
      <c r="R226" s="42"/>
      <c r="S226" s="42"/>
      <c r="T226" s="42"/>
      <c r="U226" s="42"/>
      <c r="V226" s="42"/>
      <c r="W226" s="42"/>
    </row>
    <row r="227" spans="14:23" x14ac:dyDescent="0.2">
      <c r="N227" s="42" t="s">
        <v>235</v>
      </c>
      <c r="O227" s="42">
        <v>1000</v>
      </c>
      <c r="P227" s="42"/>
      <c r="Q227" s="42"/>
      <c r="R227" s="42"/>
      <c r="S227" s="42"/>
      <c r="T227" s="42"/>
      <c r="U227" s="42"/>
      <c r="V227" s="42"/>
      <c r="W227" s="42"/>
    </row>
    <row r="228" spans="14:23" x14ac:dyDescent="0.2">
      <c r="N228" s="43"/>
      <c r="O228" s="43"/>
      <c r="P228" s="43"/>
      <c r="Q228" s="43"/>
      <c r="R228" s="43"/>
      <c r="S228" s="43"/>
      <c r="T228" s="43"/>
      <c r="U228" s="43"/>
      <c r="V228" s="43"/>
      <c r="W228" s="43"/>
    </row>
  </sheetData>
  <phoneticPr fontId="1" type="noConversion"/>
  <conditionalFormatting sqref="A4:H4">
    <cfRule type="expression" dxfId="19" priority="17">
      <formula>A4="Client"</formula>
    </cfRule>
    <cfRule type="expression" dxfId="18" priority="18">
      <formula>A4="Excluded"</formula>
    </cfRule>
    <cfRule type="expression" dxfId="17" priority="19">
      <formula>A4="Server"</formula>
    </cfRule>
    <cfRule type="expression" dxfId="16" priority="20">
      <formula>A4="Both"</formula>
    </cfRule>
  </conditionalFormatting>
  <conditionalFormatting sqref="I4">
    <cfRule type="expression" dxfId="15" priority="13">
      <formula>I4="Client"</formula>
    </cfRule>
    <cfRule type="expression" dxfId="14" priority="14">
      <formula>I4="Excluded"</formula>
    </cfRule>
    <cfRule type="expression" dxfId="13" priority="15">
      <formula>I4="Server"</formula>
    </cfRule>
    <cfRule type="expression" dxfId="12" priority="16">
      <formula>I4="Both"</formula>
    </cfRule>
  </conditionalFormatting>
  <conditionalFormatting sqref="E4">
    <cfRule type="expression" dxfId="11" priority="9">
      <formula>E4="Client"</formula>
    </cfRule>
    <cfRule type="expression" dxfId="10" priority="10">
      <formula>E4="Excluded"</formula>
    </cfRule>
    <cfRule type="expression" dxfId="9" priority="11">
      <formula>E4="Server"</formula>
    </cfRule>
    <cfRule type="expression" dxfId="8" priority="12">
      <formula>E4="Both"</formula>
    </cfRule>
  </conditionalFormatting>
  <conditionalFormatting sqref="F4">
    <cfRule type="expression" dxfId="7" priority="5">
      <formula>F4="Client"</formula>
    </cfRule>
    <cfRule type="expression" dxfId="6" priority="6">
      <formula>F4="Excluded"</formula>
    </cfRule>
    <cfRule type="expression" dxfId="5" priority="7">
      <formula>F4="Server"</formula>
    </cfRule>
    <cfRule type="expression" dxfId="4" priority="8">
      <formula>F4="Both"</formula>
    </cfRule>
  </conditionalFormatting>
  <conditionalFormatting sqref="J4">
    <cfRule type="expression" dxfId="3" priority="1">
      <formula>J4="Client"</formula>
    </cfRule>
    <cfRule type="expression" dxfId="2" priority="2">
      <formula>J4="Excluded"</formula>
    </cfRule>
    <cfRule type="expression" dxfId="1" priority="3">
      <formula>J4="Server"</formula>
    </cfRule>
    <cfRule type="expression" dxfId="0" priority="4">
      <formula>J4="Both"</formula>
    </cfRule>
  </conditionalFormatting>
  <dataValidations count="1">
    <dataValidation type="list" allowBlank="1" showInputMessage="1" showErrorMessage="1" sqref="A4:J4">
      <formula1>"Both,Server,Client,Excluded"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2018-10-11T07:30:53Z</dcterms:modified>
</cp:coreProperties>
</file>