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wei\Desktop\属性调整\"/>
    </mc:Choice>
  </mc:AlternateContent>
  <xr:revisionPtr revIDLastSave="0" documentId="13_ncr:1_{16B0804B-F89A-460E-A6FB-5D674F678CE4}" xr6:coauthVersionLast="40" xr6:coauthVersionMax="40" xr10:uidLastSave="{00000000-0000-0000-0000-000000000000}"/>
  <bookViews>
    <workbookView xWindow="0" yWindow="0" windowWidth="22368" windowHeight="951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Sheet1!$A$5:$W$80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88" i="1" l="1"/>
  <c r="W89" i="1"/>
  <c r="W90" i="1"/>
  <c r="W91" i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87" i="1"/>
  <c r="O60" i="1" l="1"/>
  <c r="O40" i="1" l="1"/>
  <c r="W77" i="1" l="1"/>
  <c r="W78" i="1" s="1"/>
  <c r="W79" i="1" s="1"/>
  <c r="W80" i="1" s="1"/>
  <c r="W81" i="1" s="1"/>
  <c r="W82" i="1" s="1"/>
  <c r="W83" i="1" s="1"/>
  <c r="W84" i="1" s="1"/>
  <c r="W85" i="1" s="1"/>
  <c r="W86" i="1" s="1"/>
  <c r="O105" i="1"/>
  <c r="O100" i="1"/>
  <c r="O95" i="1"/>
  <c r="O90" i="1"/>
  <c r="O85" i="1"/>
  <c r="O80" i="1"/>
  <c r="O75" i="1"/>
  <c r="O70" i="1"/>
  <c r="D105" i="1" l="1"/>
  <c r="D100" i="1"/>
  <c r="D95" i="1"/>
  <c r="D90" i="1"/>
  <c r="D85" i="1"/>
  <c r="D104" i="1" l="1"/>
  <c r="D103" i="1"/>
  <c r="D102" i="1"/>
  <c r="D101" i="1"/>
  <c r="D99" i="1"/>
  <c r="D98" i="1"/>
  <c r="D97" i="1"/>
  <c r="D96" i="1"/>
  <c r="D94" i="1"/>
  <c r="D93" i="1"/>
  <c r="D92" i="1"/>
  <c r="D91" i="1"/>
  <c r="D89" i="1"/>
  <c r="D88" i="1"/>
  <c r="D87" i="1"/>
  <c r="D86" i="1"/>
  <c r="D84" i="1"/>
  <c r="D83" i="1"/>
  <c r="D82" i="1"/>
  <c r="D81" i="1"/>
  <c r="P34" i="1" l="1"/>
  <c r="V10" i="1"/>
  <c r="W10" i="1" s="1"/>
  <c r="W19" i="1" s="1"/>
  <c r="V9" i="1"/>
  <c r="W9" i="1" s="1"/>
  <c r="W18" i="1" s="1"/>
  <c r="V8" i="1"/>
  <c r="W8" i="1" s="1"/>
  <c r="W17" i="1" s="1"/>
  <c r="V7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O65" i="1"/>
  <c r="D64" i="1"/>
  <c r="D63" i="1"/>
  <c r="D62" i="1"/>
  <c r="D61" i="1"/>
  <c r="D60" i="1"/>
  <c r="D59" i="1"/>
  <c r="D58" i="1"/>
  <c r="D57" i="1"/>
  <c r="D56" i="1"/>
  <c r="D55" i="1"/>
  <c r="R54" i="1"/>
  <c r="D54" i="1"/>
  <c r="D53" i="1"/>
  <c r="D52" i="1"/>
  <c r="D51" i="1"/>
  <c r="O50" i="1"/>
  <c r="D49" i="1"/>
  <c r="D48" i="1"/>
  <c r="D47" i="1"/>
  <c r="D46" i="1"/>
  <c r="O45" i="1"/>
  <c r="D45" i="1"/>
  <c r="D44" i="1"/>
  <c r="D43" i="1"/>
  <c r="D42" i="1"/>
  <c r="D41" i="1"/>
  <c r="D40" i="1"/>
  <c r="D39" i="1"/>
  <c r="D38" i="1"/>
  <c r="D37" i="1"/>
  <c r="D36" i="1"/>
  <c r="O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O20" i="1"/>
  <c r="D19" i="1"/>
  <c r="D18" i="1"/>
  <c r="D17" i="1"/>
  <c r="P16" i="1"/>
  <c r="D16" i="1"/>
  <c r="P15" i="1"/>
  <c r="D15" i="1"/>
  <c r="V14" i="1"/>
  <c r="W14" i="1" s="1"/>
  <c r="U19" i="1" s="1"/>
  <c r="D14" i="1"/>
  <c r="V13" i="1"/>
  <c r="W13" i="1" s="1"/>
  <c r="U18" i="1" s="1"/>
  <c r="D13" i="1"/>
  <c r="V12" i="1"/>
  <c r="W12" i="1" s="1"/>
  <c r="U17" i="1" s="1"/>
  <c r="D12" i="1"/>
  <c r="V11" i="1"/>
  <c r="W11" i="1" s="1"/>
  <c r="U16" i="1" s="1"/>
  <c r="D11" i="1"/>
  <c r="D9" i="1"/>
  <c r="D8" i="1"/>
  <c r="W7" i="1"/>
  <c r="W16" i="1" s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点亮光球获得奖励描述显示类型：
0：不常驻
1：常驻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第几个页签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 xml:space="preserve">101：全队属性增加
102：品质提升
7：武将
9：道具
</t>
        </r>
      </text>
    </comment>
    <comment ref="I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1：生命
2：攻击
3：防御
99：攻击防御生命
奖励类型为102填对应资质：
蓝8紫10高橙15红18；
其他填对应id</t>
        </r>
      </text>
    </comment>
  </commentList>
</comments>
</file>

<file path=xl/sharedStrings.xml><?xml version="1.0" encoding="utf-8"?>
<sst xmlns="http://schemas.openxmlformats.org/spreadsheetml/2006/main" count="187" uniqueCount="76">
  <si>
    <t>id</t>
  </si>
  <si>
    <t>int</t>
  </si>
  <si>
    <t>string</t>
  </si>
  <si>
    <t>名称</t>
  </si>
  <si>
    <t>描述显示类型</t>
  </si>
  <si>
    <t>描述信息</t>
  </si>
  <si>
    <t>显示集合</t>
  </si>
  <si>
    <t>下个id</t>
  </si>
  <si>
    <t>英雄令数量</t>
  </si>
  <si>
    <t>奖励类型</t>
  </si>
  <si>
    <t>奖励类型值</t>
  </si>
  <si>
    <t>奖励数量</t>
  </si>
  <si>
    <t>生命</t>
  </si>
  <si>
    <t>攻击</t>
  </si>
  <si>
    <t>防御</t>
  </si>
  <si>
    <t>Both</t>
  </si>
  <si>
    <t>Client</t>
  </si>
  <si>
    <t>name</t>
  </si>
  <si>
    <t>resident</t>
  </si>
  <si>
    <t>directions</t>
  </si>
  <si>
    <t>tabs</t>
  </si>
  <si>
    <t>next_id</t>
  </si>
  <si>
    <t>cost_num</t>
  </si>
  <si>
    <t>type</t>
  </si>
  <si>
    <t>value</t>
  </si>
  <si>
    <t>size</t>
  </si>
  <si>
    <t>attr_1</t>
  </si>
  <si>
    <t>attr_2</t>
  </si>
  <si>
    <t>attr_3</t>
  </si>
  <si>
    <t>14章紫</t>
  </si>
  <si>
    <t>20章低橙</t>
  </si>
  <si>
    <t>30章高橙</t>
  </si>
  <si>
    <t>主角品质升至蓝色</t>
  </si>
  <si>
    <t>38章红</t>
  </si>
  <si>
    <t>删档</t>
  </si>
  <si>
    <t>55</t>
  </si>
  <si>
    <t>&lt;紫色&lt;=</t>
  </si>
  <si>
    <t>主角品质升至紫色</t>
  </si>
  <si>
    <t>主角品质升至橙色（资质13）</t>
  </si>
  <si>
    <t>主角品质升至橙色（资质15）</t>
  </si>
  <si>
    <t>主角品质升至红色</t>
  </si>
  <si>
    <t>14</t>
    <phoneticPr fontId="8" type="noConversion"/>
  </si>
  <si>
    <t>27</t>
    <phoneticPr fontId="8" type="noConversion"/>
  </si>
  <si>
    <t>轩辕</t>
    <phoneticPr fontId="8" type="noConversion"/>
  </si>
  <si>
    <t>腾空</t>
    <phoneticPr fontId="8" type="noConversion"/>
  </si>
  <si>
    <t>太康</t>
    <phoneticPr fontId="8" type="noConversion"/>
  </si>
  <si>
    <t>定光</t>
    <phoneticPr fontId="8" type="noConversion"/>
  </si>
  <si>
    <t>照胆</t>
    <phoneticPr fontId="8" type="noConversion"/>
  </si>
  <si>
    <t>含光</t>
    <phoneticPr fontId="8" type="noConversion"/>
  </si>
  <si>
    <t>昆吾</t>
    <phoneticPr fontId="8" type="noConversion"/>
  </si>
  <si>
    <t>干将</t>
    <phoneticPr fontId="8" type="noConversion"/>
  </si>
  <si>
    <t>莫邪</t>
    <phoneticPr fontId="8" type="noConversion"/>
  </si>
  <si>
    <t>龙渊</t>
    <phoneticPr fontId="8" type="noConversion"/>
  </si>
  <si>
    <t>赤霄</t>
    <phoneticPr fontId="8" type="noConversion"/>
  </si>
  <si>
    <t>神龟</t>
    <phoneticPr fontId="8" type="noConversion"/>
  </si>
  <si>
    <t>八服</t>
    <phoneticPr fontId="8" type="noConversion"/>
  </si>
  <si>
    <t>茂陵</t>
    <phoneticPr fontId="8" type="noConversion"/>
  </si>
  <si>
    <t>倚天</t>
    <phoneticPr fontId="8" type="noConversion"/>
  </si>
  <si>
    <t>听月</t>
    <phoneticPr fontId="8" type="noConversion"/>
  </si>
  <si>
    <t>无尘</t>
    <phoneticPr fontId="8" type="noConversion"/>
  </si>
  <si>
    <t>凤舞</t>
    <phoneticPr fontId="8" type="noConversion"/>
  </si>
  <si>
    <t>沧澜</t>
    <phoneticPr fontId="8" type="noConversion"/>
  </si>
  <si>
    <t>莲华</t>
    <phoneticPr fontId="8" type="noConversion"/>
  </si>
  <si>
    <t>听月</t>
  </si>
  <si>
    <t>无尘</t>
  </si>
  <si>
    <t>凤舞</t>
  </si>
  <si>
    <t>沧澜</t>
  </si>
  <si>
    <t>莲华</t>
  </si>
  <si>
    <t>止水</t>
  </si>
  <si>
    <t>紫霄</t>
  </si>
  <si>
    <t>七绝</t>
  </si>
  <si>
    <t>飞花</t>
  </si>
  <si>
    <t>75章184个令</t>
    <phoneticPr fontId="8" type="noConversion"/>
  </si>
  <si>
    <t>章节</t>
    <phoneticPr fontId="8" type="noConversion"/>
  </si>
  <si>
    <t>等级</t>
    <phoneticPr fontId="8" type="noConversion"/>
  </si>
  <si>
    <t>星级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</si>
</sst>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5" fillId="9" borderId="3" xfId="0" applyFont="1" applyFill="1" applyBorder="1" applyAlignment="1">
      <alignment horizontal="center" vertical="center"/>
    </xf>
    <xf numFmtId="49" fontId="0" fillId="0" borderId="0" xfId="0" applyNumberFormat="1"/>
    <xf numFmtId="0" fontId="6" fillId="10" borderId="0" xfId="0" applyFont="1" applyFill="1"/>
    <xf numFmtId="0" fontId="0" fillId="9" borderId="0" xfId="0" applyFill="1"/>
    <xf numFmtId="0" fontId="4" fillId="9" borderId="0" xfId="0" applyFont="1" applyFill="1"/>
    <xf numFmtId="49" fontId="7" fillId="0" borderId="0" xfId="0" applyNumberFormat="1" applyFont="1"/>
    <xf numFmtId="0" fontId="7" fillId="0" borderId="0" xfId="0" applyFont="1"/>
    <xf numFmtId="0" fontId="7" fillId="5" borderId="0" xfId="0" applyFont="1" applyFill="1"/>
    <xf numFmtId="0" fontId="9" fillId="0" borderId="0" xfId="0" applyFont="1" applyAlignment="1">
      <alignment vertical="center"/>
    </xf>
  </cellXfs>
  <cellStyles count="1">
    <cellStyle name="常规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tabSelected="1" workbookViewId="0">
      <pane ySplit="6" topLeftCell="A7" activePane="bottomLeft" state="frozen"/>
      <selection pane="bottomLeft" activeCell="O8" sqref="O8"/>
    </sheetView>
  </sheetViews>
  <sheetFormatPr defaultColWidth="9" defaultRowHeight="13.8" x14ac:dyDescent="0.25"/>
  <cols>
    <col min="3" max="3" width="10.33203125" customWidth="1"/>
    <col min="4" max="4" width="28.77734375" customWidth="1"/>
    <col min="5" max="6" width="9" customWidth="1"/>
    <col min="7" max="13" width="10.21875" customWidth="1"/>
    <col min="21" max="21" width="8.44140625" customWidth="1"/>
    <col min="23" max="23" width="6.5546875" bestFit="1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23" x14ac:dyDescent="0.25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23" x14ac:dyDescent="0.25">
      <c r="A4" s="2" t="s">
        <v>15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</row>
    <row r="5" spans="1:23" x14ac:dyDescent="0.25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3" t="s">
        <v>28</v>
      </c>
    </row>
    <row r="6" spans="1:23" x14ac:dyDescent="0.25">
      <c r="A6">
        <v>1</v>
      </c>
      <c r="B6" s="15" t="s">
        <v>43</v>
      </c>
      <c r="C6">
        <v>0</v>
      </c>
      <c r="D6" t="str">
        <f>"全队攻击+"&amp;L6</f>
        <v>全队攻击+15</v>
      </c>
      <c r="E6">
        <v>1</v>
      </c>
      <c r="F6">
        <v>2</v>
      </c>
      <c r="G6">
        <v>1</v>
      </c>
      <c r="H6">
        <v>101</v>
      </c>
      <c r="I6">
        <v>2</v>
      </c>
      <c r="J6">
        <v>0</v>
      </c>
      <c r="L6">
        <v>15</v>
      </c>
      <c r="M6">
        <v>0</v>
      </c>
      <c r="N6">
        <v>1</v>
      </c>
      <c r="P6" s="15" t="s">
        <v>73</v>
      </c>
      <c r="Q6" s="15" t="s">
        <v>75</v>
      </c>
      <c r="R6" s="15" t="s">
        <v>74</v>
      </c>
    </row>
    <row r="7" spans="1:23" ht="15.6" x14ac:dyDescent="0.25">
      <c r="A7">
        <v>2</v>
      </c>
      <c r="B7" s="15" t="s">
        <v>43</v>
      </c>
      <c r="C7">
        <v>0</v>
      </c>
      <c r="D7" t="str">
        <f>"全队防御+"&amp;M7</f>
        <v>全队防御+10</v>
      </c>
      <c r="E7">
        <v>1</v>
      </c>
      <c r="F7">
        <v>3</v>
      </c>
      <c r="G7">
        <v>1</v>
      </c>
      <c r="H7">
        <v>101</v>
      </c>
      <c r="I7">
        <v>3</v>
      </c>
      <c r="J7">
        <v>0</v>
      </c>
      <c r="L7">
        <v>0</v>
      </c>
      <c r="M7">
        <v>10</v>
      </c>
      <c r="N7">
        <v>1</v>
      </c>
      <c r="T7">
        <v>17</v>
      </c>
      <c r="U7" s="9" t="s">
        <v>29</v>
      </c>
      <c r="V7" s="10">
        <f>R14*1+(T7-R14)*2</f>
        <v>20</v>
      </c>
      <c r="W7">
        <f>V7</f>
        <v>20</v>
      </c>
    </row>
    <row r="8" spans="1:23" ht="15.6" x14ac:dyDescent="0.25">
      <c r="A8">
        <v>3</v>
      </c>
      <c r="B8" s="15" t="s">
        <v>43</v>
      </c>
      <c r="C8">
        <v>0</v>
      </c>
      <c r="D8" t="str">
        <f>"全队生命+"&amp;K8</f>
        <v>全队生命+150</v>
      </c>
      <c r="E8">
        <v>1</v>
      </c>
      <c r="F8">
        <v>4</v>
      </c>
      <c r="G8">
        <v>1</v>
      </c>
      <c r="H8">
        <v>101</v>
      </c>
      <c r="I8">
        <v>1</v>
      </c>
      <c r="J8">
        <v>0</v>
      </c>
      <c r="K8">
        <v>150</v>
      </c>
      <c r="L8">
        <v>0</v>
      </c>
      <c r="M8">
        <v>0</v>
      </c>
      <c r="N8">
        <v>1</v>
      </c>
      <c r="T8">
        <v>28</v>
      </c>
      <c r="U8" s="9" t="s">
        <v>30</v>
      </c>
      <c r="V8" s="10">
        <f>R14*S14+(T8-R14)*S15</f>
        <v>42</v>
      </c>
      <c r="W8" s="10">
        <f>V8</f>
        <v>42</v>
      </c>
    </row>
    <row r="9" spans="1:23" ht="15.6" x14ac:dyDescent="0.25">
      <c r="A9">
        <v>4</v>
      </c>
      <c r="B9" s="15" t="s">
        <v>43</v>
      </c>
      <c r="C9">
        <v>0</v>
      </c>
      <c r="D9" t="str">
        <f>"全队攻击+"&amp;L9&amp;"、防御+"&amp;M9&amp;"、生命+"&amp;K9</f>
        <v>全队攻击+5、防御+5、生命+50</v>
      </c>
      <c r="E9">
        <v>1</v>
      </c>
      <c r="F9">
        <v>5</v>
      </c>
      <c r="G9">
        <v>1</v>
      </c>
      <c r="H9">
        <v>101</v>
      </c>
      <c r="I9">
        <v>99</v>
      </c>
      <c r="J9">
        <v>0</v>
      </c>
      <c r="K9">
        <v>50</v>
      </c>
      <c r="L9">
        <v>5</v>
      </c>
      <c r="M9">
        <v>5</v>
      </c>
      <c r="N9">
        <v>1</v>
      </c>
      <c r="T9">
        <v>39</v>
      </c>
      <c r="U9" s="9" t="s">
        <v>31</v>
      </c>
      <c r="V9" s="10">
        <f>R14*S14+(R15-R14)*2+(T9-R15)*3</f>
        <v>76</v>
      </c>
      <c r="W9" s="10">
        <f t="shared" ref="W9:W10" si="0">V9</f>
        <v>76</v>
      </c>
    </row>
    <row r="10" spans="1:23" ht="15.6" x14ac:dyDescent="0.25">
      <c r="A10">
        <v>5</v>
      </c>
      <c r="B10" s="15" t="s">
        <v>43</v>
      </c>
      <c r="C10">
        <v>1</v>
      </c>
      <c r="D10" s="4" t="s">
        <v>32</v>
      </c>
      <c r="E10" s="4">
        <v>1</v>
      </c>
      <c r="F10">
        <v>6</v>
      </c>
      <c r="G10">
        <v>2</v>
      </c>
      <c r="H10">
        <v>102</v>
      </c>
      <c r="I10">
        <v>8</v>
      </c>
      <c r="J10">
        <v>0</v>
      </c>
      <c r="K10">
        <v>0</v>
      </c>
      <c r="L10">
        <v>0</v>
      </c>
      <c r="M10">
        <v>0</v>
      </c>
      <c r="N10">
        <v>2</v>
      </c>
      <c r="T10">
        <v>55</v>
      </c>
      <c r="U10" s="9" t="s">
        <v>33</v>
      </c>
      <c r="V10" s="10">
        <f>R14*S14+(R15-R14)*S15+(R16-R15)*S16</f>
        <v>124</v>
      </c>
      <c r="W10" s="10">
        <f t="shared" si="0"/>
        <v>124</v>
      </c>
    </row>
    <row r="11" spans="1:23" x14ac:dyDescent="0.25">
      <c r="A11">
        <v>6</v>
      </c>
      <c r="B11" s="16" t="s">
        <v>44</v>
      </c>
      <c r="C11">
        <v>0</v>
      </c>
      <c r="D11" t="str">
        <f>"全队攻击+"&amp;L11</f>
        <v>全队攻击+18</v>
      </c>
      <c r="E11">
        <v>2</v>
      </c>
      <c r="F11">
        <v>7</v>
      </c>
      <c r="G11">
        <v>1</v>
      </c>
      <c r="H11">
        <v>101</v>
      </c>
      <c r="I11">
        <v>2</v>
      </c>
      <c r="J11">
        <v>0</v>
      </c>
      <c r="K11">
        <v>0</v>
      </c>
      <c r="L11">
        <v>18</v>
      </c>
      <c r="M11">
        <v>0</v>
      </c>
      <c r="N11">
        <v>1</v>
      </c>
      <c r="P11" s="15" t="s">
        <v>73</v>
      </c>
      <c r="Q11" s="15" t="s">
        <v>75</v>
      </c>
      <c r="R11" s="15" t="s">
        <v>74</v>
      </c>
      <c r="T11">
        <v>13</v>
      </c>
      <c r="V11">
        <f>13*1+(T11-13)*2</f>
        <v>13</v>
      </c>
      <c r="W11">
        <f t="shared" ref="W11:W14" si="1">V11</f>
        <v>13</v>
      </c>
    </row>
    <row r="12" spans="1:23" x14ac:dyDescent="0.25">
      <c r="A12">
        <v>7</v>
      </c>
      <c r="B12" s="16" t="s">
        <v>44</v>
      </c>
      <c r="C12">
        <v>0</v>
      </c>
      <c r="D12" t="str">
        <f>"全队防御+"&amp;M12</f>
        <v>全队防御+12</v>
      </c>
      <c r="E12">
        <v>2</v>
      </c>
      <c r="F12">
        <v>8</v>
      </c>
      <c r="G12">
        <v>1</v>
      </c>
      <c r="H12">
        <v>101</v>
      </c>
      <c r="I12">
        <v>3</v>
      </c>
      <c r="J12">
        <v>0</v>
      </c>
      <c r="K12">
        <v>0</v>
      </c>
      <c r="L12">
        <v>0</v>
      </c>
      <c r="M12">
        <v>12</v>
      </c>
      <c r="N12">
        <v>1</v>
      </c>
      <c r="T12">
        <v>19</v>
      </c>
      <c r="V12">
        <f>13*1+(T12-13)*2</f>
        <v>25</v>
      </c>
      <c r="W12">
        <f t="shared" si="1"/>
        <v>25</v>
      </c>
    </row>
    <row r="13" spans="1:23" x14ac:dyDescent="0.25">
      <c r="A13">
        <v>8</v>
      </c>
      <c r="B13" s="16" t="s">
        <v>44</v>
      </c>
      <c r="C13">
        <v>0</v>
      </c>
      <c r="D13" t="str">
        <f>"全队生命+"&amp;K13</f>
        <v>全队生命+180</v>
      </c>
      <c r="E13">
        <v>2</v>
      </c>
      <c r="F13">
        <v>9</v>
      </c>
      <c r="G13">
        <v>1</v>
      </c>
      <c r="H13">
        <v>101</v>
      </c>
      <c r="I13">
        <v>1</v>
      </c>
      <c r="J13">
        <v>0</v>
      </c>
      <c r="K13">
        <v>180</v>
      </c>
      <c r="L13">
        <v>0</v>
      </c>
      <c r="M13">
        <v>0</v>
      </c>
      <c r="N13">
        <v>1</v>
      </c>
      <c r="P13" t="s">
        <v>34</v>
      </c>
      <c r="T13">
        <v>29</v>
      </c>
      <c r="V13">
        <f>10*1+(T13-10)*2</f>
        <v>48</v>
      </c>
      <c r="W13">
        <f t="shared" si="1"/>
        <v>48</v>
      </c>
    </row>
    <row r="14" spans="1:23" x14ac:dyDescent="0.25">
      <c r="A14">
        <v>9</v>
      </c>
      <c r="B14" s="16" t="s">
        <v>44</v>
      </c>
      <c r="C14">
        <v>0</v>
      </c>
      <c r="D14" t="str">
        <f>"全队攻击+"&amp;L14&amp;"、防御+"&amp;M14&amp;"、生命+"&amp;K14</f>
        <v>全队攻击+6、防御+6、生命+60</v>
      </c>
      <c r="E14">
        <v>2</v>
      </c>
      <c r="F14">
        <v>10</v>
      </c>
      <c r="G14">
        <v>1</v>
      </c>
      <c r="H14">
        <v>101</v>
      </c>
      <c r="I14">
        <v>99</v>
      </c>
      <c r="J14">
        <v>0</v>
      </c>
      <c r="K14">
        <v>60</v>
      </c>
      <c r="L14">
        <v>6</v>
      </c>
      <c r="M14">
        <v>6</v>
      </c>
      <c r="N14">
        <v>1</v>
      </c>
      <c r="P14">
        <v>1</v>
      </c>
      <c r="R14" s="14" t="s">
        <v>41</v>
      </c>
      <c r="S14">
        <v>1</v>
      </c>
      <c r="T14">
        <v>37</v>
      </c>
      <c r="V14">
        <f>10*1+20*2+(T14-30)*3</f>
        <v>71</v>
      </c>
      <c r="W14">
        <f t="shared" si="1"/>
        <v>71</v>
      </c>
    </row>
    <row r="15" spans="1:23" x14ac:dyDescent="0.25">
      <c r="A15">
        <v>10</v>
      </c>
      <c r="B15" s="16" t="s">
        <v>44</v>
      </c>
      <c r="C15">
        <v>1</v>
      </c>
      <c r="D15" s="5" t="str">
        <f>"全队攻击+"&amp;L15&amp;"、防御+"&amp;M15&amp;"、生命+"&amp;K15</f>
        <v>全队攻击+15、防御+15、生命+150</v>
      </c>
      <c r="E15" s="5">
        <v>2</v>
      </c>
      <c r="F15">
        <v>11</v>
      </c>
      <c r="G15">
        <v>2</v>
      </c>
      <c r="H15">
        <v>101</v>
      </c>
      <c r="I15">
        <v>99</v>
      </c>
      <c r="J15">
        <v>0</v>
      </c>
      <c r="K15">
        <v>150</v>
      </c>
      <c r="L15">
        <v>15</v>
      </c>
      <c r="M15">
        <v>15</v>
      </c>
      <c r="N15">
        <v>2</v>
      </c>
      <c r="P15">
        <f>R14+1</f>
        <v>15</v>
      </c>
      <c r="R15" s="14" t="s">
        <v>42</v>
      </c>
      <c r="S15">
        <v>2</v>
      </c>
    </row>
    <row r="16" spans="1:23" x14ac:dyDescent="0.25">
      <c r="A16">
        <v>11</v>
      </c>
      <c r="B16" s="15" t="s">
        <v>45</v>
      </c>
      <c r="C16">
        <v>0</v>
      </c>
      <c r="D16" t="str">
        <f>"全队攻击+"&amp;L16</f>
        <v>全队攻击+24</v>
      </c>
      <c r="E16">
        <v>3</v>
      </c>
      <c r="F16">
        <v>12</v>
      </c>
      <c r="G16">
        <v>1</v>
      </c>
      <c r="H16">
        <v>101</v>
      </c>
      <c r="I16">
        <v>2</v>
      </c>
      <c r="J16">
        <v>0</v>
      </c>
      <c r="K16">
        <v>0</v>
      </c>
      <c r="L16">
        <v>24</v>
      </c>
      <c r="M16">
        <v>0</v>
      </c>
      <c r="N16">
        <v>1</v>
      </c>
      <c r="P16">
        <f>R15+1</f>
        <v>28</v>
      </c>
      <c r="R16" s="10" t="s">
        <v>35</v>
      </c>
      <c r="S16">
        <v>3</v>
      </c>
      <c r="U16" s="11">
        <f>W11</f>
        <v>13</v>
      </c>
      <c r="V16" s="11" t="s">
        <v>36</v>
      </c>
      <c r="W16" s="11">
        <f>W7</f>
        <v>20</v>
      </c>
    </row>
    <row r="17" spans="1:23" x14ac:dyDescent="0.25">
      <c r="A17">
        <v>12</v>
      </c>
      <c r="B17" s="15" t="s">
        <v>45</v>
      </c>
      <c r="C17">
        <v>0</v>
      </c>
      <c r="D17" t="str">
        <f>"全队防御+"&amp;M17</f>
        <v>全队防御+16</v>
      </c>
      <c r="E17">
        <v>3</v>
      </c>
      <c r="F17">
        <v>13</v>
      </c>
      <c r="G17">
        <v>1</v>
      </c>
      <c r="H17">
        <v>101</v>
      </c>
      <c r="I17">
        <v>3</v>
      </c>
      <c r="J17">
        <v>0</v>
      </c>
      <c r="K17">
        <v>0</v>
      </c>
      <c r="L17">
        <v>0</v>
      </c>
      <c r="M17">
        <v>16</v>
      </c>
      <c r="N17">
        <v>1</v>
      </c>
      <c r="U17" s="11">
        <f>W12</f>
        <v>25</v>
      </c>
      <c r="V17" s="11" t="s">
        <v>36</v>
      </c>
      <c r="W17" s="11">
        <f>W8</f>
        <v>42</v>
      </c>
    </row>
    <row r="18" spans="1:23" x14ac:dyDescent="0.25">
      <c r="A18">
        <v>13</v>
      </c>
      <c r="B18" s="15" t="s">
        <v>45</v>
      </c>
      <c r="C18">
        <v>0</v>
      </c>
      <c r="D18" t="str">
        <f>"全队生命+"&amp;K18</f>
        <v>全队生命+240</v>
      </c>
      <c r="E18">
        <v>3</v>
      </c>
      <c r="F18">
        <v>14</v>
      </c>
      <c r="G18">
        <v>1</v>
      </c>
      <c r="H18">
        <v>101</v>
      </c>
      <c r="I18">
        <v>1</v>
      </c>
      <c r="J18">
        <v>0</v>
      </c>
      <c r="K18">
        <v>240</v>
      </c>
      <c r="L18">
        <v>0</v>
      </c>
      <c r="M18">
        <v>0</v>
      </c>
      <c r="N18">
        <v>1</v>
      </c>
      <c r="U18" s="11">
        <f>W13</f>
        <v>48</v>
      </c>
      <c r="V18" s="11" t="s">
        <v>36</v>
      </c>
      <c r="W18" s="11">
        <f>W9</f>
        <v>76</v>
      </c>
    </row>
    <row r="19" spans="1:23" x14ac:dyDescent="0.25">
      <c r="A19">
        <v>14</v>
      </c>
      <c r="B19" s="15" t="s">
        <v>45</v>
      </c>
      <c r="C19">
        <v>0</v>
      </c>
      <c r="D19" t="str">
        <f>"全队攻击+"&amp;L19&amp;"、防御+"&amp;M19&amp;"、生命+"&amp;K19</f>
        <v>全队攻击+8、防御+8、生命+80</v>
      </c>
      <c r="E19">
        <v>3</v>
      </c>
      <c r="F19">
        <v>15</v>
      </c>
      <c r="G19">
        <v>1</v>
      </c>
      <c r="H19">
        <v>101</v>
      </c>
      <c r="I19">
        <v>99</v>
      </c>
      <c r="J19">
        <v>0</v>
      </c>
      <c r="K19">
        <v>80</v>
      </c>
      <c r="L19">
        <v>8</v>
      </c>
      <c r="M19">
        <v>8</v>
      </c>
      <c r="N19">
        <v>1</v>
      </c>
      <c r="U19" s="11">
        <f>W14</f>
        <v>71</v>
      </c>
      <c r="V19" s="11" t="s">
        <v>36</v>
      </c>
      <c r="W19" s="11">
        <f>W10</f>
        <v>124</v>
      </c>
    </row>
    <row r="20" spans="1:23" x14ac:dyDescent="0.25">
      <c r="A20">
        <v>15</v>
      </c>
      <c r="B20" s="15" t="s">
        <v>45</v>
      </c>
      <c r="C20">
        <v>1</v>
      </c>
      <c r="D20" s="6" t="s">
        <v>37</v>
      </c>
      <c r="E20" s="6">
        <v>3</v>
      </c>
      <c r="F20">
        <v>16</v>
      </c>
      <c r="G20">
        <v>3</v>
      </c>
      <c r="H20">
        <v>102</v>
      </c>
      <c r="I20">
        <v>10</v>
      </c>
      <c r="J20">
        <v>0</v>
      </c>
      <c r="K20">
        <v>0</v>
      </c>
      <c r="L20">
        <v>0</v>
      </c>
      <c r="M20">
        <v>0</v>
      </c>
      <c r="N20">
        <v>3</v>
      </c>
      <c r="O20" s="6">
        <f>SUM(G$6:G20)</f>
        <v>19</v>
      </c>
      <c r="P20">
        <v>17</v>
      </c>
      <c r="Q20">
        <v>2</v>
      </c>
      <c r="R20">
        <v>24</v>
      </c>
    </row>
    <row r="21" spans="1:23" x14ac:dyDescent="0.25">
      <c r="A21">
        <v>16</v>
      </c>
      <c r="B21" s="16" t="s">
        <v>46</v>
      </c>
      <c r="C21">
        <v>0</v>
      </c>
      <c r="D21" t="str">
        <f>"全队攻击+"&amp;L21</f>
        <v>全队攻击+30</v>
      </c>
      <c r="E21">
        <v>4</v>
      </c>
      <c r="F21">
        <v>17</v>
      </c>
      <c r="G21">
        <v>1</v>
      </c>
      <c r="H21">
        <v>101</v>
      </c>
      <c r="I21">
        <v>2</v>
      </c>
      <c r="J21">
        <v>0</v>
      </c>
      <c r="K21">
        <v>0</v>
      </c>
      <c r="L21">
        <v>30</v>
      </c>
      <c r="M21">
        <v>0</v>
      </c>
      <c r="N21">
        <v>1</v>
      </c>
    </row>
    <row r="22" spans="1:23" x14ac:dyDescent="0.25">
      <c r="A22">
        <v>17</v>
      </c>
      <c r="B22" s="16" t="s">
        <v>46</v>
      </c>
      <c r="C22">
        <v>0</v>
      </c>
      <c r="D22" t="str">
        <f>"全队防御+"&amp;M22</f>
        <v>全队防御+20</v>
      </c>
      <c r="E22">
        <v>4</v>
      </c>
      <c r="F22">
        <v>18</v>
      </c>
      <c r="G22">
        <v>1</v>
      </c>
      <c r="H22">
        <v>101</v>
      </c>
      <c r="I22">
        <v>3</v>
      </c>
      <c r="J22">
        <v>0</v>
      </c>
      <c r="K22">
        <v>0</v>
      </c>
      <c r="L22">
        <v>0</v>
      </c>
      <c r="M22">
        <v>20</v>
      </c>
      <c r="N22">
        <v>1</v>
      </c>
    </row>
    <row r="23" spans="1:23" x14ac:dyDescent="0.25">
      <c r="A23">
        <v>18</v>
      </c>
      <c r="B23" s="16" t="s">
        <v>46</v>
      </c>
      <c r="C23">
        <v>0</v>
      </c>
      <c r="D23" t="str">
        <f>"全队生命+"&amp;K23</f>
        <v>全队生命+300</v>
      </c>
      <c r="E23">
        <v>4</v>
      </c>
      <c r="F23">
        <v>19</v>
      </c>
      <c r="G23">
        <v>1</v>
      </c>
      <c r="H23">
        <v>101</v>
      </c>
      <c r="I23">
        <v>1</v>
      </c>
      <c r="J23">
        <v>0</v>
      </c>
      <c r="K23">
        <v>300</v>
      </c>
      <c r="L23">
        <v>0</v>
      </c>
      <c r="M23">
        <v>0</v>
      </c>
      <c r="N23">
        <v>1</v>
      </c>
    </row>
    <row r="24" spans="1:23" x14ac:dyDescent="0.25">
      <c r="A24">
        <v>19</v>
      </c>
      <c r="B24" s="16" t="s">
        <v>46</v>
      </c>
      <c r="C24">
        <v>0</v>
      </c>
      <c r="D24" t="str">
        <f>"全队攻击+"&amp;L24&amp;"、防御+"&amp;M24&amp;"、生命+"&amp;K24</f>
        <v>全队攻击+10、防御+10、生命+100</v>
      </c>
      <c r="E24">
        <v>4</v>
      </c>
      <c r="F24">
        <v>20</v>
      </c>
      <c r="G24">
        <v>1</v>
      </c>
      <c r="H24">
        <v>101</v>
      </c>
      <c r="I24">
        <v>99</v>
      </c>
      <c r="J24">
        <v>0</v>
      </c>
      <c r="K24">
        <v>100</v>
      </c>
      <c r="L24">
        <v>10</v>
      </c>
      <c r="M24">
        <v>10</v>
      </c>
      <c r="N24">
        <v>1</v>
      </c>
    </row>
    <row r="25" spans="1:23" x14ac:dyDescent="0.25">
      <c r="A25">
        <v>20</v>
      </c>
      <c r="B25" s="16" t="s">
        <v>46</v>
      </c>
      <c r="C25">
        <v>1</v>
      </c>
      <c r="D25" s="5" t="str">
        <f t="shared" ref="D25:D30" si="2">"全队攻击+"&amp;L25&amp;"、防御+"&amp;M25&amp;"、生命+"&amp;K25</f>
        <v>全队攻击+25、防御+25、生命+250</v>
      </c>
      <c r="E25" s="5">
        <v>4</v>
      </c>
      <c r="F25">
        <v>21</v>
      </c>
      <c r="G25">
        <v>2</v>
      </c>
      <c r="H25">
        <v>101</v>
      </c>
      <c r="I25">
        <v>99</v>
      </c>
      <c r="J25">
        <v>0</v>
      </c>
      <c r="K25">
        <v>250</v>
      </c>
      <c r="L25">
        <v>25</v>
      </c>
      <c r="M25">
        <v>25</v>
      </c>
      <c r="N25">
        <v>2</v>
      </c>
    </row>
    <row r="26" spans="1:23" x14ac:dyDescent="0.25">
      <c r="A26">
        <v>21</v>
      </c>
      <c r="B26" s="15" t="s">
        <v>47</v>
      </c>
      <c r="C26">
        <v>0</v>
      </c>
      <c r="D26" t="str">
        <f>"全队攻击+"&amp;L26</f>
        <v>全队攻击+36</v>
      </c>
      <c r="E26">
        <v>5</v>
      </c>
      <c r="F26">
        <v>22</v>
      </c>
      <c r="G26">
        <v>1</v>
      </c>
      <c r="H26">
        <v>101</v>
      </c>
      <c r="I26">
        <v>2</v>
      </c>
      <c r="J26">
        <v>0</v>
      </c>
      <c r="K26">
        <v>0</v>
      </c>
      <c r="L26">
        <v>36</v>
      </c>
      <c r="M26">
        <v>0</v>
      </c>
      <c r="N26">
        <v>1</v>
      </c>
    </row>
    <row r="27" spans="1:23" x14ac:dyDescent="0.25">
      <c r="A27">
        <v>22</v>
      </c>
      <c r="B27" s="15" t="s">
        <v>47</v>
      </c>
      <c r="C27">
        <v>0</v>
      </c>
      <c r="D27" t="str">
        <f>"全队防御+"&amp;M27</f>
        <v>全队防御+24</v>
      </c>
      <c r="E27">
        <v>5</v>
      </c>
      <c r="F27">
        <v>23</v>
      </c>
      <c r="G27">
        <v>1</v>
      </c>
      <c r="H27">
        <v>101</v>
      </c>
      <c r="I27">
        <v>3</v>
      </c>
      <c r="J27">
        <v>0</v>
      </c>
      <c r="K27">
        <v>0</v>
      </c>
      <c r="L27">
        <v>0</v>
      </c>
      <c r="M27">
        <v>24</v>
      </c>
      <c r="N27">
        <v>1</v>
      </c>
    </row>
    <row r="28" spans="1:23" x14ac:dyDescent="0.25">
      <c r="A28">
        <v>23</v>
      </c>
      <c r="B28" s="15" t="s">
        <v>47</v>
      </c>
      <c r="C28">
        <v>0</v>
      </c>
      <c r="D28" t="str">
        <f>"全队生命+"&amp;K28</f>
        <v>全队生命+360</v>
      </c>
      <c r="E28">
        <v>5</v>
      </c>
      <c r="F28">
        <v>24</v>
      </c>
      <c r="G28">
        <v>1</v>
      </c>
      <c r="H28">
        <v>101</v>
      </c>
      <c r="I28">
        <v>1</v>
      </c>
      <c r="J28">
        <v>0</v>
      </c>
      <c r="K28">
        <v>360</v>
      </c>
      <c r="L28">
        <v>0</v>
      </c>
      <c r="M28">
        <v>0</v>
      </c>
      <c r="N28">
        <v>1</v>
      </c>
    </row>
    <row r="29" spans="1:23" x14ac:dyDescent="0.25">
      <c r="A29">
        <v>24</v>
      </c>
      <c r="B29" s="15" t="s">
        <v>47</v>
      </c>
      <c r="C29">
        <v>0</v>
      </c>
      <c r="D29" t="str">
        <f t="shared" si="2"/>
        <v>全队攻击+12、防御+12、生命+120</v>
      </c>
      <c r="E29">
        <v>5</v>
      </c>
      <c r="F29">
        <v>25</v>
      </c>
      <c r="G29">
        <v>1</v>
      </c>
      <c r="H29">
        <v>101</v>
      </c>
      <c r="I29">
        <v>99</v>
      </c>
      <c r="J29">
        <v>0</v>
      </c>
      <c r="K29">
        <v>120</v>
      </c>
      <c r="L29">
        <v>12</v>
      </c>
      <c r="M29">
        <v>12</v>
      </c>
      <c r="N29">
        <v>1</v>
      </c>
    </row>
    <row r="30" spans="1:23" x14ac:dyDescent="0.25">
      <c r="A30">
        <v>25</v>
      </c>
      <c r="B30" s="15" t="s">
        <v>47</v>
      </c>
      <c r="C30">
        <v>1</v>
      </c>
      <c r="D30" s="5" t="str">
        <f t="shared" si="2"/>
        <v>全队攻击+30、防御+30、生命+300</v>
      </c>
      <c r="E30" s="5">
        <v>5</v>
      </c>
      <c r="F30">
        <v>26</v>
      </c>
      <c r="G30">
        <v>2</v>
      </c>
      <c r="H30">
        <v>101</v>
      </c>
      <c r="I30">
        <v>99</v>
      </c>
      <c r="J30">
        <v>0</v>
      </c>
      <c r="K30">
        <v>300</v>
      </c>
      <c r="L30">
        <v>30</v>
      </c>
      <c r="M30">
        <v>30</v>
      </c>
      <c r="N30">
        <v>2</v>
      </c>
    </row>
    <row r="31" spans="1:23" x14ac:dyDescent="0.25">
      <c r="A31">
        <v>26</v>
      </c>
      <c r="B31" s="16" t="s">
        <v>48</v>
      </c>
      <c r="C31">
        <v>0</v>
      </c>
      <c r="D31" t="str">
        <f>"全队攻击+"&amp;L31</f>
        <v>全队攻击+45</v>
      </c>
      <c r="E31">
        <v>6</v>
      </c>
      <c r="F31">
        <v>27</v>
      </c>
      <c r="G31">
        <v>2</v>
      </c>
      <c r="H31">
        <v>101</v>
      </c>
      <c r="I31">
        <v>2</v>
      </c>
      <c r="J31">
        <v>0</v>
      </c>
      <c r="K31">
        <v>0</v>
      </c>
      <c r="L31">
        <v>45</v>
      </c>
      <c r="M31">
        <v>0</v>
      </c>
      <c r="N31">
        <v>2</v>
      </c>
    </row>
    <row r="32" spans="1:23" x14ac:dyDescent="0.25">
      <c r="A32">
        <v>27</v>
      </c>
      <c r="B32" s="16" t="s">
        <v>48</v>
      </c>
      <c r="C32">
        <v>0</v>
      </c>
      <c r="D32" t="str">
        <f>"全队防御+"&amp;M32</f>
        <v>全队防御+30</v>
      </c>
      <c r="E32">
        <v>6</v>
      </c>
      <c r="F32">
        <v>28</v>
      </c>
      <c r="G32">
        <v>2</v>
      </c>
      <c r="H32">
        <v>101</v>
      </c>
      <c r="I32">
        <v>3</v>
      </c>
      <c r="J32">
        <v>0</v>
      </c>
      <c r="K32">
        <v>0</v>
      </c>
      <c r="L32">
        <v>0</v>
      </c>
      <c r="M32">
        <v>30</v>
      </c>
      <c r="N32">
        <v>2</v>
      </c>
    </row>
    <row r="33" spans="1:22" x14ac:dyDescent="0.25">
      <c r="A33">
        <v>28</v>
      </c>
      <c r="B33" s="16" t="s">
        <v>48</v>
      </c>
      <c r="C33">
        <v>0</v>
      </c>
      <c r="D33" t="str">
        <f>"全队生命+"&amp;K33</f>
        <v>全队生命+450</v>
      </c>
      <c r="E33">
        <v>6</v>
      </c>
      <c r="F33">
        <v>29</v>
      </c>
      <c r="G33">
        <v>2</v>
      </c>
      <c r="H33">
        <v>101</v>
      </c>
      <c r="I33">
        <v>1</v>
      </c>
      <c r="J33">
        <v>0</v>
      </c>
      <c r="K33">
        <v>450</v>
      </c>
      <c r="L33">
        <v>0</v>
      </c>
      <c r="M33">
        <v>0</v>
      </c>
      <c r="N33">
        <v>2</v>
      </c>
    </row>
    <row r="34" spans="1:22" x14ac:dyDescent="0.25">
      <c r="A34">
        <v>29</v>
      </c>
      <c r="B34" s="16" t="s">
        <v>48</v>
      </c>
      <c r="C34">
        <v>0</v>
      </c>
      <c r="D34" t="str">
        <f>"全队攻击+"&amp;L34&amp;"、防御+"&amp;M34&amp;"、生命+"&amp;K34</f>
        <v>全队攻击+15、防御+15、生命+150</v>
      </c>
      <c r="E34">
        <v>6</v>
      </c>
      <c r="F34">
        <v>30</v>
      </c>
      <c r="G34">
        <v>2</v>
      </c>
      <c r="H34">
        <v>101</v>
      </c>
      <c r="I34">
        <v>99</v>
      </c>
      <c r="J34">
        <v>0</v>
      </c>
      <c r="K34">
        <v>150</v>
      </c>
      <c r="L34">
        <v>15</v>
      </c>
      <c r="M34">
        <v>15</v>
      </c>
      <c r="N34">
        <v>2</v>
      </c>
      <c r="P34">
        <f>SUM(N$6:N34)</f>
        <v>39</v>
      </c>
    </row>
    <row r="35" spans="1:22" x14ac:dyDescent="0.25">
      <c r="A35">
        <v>30</v>
      </c>
      <c r="B35" s="16" t="s">
        <v>48</v>
      </c>
      <c r="C35">
        <v>1</v>
      </c>
      <c r="D35" s="7" t="s">
        <v>38</v>
      </c>
      <c r="E35" s="7">
        <v>6</v>
      </c>
      <c r="F35">
        <v>31</v>
      </c>
      <c r="G35">
        <v>3</v>
      </c>
      <c r="H35">
        <v>102</v>
      </c>
      <c r="I35">
        <v>13</v>
      </c>
      <c r="J35">
        <v>0</v>
      </c>
      <c r="K35">
        <v>0</v>
      </c>
      <c r="L35">
        <v>0</v>
      </c>
      <c r="M35">
        <v>0</v>
      </c>
      <c r="N35">
        <v>3</v>
      </c>
      <c r="O35" s="8">
        <f>SUM(G$6:G35)</f>
        <v>42</v>
      </c>
      <c r="P35">
        <v>28</v>
      </c>
      <c r="R35">
        <v>36</v>
      </c>
    </row>
    <row r="36" spans="1:22" x14ac:dyDescent="0.25">
      <c r="A36">
        <v>31</v>
      </c>
      <c r="B36" s="15" t="s">
        <v>49</v>
      </c>
      <c r="C36">
        <v>0</v>
      </c>
      <c r="D36" t="str">
        <f>"全队攻击+"&amp;L36</f>
        <v>全队攻击+54</v>
      </c>
      <c r="E36">
        <v>7</v>
      </c>
      <c r="F36">
        <v>32</v>
      </c>
      <c r="G36">
        <v>2</v>
      </c>
      <c r="H36">
        <v>101</v>
      </c>
      <c r="I36">
        <v>2</v>
      </c>
      <c r="J36">
        <v>0</v>
      </c>
      <c r="K36">
        <v>0</v>
      </c>
      <c r="L36">
        <v>54</v>
      </c>
      <c r="M36">
        <v>0</v>
      </c>
      <c r="N36">
        <v>2</v>
      </c>
    </row>
    <row r="37" spans="1:22" x14ac:dyDescent="0.25">
      <c r="A37">
        <v>32</v>
      </c>
      <c r="B37" s="15" t="s">
        <v>49</v>
      </c>
      <c r="C37">
        <v>0</v>
      </c>
      <c r="D37" t="str">
        <f>"全队防御+"&amp;M37</f>
        <v>全队防御+36</v>
      </c>
      <c r="E37">
        <v>7</v>
      </c>
      <c r="F37">
        <v>33</v>
      </c>
      <c r="G37">
        <v>2</v>
      </c>
      <c r="H37">
        <v>101</v>
      </c>
      <c r="I37">
        <v>3</v>
      </c>
      <c r="J37">
        <v>0</v>
      </c>
      <c r="K37">
        <v>0</v>
      </c>
      <c r="L37">
        <v>0</v>
      </c>
      <c r="M37">
        <v>36</v>
      </c>
      <c r="N37">
        <v>2</v>
      </c>
    </row>
    <row r="38" spans="1:22" x14ac:dyDescent="0.25">
      <c r="A38">
        <v>33</v>
      </c>
      <c r="B38" s="15" t="s">
        <v>49</v>
      </c>
      <c r="C38">
        <v>0</v>
      </c>
      <c r="D38" t="str">
        <f>"全队生命+"&amp;K38</f>
        <v>全队生命+540</v>
      </c>
      <c r="E38">
        <v>7</v>
      </c>
      <c r="F38">
        <v>34</v>
      </c>
      <c r="G38">
        <v>2</v>
      </c>
      <c r="H38">
        <v>101</v>
      </c>
      <c r="I38">
        <v>1</v>
      </c>
      <c r="J38">
        <v>0</v>
      </c>
      <c r="K38">
        <v>540</v>
      </c>
      <c r="L38">
        <v>0</v>
      </c>
      <c r="M38">
        <v>0</v>
      </c>
      <c r="N38">
        <v>2</v>
      </c>
    </row>
    <row r="39" spans="1:22" x14ac:dyDescent="0.25">
      <c r="A39">
        <v>34</v>
      </c>
      <c r="B39" s="15" t="s">
        <v>49</v>
      </c>
      <c r="C39">
        <v>0</v>
      </c>
      <c r="D39" t="str">
        <f>"全队攻击+"&amp;L39&amp;"、防御+"&amp;M39&amp;"、生命+"&amp;K39</f>
        <v>全队攻击+18、防御+18、生命+180</v>
      </c>
      <c r="E39">
        <v>7</v>
      </c>
      <c r="F39">
        <v>35</v>
      </c>
      <c r="G39">
        <v>2</v>
      </c>
      <c r="H39">
        <v>101</v>
      </c>
      <c r="I39">
        <v>99</v>
      </c>
      <c r="J39">
        <v>0</v>
      </c>
      <c r="K39">
        <v>180</v>
      </c>
      <c r="L39">
        <v>18</v>
      </c>
      <c r="M39">
        <v>18</v>
      </c>
      <c r="N39">
        <v>2</v>
      </c>
    </row>
    <row r="40" spans="1:22" x14ac:dyDescent="0.25">
      <c r="A40">
        <v>35</v>
      </c>
      <c r="B40" s="15" t="s">
        <v>49</v>
      </c>
      <c r="C40">
        <v>1</v>
      </c>
      <c r="D40" s="5" t="str">
        <f t="shared" ref="D40:D45" si="3">"全队攻击+"&amp;L40&amp;"、防御+"&amp;M40&amp;"、生命+"&amp;K40</f>
        <v>全队攻击+45、防御+45、生命+450</v>
      </c>
      <c r="E40" s="5">
        <v>7</v>
      </c>
      <c r="F40">
        <v>36</v>
      </c>
      <c r="G40">
        <v>3</v>
      </c>
      <c r="H40">
        <v>101</v>
      </c>
      <c r="I40">
        <v>99</v>
      </c>
      <c r="J40">
        <v>0</v>
      </c>
      <c r="K40">
        <v>450</v>
      </c>
      <c r="L40">
        <v>45</v>
      </c>
      <c r="M40">
        <v>45</v>
      </c>
      <c r="N40">
        <v>3</v>
      </c>
      <c r="O40" s="8">
        <f>SUM(G$6:G40)</f>
        <v>53</v>
      </c>
      <c r="P40">
        <v>32</v>
      </c>
      <c r="Q40">
        <v>3</v>
      </c>
      <c r="R40">
        <v>43</v>
      </c>
    </row>
    <row r="41" spans="1:22" x14ac:dyDescent="0.25">
      <c r="A41">
        <v>36</v>
      </c>
      <c r="B41" s="16" t="s">
        <v>50</v>
      </c>
      <c r="C41">
        <v>0</v>
      </c>
      <c r="D41" t="str">
        <f>"全队攻击+"&amp;L41</f>
        <v>全队攻击+63</v>
      </c>
      <c r="E41">
        <v>8</v>
      </c>
      <c r="F41">
        <v>37</v>
      </c>
      <c r="G41">
        <v>2</v>
      </c>
      <c r="H41">
        <v>101</v>
      </c>
      <c r="I41">
        <v>2</v>
      </c>
      <c r="J41">
        <v>0</v>
      </c>
      <c r="K41">
        <v>0</v>
      </c>
      <c r="L41">
        <v>63</v>
      </c>
      <c r="M41">
        <v>0</v>
      </c>
      <c r="N41">
        <v>2</v>
      </c>
    </row>
    <row r="42" spans="1:22" x14ac:dyDescent="0.25">
      <c r="A42">
        <v>37</v>
      </c>
      <c r="B42" s="16" t="s">
        <v>50</v>
      </c>
      <c r="C42">
        <v>0</v>
      </c>
      <c r="D42" t="str">
        <f>"全队防御+"&amp;M42</f>
        <v>全队防御+42</v>
      </c>
      <c r="E42">
        <v>8</v>
      </c>
      <c r="F42">
        <v>38</v>
      </c>
      <c r="G42">
        <v>2</v>
      </c>
      <c r="H42">
        <v>101</v>
      </c>
      <c r="I42">
        <v>3</v>
      </c>
      <c r="J42">
        <v>0</v>
      </c>
      <c r="K42">
        <v>0</v>
      </c>
      <c r="L42">
        <v>0</v>
      </c>
      <c r="M42">
        <v>42</v>
      </c>
      <c r="N42">
        <v>2</v>
      </c>
    </row>
    <row r="43" spans="1:22" x14ac:dyDescent="0.25">
      <c r="A43">
        <v>38</v>
      </c>
      <c r="B43" s="16" t="s">
        <v>50</v>
      </c>
      <c r="C43">
        <v>0</v>
      </c>
      <c r="D43" t="str">
        <f>"全队生命+"&amp;K43</f>
        <v>全队生命+630</v>
      </c>
      <c r="E43">
        <v>8</v>
      </c>
      <c r="F43">
        <v>39</v>
      </c>
      <c r="G43">
        <v>2</v>
      </c>
      <c r="H43">
        <v>101</v>
      </c>
      <c r="I43">
        <v>1</v>
      </c>
      <c r="J43">
        <v>0</v>
      </c>
      <c r="K43">
        <v>630</v>
      </c>
      <c r="L43">
        <v>0</v>
      </c>
      <c r="M43">
        <v>0</v>
      </c>
      <c r="N43">
        <v>2</v>
      </c>
    </row>
    <row r="44" spans="1:22" x14ac:dyDescent="0.25">
      <c r="A44">
        <v>39</v>
      </c>
      <c r="B44" s="16" t="s">
        <v>50</v>
      </c>
      <c r="C44">
        <v>0</v>
      </c>
      <c r="D44" t="str">
        <f t="shared" si="3"/>
        <v>全队攻击+21、防御+21、生命+210</v>
      </c>
      <c r="E44">
        <v>8</v>
      </c>
      <c r="F44">
        <v>40</v>
      </c>
      <c r="G44">
        <v>2</v>
      </c>
      <c r="H44">
        <v>101</v>
      </c>
      <c r="I44">
        <v>99</v>
      </c>
      <c r="J44">
        <v>0</v>
      </c>
      <c r="K44">
        <v>210</v>
      </c>
      <c r="L44">
        <v>21</v>
      </c>
      <c r="M44">
        <v>21</v>
      </c>
      <c r="N44">
        <v>2</v>
      </c>
    </row>
    <row r="45" spans="1:22" x14ac:dyDescent="0.25">
      <c r="A45">
        <v>40</v>
      </c>
      <c r="B45" s="16" t="s">
        <v>50</v>
      </c>
      <c r="C45">
        <v>1</v>
      </c>
      <c r="D45" s="5" t="str">
        <f t="shared" si="3"/>
        <v>全队攻击+50、防御+50、生命+500</v>
      </c>
      <c r="E45" s="5">
        <v>8</v>
      </c>
      <c r="F45">
        <v>41</v>
      </c>
      <c r="G45">
        <v>3</v>
      </c>
      <c r="H45">
        <v>101</v>
      </c>
      <c r="I45">
        <v>99</v>
      </c>
      <c r="J45">
        <v>0</v>
      </c>
      <c r="K45">
        <v>500</v>
      </c>
      <c r="L45">
        <v>50</v>
      </c>
      <c r="M45">
        <v>50</v>
      </c>
      <c r="N45">
        <v>3</v>
      </c>
      <c r="O45">
        <f>SUM(G$6:G45)</f>
        <v>64</v>
      </c>
      <c r="P45">
        <v>9</v>
      </c>
      <c r="R45">
        <v>401</v>
      </c>
      <c r="S45">
        <v>2000</v>
      </c>
      <c r="T45">
        <v>0</v>
      </c>
      <c r="U45">
        <v>0</v>
      </c>
      <c r="V45">
        <v>0</v>
      </c>
    </row>
    <row r="46" spans="1:22" x14ac:dyDescent="0.25">
      <c r="A46">
        <v>41</v>
      </c>
      <c r="B46" s="15" t="s">
        <v>51</v>
      </c>
      <c r="C46">
        <v>0</v>
      </c>
      <c r="D46" t="str">
        <f>"全队攻击+"&amp;L46</f>
        <v>全队攻击+72</v>
      </c>
      <c r="E46">
        <v>9</v>
      </c>
      <c r="F46">
        <v>42</v>
      </c>
      <c r="G46">
        <v>2</v>
      </c>
      <c r="H46">
        <v>101</v>
      </c>
      <c r="I46">
        <v>2</v>
      </c>
      <c r="J46">
        <v>0</v>
      </c>
      <c r="K46">
        <v>0</v>
      </c>
      <c r="L46">
        <v>72</v>
      </c>
      <c r="M46">
        <v>0</v>
      </c>
      <c r="N46">
        <v>2</v>
      </c>
    </row>
    <row r="47" spans="1:22" x14ac:dyDescent="0.25">
      <c r="A47">
        <v>42</v>
      </c>
      <c r="B47" s="15" t="s">
        <v>51</v>
      </c>
      <c r="C47">
        <v>0</v>
      </c>
      <c r="D47" t="str">
        <f>"全队防御+"&amp;M47</f>
        <v>全队防御+48</v>
      </c>
      <c r="E47">
        <v>9</v>
      </c>
      <c r="F47">
        <v>43</v>
      </c>
      <c r="G47">
        <v>2</v>
      </c>
      <c r="H47">
        <v>101</v>
      </c>
      <c r="I47">
        <v>3</v>
      </c>
      <c r="J47">
        <v>0</v>
      </c>
      <c r="K47">
        <v>0</v>
      </c>
      <c r="L47">
        <v>0</v>
      </c>
      <c r="M47">
        <v>48</v>
      </c>
      <c r="N47">
        <v>2</v>
      </c>
    </row>
    <row r="48" spans="1:22" x14ac:dyDescent="0.25">
      <c r="A48">
        <v>43</v>
      </c>
      <c r="B48" s="15" t="s">
        <v>51</v>
      </c>
      <c r="C48">
        <v>0</v>
      </c>
      <c r="D48" t="str">
        <f>"全队生命+"&amp;K48</f>
        <v>全队生命+720</v>
      </c>
      <c r="E48">
        <v>9</v>
      </c>
      <c r="F48">
        <v>44</v>
      </c>
      <c r="G48">
        <v>2</v>
      </c>
      <c r="H48">
        <v>101</v>
      </c>
      <c r="I48">
        <v>1</v>
      </c>
      <c r="J48">
        <v>0</v>
      </c>
      <c r="K48">
        <v>720</v>
      </c>
      <c r="L48">
        <v>0</v>
      </c>
      <c r="M48">
        <v>0</v>
      </c>
      <c r="N48">
        <v>2</v>
      </c>
    </row>
    <row r="49" spans="1:23" x14ac:dyDescent="0.25">
      <c r="A49">
        <v>44</v>
      </c>
      <c r="B49" s="15" t="s">
        <v>51</v>
      </c>
      <c r="C49">
        <v>0</v>
      </c>
      <c r="D49" t="str">
        <f>"全队攻击+"&amp;L49&amp;"、防御+"&amp;M49&amp;"、生命+"&amp;K49</f>
        <v>全队攻击+24、防御+24、生命+240</v>
      </c>
      <c r="E49">
        <v>9</v>
      </c>
      <c r="F49">
        <v>45</v>
      </c>
      <c r="G49">
        <v>2</v>
      </c>
      <c r="H49">
        <v>101</v>
      </c>
      <c r="I49">
        <v>99</v>
      </c>
      <c r="J49">
        <v>0</v>
      </c>
      <c r="K49">
        <v>240</v>
      </c>
      <c r="L49">
        <v>24</v>
      </c>
      <c r="M49">
        <v>24</v>
      </c>
      <c r="N49">
        <v>2</v>
      </c>
    </row>
    <row r="50" spans="1:23" x14ac:dyDescent="0.25">
      <c r="A50">
        <v>45</v>
      </c>
      <c r="B50" s="15" t="s">
        <v>51</v>
      </c>
      <c r="C50">
        <v>1</v>
      </c>
      <c r="D50" s="7" t="s">
        <v>39</v>
      </c>
      <c r="E50" s="7">
        <v>9</v>
      </c>
      <c r="F50">
        <v>46</v>
      </c>
      <c r="G50">
        <v>4</v>
      </c>
      <c r="H50">
        <v>102</v>
      </c>
      <c r="I50">
        <v>15</v>
      </c>
      <c r="J50">
        <v>0</v>
      </c>
      <c r="K50">
        <v>0</v>
      </c>
      <c r="L50">
        <v>0</v>
      </c>
      <c r="M50">
        <v>0</v>
      </c>
      <c r="N50">
        <v>4</v>
      </c>
      <c r="O50" s="8">
        <f>SUM(G$6:G50)</f>
        <v>76</v>
      </c>
      <c r="P50">
        <v>39</v>
      </c>
      <c r="Q50">
        <v>4</v>
      </c>
      <c r="R50">
        <v>51</v>
      </c>
      <c r="T50" s="7" t="s">
        <v>39</v>
      </c>
    </row>
    <row r="51" spans="1:23" x14ac:dyDescent="0.25">
      <c r="A51">
        <v>46</v>
      </c>
      <c r="B51" s="15" t="s">
        <v>52</v>
      </c>
      <c r="C51">
        <v>0</v>
      </c>
      <c r="D51" t="str">
        <f>"全队攻击+"&amp;L51</f>
        <v>全队攻击+90</v>
      </c>
      <c r="E51">
        <v>10</v>
      </c>
      <c r="F51">
        <v>47</v>
      </c>
      <c r="G51">
        <v>3</v>
      </c>
      <c r="H51">
        <v>101</v>
      </c>
      <c r="I51">
        <v>2</v>
      </c>
      <c r="J51">
        <v>0</v>
      </c>
      <c r="K51">
        <v>0</v>
      </c>
      <c r="L51">
        <v>90</v>
      </c>
      <c r="M51">
        <v>0</v>
      </c>
      <c r="N51">
        <v>3</v>
      </c>
    </row>
    <row r="52" spans="1:23" x14ac:dyDescent="0.25">
      <c r="A52">
        <v>47</v>
      </c>
      <c r="B52" s="15" t="s">
        <v>52</v>
      </c>
      <c r="C52">
        <v>0</v>
      </c>
      <c r="D52" t="str">
        <f>"全队防御+"&amp;M52</f>
        <v>全队防御+60</v>
      </c>
      <c r="E52">
        <v>10</v>
      </c>
      <c r="F52">
        <v>48</v>
      </c>
      <c r="G52">
        <v>3</v>
      </c>
      <c r="H52">
        <v>101</v>
      </c>
      <c r="I52">
        <v>3</v>
      </c>
      <c r="J52">
        <v>0</v>
      </c>
      <c r="K52">
        <v>0</v>
      </c>
      <c r="L52">
        <v>0</v>
      </c>
      <c r="M52">
        <v>60</v>
      </c>
      <c r="N52">
        <v>3</v>
      </c>
    </row>
    <row r="53" spans="1:23" x14ac:dyDescent="0.25">
      <c r="A53">
        <v>48</v>
      </c>
      <c r="B53" s="15" t="s">
        <v>52</v>
      </c>
      <c r="C53">
        <v>0</v>
      </c>
      <c r="D53" t="str">
        <f>"全队生命+"&amp;K53</f>
        <v>全队生命+900</v>
      </c>
      <c r="E53">
        <v>10</v>
      </c>
      <c r="F53">
        <v>49</v>
      </c>
      <c r="G53">
        <v>3</v>
      </c>
      <c r="H53">
        <v>101</v>
      </c>
      <c r="I53">
        <v>1</v>
      </c>
      <c r="J53">
        <v>0</v>
      </c>
      <c r="K53">
        <v>900</v>
      </c>
      <c r="L53">
        <v>0</v>
      </c>
      <c r="M53">
        <v>0</v>
      </c>
      <c r="N53">
        <v>3</v>
      </c>
    </row>
    <row r="54" spans="1:23" x14ac:dyDescent="0.25">
      <c r="A54">
        <v>49</v>
      </c>
      <c r="B54" s="15" t="s">
        <v>52</v>
      </c>
      <c r="C54">
        <v>0</v>
      </c>
      <c r="D54" t="str">
        <f>"全队攻击+"&amp;L54&amp;"、防御+"&amp;M54&amp;"、生命+"&amp;K54</f>
        <v>全队攻击+30、防御+30、生命+300</v>
      </c>
      <c r="E54">
        <v>10</v>
      </c>
      <c r="F54">
        <v>50</v>
      </c>
      <c r="G54">
        <v>3</v>
      </c>
      <c r="H54">
        <v>101</v>
      </c>
      <c r="I54">
        <v>99</v>
      </c>
      <c r="J54">
        <v>0</v>
      </c>
      <c r="K54">
        <v>300</v>
      </c>
      <c r="L54">
        <v>30</v>
      </c>
      <c r="M54">
        <v>30</v>
      </c>
      <c r="N54">
        <v>3</v>
      </c>
      <c r="R54" s="5" t="str">
        <f>"天命石×"&amp;X54</f>
        <v>天命石×</v>
      </c>
    </row>
    <row r="55" spans="1:23" x14ac:dyDescent="0.25">
      <c r="A55">
        <v>50</v>
      </c>
      <c r="B55" s="15" t="s">
        <v>52</v>
      </c>
      <c r="C55">
        <v>1</v>
      </c>
      <c r="D55" s="5" t="str">
        <f t="shared" ref="D55:D60" si="4">"全队攻击+"&amp;L55&amp;"、防御+"&amp;M55&amp;"、生命+"&amp;K55</f>
        <v>全队攻击+75、防御+75、生命+750</v>
      </c>
      <c r="E55" s="5">
        <v>10</v>
      </c>
      <c r="F55">
        <v>51</v>
      </c>
      <c r="G55">
        <v>4</v>
      </c>
      <c r="H55">
        <v>101</v>
      </c>
      <c r="I55">
        <v>99</v>
      </c>
      <c r="J55">
        <v>0</v>
      </c>
      <c r="K55">
        <v>750</v>
      </c>
      <c r="L55">
        <v>75</v>
      </c>
      <c r="M55">
        <v>75</v>
      </c>
      <c r="N55">
        <v>4</v>
      </c>
    </row>
    <row r="56" spans="1:23" x14ac:dyDescent="0.25">
      <c r="A56">
        <v>51</v>
      </c>
      <c r="B56" s="15" t="s">
        <v>53</v>
      </c>
      <c r="C56">
        <v>0</v>
      </c>
      <c r="D56" t="str">
        <f>"全队攻击+"&amp;L56</f>
        <v>全队攻击+108</v>
      </c>
      <c r="E56">
        <v>11</v>
      </c>
      <c r="F56">
        <v>52</v>
      </c>
      <c r="G56">
        <v>3</v>
      </c>
      <c r="H56">
        <v>101</v>
      </c>
      <c r="I56">
        <v>2</v>
      </c>
      <c r="J56">
        <v>0</v>
      </c>
      <c r="K56">
        <v>0</v>
      </c>
      <c r="L56">
        <v>108</v>
      </c>
      <c r="M56">
        <v>0</v>
      </c>
      <c r="N56">
        <v>3</v>
      </c>
    </row>
    <row r="57" spans="1:23" x14ac:dyDescent="0.25">
      <c r="A57">
        <v>52</v>
      </c>
      <c r="B57" s="15" t="s">
        <v>53</v>
      </c>
      <c r="C57">
        <v>0</v>
      </c>
      <c r="D57" t="str">
        <f>"全队防御+"&amp;M57</f>
        <v>全队防御+72</v>
      </c>
      <c r="E57">
        <v>11</v>
      </c>
      <c r="F57">
        <v>53</v>
      </c>
      <c r="G57">
        <v>3</v>
      </c>
      <c r="H57">
        <v>101</v>
      </c>
      <c r="I57">
        <v>3</v>
      </c>
      <c r="J57">
        <v>0</v>
      </c>
      <c r="K57">
        <v>0</v>
      </c>
      <c r="L57">
        <v>0</v>
      </c>
      <c r="M57">
        <v>72</v>
      </c>
      <c r="N57">
        <v>3</v>
      </c>
      <c r="R57">
        <v>101</v>
      </c>
      <c r="S57">
        <v>99</v>
      </c>
      <c r="T57">
        <v>0</v>
      </c>
      <c r="U57">
        <v>400</v>
      </c>
      <c r="V57">
        <v>100</v>
      </c>
      <c r="W57">
        <v>100</v>
      </c>
    </row>
    <row r="58" spans="1:23" x14ac:dyDescent="0.25">
      <c r="A58">
        <v>53</v>
      </c>
      <c r="B58" s="15" t="s">
        <v>53</v>
      </c>
      <c r="C58">
        <v>0</v>
      </c>
      <c r="D58" t="str">
        <f>"全队生命+"&amp;K58</f>
        <v>全队生命+1080</v>
      </c>
      <c r="E58">
        <v>11</v>
      </c>
      <c r="F58">
        <v>54</v>
      </c>
      <c r="G58">
        <v>3</v>
      </c>
      <c r="H58">
        <v>101</v>
      </c>
      <c r="I58">
        <v>1</v>
      </c>
      <c r="J58">
        <v>0</v>
      </c>
      <c r="K58">
        <v>1080</v>
      </c>
      <c r="L58">
        <v>0</v>
      </c>
      <c r="M58">
        <v>0</v>
      </c>
      <c r="N58">
        <v>3</v>
      </c>
    </row>
    <row r="59" spans="1:23" x14ac:dyDescent="0.25">
      <c r="A59">
        <v>54</v>
      </c>
      <c r="B59" s="15" t="s">
        <v>53</v>
      </c>
      <c r="C59">
        <v>0</v>
      </c>
      <c r="D59" t="str">
        <f t="shared" si="4"/>
        <v>全队攻击+36、防御+36、生命+360</v>
      </c>
      <c r="E59">
        <v>11</v>
      </c>
      <c r="F59">
        <v>55</v>
      </c>
      <c r="G59">
        <v>3</v>
      </c>
      <c r="H59">
        <v>101</v>
      </c>
      <c r="I59">
        <v>99</v>
      </c>
      <c r="J59">
        <v>0</v>
      </c>
      <c r="K59">
        <v>360</v>
      </c>
      <c r="L59">
        <v>36</v>
      </c>
      <c r="M59">
        <v>36</v>
      </c>
      <c r="N59">
        <v>3</v>
      </c>
    </row>
    <row r="60" spans="1:23" x14ac:dyDescent="0.25">
      <c r="A60">
        <v>55</v>
      </c>
      <c r="B60" s="15" t="s">
        <v>53</v>
      </c>
      <c r="C60">
        <v>1</v>
      </c>
      <c r="D60" s="5" t="str">
        <f t="shared" si="4"/>
        <v>全队攻击+90、防御+90、生命+900</v>
      </c>
      <c r="E60" s="5">
        <v>11</v>
      </c>
      <c r="F60">
        <v>56</v>
      </c>
      <c r="G60">
        <v>4</v>
      </c>
      <c r="H60">
        <v>101</v>
      </c>
      <c r="I60">
        <v>99</v>
      </c>
      <c r="J60">
        <v>0</v>
      </c>
      <c r="K60">
        <v>900</v>
      </c>
      <c r="L60">
        <v>90</v>
      </c>
      <c r="M60">
        <v>90</v>
      </c>
      <c r="N60">
        <v>4</v>
      </c>
      <c r="O60" s="13">
        <f>SUM(G$6:G60)</f>
        <v>108</v>
      </c>
      <c r="P60">
        <v>49</v>
      </c>
      <c r="Q60">
        <v>5</v>
      </c>
      <c r="R60">
        <v>61</v>
      </c>
    </row>
    <row r="61" spans="1:23" x14ac:dyDescent="0.25">
      <c r="A61">
        <v>56</v>
      </c>
      <c r="B61" s="15" t="s">
        <v>54</v>
      </c>
      <c r="C61">
        <v>0</v>
      </c>
      <c r="D61" t="str">
        <f>"全队攻击+"&amp;L61</f>
        <v>全队攻击+135</v>
      </c>
      <c r="E61">
        <v>12</v>
      </c>
      <c r="F61">
        <v>57</v>
      </c>
      <c r="G61">
        <v>3</v>
      </c>
      <c r="H61">
        <v>101</v>
      </c>
      <c r="I61">
        <v>2</v>
      </c>
      <c r="J61">
        <v>0</v>
      </c>
      <c r="K61">
        <v>0</v>
      </c>
      <c r="L61">
        <v>135</v>
      </c>
      <c r="M61">
        <v>0</v>
      </c>
      <c r="N61">
        <v>3</v>
      </c>
    </row>
    <row r="62" spans="1:23" x14ac:dyDescent="0.25">
      <c r="A62">
        <v>57</v>
      </c>
      <c r="B62" s="15" t="s">
        <v>54</v>
      </c>
      <c r="C62">
        <v>0</v>
      </c>
      <c r="D62" t="str">
        <f>"全队防御+"&amp;M62</f>
        <v>全队防御+90</v>
      </c>
      <c r="E62">
        <v>12</v>
      </c>
      <c r="F62">
        <v>58</v>
      </c>
      <c r="G62">
        <v>3</v>
      </c>
      <c r="H62">
        <v>101</v>
      </c>
      <c r="I62">
        <v>3</v>
      </c>
      <c r="J62">
        <v>0</v>
      </c>
      <c r="K62">
        <v>0</v>
      </c>
      <c r="L62">
        <v>0</v>
      </c>
      <c r="M62">
        <v>90</v>
      </c>
      <c r="N62">
        <v>3</v>
      </c>
    </row>
    <row r="63" spans="1:23" x14ac:dyDescent="0.25">
      <c r="A63">
        <v>58</v>
      </c>
      <c r="B63" s="15" t="s">
        <v>54</v>
      </c>
      <c r="C63">
        <v>0</v>
      </c>
      <c r="D63" t="str">
        <f>"全队生命+"&amp;K63</f>
        <v>全队生命+1350</v>
      </c>
      <c r="E63">
        <v>12</v>
      </c>
      <c r="F63">
        <v>59</v>
      </c>
      <c r="G63">
        <v>3</v>
      </c>
      <c r="H63">
        <v>101</v>
      </c>
      <c r="I63">
        <v>1</v>
      </c>
      <c r="J63">
        <v>0</v>
      </c>
      <c r="K63">
        <v>1350</v>
      </c>
      <c r="L63">
        <v>0</v>
      </c>
      <c r="M63">
        <v>0</v>
      </c>
      <c r="N63">
        <v>3</v>
      </c>
    </row>
    <row r="64" spans="1:23" x14ac:dyDescent="0.25">
      <c r="A64">
        <v>59</v>
      </c>
      <c r="B64" s="15" t="s">
        <v>54</v>
      </c>
      <c r="C64">
        <v>0</v>
      </c>
      <c r="D64" t="str">
        <f>"全队攻击+"&amp;L64&amp;"、防御+"&amp;M64&amp;"、生命+"&amp;K64</f>
        <v>全队攻击+45、防御+45、生命+450</v>
      </c>
      <c r="E64">
        <v>12</v>
      </c>
      <c r="F64">
        <v>60</v>
      </c>
      <c r="G64">
        <v>3</v>
      </c>
      <c r="H64">
        <v>101</v>
      </c>
      <c r="I64">
        <v>99</v>
      </c>
      <c r="J64">
        <v>0</v>
      </c>
      <c r="K64">
        <v>450</v>
      </c>
      <c r="L64">
        <v>45</v>
      </c>
      <c r="M64">
        <v>45</v>
      </c>
      <c r="N64">
        <v>3</v>
      </c>
    </row>
    <row r="65" spans="1:23" x14ac:dyDescent="0.25">
      <c r="A65">
        <v>60</v>
      </c>
      <c r="B65" s="15" t="s">
        <v>54</v>
      </c>
      <c r="C65">
        <v>1</v>
      </c>
      <c r="D65" s="12" t="s">
        <v>40</v>
      </c>
      <c r="E65" s="5">
        <v>12</v>
      </c>
      <c r="F65">
        <v>61</v>
      </c>
      <c r="G65">
        <v>4</v>
      </c>
      <c r="H65">
        <v>102</v>
      </c>
      <c r="I65">
        <v>18</v>
      </c>
      <c r="J65">
        <v>0</v>
      </c>
      <c r="K65">
        <v>0</v>
      </c>
      <c r="L65">
        <v>0</v>
      </c>
      <c r="M65">
        <v>0</v>
      </c>
      <c r="N65">
        <v>4</v>
      </c>
      <c r="O65" s="13">
        <f>SUM(G$6:G65)</f>
        <v>124</v>
      </c>
      <c r="P65">
        <v>55</v>
      </c>
      <c r="R65">
        <v>67</v>
      </c>
    </row>
    <row r="66" spans="1:23" x14ac:dyDescent="0.25">
      <c r="A66">
        <v>61</v>
      </c>
      <c r="B66" s="15" t="s">
        <v>55</v>
      </c>
      <c r="C66">
        <v>0</v>
      </c>
      <c r="D66" t="str">
        <f>"全队攻击+"&amp;L66</f>
        <v>全队攻击+150</v>
      </c>
      <c r="E66">
        <v>13</v>
      </c>
      <c r="F66">
        <v>62</v>
      </c>
      <c r="G66">
        <v>3</v>
      </c>
      <c r="H66">
        <v>101</v>
      </c>
      <c r="I66">
        <v>2</v>
      </c>
      <c r="J66">
        <v>0</v>
      </c>
      <c r="K66">
        <v>0</v>
      </c>
      <c r="L66">
        <v>150</v>
      </c>
      <c r="M66">
        <v>0</v>
      </c>
      <c r="N66">
        <v>3</v>
      </c>
    </row>
    <row r="67" spans="1:23" x14ac:dyDescent="0.25">
      <c r="A67">
        <v>62</v>
      </c>
      <c r="B67" s="15" t="s">
        <v>55</v>
      </c>
      <c r="C67">
        <v>0</v>
      </c>
      <c r="D67" t="str">
        <f>"全队防御+"&amp;M67</f>
        <v>全队防御+100</v>
      </c>
      <c r="E67">
        <v>13</v>
      </c>
      <c r="F67">
        <v>63</v>
      </c>
      <c r="G67">
        <v>3</v>
      </c>
      <c r="H67">
        <v>101</v>
      </c>
      <c r="I67">
        <v>3</v>
      </c>
      <c r="J67">
        <v>0</v>
      </c>
      <c r="K67">
        <v>0</v>
      </c>
      <c r="L67">
        <v>0</v>
      </c>
      <c r="M67">
        <v>100</v>
      </c>
      <c r="N67">
        <v>3</v>
      </c>
    </row>
    <row r="68" spans="1:23" x14ac:dyDescent="0.25">
      <c r="A68">
        <v>63</v>
      </c>
      <c r="B68" s="15" t="s">
        <v>55</v>
      </c>
      <c r="C68">
        <v>0</v>
      </c>
      <c r="D68" t="str">
        <f>"全队生命+"&amp;K68</f>
        <v>全队生命+1500</v>
      </c>
      <c r="E68">
        <v>13</v>
      </c>
      <c r="F68">
        <v>64</v>
      </c>
      <c r="G68">
        <v>3</v>
      </c>
      <c r="H68">
        <v>101</v>
      </c>
      <c r="I68">
        <v>1</v>
      </c>
      <c r="J68">
        <v>0</v>
      </c>
      <c r="K68">
        <v>1500</v>
      </c>
      <c r="L68">
        <v>0</v>
      </c>
      <c r="M68">
        <v>0</v>
      </c>
      <c r="N68">
        <v>3</v>
      </c>
    </row>
    <row r="69" spans="1:23" x14ac:dyDescent="0.25">
      <c r="A69">
        <v>64</v>
      </c>
      <c r="B69" s="15" t="s">
        <v>55</v>
      </c>
      <c r="C69">
        <v>0</v>
      </c>
      <c r="D69" t="str">
        <f>"全队攻击+"&amp;L69&amp;"、防御+"&amp;M69&amp;"、生命+"&amp;K69</f>
        <v>全队攻击+50、防御+50、生命+500</v>
      </c>
      <c r="E69">
        <v>13</v>
      </c>
      <c r="F69">
        <v>65</v>
      </c>
      <c r="G69">
        <v>3</v>
      </c>
      <c r="H69">
        <v>101</v>
      </c>
      <c r="I69">
        <v>99</v>
      </c>
      <c r="J69">
        <v>0</v>
      </c>
      <c r="K69">
        <v>500</v>
      </c>
      <c r="L69">
        <v>50</v>
      </c>
      <c r="M69">
        <v>50</v>
      </c>
      <c r="N69">
        <v>3</v>
      </c>
    </row>
    <row r="70" spans="1:23" x14ac:dyDescent="0.25">
      <c r="A70">
        <v>65</v>
      </c>
      <c r="B70" s="15" t="s">
        <v>55</v>
      </c>
      <c r="C70">
        <v>1</v>
      </c>
      <c r="D70" s="5" t="str">
        <f>"全队攻击+"&amp;L70&amp;"、防御+"&amp;M70&amp;"、生命+"&amp;K70</f>
        <v>全队攻击+125、防御+125、生命+1250</v>
      </c>
      <c r="E70" s="5">
        <v>13</v>
      </c>
      <c r="F70">
        <v>66</v>
      </c>
      <c r="G70">
        <v>4</v>
      </c>
      <c r="H70">
        <v>101</v>
      </c>
      <c r="I70">
        <v>99</v>
      </c>
      <c r="J70">
        <v>0</v>
      </c>
      <c r="K70">
        <v>1250</v>
      </c>
      <c r="L70">
        <v>125</v>
      </c>
      <c r="M70">
        <v>125</v>
      </c>
      <c r="N70">
        <v>4</v>
      </c>
      <c r="O70" s="13">
        <f>SUM(G$6:G70)</f>
        <v>140</v>
      </c>
      <c r="P70">
        <v>60</v>
      </c>
      <c r="Q70">
        <v>6</v>
      </c>
      <c r="R70">
        <v>68</v>
      </c>
      <c r="S70">
        <v>70</v>
      </c>
    </row>
    <row r="71" spans="1:23" ht="17.399999999999999" x14ac:dyDescent="0.25">
      <c r="A71">
        <v>66</v>
      </c>
      <c r="B71" s="17" t="s">
        <v>56</v>
      </c>
      <c r="C71">
        <v>0</v>
      </c>
      <c r="D71" t="str">
        <f>"全队攻击+"&amp;L71</f>
        <v>全队攻击+180</v>
      </c>
      <c r="E71">
        <v>14</v>
      </c>
      <c r="F71">
        <v>67</v>
      </c>
      <c r="G71">
        <v>3</v>
      </c>
      <c r="H71">
        <v>101</v>
      </c>
      <c r="I71">
        <v>2</v>
      </c>
      <c r="J71">
        <v>0</v>
      </c>
      <c r="K71">
        <v>0</v>
      </c>
      <c r="L71">
        <v>180</v>
      </c>
      <c r="M71">
        <v>0</v>
      </c>
      <c r="N71">
        <v>3</v>
      </c>
    </row>
    <row r="72" spans="1:23" ht="17.399999999999999" x14ac:dyDescent="0.25">
      <c r="A72">
        <v>67</v>
      </c>
      <c r="B72" s="17" t="s">
        <v>56</v>
      </c>
      <c r="C72">
        <v>0</v>
      </c>
      <c r="D72" t="str">
        <f>"全队防御+"&amp;M72</f>
        <v>全队防御+120</v>
      </c>
      <c r="E72">
        <v>14</v>
      </c>
      <c r="F72">
        <v>68</v>
      </c>
      <c r="G72">
        <v>3</v>
      </c>
      <c r="H72">
        <v>101</v>
      </c>
      <c r="I72">
        <v>3</v>
      </c>
      <c r="J72">
        <v>0</v>
      </c>
      <c r="K72">
        <v>0</v>
      </c>
      <c r="L72">
        <v>0</v>
      </c>
      <c r="M72">
        <v>120</v>
      </c>
      <c r="N72">
        <v>3</v>
      </c>
    </row>
    <row r="73" spans="1:23" ht="17.399999999999999" x14ac:dyDescent="0.25">
      <c r="A73">
        <v>68</v>
      </c>
      <c r="B73" s="17" t="s">
        <v>56</v>
      </c>
      <c r="C73">
        <v>0</v>
      </c>
      <c r="D73" t="str">
        <f>"全队生命+"&amp;K73</f>
        <v>全队生命+1800</v>
      </c>
      <c r="E73">
        <v>14</v>
      </c>
      <c r="F73">
        <v>69</v>
      </c>
      <c r="G73">
        <v>3</v>
      </c>
      <c r="H73">
        <v>101</v>
      </c>
      <c r="I73">
        <v>1</v>
      </c>
      <c r="J73">
        <v>0</v>
      </c>
      <c r="K73">
        <v>1800</v>
      </c>
      <c r="L73">
        <v>0</v>
      </c>
      <c r="M73">
        <v>0</v>
      </c>
      <c r="N73">
        <v>3</v>
      </c>
    </row>
    <row r="74" spans="1:23" ht="17.399999999999999" x14ac:dyDescent="0.25">
      <c r="A74">
        <v>69</v>
      </c>
      <c r="B74" s="17" t="s">
        <v>56</v>
      </c>
      <c r="C74">
        <v>0</v>
      </c>
      <c r="D74" t="str">
        <f>"全队攻击+"&amp;L74&amp;"、防御+"&amp;M74&amp;"、生命+"&amp;K74</f>
        <v>全队攻击+60、防御+60、生命+600</v>
      </c>
      <c r="E74">
        <v>14</v>
      </c>
      <c r="F74">
        <v>70</v>
      </c>
      <c r="G74">
        <v>3</v>
      </c>
      <c r="H74">
        <v>101</v>
      </c>
      <c r="I74">
        <v>99</v>
      </c>
      <c r="J74">
        <v>0</v>
      </c>
      <c r="K74">
        <v>600</v>
      </c>
      <c r="L74">
        <v>60</v>
      </c>
      <c r="M74">
        <v>60</v>
      </c>
      <c r="N74">
        <v>3</v>
      </c>
    </row>
    <row r="75" spans="1:23" ht="17.399999999999999" x14ac:dyDescent="0.25">
      <c r="A75">
        <v>70</v>
      </c>
      <c r="B75" s="17" t="s">
        <v>56</v>
      </c>
      <c r="C75">
        <v>1</v>
      </c>
      <c r="D75" s="5" t="str">
        <f t="shared" ref="D75:D80" si="5">"全队攻击+"&amp;L75&amp;"、防御+"&amp;M75&amp;"、生命+"&amp;K75</f>
        <v>全队攻击+150、防御+150、生命+1500</v>
      </c>
      <c r="E75" s="5">
        <v>14</v>
      </c>
      <c r="F75">
        <v>71</v>
      </c>
      <c r="G75">
        <v>4</v>
      </c>
      <c r="H75">
        <v>101</v>
      </c>
      <c r="I75">
        <v>99</v>
      </c>
      <c r="J75">
        <v>0</v>
      </c>
      <c r="K75">
        <v>1500</v>
      </c>
      <c r="L75">
        <v>150</v>
      </c>
      <c r="M75">
        <v>150</v>
      </c>
      <c r="N75">
        <v>4</v>
      </c>
      <c r="O75" s="13">
        <f>SUM(G$6:G75)</f>
        <v>156</v>
      </c>
      <c r="P75">
        <v>65</v>
      </c>
      <c r="R75">
        <v>77</v>
      </c>
      <c r="U75" s="15" t="s">
        <v>72</v>
      </c>
    </row>
    <row r="76" spans="1:23" ht="17.399999999999999" x14ac:dyDescent="0.25">
      <c r="A76">
        <v>71</v>
      </c>
      <c r="B76" s="17" t="s">
        <v>57</v>
      </c>
      <c r="C76">
        <v>0</v>
      </c>
      <c r="D76" t="str">
        <f>"全队攻击+"&amp;L76</f>
        <v>全队攻击+240</v>
      </c>
      <c r="E76">
        <v>15</v>
      </c>
      <c r="F76">
        <v>72</v>
      </c>
      <c r="G76">
        <v>3</v>
      </c>
      <c r="H76">
        <v>101</v>
      </c>
      <c r="I76">
        <v>2</v>
      </c>
      <c r="J76">
        <v>0</v>
      </c>
      <c r="K76">
        <v>0</v>
      </c>
      <c r="L76">
        <v>240</v>
      </c>
      <c r="M76">
        <v>0</v>
      </c>
      <c r="N76">
        <v>3</v>
      </c>
      <c r="V76">
        <v>75</v>
      </c>
      <c r="W76">
        <v>184</v>
      </c>
    </row>
    <row r="77" spans="1:23" ht="17.399999999999999" x14ac:dyDescent="0.25">
      <c r="A77">
        <v>72</v>
      </c>
      <c r="B77" s="17" t="s">
        <v>57</v>
      </c>
      <c r="C77">
        <v>0</v>
      </c>
      <c r="D77" t="str">
        <f>"全队防御+"&amp;M77</f>
        <v>全队防御+160</v>
      </c>
      <c r="E77">
        <v>15</v>
      </c>
      <c r="F77">
        <v>73</v>
      </c>
      <c r="G77">
        <v>3</v>
      </c>
      <c r="H77">
        <v>101</v>
      </c>
      <c r="I77">
        <v>3</v>
      </c>
      <c r="J77">
        <v>0</v>
      </c>
      <c r="K77">
        <v>0</v>
      </c>
      <c r="L77">
        <v>0</v>
      </c>
      <c r="M77">
        <v>160</v>
      </c>
      <c r="N77">
        <v>3</v>
      </c>
      <c r="V77">
        <v>76</v>
      </c>
      <c r="W77">
        <f>W76+3</f>
        <v>187</v>
      </c>
    </row>
    <row r="78" spans="1:23" ht="17.399999999999999" x14ac:dyDescent="0.25">
      <c r="A78">
        <v>73</v>
      </c>
      <c r="B78" s="17" t="s">
        <v>57</v>
      </c>
      <c r="C78">
        <v>0</v>
      </c>
      <c r="D78" t="str">
        <f>"全队生命+"&amp;K78</f>
        <v>全队生命+2400</v>
      </c>
      <c r="E78">
        <v>15</v>
      </c>
      <c r="F78">
        <v>74</v>
      </c>
      <c r="G78">
        <v>3</v>
      </c>
      <c r="H78">
        <v>101</v>
      </c>
      <c r="I78">
        <v>1</v>
      </c>
      <c r="J78">
        <v>0</v>
      </c>
      <c r="K78">
        <v>2400</v>
      </c>
      <c r="L78">
        <v>0</v>
      </c>
      <c r="M78">
        <v>0</v>
      </c>
      <c r="N78">
        <v>3</v>
      </c>
      <c r="V78">
        <v>77</v>
      </c>
      <c r="W78">
        <f t="shared" ref="W78:W86" si="6">W77+3</f>
        <v>190</v>
      </c>
    </row>
    <row r="79" spans="1:23" ht="17.399999999999999" x14ac:dyDescent="0.25">
      <c r="A79">
        <v>74</v>
      </c>
      <c r="B79" s="17" t="s">
        <v>57</v>
      </c>
      <c r="C79">
        <v>0</v>
      </c>
      <c r="D79" t="str">
        <f t="shared" si="5"/>
        <v>全队攻击+80、防御+80、生命+800</v>
      </c>
      <c r="E79">
        <v>15</v>
      </c>
      <c r="F79">
        <v>75</v>
      </c>
      <c r="G79">
        <v>3</v>
      </c>
      <c r="H79">
        <v>101</v>
      </c>
      <c r="I79">
        <v>99</v>
      </c>
      <c r="J79">
        <v>0</v>
      </c>
      <c r="K79">
        <v>800</v>
      </c>
      <c r="L79">
        <v>80</v>
      </c>
      <c r="M79">
        <v>80</v>
      </c>
      <c r="N79">
        <v>3</v>
      </c>
      <c r="V79">
        <v>78</v>
      </c>
      <c r="W79">
        <f t="shared" si="6"/>
        <v>193</v>
      </c>
    </row>
    <row r="80" spans="1:23" ht="17.399999999999999" x14ac:dyDescent="0.25">
      <c r="A80">
        <v>75</v>
      </c>
      <c r="B80" s="17" t="s">
        <v>57</v>
      </c>
      <c r="C80">
        <v>1</v>
      </c>
      <c r="D80" s="5" t="str">
        <f t="shared" si="5"/>
        <v>全队攻击+200、防御+200、生命+2000</v>
      </c>
      <c r="E80" s="5">
        <v>15</v>
      </c>
      <c r="F80">
        <v>76</v>
      </c>
      <c r="G80">
        <v>4</v>
      </c>
      <c r="H80">
        <v>101</v>
      </c>
      <c r="I80">
        <v>99</v>
      </c>
      <c r="J80">
        <v>0</v>
      </c>
      <c r="K80">
        <v>2000</v>
      </c>
      <c r="L80">
        <v>200</v>
      </c>
      <c r="M80">
        <v>200</v>
      </c>
      <c r="N80">
        <v>4</v>
      </c>
      <c r="O80" s="13">
        <f>SUM(G$6:G80)</f>
        <v>172</v>
      </c>
      <c r="P80">
        <v>71</v>
      </c>
      <c r="Q80">
        <v>7</v>
      </c>
      <c r="R80">
        <v>78</v>
      </c>
      <c r="S80">
        <v>80</v>
      </c>
      <c r="T80" s="5">
        <v>3</v>
      </c>
      <c r="U80" s="5">
        <v>40</v>
      </c>
      <c r="V80">
        <v>79</v>
      </c>
      <c r="W80">
        <f t="shared" si="6"/>
        <v>196</v>
      </c>
    </row>
    <row r="81" spans="1:23" ht="17.399999999999999" x14ac:dyDescent="0.25">
      <c r="A81">
        <v>76</v>
      </c>
      <c r="B81" s="17" t="s">
        <v>58</v>
      </c>
      <c r="C81">
        <v>0</v>
      </c>
      <c r="D81" t="str">
        <f>"全队攻击+"&amp;L81</f>
        <v>全队攻击+270</v>
      </c>
      <c r="E81">
        <v>16</v>
      </c>
      <c r="F81">
        <v>77</v>
      </c>
      <c r="G81">
        <v>3</v>
      </c>
      <c r="H81">
        <v>101</v>
      </c>
      <c r="I81">
        <v>2</v>
      </c>
      <c r="J81">
        <v>0</v>
      </c>
      <c r="K81">
        <v>0</v>
      </c>
      <c r="L81">
        <v>270</v>
      </c>
      <c r="M81">
        <v>0</v>
      </c>
      <c r="N81">
        <v>3</v>
      </c>
      <c r="T81" s="5">
        <v>4</v>
      </c>
      <c r="U81" s="5">
        <v>50</v>
      </c>
      <c r="V81">
        <v>80</v>
      </c>
      <c r="W81">
        <f t="shared" si="6"/>
        <v>199</v>
      </c>
    </row>
    <row r="82" spans="1:23" ht="17.399999999999999" x14ac:dyDescent="0.25">
      <c r="A82">
        <v>77</v>
      </c>
      <c r="B82" s="17" t="s">
        <v>58</v>
      </c>
      <c r="C82">
        <v>0</v>
      </c>
      <c r="D82" t="str">
        <f>"全队防御+"&amp;M82</f>
        <v>全队防御+180</v>
      </c>
      <c r="E82">
        <v>16</v>
      </c>
      <c r="F82">
        <v>78</v>
      </c>
      <c r="G82">
        <v>3</v>
      </c>
      <c r="H82">
        <v>101</v>
      </c>
      <c r="I82">
        <v>3</v>
      </c>
      <c r="J82">
        <v>0</v>
      </c>
      <c r="K82">
        <v>0</v>
      </c>
      <c r="L82">
        <v>0</v>
      </c>
      <c r="M82">
        <v>180</v>
      </c>
      <c r="N82">
        <v>3</v>
      </c>
      <c r="T82" s="5">
        <v>5</v>
      </c>
      <c r="U82" s="5">
        <v>60</v>
      </c>
      <c r="V82">
        <v>81</v>
      </c>
      <c r="W82">
        <f t="shared" si="6"/>
        <v>202</v>
      </c>
    </row>
    <row r="83" spans="1:23" ht="17.399999999999999" x14ac:dyDescent="0.25">
      <c r="A83">
        <v>78</v>
      </c>
      <c r="B83" s="17" t="s">
        <v>58</v>
      </c>
      <c r="C83">
        <v>0</v>
      </c>
      <c r="D83" t="str">
        <f>"全队生命+"&amp;K83</f>
        <v>全队生命+2700</v>
      </c>
      <c r="E83">
        <v>16</v>
      </c>
      <c r="F83">
        <v>79</v>
      </c>
      <c r="G83">
        <v>3</v>
      </c>
      <c r="H83">
        <v>101</v>
      </c>
      <c r="I83">
        <v>1</v>
      </c>
      <c r="J83">
        <v>0</v>
      </c>
      <c r="K83">
        <v>2700</v>
      </c>
      <c r="L83">
        <v>0</v>
      </c>
      <c r="M83">
        <v>0</v>
      </c>
      <c r="N83">
        <v>3</v>
      </c>
      <c r="T83" s="5">
        <v>6</v>
      </c>
      <c r="U83" s="5">
        <v>70</v>
      </c>
      <c r="V83">
        <v>82</v>
      </c>
      <c r="W83">
        <f t="shared" si="6"/>
        <v>205</v>
      </c>
    </row>
    <row r="84" spans="1:23" ht="17.399999999999999" x14ac:dyDescent="0.25">
      <c r="A84">
        <v>79</v>
      </c>
      <c r="B84" s="17" t="s">
        <v>58</v>
      </c>
      <c r="C84">
        <v>0</v>
      </c>
      <c r="D84" t="str">
        <f t="shared" ref="D84" si="7">"全队攻击+"&amp;L84&amp;"、防御+"&amp;M84&amp;"、生命+"&amp;K84</f>
        <v>全队攻击+90、防御+90、生命+900</v>
      </c>
      <c r="E84">
        <v>16</v>
      </c>
      <c r="F84">
        <v>80</v>
      </c>
      <c r="G84">
        <v>3</v>
      </c>
      <c r="H84">
        <v>101</v>
      </c>
      <c r="I84">
        <v>99</v>
      </c>
      <c r="J84">
        <v>0</v>
      </c>
      <c r="K84">
        <v>900</v>
      </c>
      <c r="L84">
        <v>90</v>
      </c>
      <c r="M84">
        <v>90</v>
      </c>
      <c r="N84">
        <v>3</v>
      </c>
      <c r="T84" s="5">
        <v>7</v>
      </c>
      <c r="U84" s="5">
        <v>80</v>
      </c>
      <c r="V84">
        <v>83</v>
      </c>
      <c r="W84">
        <f t="shared" si="6"/>
        <v>208</v>
      </c>
    </row>
    <row r="85" spans="1:23" ht="17.399999999999999" x14ac:dyDescent="0.25">
      <c r="A85">
        <v>80</v>
      </c>
      <c r="B85" s="17" t="s">
        <v>58</v>
      </c>
      <c r="C85">
        <v>1</v>
      </c>
      <c r="D85" s="5" t="str">
        <f>"武将精华"&amp;J85</f>
        <v>武将精华30</v>
      </c>
      <c r="E85" s="5">
        <v>16</v>
      </c>
      <c r="F85">
        <v>81</v>
      </c>
      <c r="G85">
        <v>5</v>
      </c>
      <c r="H85">
        <v>9</v>
      </c>
      <c r="I85">
        <v>709</v>
      </c>
      <c r="J85">
        <v>30</v>
      </c>
      <c r="N85">
        <v>4</v>
      </c>
      <c r="O85" s="13">
        <f>SUM(G$6:G85)</f>
        <v>189</v>
      </c>
      <c r="P85">
        <v>77</v>
      </c>
      <c r="Q85">
        <v>8</v>
      </c>
      <c r="R85">
        <v>82</v>
      </c>
      <c r="S85">
        <v>84</v>
      </c>
      <c r="T85" s="5">
        <v>8</v>
      </c>
      <c r="U85" s="5">
        <v>85</v>
      </c>
      <c r="V85">
        <v>84</v>
      </c>
      <c r="W85">
        <f t="shared" si="6"/>
        <v>211</v>
      </c>
    </row>
    <row r="86" spans="1:23" ht="17.399999999999999" x14ac:dyDescent="0.25">
      <c r="A86">
        <v>81</v>
      </c>
      <c r="B86" s="17" t="s">
        <v>59</v>
      </c>
      <c r="C86">
        <v>0</v>
      </c>
      <c r="D86" t="str">
        <f>"全队攻击+"&amp;L86</f>
        <v>全队攻击+300</v>
      </c>
      <c r="E86">
        <v>17</v>
      </c>
      <c r="F86">
        <v>82</v>
      </c>
      <c r="G86">
        <v>4</v>
      </c>
      <c r="H86">
        <v>101</v>
      </c>
      <c r="I86">
        <v>2</v>
      </c>
      <c r="J86">
        <v>0</v>
      </c>
      <c r="K86">
        <v>0</v>
      </c>
      <c r="L86">
        <v>300</v>
      </c>
      <c r="M86">
        <v>0</v>
      </c>
      <c r="N86">
        <v>3</v>
      </c>
      <c r="T86" s="5">
        <v>9</v>
      </c>
      <c r="U86" s="5">
        <v>90</v>
      </c>
      <c r="V86">
        <v>85</v>
      </c>
      <c r="W86">
        <f t="shared" si="6"/>
        <v>214</v>
      </c>
    </row>
    <row r="87" spans="1:23" ht="17.399999999999999" x14ac:dyDescent="0.25">
      <c r="A87">
        <v>82</v>
      </c>
      <c r="B87" s="17" t="s">
        <v>59</v>
      </c>
      <c r="C87">
        <v>0</v>
      </c>
      <c r="D87" t="str">
        <f>"全队防御+"&amp;M87</f>
        <v>全队防御+200</v>
      </c>
      <c r="E87">
        <v>17</v>
      </c>
      <c r="F87">
        <v>83</v>
      </c>
      <c r="G87">
        <v>4</v>
      </c>
      <c r="H87">
        <v>101</v>
      </c>
      <c r="I87">
        <v>3</v>
      </c>
      <c r="J87">
        <v>0</v>
      </c>
      <c r="K87">
        <v>0</v>
      </c>
      <c r="L87">
        <v>0</v>
      </c>
      <c r="M87">
        <v>200</v>
      </c>
      <c r="N87">
        <v>3</v>
      </c>
      <c r="T87" s="5">
        <v>10</v>
      </c>
      <c r="U87" s="5">
        <v>95</v>
      </c>
      <c r="V87">
        <v>86</v>
      </c>
      <c r="W87">
        <f>W86+4</f>
        <v>218</v>
      </c>
    </row>
    <row r="88" spans="1:23" ht="17.399999999999999" x14ac:dyDescent="0.25">
      <c r="A88">
        <v>83</v>
      </c>
      <c r="B88" s="17" t="s">
        <v>59</v>
      </c>
      <c r="C88">
        <v>0</v>
      </c>
      <c r="D88" t="str">
        <f>"全队生命+"&amp;K88</f>
        <v>全队生命+3000</v>
      </c>
      <c r="E88">
        <v>17</v>
      </c>
      <c r="F88">
        <v>84</v>
      </c>
      <c r="G88">
        <v>4</v>
      </c>
      <c r="H88">
        <v>101</v>
      </c>
      <c r="I88">
        <v>1</v>
      </c>
      <c r="J88">
        <v>0</v>
      </c>
      <c r="K88">
        <v>3000</v>
      </c>
      <c r="L88">
        <v>0</v>
      </c>
      <c r="M88">
        <v>0</v>
      </c>
      <c r="N88">
        <v>3</v>
      </c>
      <c r="V88">
        <v>87</v>
      </c>
      <c r="W88">
        <f t="shared" ref="W88:W101" si="8">W87+4</f>
        <v>222</v>
      </c>
    </row>
    <row r="89" spans="1:23" ht="17.399999999999999" x14ac:dyDescent="0.25">
      <c r="A89">
        <v>84</v>
      </c>
      <c r="B89" s="17" t="s">
        <v>59</v>
      </c>
      <c r="C89">
        <v>0</v>
      </c>
      <c r="D89" t="str">
        <f t="shared" ref="D89" si="9">"全队攻击+"&amp;L89&amp;"、防御+"&amp;M89&amp;"、生命+"&amp;K89</f>
        <v>全队攻击+100、防御+100、生命+1000</v>
      </c>
      <c r="E89">
        <v>17</v>
      </c>
      <c r="F89">
        <v>85</v>
      </c>
      <c r="G89">
        <v>4</v>
      </c>
      <c r="H89">
        <v>101</v>
      </c>
      <c r="I89">
        <v>99</v>
      </c>
      <c r="J89">
        <v>0</v>
      </c>
      <c r="K89">
        <v>1000</v>
      </c>
      <c r="L89">
        <v>100</v>
      </c>
      <c r="M89">
        <v>100</v>
      </c>
      <c r="N89">
        <v>3</v>
      </c>
      <c r="V89">
        <v>88</v>
      </c>
      <c r="W89">
        <f t="shared" si="8"/>
        <v>226</v>
      </c>
    </row>
    <row r="90" spans="1:23" ht="17.399999999999999" x14ac:dyDescent="0.25">
      <c r="A90">
        <v>85</v>
      </c>
      <c r="B90" s="17" t="s">
        <v>59</v>
      </c>
      <c r="C90">
        <v>1</v>
      </c>
      <c r="D90" s="5" t="str">
        <f>"武将精华"&amp;J90</f>
        <v>武将精华30</v>
      </c>
      <c r="E90" s="5">
        <v>17</v>
      </c>
      <c r="F90">
        <v>86</v>
      </c>
      <c r="G90">
        <v>6</v>
      </c>
      <c r="H90">
        <v>9</v>
      </c>
      <c r="I90">
        <v>709</v>
      </c>
      <c r="J90">
        <v>30</v>
      </c>
      <c r="N90">
        <v>4</v>
      </c>
      <c r="O90" s="13">
        <f>SUM(G$6:G90)</f>
        <v>211</v>
      </c>
      <c r="P90">
        <v>84</v>
      </c>
      <c r="Q90">
        <v>9</v>
      </c>
      <c r="R90">
        <v>86</v>
      </c>
      <c r="S90">
        <v>87</v>
      </c>
      <c r="V90">
        <v>89</v>
      </c>
      <c r="W90">
        <f t="shared" si="8"/>
        <v>230</v>
      </c>
    </row>
    <row r="91" spans="1:23" ht="17.399999999999999" x14ac:dyDescent="0.25">
      <c r="A91">
        <v>86</v>
      </c>
      <c r="B91" s="17" t="s">
        <v>60</v>
      </c>
      <c r="C91">
        <v>0</v>
      </c>
      <c r="D91" t="str">
        <f t="shared" ref="D91" si="10">"全队攻击+"&amp;L91</f>
        <v>全队攻击+330</v>
      </c>
      <c r="E91">
        <v>18</v>
      </c>
      <c r="F91">
        <v>87</v>
      </c>
      <c r="G91">
        <v>4</v>
      </c>
      <c r="H91">
        <v>101</v>
      </c>
      <c r="I91">
        <v>2</v>
      </c>
      <c r="J91">
        <v>0</v>
      </c>
      <c r="K91">
        <v>0</v>
      </c>
      <c r="L91">
        <v>330</v>
      </c>
      <c r="M91">
        <v>0</v>
      </c>
      <c r="N91">
        <v>3</v>
      </c>
      <c r="V91">
        <v>90</v>
      </c>
      <c r="W91">
        <f t="shared" si="8"/>
        <v>234</v>
      </c>
    </row>
    <row r="92" spans="1:23" ht="17.399999999999999" x14ac:dyDescent="0.25">
      <c r="A92">
        <v>87</v>
      </c>
      <c r="B92" s="17" t="s">
        <v>60</v>
      </c>
      <c r="C92">
        <v>0</v>
      </c>
      <c r="D92" t="str">
        <f t="shared" ref="D92" si="11">"全队防御+"&amp;M92</f>
        <v>全队防御+220</v>
      </c>
      <c r="E92">
        <v>18</v>
      </c>
      <c r="F92">
        <v>88</v>
      </c>
      <c r="G92">
        <v>4</v>
      </c>
      <c r="H92">
        <v>101</v>
      </c>
      <c r="I92">
        <v>3</v>
      </c>
      <c r="J92">
        <v>0</v>
      </c>
      <c r="K92">
        <v>0</v>
      </c>
      <c r="L92">
        <v>0</v>
      </c>
      <c r="M92">
        <v>220</v>
      </c>
      <c r="N92">
        <v>3</v>
      </c>
      <c r="V92">
        <v>91</v>
      </c>
      <c r="W92">
        <f t="shared" si="8"/>
        <v>238</v>
      </c>
    </row>
    <row r="93" spans="1:23" ht="17.399999999999999" x14ac:dyDescent="0.25">
      <c r="A93">
        <v>88</v>
      </c>
      <c r="B93" s="17" t="s">
        <v>60</v>
      </c>
      <c r="C93">
        <v>0</v>
      </c>
      <c r="D93" t="str">
        <f t="shared" ref="D93" si="12">"全队生命+"&amp;K93</f>
        <v>全队生命+3300</v>
      </c>
      <c r="E93">
        <v>18</v>
      </c>
      <c r="F93">
        <v>89</v>
      </c>
      <c r="G93">
        <v>4</v>
      </c>
      <c r="H93">
        <v>101</v>
      </c>
      <c r="I93">
        <v>1</v>
      </c>
      <c r="J93">
        <v>0</v>
      </c>
      <c r="K93">
        <v>3300</v>
      </c>
      <c r="L93">
        <v>0</v>
      </c>
      <c r="M93">
        <v>0</v>
      </c>
      <c r="N93">
        <v>3</v>
      </c>
      <c r="V93">
        <v>92</v>
      </c>
      <c r="W93">
        <f t="shared" si="8"/>
        <v>242</v>
      </c>
    </row>
    <row r="94" spans="1:23" ht="17.399999999999999" x14ac:dyDescent="0.25">
      <c r="A94">
        <v>89</v>
      </c>
      <c r="B94" s="17" t="s">
        <v>60</v>
      </c>
      <c r="C94">
        <v>0</v>
      </c>
      <c r="D94" t="str">
        <f t="shared" ref="D94" si="13">"全队攻击+"&amp;L94&amp;"、防御+"&amp;M94&amp;"、生命+"&amp;K94</f>
        <v>全队攻击+110、防御+110、生命+1100</v>
      </c>
      <c r="E94">
        <v>18</v>
      </c>
      <c r="F94">
        <v>90</v>
      </c>
      <c r="G94">
        <v>4</v>
      </c>
      <c r="H94">
        <v>101</v>
      </c>
      <c r="I94">
        <v>99</v>
      </c>
      <c r="J94">
        <v>0</v>
      </c>
      <c r="K94">
        <v>1100</v>
      </c>
      <c r="L94">
        <v>110</v>
      </c>
      <c r="M94">
        <v>110</v>
      </c>
      <c r="N94">
        <v>3</v>
      </c>
      <c r="V94">
        <v>93</v>
      </c>
      <c r="W94">
        <f t="shared" si="8"/>
        <v>246</v>
      </c>
    </row>
    <row r="95" spans="1:23" ht="17.399999999999999" x14ac:dyDescent="0.25">
      <c r="A95">
        <v>90</v>
      </c>
      <c r="B95" s="17" t="s">
        <v>60</v>
      </c>
      <c r="C95">
        <v>1</v>
      </c>
      <c r="D95" s="5" t="str">
        <f>"武将精华"&amp;J95</f>
        <v>武将精华30</v>
      </c>
      <c r="E95" s="5">
        <v>18</v>
      </c>
      <c r="F95">
        <v>91</v>
      </c>
      <c r="G95">
        <v>6</v>
      </c>
      <c r="H95">
        <v>9</v>
      </c>
      <c r="I95">
        <v>709</v>
      </c>
      <c r="J95">
        <v>30</v>
      </c>
      <c r="N95">
        <v>4</v>
      </c>
      <c r="O95" s="13">
        <f>SUM(G$6:G95)</f>
        <v>233</v>
      </c>
      <c r="P95">
        <v>90</v>
      </c>
      <c r="Q95">
        <v>10</v>
      </c>
      <c r="R95">
        <v>90</v>
      </c>
      <c r="S95">
        <v>90</v>
      </c>
      <c r="V95">
        <v>94</v>
      </c>
      <c r="W95">
        <f t="shared" si="8"/>
        <v>250</v>
      </c>
    </row>
    <row r="96" spans="1:23" ht="17.399999999999999" x14ac:dyDescent="0.25">
      <c r="A96">
        <v>91</v>
      </c>
      <c r="B96" s="17" t="s">
        <v>61</v>
      </c>
      <c r="C96">
        <v>0</v>
      </c>
      <c r="D96" t="str">
        <f t="shared" ref="D96" si="14">"全队攻击+"&amp;L96</f>
        <v>全队攻击+360</v>
      </c>
      <c r="E96">
        <v>19</v>
      </c>
      <c r="F96">
        <v>92</v>
      </c>
      <c r="G96">
        <v>4</v>
      </c>
      <c r="H96">
        <v>101</v>
      </c>
      <c r="I96">
        <v>2</v>
      </c>
      <c r="J96">
        <v>0</v>
      </c>
      <c r="K96">
        <v>0</v>
      </c>
      <c r="L96">
        <v>360</v>
      </c>
      <c r="M96">
        <v>0</v>
      </c>
      <c r="N96">
        <v>3</v>
      </c>
      <c r="V96">
        <v>95</v>
      </c>
      <c r="W96">
        <f t="shared" si="8"/>
        <v>254</v>
      </c>
    </row>
    <row r="97" spans="1:23" ht="17.399999999999999" x14ac:dyDescent="0.25">
      <c r="A97">
        <v>92</v>
      </c>
      <c r="B97" s="17" t="s">
        <v>61</v>
      </c>
      <c r="C97">
        <v>0</v>
      </c>
      <c r="D97" t="str">
        <f t="shared" ref="D97" si="15">"全队防御+"&amp;M97</f>
        <v>全队防御+240</v>
      </c>
      <c r="E97">
        <v>19</v>
      </c>
      <c r="F97">
        <v>93</v>
      </c>
      <c r="G97">
        <v>4</v>
      </c>
      <c r="H97">
        <v>101</v>
      </c>
      <c r="I97">
        <v>3</v>
      </c>
      <c r="J97">
        <v>0</v>
      </c>
      <c r="K97">
        <v>0</v>
      </c>
      <c r="L97">
        <v>0</v>
      </c>
      <c r="M97">
        <v>240</v>
      </c>
      <c r="N97">
        <v>3</v>
      </c>
      <c r="V97">
        <v>96</v>
      </c>
      <c r="W97">
        <f t="shared" si="8"/>
        <v>258</v>
      </c>
    </row>
    <row r="98" spans="1:23" ht="17.399999999999999" x14ac:dyDescent="0.25">
      <c r="A98">
        <v>93</v>
      </c>
      <c r="B98" s="17" t="s">
        <v>61</v>
      </c>
      <c r="C98">
        <v>0</v>
      </c>
      <c r="D98" t="str">
        <f t="shared" ref="D98" si="16">"全队生命+"&amp;K98</f>
        <v>全队生命+3600</v>
      </c>
      <c r="E98">
        <v>19</v>
      </c>
      <c r="F98">
        <v>94</v>
      </c>
      <c r="G98">
        <v>4</v>
      </c>
      <c r="H98">
        <v>101</v>
      </c>
      <c r="I98">
        <v>1</v>
      </c>
      <c r="J98">
        <v>0</v>
      </c>
      <c r="K98">
        <v>3600</v>
      </c>
      <c r="L98">
        <v>0</v>
      </c>
      <c r="M98">
        <v>0</v>
      </c>
      <c r="N98">
        <v>3</v>
      </c>
      <c r="V98">
        <v>97</v>
      </c>
      <c r="W98">
        <f t="shared" si="8"/>
        <v>262</v>
      </c>
    </row>
    <row r="99" spans="1:23" ht="17.399999999999999" x14ac:dyDescent="0.25">
      <c r="A99">
        <v>94</v>
      </c>
      <c r="B99" s="17" t="s">
        <v>61</v>
      </c>
      <c r="C99">
        <v>0</v>
      </c>
      <c r="D99" t="str">
        <f t="shared" ref="D99" si="17">"全队攻击+"&amp;L99&amp;"、防御+"&amp;M99&amp;"、生命+"&amp;K99</f>
        <v>全队攻击+120、防御+120、生命+1200</v>
      </c>
      <c r="E99">
        <v>19</v>
      </c>
      <c r="F99">
        <v>95</v>
      </c>
      <c r="G99">
        <v>4</v>
      </c>
      <c r="H99">
        <v>101</v>
      </c>
      <c r="I99">
        <v>99</v>
      </c>
      <c r="J99">
        <v>0</v>
      </c>
      <c r="K99">
        <v>1200</v>
      </c>
      <c r="L99">
        <v>120</v>
      </c>
      <c r="M99">
        <v>120</v>
      </c>
      <c r="N99">
        <v>3</v>
      </c>
      <c r="V99">
        <v>98</v>
      </c>
      <c r="W99">
        <f t="shared" si="8"/>
        <v>266</v>
      </c>
    </row>
    <row r="100" spans="1:23" ht="17.399999999999999" x14ac:dyDescent="0.25">
      <c r="A100">
        <v>95</v>
      </c>
      <c r="B100" s="17" t="s">
        <v>61</v>
      </c>
      <c r="C100">
        <v>1</v>
      </c>
      <c r="D100" s="5" t="str">
        <f>"武将精华"&amp;J100</f>
        <v>武将精华30</v>
      </c>
      <c r="E100" s="5">
        <v>19</v>
      </c>
      <c r="F100">
        <v>96</v>
      </c>
      <c r="G100">
        <v>6</v>
      </c>
      <c r="H100">
        <v>9</v>
      </c>
      <c r="I100">
        <v>709</v>
      </c>
      <c r="J100">
        <v>30</v>
      </c>
      <c r="N100">
        <v>4</v>
      </c>
      <c r="O100" s="13">
        <f>SUM(G$6:G100)</f>
        <v>255</v>
      </c>
      <c r="P100">
        <v>97</v>
      </c>
      <c r="Q100">
        <v>12</v>
      </c>
      <c r="R100">
        <v>94</v>
      </c>
      <c r="S100">
        <v>94</v>
      </c>
      <c r="V100">
        <v>99</v>
      </c>
      <c r="W100">
        <f t="shared" si="8"/>
        <v>270</v>
      </c>
    </row>
    <row r="101" spans="1:23" ht="17.399999999999999" x14ac:dyDescent="0.25">
      <c r="A101">
        <v>96</v>
      </c>
      <c r="B101" s="17" t="s">
        <v>62</v>
      </c>
      <c r="C101">
        <v>0</v>
      </c>
      <c r="D101" t="str">
        <f t="shared" ref="D101" si="18">"全队攻击+"&amp;L101</f>
        <v>全队攻击+390</v>
      </c>
      <c r="E101">
        <v>20</v>
      </c>
      <c r="F101">
        <v>97</v>
      </c>
      <c r="G101">
        <v>4</v>
      </c>
      <c r="H101">
        <v>101</v>
      </c>
      <c r="I101">
        <v>2</v>
      </c>
      <c r="J101">
        <v>0</v>
      </c>
      <c r="K101">
        <v>0</v>
      </c>
      <c r="L101">
        <v>390</v>
      </c>
      <c r="M101">
        <v>0</v>
      </c>
      <c r="N101">
        <v>3</v>
      </c>
      <c r="V101">
        <v>100</v>
      </c>
      <c r="W101">
        <f t="shared" si="8"/>
        <v>274</v>
      </c>
    </row>
    <row r="102" spans="1:23" ht="17.399999999999999" x14ac:dyDescent="0.25">
      <c r="A102">
        <v>97</v>
      </c>
      <c r="B102" s="17" t="s">
        <v>62</v>
      </c>
      <c r="C102">
        <v>0</v>
      </c>
      <c r="D102" t="str">
        <f t="shared" ref="D102" si="19">"全队防御+"&amp;M102</f>
        <v>全队防御+260</v>
      </c>
      <c r="E102">
        <v>20</v>
      </c>
      <c r="F102">
        <v>98</v>
      </c>
      <c r="G102">
        <v>4</v>
      </c>
      <c r="H102">
        <v>101</v>
      </c>
      <c r="I102">
        <v>3</v>
      </c>
      <c r="J102">
        <v>0</v>
      </c>
      <c r="K102">
        <v>0</v>
      </c>
      <c r="L102">
        <v>0</v>
      </c>
      <c r="M102">
        <v>260</v>
      </c>
      <c r="N102">
        <v>3</v>
      </c>
    </row>
    <row r="103" spans="1:23" ht="17.399999999999999" x14ac:dyDescent="0.25">
      <c r="A103">
        <v>98</v>
      </c>
      <c r="B103" s="17" t="s">
        <v>62</v>
      </c>
      <c r="C103">
        <v>0</v>
      </c>
      <c r="D103" t="str">
        <f t="shared" ref="D103" si="20">"全队生命+"&amp;K103</f>
        <v>全队生命+3900</v>
      </c>
      <c r="E103">
        <v>20</v>
      </c>
      <c r="F103">
        <v>99</v>
      </c>
      <c r="G103">
        <v>4</v>
      </c>
      <c r="H103">
        <v>101</v>
      </c>
      <c r="I103">
        <v>1</v>
      </c>
      <c r="J103">
        <v>0</v>
      </c>
      <c r="K103">
        <v>3900</v>
      </c>
      <c r="L103">
        <v>0</v>
      </c>
      <c r="M103">
        <v>0</v>
      </c>
      <c r="N103">
        <v>3</v>
      </c>
    </row>
    <row r="104" spans="1:23" ht="17.399999999999999" x14ac:dyDescent="0.25">
      <c r="A104">
        <v>99</v>
      </c>
      <c r="B104" s="17" t="s">
        <v>62</v>
      </c>
      <c r="C104">
        <v>0</v>
      </c>
      <c r="D104" t="str">
        <f t="shared" ref="D104" si="21">"全队攻击+"&amp;L104&amp;"、防御+"&amp;M104&amp;"、生命+"&amp;K104</f>
        <v>全队攻击+130、防御+130、生命+1300</v>
      </c>
      <c r="E104">
        <v>20</v>
      </c>
      <c r="F104">
        <v>100</v>
      </c>
      <c r="G104">
        <v>4</v>
      </c>
      <c r="H104">
        <v>101</v>
      </c>
      <c r="I104">
        <v>99</v>
      </c>
      <c r="J104">
        <v>0</v>
      </c>
      <c r="K104">
        <v>1300</v>
      </c>
      <c r="L104">
        <v>130</v>
      </c>
      <c r="M104">
        <v>130</v>
      </c>
      <c r="N104">
        <v>3</v>
      </c>
    </row>
    <row r="105" spans="1:23" ht="17.399999999999999" x14ac:dyDescent="0.25">
      <c r="A105">
        <v>100</v>
      </c>
      <c r="B105" s="17" t="s">
        <v>62</v>
      </c>
      <c r="C105">
        <v>1</v>
      </c>
      <c r="D105" s="5" t="str">
        <f>"武将精华"&amp;J105</f>
        <v>武将精华30</v>
      </c>
      <c r="E105" s="5">
        <v>20</v>
      </c>
      <c r="F105">
        <v>0</v>
      </c>
      <c r="G105">
        <v>6</v>
      </c>
      <c r="H105">
        <v>9</v>
      </c>
      <c r="I105">
        <v>709</v>
      </c>
      <c r="J105">
        <v>30</v>
      </c>
      <c r="N105">
        <v>4</v>
      </c>
      <c r="O105" s="13">
        <f>SUM(G$6:G105)</f>
        <v>277</v>
      </c>
      <c r="P105">
        <v>101</v>
      </c>
      <c r="Q105">
        <v>13</v>
      </c>
      <c r="R105">
        <v>96</v>
      </c>
      <c r="S105">
        <v>96</v>
      </c>
    </row>
  </sheetData>
  <autoFilter ref="A5:W80" xr:uid="{00000000-0009-0000-0000-000000000000}"/>
  <phoneticPr fontId="8" type="noConversion"/>
  <conditionalFormatting sqref="A4:M4">
    <cfRule type="expression" dxfId="3" priority="17">
      <formula>A4="Client"</formula>
    </cfRule>
    <cfRule type="expression" dxfId="2" priority="18">
      <formula>A4="Excluded"</formula>
    </cfRule>
    <cfRule type="expression" dxfId="1" priority="19">
      <formula>A4="Server"</formula>
    </cfRule>
    <cfRule type="expression" dxfId="0" priority="20">
      <formula>A4="Both"</formula>
    </cfRule>
  </conditionalFormatting>
  <dataValidations disablePrompts="1" count="1">
    <dataValidation type="list" allowBlank="1" showInputMessage="1" showErrorMessage="1" sqref="A4:M4" xr:uid="{00000000-0002-0000-0000-000000000000}">
      <formula1>"Both,Server,Client,Excluded"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4D09-A72A-4751-B132-EC91A478BA79}">
  <dimension ref="A2:A10"/>
  <sheetViews>
    <sheetView workbookViewId="0">
      <selection activeCell="F19" sqref="F19"/>
    </sheetView>
  </sheetViews>
  <sheetFormatPr defaultRowHeight="13.8" x14ac:dyDescent="0.25"/>
  <sheetData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2015-06-05T18:19:00Z</dcterms:created>
  <dcterms:modified xsi:type="dcterms:W3CDTF">2019-01-17T13:32:53Z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