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226"/>
  <workbookPr codeName="ThisWorkbook"/>
  <mc:AlternateContent xmlns:mc="http://schemas.openxmlformats.org/markup-compatibility/2006">
    <mc:Choice Requires="x15">
      <x15ac:absPath xmlns:x15ac="http://schemas.microsoft.com/office/spreadsheetml/2010/11/ac" url="D:\sgame\document\配置表\数据表\小雄\"/>
    </mc:Choice>
  </mc:AlternateContent>
  <xr:revisionPtr revIDLastSave="0" documentId="10_ncr:8100000_{6E50868A-A379-4131-96ED-A716F294F156}" xr6:coauthVersionLast="32" xr6:coauthVersionMax="32" xr10:uidLastSave="{00000000-0000-0000-0000-000000000000}"/>
  <bookViews>
    <workbookView xWindow="0" yWindow="0" windowWidth="22365" windowHeight="9930" activeTab="1" xr2:uid="{00000000-000D-0000-FFFF-FFFF00000000}"/>
  </bookViews>
  <sheets>
    <sheet name="导出数据" sheetId="1" r:id="rId1"/>
    <sheet name="Sheet1" sheetId="4" r:id="rId2"/>
    <sheet name="规则" sheetId="2" r:id="rId3"/>
    <sheet name="备份原始数据" sheetId="3" r:id="rId4"/>
  </sheets>
  <calcPr calcId="162913" concurrentCalc="0"/>
</workbook>
</file>

<file path=xl/calcChain.xml><?xml version="1.0" encoding="utf-8"?>
<calcChain xmlns="http://schemas.openxmlformats.org/spreadsheetml/2006/main">
  <c r="D2" i="4" l="1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1" i="4"/>
  <c r="B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1" i="4"/>
  <c r="V23" i="4"/>
  <c r="V22" i="4"/>
  <c r="V9" i="4"/>
  <c r="S2" i="4"/>
  <c r="S3" i="4"/>
  <c r="S4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1" i="4"/>
  <c r="G6" i="1"/>
  <c r="C19" i="2"/>
  <c r="G19" i="2"/>
  <c r="B19" i="2"/>
  <c r="F19" i="2"/>
  <c r="E19" i="2"/>
  <c r="D19" i="2"/>
  <c r="C18" i="2"/>
  <c r="G18" i="2"/>
  <c r="B18" i="2"/>
  <c r="F18" i="2"/>
  <c r="E18" i="2"/>
  <c r="D18" i="2"/>
  <c r="C17" i="2"/>
  <c r="G17" i="2"/>
  <c r="B17" i="2"/>
  <c r="F17" i="2"/>
  <c r="E17" i="2"/>
  <c r="D17" i="2"/>
  <c r="C16" i="2"/>
  <c r="G16" i="2"/>
  <c r="B16" i="2"/>
  <c r="F16" i="2"/>
  <c r="E16" i="2"/>
  <c r="D16" i="2"/>
  <c r="C15" i="2"/>
  <c r="G15" i="2"/>
  <c r="B15" i="2"/>
  <c r="F15" i="2"/>
  <c r="E15" i="2"/>
  <c r="D15" i="2"/>
  <c r="C14" i="2"/>
  <c r="G14" i="2"/>
  <c r="B14" i="2"/>
  <c r="F14" i="2"/>
  <c r="E14" i="2"/>
  <c r="D14" i="2"/>
  <c r="M13" i="2"/>
  <c r="C13" i="2"/>
  <c r="G13" i="2"/>
  <c r="B13" i="2"/>
  <c r="F13" i="2"/>
  <c r="E13" i="2"/>
  <c r="D13" i="2"/>
  <c r="C12" i="2"/>
  <c r="G12" i="2"/>
  <c r="B12" i="2"/>
  <c r="F12" i="2"/>
  <c r="E12" i="2"/>
  <c r="D12" i="2"/>
  <c r="C11" i="2"/>
  <c r="G11" i="2"/>
  <c r="B11" i="2"/>
  <c r="F11" i="2"/>
  <c r="E11" i="2"/>
  <c r="D11" i="2"/>
  <c r="C10" i="2"/>
  <c r="G10" i="2"/>
  <c r="B10" i="2"/>
  <c r="F10" i="2"/>
  <c r="E10" i="2"/>
  <c r="D10" i="2"/>
  <c r="O9" i="2"/>
  <c r="C9" i="2"/>
  <c r="G9" i="2"/>
  <c r="B9" i="2"/>
  <c r="F9" i="2"/>
  <c r="E9" i="2"/>
  <c r="D9" i="2"/>
  <c r="O8" i="2"/>
  <c r="D8" i="2"/>
  <c r="J8" i="2"/>
  <c r="C8" i="2"/>
  <c r="G8" i="2"/>
  <c r="B8" i="2"/>
  <c r="F8" i="2"/>
  <c r="E8" i="2"/>
  <c r="F17" i="1"/>
  <c r="F16" i="1"/>
  <c r="F15" i="1"/>
  <c r="F14" i="1"/>
  <c r="F13" i="1"/>
  <c r="F12" i="1"/>
  <c r="F11" i="1"/>
  <c r="F10" i="1"/>
  <c r="F9" i="1"/>
  <c r="F8" i="1"/>
  <c r="F7" i="1"/>
  <c r="F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B3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 xml:space="preserve">
</t>
        </r>
      </text>
    </comment>
    <comment ref="D3" authorId="0" shapeId="0" xr:uid="{00000000-0006-0000-0000-000002000000}">
      <text>
        <r>
          <rPr>
            <b/>
            <sz val="9"/>
            <rFont val="宋体"/>
            <family val="3"/>
            <charset val="134"/>
          </rPr>
          <t>计算方法：
D6/SUM(D6：D12)</t>
        </r>
        <r>
          <rPr>
            <sz val="9"/>
            <rFont val="宋体"/>
            <family val="3"/>
            <charset val="13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B3" authorId="0" shapeId="0" xr:uid="{00000000-0006-0000-0200-000001000000}">
      <text>
        <r>
          <rPr>
            <b/>
            <sz val="9"/>
            <rFont val="宋体"/>
            <family val="3"/>
            <charset val="134"/>
          </rPr>
          <t xml:space="preserve">
</t>
        </r>
      </text>
    </comment>
    <comment ref="D3" authorId="0" shapeId="0" xr:uid="{00000000-0006-0000-0200-000002000000}">
      <text>
        <r>
          <rPr>
            <b/>
            <sz val="9"/>
            <rFont val="宋体"/>
            <family val="3"/>
            <charset val="134"/>
          </rPr>
          <t>计算方法：
D6/SUM(D6：D12)</t>
        </r>
        <r>
          <rPr>
            <sz val="9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<sst xmlns="http://schemas.openxmlformats.org/spreadsheetml/2006/main" count="225" uniqueCount="167">
  <si>
    <t>id</t>
  </si>
  <si>
    <t>int</t>
  </si>
  <si>
    <t>编号</t>
  </si>
  <si>
    <t>洗炼属性区间</t>
  </si>
  <si>
    <t>权重</t>
  </si>
  <si>
    <t>Server</t>
  </si>
  <si>
    <t>Excluded</t>
  </si>
  <si>
    <t>min</t>
  </si>
  <si>
    <t>max</t>
  </si>
  <si>
    <t>section_span</t>
  </si>
  <si>
    <t>weight</t>
  </si>
  <si>
    <t>X代表属性的最小值</t>
  </si>
  <si>
    <t>最小值</t>
  </si>
  <si>
    <t>最大值</t>
  </si>
  <si>
    <t>举例</t>
  </si>
  <si>
    <t>攻击加成：</t>
  </si>
  <si>
    <t>MIN</t>
  </si>
  <si>
    <t>MAX</t>
  </si>
  <si>
    <t>每次洗炼最少提升值为0.2X，配置在parameter_info中ID311</t>
    <phoneticPr fontId="13" type="noConversion"/>
  </si>
  <si>
    <r>
      <t>4-</t>
    </r>
    <r>
      <rPr>
        <sz val="11"/>
        <color theme="1"/>
        <rFont val="等线"/>
        <family val="3"/>
        <charset val="134"/>
        <scheme val="minor"/>
      </rPr>
      <t>3.75</t>
    </r>
    <phoneticPr fontId="13" type="noConversion"/>
  </si>
  <si>
    <t>洗炼出的属性值&gt;=3.85X（配置在parameter_info中ID312）时，属性值直接取最大值</t>
    <phoneticPr fontId="13" type="noConversion"/>
  </si>
  <si>
    <r>
      <t>a</t>
    </r>
    <r>
      <rPr>
        <sz val="11"/>
        <color theme="1"/>
        <rFont val="等线"/>
        <family val="3"/>
        <charset val="134"/>
        <scheme val="minor"/>
      </rPr>
      <t>1</t>
    </r>
    <phoneticPr fontId="13" type="noConversion"/>
  </si>
  <si>
    <r>
      <t>a</t>
    </r>
    <r>
      <rPr>
        <sz val="11"/>
        <color theme="1"/>
        <rFont val="等线"/>
        <family val="3"/>
        <charset val="134"/>
        <scheme val="minor"/>
      </rPr>
      <t>2</t>
    </r>
    <phoneticPr fontId="13" type="noConversion"/>
  </si>
  <si>
    <r>
      <t>a</t>
    </r>
    <r>
      <rPr>
        <sz val="11"/>
        <color theme="1"/>
        <rFont val="等线"/>
        <family val="3"/>
        <charset val="134"/>
        <scheme val="minor"/>
      </rPr>
      <t>3</t>
    </r>
    <phoneticPr fontId="13" type="noConversion"/>
  </si>
  <si>
    <r>
      <t>a</t>
    </r>
    <r>
      <rPr>
        <sz val="11"/>
        <color theme="1"/>
        <rFont val="等线"/>
        <family val="3"/>
        <charset val="134"/>
        <scheme val="minor"/>
      </rPr>
      <t>4</t>
    </r>
    <phoneticPr fontId="13" type="noConversion"/>
  </si>
  <si>
    <r>
      <t>a</t>
    </r>
    <r>
      <rPr>
        <sz val="11"/>
        <color theme="1"/>
        <rFont val="等线"/>
        <family val="3"/>
        <charset val="134"/>
        <scheme val="minor"/>
      </rPr>
      <t>5</t>
    </r>
    <phoneticPr fontId="13" type="noConversion"/>
  </si>
  <si>
    <t>……</t>
    <phoneticPr fontId="13" type="noConversion"/>
  </si>
  <si>
    <t>an</t>
    <phoneticPr fontId="13" type="noConversion"/>
  </si>
  <si>
    <t>N次</t>
    <phoneticPr fontId="13" type="noConversion"/>
  </si>
  <si>
    <r>
      <t>N</t>
    </r>
    <r>
      <rPr>
        <sz val="11"/>
        <color theme="1"/>
        <rFont val="等线"/>
        <family val="3"/>
        <charset val="134"/>
        <scheme val="minor"/>
      </rPr>
      <t>-1次</t>
    </r>
    <phoneticPr fontId="13" type="noConversion"/>
  </si>
  <si>
    <r>
      <t>a</t>
    </r>
    <r>
      <rPr>
        <sz val="11"/>
        <color theme="1"/>
        <rFont val="等线"/>
        <family val="3"/>
        <charset val="134"/>
        <scheme val="minor"/>
      </rPr>
      <t>2*S3*S4……SN</t>
    </r>
    <phoneticPr fontId="13" type="noConversion"/>
  </si>
  <si>
    <r>
      <t>（n-</t>
    </r>
    <r>
      <rPr>
        <sz val="11"/>
        <color theme="1"/>
        <rFont val="等线"/>
        <family val="3"/>
        <charset val="134"/>
        <scheme val="minor"/>
      </rPr>
      <t>1)*a1*a3*s4*s4*……sn</t>
    </r>
    <phoneticPr fontId="13" type="noConversion"/>
  </si>
  <si>
    <r>
      <t>a</t>
    </r>
    <r>
      <rPr>
        <sz val="11"/>
        <color theme="1"/>
        <rFont val="等线"/>
        <family val="3"/>
        <charset val="134"/>
        <scheme val="minor"/>
      </rPr>
      <t>1*s2*a4*s5*……sn</t>
    </r>
    <phoneticPr fontId="13" type="noConversion"/>
  </si>
  <si>
    <r>
      <t>a</t>
    </r>
    <r>
      <rPr>
        <sz val="11"/>
        <color theme="1"/>
        <rFont val="等线"/>
        <family val="3"/>
        <charset val="134"/>
        <scheme val="minor"/>
      </rPr>
      <t>1*s2*s3*a5*s6*s7*……sn</t>
    </r>
    <phoneticPr fontId="13" type="noConversion"/>
  </si>
  <si>
    <r>
      <t>a</t>
    </r>
    <r>
      <rPr>
        <sz val="11"/>
        <color theme="1"/>
        <rFont val="等线"/>
        <family val="3"/>
        <charset val="134"/>
        <scheme val="minor"/>
      </rPr>
      <t>1*s2*s3*s4*a6*s7*……sn</t>
    </r>
    <phoneticPr fontId="13" type="noConversion"/>
  </si>
  <si>
    <r>
      <t>a</t>
    </r>
    <r>
      <rPr>
        <sz val="11"/>
        <color theme="1"/>
        <rFont val="等线"/>
        <family val="3"/>
        <charset val="134"/>
        <scheme val="minor"/>
      </rPr>
      <t>4</t>
    </r>
    <r>
      <rPr>
        <sz val="11"/>
        <color theme="1"/>
        <rFont val="等线"/>
        <family val="2"/>
        <scheme val="minor"/>
      </rPr>
      <t/>
    </r>
  </si>
  <si>
    <r>
      <t>a</t>
    </r>
    <r>
      <rPr>
        <sz val="11"/>
        <color theme="1"/>
        <rFont val="等线"/>
        <family val="3"/>
        <charset val="134"/>
        <scheme val="minor"/>
      </rPr>
      <t>5</t>
    </r>
    <r>
      <rPr>
        <sz val="11"/>
        <color theme="1"/>
        <rFont val="等线"/>
        <family val="2"/>
        <scheme val="minor"/>
      </rPr>
      <t/>
    </r>
  </si>
  <si>
    <r>
      <t>a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2"/>
        <scheme val="minor"/>
      </rPr>
      <t/>
    </r>
  </si>
  <si>
    <r>
      <t>a</t>
    </r>
    <r>
      <rPr>
        <sz val="11"/>
        <color theme="1"/>
        <rFont val="等线"/>
        <family val="3"/>
        <charset val="134"/>
        <scheme val="minor"/>
      </rPr>
      <t>7</t>
    </r>
    <r>
      <rPr>
        <sz val="11"/>
        <color theme="1"/>
        <rFont val="等线"/>
        <family val="2"/>
        <scheme val="minor"/>
      </rPr>
      <t/>
    </r>
  </si>
  <si>
    <r>
      <t>a</t>
    </r>
    <r>
      <rPr>
        <sz val="11"/>
        <color theme="1"/>
        <rFont val="等线"/>
        <family val="3"/>
        <charset val="134"/>
        <scheme val="minor"/>
      </rPr>
      <t>8</t>
    </r>
    <r>
      <rPr>
        <sz val="11"/>
        <color theme="1"/>
        <rFont val="等线"/>
        <family val="2"/>
        <scheme val="minor"/>
      </rPr>
      <t/>
    </r>
  </si>
  <si>
    <r>
      <t>a</t>
    </r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2"/>
        <scheme val="minor"/>
      </rPr>
      <t/>
    </r>
  </si>
  <si>
    <r>
      <t>a</t>
    </r>
    <r>
      <rPr>
        <sz val="11"/>
        <color theme="1"/>
        <rFont val="等线"/>
        <family val="3"/>
        <charset val="134"/>
        <scheme val="minor"/>
      </rPr>
      <t>10</t>
    </r>
    <r>
      <rPr>
        <sz val="11"/>
        <color theme="1"/>
        <rFont val="等线"/>
        <family val="2"/>
        <scheme val="minor"/>
      </rPr>
      <t/>
    </r>
  </si>
  <si>
    <r>
      <t>a</t>
    </r>
    <r>
      <rPr>
        <sz val="11"/>
        <color theme="1"/>
        <rFont val="等线"/>
        <family val="3"/>
        <charset val="134"/>
        <scheme val="minor"/>
      </rPr>
      <t>11</t>
    </r>
    <r>
      <rPr>
        <sz val="11"/>
        <color theme="1"/>
        <rFont val="等线"/>
        <family val="2"/>
        <scheme val="minor"/>
      </rPr>
      <t/>
    </r>
  </si>
  <si>
    <r>
      <t>a</t>
    </r>
    <r>
      <rPr>
        <sz val="11"/>
        <color theme="1"/>
        <rFont val="等线"/>
        <family val="3"/>
        <charset val="134"/>
        <scheme val="minor"/>
      </rPr>
      <t>12</t>
    </r>
    <r>
      <rPr>
        <sz val="11"/>
        <color theme="1"/>
        <rFont val="等线"/>
        <family val="2"/>
        <scheme val="minor"/>
      </rPr>
      <t/>
    </r>
  </si>
  <si>
    <r>
      <t>a</t>
    </r>
    <r>
      <rPr>
        <sz val="11"/>
        <color theme="1"/>
        <rFont val="等线"/>
        <family val="3"/>
        <charset val="134"/>
        <scheme val="minor"/>
      </rPr>
      <t>13</t>
    </r>
    <r>
      <rPr>
        <sz val="11"/>
        <color theme="1"/>
        <rFont val="等线"/>
        <family val="2"/>
        <scheme val="minor"/>
      </rPr>
      <t/>
    </r>
  </si>
  <si>
    <r>
      <t>a</t>
    </r>
    <r>
      <rPr>
        <sz val="11"/>
        <color theme="1"/>
        <rFont val="等线"/>
        <family val="3"/>
        <charset val="134"/>
        <scheme val="minor"/>
      </rPr>
      <t>14</t>
    </r>
    <r>
      <rPr>
        <sz val="11"/>
        <color theme="1"/>
        <rFont val="等线"/>
        <family val="2"/>
        <scheme val="minor"/>
      </rPr>
      <t/>
    </r>
  </si>
  <si>
    <r>
      <t>a</t>
    </r>
    <r>
      <rPr>
        <sz val="11"/>
        <color theme="1"/>
        <rFont val="等线"/>
        <family val="3"/>
        <charset val="134"/>
        <scheme val="minor"/>
      </rPr>
      <t>15</t>
    </r>
    <r>
      <rPr>
        <sz val="11"/>
        <color theme="1"/>
        <rFont val="等线"/>
        <family val="2"/>
        <scheme val="minor"/>
      </rPr>
      <t/>
    </r>
  </si>
  <si>
    <r>
      <t>a</t>
    </r>
    <r>
      <rPr>
        <sz val="11"/>
        <color theme="1"/>
        <rFont val="等线"/>
        <family val="3"/>
        <charset val="134"/>
        <scheme val="minor"/>
      </rPr>
      <t>16</t>
    </r>
    <r>
      <rPr>
        <sz val="11"/>
        <color theme="1"/>
        <rFont val="等线"/>
        <family val="2"/>
        <scheme val="minor"/>
      </rPr>
      <t/>
    </r>
  </si>
  <si>
    <r>
      <t>a</t>
    </r>
    <r>
      <rPr>
        <sz val="11"/>
        <color theme="1"/>
        <rFont val="等线"/>
        <family val="3"/>
        <charset val="134"/>
        <scheme val="minor"/>
      </rPr>
      <t>17</t>
    </r>
    <r>
      <rPr>
        <sz val="11"/>
        <color theme="1"/>
        <rFont val="等线"/>
        <family val="2"/>
        <scheme val="minor"/>
      </rPr>
      <t/>
    </r>
  </si>
  <si>
    <r>
      <t>a</t>
    </r>
    <r>
      <rPr>
        <sz val="11"/>
        <color theme="1"/>
        <rFont val="等线"/>
        <family val="3"/>
        <charset val="134"/>
        <scheme val="minor"/>
      </rPr>
      <t>18</t>
    </r>
    <r>
      <rPr>
        <sz val="11"/>
        <color theme="1"/>
        <rFont val="等线"/>
        <family val="2"/>
        <scheme val="minor"/>
      </rPr>
      <t/>
    </r>
  </si>
  <si>
    <r>
      <t>a</t>
    </r>
    <r>
      <rPr>
        <sz val="11"/>
        <color theme="1"/>
        <rFont val="等线"/>
        <family val="3"/>
        <charset val="134"/>
        <scheme val="minor"/>
      </rPr>
      <t>19</t>
    </r>
    <r>
      <rPr>
        <sz val="11"/>
        <color theme="1"/>
        <rFont val="等线"/>
        <family val="2"/>
        <scheme val="minor"/>
      </rPr>
      <t/>
    </r>
  </si>
  <si>
    <r>
      <t>a</t>
    </r>
    <r>
      <rPr>
        <sz val="11"/>
        <color theme="1"/>
        <rFont val="等线"/>
        <family val="3"/>
        <charset val="134"/>
        <scheme val="minor"/>
      </rPr>
      <t>20</t>
    </r>
    <r>
      <rPr>
        <sz val="11"/>
        <color theme="1"/>
        <rFont val="等线"/>
        <family val="2"/>
        <scheme val="minor"/>
      </rPr>
      <t/>
    </r>
  </si>
  <si>
    <r>
      <t>s</t>
    </r>
    <r>
      <rPr>
        <sz val="11"/>
        <color theme="1"/>
        <rFont val="等线"/>
        <family val="3"/>
        <charset val="134"/>
        <scheme val="minor"/>
      </rPr>
      <t>1</t>
    </r>
    <phoneticPr fontId="13" type="noConversion"/>
  </si>
  <si>
    <r>
      <t>s</t>
    </r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2"/>
        <scheme val="minor"/>
      </rPr>
      <t/>
    </r>
  </si>
  <si>
    <r>
      <t>s</t>
    </r>
    <r>
      <rPr>
        <sz val="11"/>
        <color theme="1"/>
        <rFont val="等线"/>
        <family val="3"/>
        <charset val="134"/>
        <scheme val="minor"/>
      </rPr>
      <t>3</t>
    </r>
    <r>
      <rPr>
        <sz val="11"/>
        <color theme="1"/>
        <rFont val="等线"/>
        <family val="2"/>
        <scheme val="minor"/>
      </rPr>
      <t/>
    </r>
  </si>
  <si>
    <r>
      <t>s</t>
    </r>
    <r>
      <rPr>
        <sz val="11"/>
        <color theme="1"/>
        <rFont val="等线"/>
        <family val="3"/>
        <charset val="134"/>
        <scheme val="minor"/>
      </rPr>
      <t>4</t>
    </r>
    <r>
      <rPr>
        <sz val="11"/>
        <color theme="1"/>
        <rFont val="等线"/>
        <family val="2"/>
        <scheme val="minor"/>
      </rPr>
      <t/>
    </r>
  </si>
  <si>
    <r>
      <t>s</t>
    </r>
    <r>
      <rPr>
        <sz val="11"/>
        <color theme="1"/>
        <rFont val="等线"/>
        <family val="3"/>
        <charset val="134"/>
        <scheme val="minor"/>
      </rPr>
      <t>5</t>
    </r>
    <r>
      <rPr>
        <sz val="11"/>
        <color theme="1"/>
        <rFont val="等线"/>
        <family val="2"/>
        <scheme val="minor"/>
      </rPr>
      <t/>
    </r>
  </si>
  <si>
    <r>
      <t>s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2"/>
        <scheme val="minor"/>
      </rPr>
      <t/>
    </r>
  </si>
  <si>
    <r>
      <t>s</t>
    </r>
    <r>
      <rPr>
        <sz val="11"/>
        <color theme="1"/>
        <rFont val="等线"/>
        <family val="3"/>
        <charset val="134"/>
        <scheme val="minor"/>
      </rPr>
      <t>7</t>
    </r>
    <r>
      <rPr>
        <sz val="11"/>
        <color theme="1"/>
        <rFont val="等线"/>
        <family val="2"/>
        <scheme val="minor"/>
      </rPr>
      <t/>
    </r>
  </si>
  <si>
    <r>
      <t>s</t>
    </r>
    <r>
      <rPr>
        <sz val="11"/>
        <color theme="1"/>
        <rFont val="等线"/>
        <family val="3"/>
        <charset val="134"/>
        <scheme val="minor"/>
      </rPr>
      <t>8</t>
    </r>
    <r>
      <rPr>
        <sz val="11"/>
        <color theme="1"/>
        <rFont val="等线"/>
        <family val="2"/>
        <scheme val="minor"/>
      </rPr>
      <t/>
    </r>
  </si>
  <si>
    <r>
      <t>s</t>
    </r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2"/>
        <scheme val="minor"/>
      </rPr>
      <t/>
    </r>
  </si>
  <si>
    <r>
      <t>s</t>
    </r>
    <r>
      <rPr>
        <sz val="11"/>
        <color theme="1"/>
        <rFont val="等线"/>
        <family val="3"/>
        <charset val="134"/>
        <scheme val="minor"/>
      </rPr>
      <t>10</t>
    </r>
    <r>
      <rPr>
        <sz val="11"/>
        <color theme="1"/>
        <rFont val="等线"/>
        <family val="2"/>
        <scheme val="minor"/>
      </rPr>
      <t/>
    </r>
  </si>
  <si>
    <r>
      <t>s</t>
    </r>
    <r>
      <rPr>
        <sz val="11"/>
        <color theme="1"/>
        <rFont val="等线"/>
        <family val="3"/>
        <charset val="134"/>
        <scheme val="minor"/>
      </rPr>
      <t>11</t>
    </r>
    <r>
      <rPr>
        <sz val="11"/>
        <color theme="1"/>
        <rFont val="等线"/>
        <family val="2"/>
        <scheme val="minor"/>
      </rPr>
      <t/>
    </r>
  </si>
  <si>
    <r>
      <t>s</t>
    </r>
    <r>
      <rPr>
        <sz val="11"/>
        <color theme="1"/>
        <rFont val="等线"/>
        <family val="3"/>
        <charset val="134"/>
        <scheme val="minor"/>
      </rPr>
      <t>12</t>
    </r>
    <r>
      <rPr>
        <sz val="11"/>
        <color theme="1"/>
        <rFont val="等线"/>
        <family val="2"/>
        <scheme val="minor"/>
      </rPr>
      <t/>
    </r>
  </si>
  <si>
    <r>
      <t>s</t>
    </r>
    <r>
      <rPr>
        <sz val="11"/>
        <color theme="1"/>
        <rFont val="等线"/>
        <family val="3"/>
        <charset val="134"/>
        <scheme val="minor"/>
      </rPr>
      <t>13</t>
    </r>
    <r>
      <rPr>
        <sz val="11"/>
        <color theme="1"/>
        <rFont val="等线"/>
        <family val="2"/>
        <scheme val="minor"/>
      </rPr>
      <t/>
    </r>
  </si>
  <si>
    <r>
      <t>s</t>
    </r>
    <r>
      <rPr>
        <sz val="11"/>
        <color theme="1"/>
        <rFont val="等线"/>
        <family val="3"/>
        <charset val="134"/>
        <scheme val="minor"/>
      </rPr>
      <t>14</t>
    </r>
    <r>
      <rPr>
        <sz val="11"/>
        <color theme="1"/>
        <rFont val="等线"/>
        <family val="2"/>
        <scheme val="minor"/>
      </rPr>
      <t/>
    </r>
  </si>
  <si>
    <r>
      <t>s</t>
    </r>
    <r>
      <rPr>
        <sz val="11"/>
        <color theme="1"/>
        <rFont val="等线"/>
        <family val="3"/>
        <charset val="134"/>
        <scheme val="minor"/>
      </rPr>
      <t>15</t>
    </r>
    <r>
      <rPr>
        <sz val="11"/>
        <color theme="1"/>
        <rFont val="等线"/>
        <family val="2"/>
        <scheme val="minor"/>
      </rPr>
      <t/>
    </r>
  </si>
  <si>
    <r>
      <t>s</t>
    </r>
    <r>
      <rPr>
        <sz val="11"/>
        <color theme="1"/>
        <rFont val="等线"/>
        <family val="3"/>
        <charset val="134"/>
        <scheme val="minor"/>
      </rPr>
      <t>16</t>
    </r>
    <r>
      <rPr>
        <sz val="11"/>
        <color theme="1"/>
        <rFont val="等线"/>
        <family val="2"/>
        <scheme val="minor"/>
      </rPr>
      <t/>
    </r>
  </si>
  <si>
    <r>
      <t>s</t>
    </r>
    <r>
      <rPr>
        <sz val="11"/>
        <color theme="1"/>
        <rFont val="等线"/>
        <family val="3"/>
        <charset val="134"/>
        <scheme val="minor"/>
      </rPr>
      <t>17</t>
    </r>
    <r>
      <rPr>
        <sz val="11"/>
        <color theme="1"/>
        <rFont val="等线"/>
        <family val="2"/>
        <scheme val="minor"/>
      </rPr>
      <t/>
    </r>
  </si>
  <si>
    <r>
      <t>s</t>
    </r>
    <r>
      <rPr>
        <sz val="11"/>
        <color theme="1"/>
        <rFont val="等线"/>
        <family val="3"/>
        <charset val="134"/>
        <scheme val="minor"/>
      </rPr>
      <t>18</t>
    </r>
    <r>
      <rPr>
        <sz val="11"/>
        <color theme="1"/>
        <rFont val="等线"/>
        <family val="2"/>
        <scheme val="minor"/>
      </rPr>
      <t/>
    </r>
  </si>
  <si>
    <r>
      <t>s</t>
    </r>
    <r>
      <rPr>
        <sz val="11"/>
        <color theme="1"/>
        <rFont val="等线"/>
        <family val="3"/>
        <charset val="134"/>
        <scheme val="minor"/>
      </rPr>
      <t>19</t>
    </r>
    <r>
      <rPr>
        <sz val="11"/>
        <color theme="1"/>
        <rFont val="等线"/>
        <family val="2"/>
        <scheme val="minor"/>
      </rPr>
      <t/>
    </r>
  </si>
  <si>
    <r>
      <t>s</t>
    </r>
    <r>
      <rPr>
        <sz val="11"/>
        <color theme="1"/>
        <rFont val="等线"/>
        <family val="3"/>
        <charset val="134"/>
        <scheme val="minor"/>
      </rPr>
      <t>20</t>
    </r>
    <r>
      <rPr>
        <sz val="11"/>
        <color theme="1"/>
        <rFont val="等线"/>
        <family val="2"/>
        <scheme val="minor"/>
      </rPr>
      <t/>
    </r>
  </si>
  <si>
    <t>1次</t>
    <phoneticPr fontId="13" type="noConversion"/>
  </si>
  <si>
    <t>2次</t>
    <phoneticPr fontId="13" type="noConversion"/>
  </si>
  <si>
    <t>3次</t>
    <phoneticPr fontId="13" type="noConversion"/>
  </si>
  <si>
    <t>a2</t>
    <phoneticPr fontId="13" type="noConversion"/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</si>
  <si>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</si>
  <si>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</si>
  <si>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</si>
  <si>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</si>
  <si>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</si>
  <si>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</si>
  <si>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</si>
  <si>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</si>
  <si>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</si>
  <si>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</si>
  <si>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</si>
  <si>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</si>
  <si>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</si>
  <si>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</si>
  <si>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</si>
  <si>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</si>
  <si>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</si>
  <si>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</si>
  <si>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r>
      <t>S</t>
    </r>
    <r>
      <rPr>
        <sz val="11"/>
        <color theme="1"/>
        <rFont val="等线"/>
        <family val="3"/>
        <charset val="134"/>
        <scheme val="minor"/>
      </rPr>
      <t>2</t>
    </r>
    <phoneticPr fontId="13" type="noConversion"/>
  </si>
  <si>
    <t>S4</t>
    <phoneticPr fontId="13" type="noConversion"/>
  </si>
  <si>
    <r>
      <t>a</t>
    </r>
    <r>
      <rPr>
        <sz val="11"/>
        <color theme="1"/>
        <rFont val="等线"/>
        <family val="3"/>
        <charset val="134"/>
        <scheme val="minor"/>
      </rPr>
      <t>6</t>
    </r>
    <phoneticPr fontId="13" type="noConversion"/>
  </si>
  <si>
    <t>X</t>
    <phoneticPr fontId="13" type="noConversion"/>
  </si>
  <si>
    <r>
      <t>X</t>
    </r>
    <r>
      <rPr>
        <sz val="11"/>
        <color theme="1"/>
        <rFont val="等线"/>
        <family val="3"/>
        <charset val="134"/>
        <scheme val="minor"/>
      </rPr>
      <t>+1</t>
    </r>
    <phoneticPr fontId="13" type="noConversion"/>
  </si>
  <si>
    <r>
      <t>X</t>
    </r>
    <r>
      <rPr>
        <sz val="11"/>
        <color theme="1"/>
        <rFont val="等线"/>
        <family val="3"/>
        <charset val="134"/>
        <scheme val="minor"/>
      </rPr>
      <t>+2</t>
    </r>
    <phoneticPr fontId="13" type="noConversion"/>
  </si>
  <si>
    <t>SX</t>
    <phoneticPr fontId="13" type="noConversion"/>
  </si>
  <si>
    <r>
      <t>a</t>
    </r>
    <r>
      <rPr>
        <sz val="11"/>
        <color theme="1"/>
        <rFont val="等线"/>
        <family val="3"/>
        <charset val="134"/>
        <scheme val="minor"/>
      </rPr>
      <t>(X+1)</t>
    </r>
    <phoneticPr fontId="13" type="noConversion"/>
  </si>
  <si>
    <t>a(X+2)</t>
  </si>
  <si>
    <t>a(……)</t>
  </si>
  <si>
    <t>a(20)</t>
  </si>
  <si>
    <r>
      <t>a</t>
    </r>
    <r>
      <rPr>
        <sz val="11"/>
        <color theme="1"/>
        <rFont val="等线"/>
        <family val="3"/>
        <charset val="134"/>
        <scheme val="minor"/>
      </rPr>
      <t>20</t>
    </r>
    <phoneticPr fontId="13" type="noConversion"/>
  </si>
  <si>
    <t>X次到n</t>
    <phoneticPr fontId="13" type="noConversion"/>
  </si>
  <si>
    <t>直接1次到n</t>
    <phoneticPr fontId="13" type="noConversion"/>
  </si>
  <si>
    <t>1次到n</t>
    <phoneticPr fontId="13" type="noConversion"/>
  </si>
  <si>
    <t>2次到n</t>
    <phoneticPr fontId="13" type="noConversion"/>
  </si>
  <si>
    <t>3次到n</t>
    <phoneticPr fontId="13" type="noConversion"/>
  </si>
  <si>
    <t>4次到n</t>
    <phoneticPr fontId="13" type="noConversion"/>
  </si>
  <si>
    <t>1次到n-1，1次到n，1次到1--n-2之间，1次到n</t>
    <phoneticPr fontId="13" type="noConversion"/>
  </si>
  <si>
    <t>2次到n-1，1次到n，2次到1--n-2之间，1次到n</t>
    <phoneticPr fontId="13" type="noConversion"/>
  </si>
  <si>
    <t>3次到n-1，1次到n，3次到1--n-2之间，1次到n</t>
    <phoneticPr fontId="13" type="noConversion"/>
  </si>
  <si>
    <t>【a(n-2)*S(n-1)+S(n-3)*a(n-1)】+【a(n-3)*S(n-2)+S(n-4)*a(n-2)】*an</t>
    <phoneticPr fontId="13" type="noConversion"/>
  </si>
  <si>
    <t>a(n-1)+S(n-2)*an</t>
    <phoneticPr fontId="13" type="noConversion"/>
  </si>
  <si>
    <t>1次到20</t>
    <phoneticPr fontId="13" type="noConversion"/>
  </si>
  <si>
    <t>2次到20</t>
    <phoneticPr fontId="13" type="noConversion"/>
  </si>
  <si>
    <t>3次到20</t>
    <phoneticPr fontId="13" type="noConversion"/>
  </si>
  <si>
    <t>a19*s20+s18*a20</t>
    <phoneticPr fontId="13" type="noConversion"/>
  </si>
  <si>
    <t>(a18*s19+s17*a19)*s20+(s17*s18+s16*a18)*a20</t>
    <phoneticPr fontId="13" type="noConversion"/>
  </si>
  <si>
    <t>2次到19，1次到20或1次到1-18之间，1次到20</t>
    <phoneticPr fontId="13" type="noConversion"/>
  </si>
  <si>
    <t>1次到19，1次到20或1次到1-18之间，1次到20</t>
    <phoneticPr fontId="13" type="noConversion"/>
  </si>
  <si>
    <t>4次到20</t>
    <phoneticPr fontId="13" type="noConversion"/>
  </si>
  <si>
    <t>3次到19，1次到19或3次到1-18之间，1次到20</t>
    <phoneticPr fontId="13" type="noConversion"/>
  </si>
  <si>
    <t>[(a17*s18+s16*a18)*s19+(s16*s17+s15*a17)*a19]*s20+[(a16*s17+s15*a17)*s18+(s15*s16+s14*s16)*a18]*a20</t>
    <phoneticPr fontId="13" type="noConversion"/>
  </si>
  <si>
    <r>
      <t>b</t>
    </r>
    <r>
      <rPr>
        <sz val="11"/>
        <color theme="1"/>
        <rFont val="等线"/>
        <family val="3"/>
        <charset val="134"/>
        <scheme val="minor"/>
      </rPr>
      <t>1</t>
    </r>
    <phoneticPr fontId="13" type="noConversion"/>
  </si>
  <si>
    <r>
      <t>b</t>
    </r>
    <r>
      <rPr>
        <sz val="11"/>
        <color theme="1"/>
        <rFont val="等线"/>
        <family val="3"/>
        <charset val="134"/>
        <scheme val="minor"/>
      </rPr>
      <t>2</t>
    </r>
    <phoneticPr fontId="13" type="noConversion"/>
  </si>
  <si>
    <r>
      <t>b</t>
    </r>
    <r>
      <rPr>
        <sz val="11"/>
        <color theme="1"/>
        <rFont val="等线"/>
        <family val="3"/>
        <charset val="134"/>
        <scheme val="minor"/>
      </rPr>
      <t>3</t>
    </r>
    <phoneticPr fontId="13" type="noConversion"/>
  </si>
  <si>
    <r>
      <t>b</t>
    </r>
    <r>
      <rPr>
        <sz val="11"/>
        <color theme="1"/>
        <rFont val="等线"/>
        <family val="3"/>
        <charset val="134"/>
        <scheme val="minor"/>
      </rPr>
      <t>4</t>
    </r>
    <r>
      <rPr>
        <sz val="11"/>
        <color theme="1"/>
        <rFont val="等线"/>
        <family val="2"/>
        <scheme val="minor"/>
      </rPr>
      <t/>
    </r>
  </si>
  <si>
    <r>
      <t>b</t>
    </r>
    <r>
      <rPr>
        <sz val="11"/>
        <color theme="1"/>
        <rFont val="等线"/>
        <family val="3"/>
        <charset val="134"/>
        <scheme val="minor"/>
      </rPr>
      <t>5</t>
    </r>
    <r>
      <rPr>
        <sz val="11"/>
        <color theme="1"/>
        <rFont val="等线"/>
        <family val="2"/>
        <scheme val="minor"/>
      </rPr>
      <t/>
    </r>
  </si>
  <si>
    <r>
      <t>b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2"/>
        <scheme val="minor"/>
      </rPr>
      <t/>
    </r>
  </si>
  <si>
    <r>
      <t>b</t>
    </r>
    <r>
      <rPr>
        <sz val="11"/>
        <color theme="1"/>
        <rFont val="等线"/>
        <family val="3"/>
        <charset val="134"/>
        <scheme val="minor"/>
      </rPr>
      <t>7</t>
    </r>
    <r>
      <rPr>
        <sz val="11"/>
        <color theme="1"/>
        <rFont val="等线"/>
        <family val="2"/>
        <scheme val="minor"/>
      </rPr>
      <t/>
    </r>
  </si>
  <si>
    <r>
      <t>b</t>
    </r>
    <r>
      <rPr>
        <sz val="11"/>
        <color theme="1"/>
        <rFont val="等线"/>
        <family val="3"/>
        <charset val="134"/>
        <scheme val="minor"/>
      </rPr>
      <t>8</t>
    </r>
    <r>
      <rPr>
        <sz val="11"/>
        <color theme="1"/>
        <rFont val="等线"/>
        <family val="2"/>
        <scheme val="minor"/>
      </rPr>
      <t/>
    </r>
  </si>
  <si>
    <r>
      <t>b</t>
    </r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2"/>
        <scheme val="minor"/>
      </rPr>
      <t/>
    </r>
  </si>
  <si>
    <r>
      <t>b</t>
    </r>
    <r>
      <rPr>
        <sz val="11"/>
        <color theme="1"/>
        <rFont val="等线"/>
        <family val="3"/>
        <charset val="134"/>
        <scheme val="minor"/>
      </rPr>
      <t>10</t>
    </r>
    <r>
      <rPr>
        <sz val="11"/>
        <color theme="1"/>
        <rFont val="等线"/>
        <family val="2"/>
        <scheme val="minor"/>
      </rPr>
      <t/>
    </r>
  </si>
  <si>
    <r>
      <t>b</t>
    </r>
    <r>
      <rPr>
        <sz val="11"/>
        <color theme="1"/>
        <rFont val="等线"/>
        <family val="3"/>
        <charset val="134"/>
        <scheme val="minor"/>
      </rPr>
      <t>11</t>
    </r>
    <r>
      <rPr>
        <sz val="11"/>
        <color theme="1"/>
        <rFont val="等线"/>
        <family val="2"/>
        <scheme val="minor"/>
      </rPr>
      <t/>
    </r>
  </si>
  <si>
    <r>
      <t>b</t>
    </r>
    <r>
      <rPr>
        <sz val="11"/>
        <color theme="1"/>
        <rFont val="等线"/>
        <family val="3"/>
        <charset val="134"/>
        <scheme val="minor"/>
      </rPr>
      <t>12</t>
    </r>
    <r>
      <rPr>
        <sz val="11"/>
        <color theme="1"/>
        <rFont val="等线"/>
        <family val="2"/>
        <scheme val="minor"/>
      </rPr>
      <t/>
    </r>
  </si>
  <si>
    <r>
      <t>b</t>
    </r>
    <r>
      <rPr>
        <sz val="11"/>
        <color theme="1"/>
        <rFont val="等线"/>
        <family val="3"/>
        <charset val="134"/>
        <scheme val="minor"/>
      </rPr>
      <t>13</t>
    </r>
    <r>
      <rPr>
        <sz val="11"/>
        <color theme="1"/>
        <rFont val="等线"/>
        <family val="2"/>
        <scheme val="minor"/>
      </rPr>
      <t/>
    </r>
  </si>
  <si>
    <r>
      <t>b</t>
    </r>
    <r>
      <rPr>
        <sz val="11"/>
        <color theme="1"/>
        <rFont val="等线"/>
        <family val="3"/>
        <charset val="134"/>
        <scheme val="minor"/>
      </rPr>
      <t>14</t>
    </r>
    <r>
      <rPr>
        <sz val="11"/>
        <color theme="1"/>
        <rFont val="等线"/>
        <family val="2"/>
        <scheme val="minor"/>
      </rPr>
      <t/>
    </r>
  </si>
  <si>
    <r>
      <t>b</t>
    </r>
    <r>
      <rPr>
        <sz val="11"/>
        <color theme="1"/>
        <rFont val="等线"/>
        <family val="3"/>
        <charset val="134"/>
        <scheme val="minor"/>
      </rPr>
      <t>15</t>
    </r>
    <r>
      <rPr>
        <sz val="11"/>
        <color theme="1"/>
        <rFont val="等线"/>
        <family val="2"/>
        <scheme val="minor"/>
      </rPr>
      <t/>
    </r>
  </si>
  <si>
    <r>
      <t>b</t>
    </r>
    <r>
      <rPr>
        <sz val="11"/>
        <color theme="1"/>
        <rFont val="等线"/>
        <family val="3"/>
        <charset val="134"/>
        <scheme val="minor"/>
      </rPr>
      <t>16</t>
    </r>
    <r>
      <rPr>
        <sz val="11"/>
        <color theme="1"/>
        <rFont val="等线"/>
        <family val="2"/>
        <scheme val="minor"/>
      </rPr>
      <t/>
    </r>
  </si>
  <si>
    <r>
      <t>b</t>
    </r>
    <r>
      <rPr>
        <sz val="11"/>
        <color theme="1"/>
        <rFont val="等线"/>
        <family val="3"/>
        <charset val="134"/>
        <scheme val="minor"/>
      </rPr>
      <t>17</t>
    </r>
    <r>
      <rPr>
        <sz val="11"/>
        <color theme="1"/>
        <rFont val="等线"/>
        <family val="2"/>
        <scheme val="minor"/>
      </rPr>
      <t/>
    </r>
  </si>
  <si>
    <r>
      <t>b</t>
    </r>
    <r>
      <rPr>
        <sz val="11"/>
        <color theme="1"/>
        <rFont val="等线"/>
        <family val="3"/>
        <charset val="134"/>
        <scheme val="minor"/>
      </rPr>
      <t>18</t>
    </r>
    <r>
      <rPr>
        <sz val="11"/>
        <color theme="1"/>
        <rFont val="等线"/>
        <family val="2"/>
        <scheme val="minor"/>
      </rPr>
      <t/>
    </r>
  </si>
  <si>
    <r>
      <t>b</t>
    </r>
    <r>
      <rPr>
        <sz val="11"/>
        <color theme="1"/>
        <rFont val="等线"/>
        <family val="3"/>
        <charset val="134"/>
        <scheme val="minor"/>
      </rPr>
      <t>19</t>
    </r>
    <r>
      <rPr>
        <sz val="11"/>
        <color theme="1"/>
        <rFont val="等线"/>
        <family val="2"/>
        <scheme val="minor"/>
      </rPr>
      <t/>
    </r>
  </si>
  <si>
    <r>
      <t>b</t>
    </r>
    <r>
      <rPr>
        <sz val="11"/>
        <color theme="1"/>
        <rFont val="等线"/>
        <family val="3"/>
        <charset val="134"/>
        <scheme val="minor"/>
      </rPr>
      <t>20</t>
    </r>
    <r>
      <rPr>
        <sz val="11"/>
        <color theme="1"/>
        <rFont val="等线"/>
        <family val="2"/>
        <scheme val="minor"/>
      </rPr>
      <t/>
    </r>
  </si>
  <si>
    <t>D1</t>
    <phoneticPr fontId="13" type="noConversion"/>
  </si>
  <si>
    <t>D2</t>
    <phoneticPr fontId="13" type="noConversion"/>
  </si>
  <si>
    <t>D4</t>
  </si>
  <si>
    <t>D5</t>
  </si>
  <si>
    <t>D7</t>
  </si>
  <si>
    <t>D8</t>
  </si>
  <si>
    <t>D10</t>
  </si>
  <si>
    <t>D11</t>
  </si>
  <si>
    <t>D13</t>
  </si>
  <si>
    <t>D14</t>
  </si>
  <si>
    <t>D16</t>
  </si>
  <si>
    <t>D17</t>
  </si>
  <si>
    <t>D19</t>
  </si>
  <si>
    <t>D20</t>
  </si>
  <si>
    <r>
      <t>D</t>
    </r>
    <r>
      <rPr>
        <sz val="11"/>
        <color theme="1"/>
        <rFont val="等线"/>
        <family val="3"/>
        <charset val="134"/>
        <scheme val="minor"/>
      </rPr>
      <t>3</t>
    </r>
    <phoneticPr fontId="13" type="noConversion"/>
  </si>
  <si>
    <r>
      <t>D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2"/>
        <scheme val="minor"/>
      </rPr>
      <t/>
    </r>
  </si>
  <si>
    <r>
      <t>D</t>
    </r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2"/>
        <scheme val="minor"/>
      </rPr>
      <t/>
    </r>
  </si>
  <si>
    <r>
      <t>D</t>
    </r>
    <r>
      <rPr>
        <sz val="11"/>
        <color theme="1"/>
        <rFont val="等线"/>
        <family val="3"/>
        <charset val="134"/>
        <scheme val="minor"/>
      </rPr>
      <t>12</t>
    </r>
    <r>
      <rPr>
        <sz val="11"/>
        <color theme="1"/>
        <rFont val="等线"/>
        <family val="2"/>
        <scheme val="minor"/>
      </rPr>
      <t/>
    </r>
  </si>
  <si>
    <r>
      <t>D</t>
    </r>
    <r>
      <rPr>
        <sz val="11"/>
        <color theme="1"/>
        <rFont val="等线"/>
        <family val="3"/>
        <charset val="134"/>
        <scheme val="minor"/>
      </rPr>
      <t>15</t>
    </r>
    <r>
      <rPr>
        <sz val="11"/>
        <color theme="1"/>
        <rFont val="等线"/>
        <family val="2"/>
        <scheme val="minor"/>
      </rPr>
      <t/>
    </r>
  </si>
  <si>
    <r>
      <t>D</t>
    </r>
    <r>
      <rPr>
        <sz val="11"/>
        <color theme="1"/>
        <rFont val="等线"/>
        <family val="3"/>
        <charset val="134"/>
        <scheme val="minor"/>
      </rPr>
      <t>18</t>
    </r>
    <r>
      <rPr>
        <sz val="11"/>
        <color theme="1"/>
        <rFont val="等线"/>
        <family val="2"/>
        <scheme val="minor"/>
      </rPr>
      <t/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</si>
</sst>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等线"/>
      <charset val="134"/>
      <scheme val="minor"/>
    </font>
    <font>
      <sz val="11"/>
      <color theme="1"/>
      <name val="等线"/>
      <family val="2"/>
      <scheme val="minor"/>
    </font>
    <font>
      <sz val="10"/>
      <color theme="1"/>
      <name val="微软雅黑"/>
      <family val="2"/>
      <charset val="134"/>
    </font>
    <font>
      <b/>
      <sz val="10"/>
      <color theme="0"/>
      <name val="微软雅黑"/>
      <family val="2"/>
      <charset val="134"/>
    </font>
    <font>
      <sz val="10"/>
      <name val="微软雅黑"/>
      <family val="2"/>
      <charset val="134"/>
    </font>
    <font>
      <b/>
      <sz val="9"/>
      <name val="微软雅黑"/>
      <family val="2"/>
      <charset val="134"/>
    </font>
    <font>
      <sz val="10"/>
      <color indexed="8"/>
      <name val="微软雅黑"/>
      <family val="2"/>
      <charset val="134"/>
    </font>
    <font>
      <b/>
      <sz val="11"/>
      <color rgb="FFFF0000"/>
      <name val="等线"/>
      <family val="3"/>
      <charset val="134"/>
      <scheme val="minor"/>
    </font>
    <font>
      <sz val="11"/>
      <color theme="1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indexed="46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0" fillId="0" borderId="0">
      <alignment vertical="center"/>
    </xf>
  </cellStyleXfs>
  <cellXfs count="14">
    <xf numFmtId="0" fontId="0" fillId="0" borderId="0" xfId="0"/>
    <xf numFmtId="0" fontId="2" fillId="0" borderId="1" xfId="0" applyFont="1" applyFill="1" applyBorder="1" applyAlignment="1" applyProtection="1">
      <alignment horizontal="center" vertical="center"/>
      <protection hidden="1"/>
    </xf>
    <xf numFmtId="0" fontId="3" fillId="2" borderId="1" xfId="0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left"/>
    </xf>
    <xf numFmtId="0" fontId="6" fillId="3" borderId="1" xfId="0" applyNumberFormat="1" applyFont="1" applyFill="1" applyBorder="1" applyAlignment="1">
      <alignment horizontal="center" vertical="center" wrapText="1"/>
    </xf>
    <xf numFmtId="0" fontId="6" fillId="3" borderId="1" xfId="0" applyNumberFormat="1" applyFont="1" applyFill="1" applyBorder="1" applyAlignment="1">
      <alignment horizontal="left" vertical="center" wrapText="1"/>
    </xf>
    <xf numFmtId="0" fontId="0" fillId="0" borderId="0" xfId="0" applyAlignment="1">
      <alignment horizontal="center"/>
    </xf>
    <xf numFmtId="0" fontId="7" fillId="0" borderId="0" xfId="0" applyFont="1"/>
    <xf numFmtId="10" fontId="0" fillId="0" borderId="0" xfId="0" applyNumberFormat="1"/>
    <xf numFmtId="9" fontId="0" fillId="0" borderId="0" xfId="0" applyNumberFormat="1"/>
    <xf numFmtId="0" fontId="8" fillId="0" borderId="0" xfId="1" applyFont="1" applyAlignment="1">
      <alignment horizontal="center" vertical="center"/>
    </xf>
    <xf numFmtId="0" fontId="0" fillId="0" borderId="0" xfId="0" applyFont="1" applyAlignment="1">
      <alignment vertical="center"/>
    </xf>
    <xf numFmtId="0" fontId="9" fillId="0" borderId="0" xfId="0" applyFont="1"/>
  </cellXfs>
  <cellStyles count="2">
    <cellStyle name="常规" xfId="0" builtinId="0"/>
    <cellStyle name="常规 6" xfId="1" xr:uid="{00000000-0005-0000-0000-00000D000000}"/>
  </cellStyles>
  <dxfs count="22">
    <dxf>
      <fill>
        <patternFill patternType="solid">
          <bgColor rgb="FFFF00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22"/>
  <sheetViews>
    <sheetView workbookViewId="0">
      <selection activeCell="C38" sqref="C38"/>
    </sheetView>
  </sheetViews>
  <sheetFormatPr defaultColWidth="9" defaultRowHeight="14.25" x14ac:dyDescent="0.2"/>
  <cols>
    <col min="2" max="3" width="8.875" customWidth="1"/>
    <col min="4" max="4" width="13.75" customWidth="1"/>
    <col min="6" max="6" width="12.875"/>
    <col min="12" max="12" width="12.875"/>
  </cols>
  <sheetData>
    <row r="1" spans="1:7" ht="16.5" x14ac:dyDescent="0.2">
      <c r="A1" s="11" t="s">
        <v>0</v>
      </c>
      <c r="B1" s="12"/>
      <c r="C1" s="12"/>
      <c r="D1" s="12"/>
      <c r="E1" s="12"/>
    </row>
    <row r="2" spans="1:7" ht="16.5" x14ac:dyDescent="0.2">
      <c r="A2" s="1" t="s">
        <v>1</v>
      </c>
      <c r="B2" s="1" t="s">
        <v>1</v>
      </c>
      <c r="C2" s="1" t="s">
        <v>1</v>
      </c>
      <c r="D2" s="1" t="s">
        <v>1</v>
      </c>
      <c r="E2" s="1" t="s">
        <v>1</v>
      </c>
    </row>
    <row r="3" spans="1:7" ht="16.5" x14ac:dyDescent="0.2">
      <c r="A3" s="2" t="s">
        <v>2</v>
      </c>
      <c r="B3" s="2">
        <v>1231</v>
      </c>
      <c r="C3" s="2">
        <v>3221</v>
      </c>
      <c r="D3" s="2" t="s">
        <v>3</v>
      </c>
      <c r="E3" s="2" t="s">
        <v>4</v>
      </c>
    </row>
    <row r="4" spans="1:7" ht="16.5" x14ac:dyDescent="0.3">
      <c r="A4" s="3" t="s">
        <v>5</v>
      </c>
      <c r="B4" s="4" t="s">
        <v>6</v>
      </c>
      <c r="C4" s="4" t="s">
        <v>6</v>
      </c>
      <c r="D4" s="4" t="s">
        <v>5</v>
      </c>
      <c r="E4" s="4" t="s">
        <v>5</v>
      </c>
    </row>
    <row r="5" spans="1:7" ht="16.5" x14ac:dyDescent="0.2">
      <c r="A5" s="5" t="s">
        <v>0</v>
      </c>
      <c r="B5" s="5" t="s">
        <v>7</v>
      </c>
      <c r="C5" s="5" t="s">
        <v>8</v>
      </c>
      <c r="D5" s="5" t="s">
        <v>9</v>
      </c>
      <c r="E5" s="6" t="s">
        <v>10</v>
      </c>
    </row>
    <row r="6" spans="1:7" x14ac:dyDescent="0.2">
      <c r="A6" s="7">
        <v>1</v>
      </c>
      <c r="B6" s="7">
        <v>1</v>
      </c>
      <c r="C6" s="7">
        <v>1.25</v>
      </c>
      <c r="D6" s="7">
        <v>100</v>
      </c>
      <c r="E6" s="7">
        <v>9</v>
      </c>
      <c r="F6" s="9">
        <f>E6/G$6</f>
        <v>2.6627218934911243E-2</v>
      </c>
      <c r="G6">
        <f>E6+E7+E8+E9+E10+E11+E12+E13+E14+E15+E16+E17</f>
        <v>338</v>
      </c>
    </row>
    <row r="7" spans="1:7" x14ac:dyDescent="0.2">
      <c r="A7" s="7">
        <v>2</v>
      </c>
      <c r="B7" s="7">
        <v>1.25</v>
      </c>
      <c r="C7" s="7">
        <v>1.5</v>
      </c>
      <c r="D7" s="7">
        <v>100</v>
      </c>
      <c r="E7" s="7">
        <v>15</v>
      </c>
      <c r="F7" s="9">
        <f t="shared" ref="F7:F17" si="0">E7/G$6</f>
        <v>4.4378698224852069E-2</v>
      </c>
    </row>
    <row r="8" spans="1:7" x14ac:dyDescent="0.2">
      <c r="A8" s="7">
        <v>3</v>
      </c>
      <c r="B8" s="7">
        <v>1.5</v>
      </c>
      <c r="C8" s="7">
        <v>1.75</v>
      </c>
      <c r="D8" s="7">
        <v>100</v>
      </c>
      <c r="E8" s="7">
        <v>28</v>
      </c>
      <c r="F8" s="9">
        <f t="shared" si="0"/>
        <v>8.2840236686390539E-2</v>
      </c>
    </row>
    <row r="9" spans="1:7" x14ac:dyDescent="0.2">
      <c r="A9" s="7">
        <v>4</v>
      </c>
      <c r="B9" s="7">
        <v>1.75</v>
      </c>
      <c r="C9" s="7">
        <v>2</v>
      </c>
      <c r="D9" s="7">
        <v>100</v>
      </c>
      <c r="E9" s="7">
        <v>36</v>
      </c>
      <c r="F9" s="9">
        <f t="shared" si="0"/>
        <v>0.10650887573964497</v>
      </c>
    </row>
    <row r="10" spans="1:7" x14ac:dyDescent="0.2">
      <c r="A10" s="7">
        <v>5</v>
      </c>
      <c r="B10" s="7">
        <v>2</v>
      </c>
      <c r="C10" s="7">
        <v>2.25</v>
      </c>
      <c r="D10" s="7">
        <v>100</v>
      </c>
      <c r="E10" s="7">
        <v>40</v>
      </c>
      <c r="F10" s="9">
        <f t="shared" si="0"/>
        <v>0.11834319526627218</v>
      </c>
    </row>
    <row r="11" spans="1:7" x14ac:dyDescent="0.2">
      <c r="A11" s="7">
        <v>6</v>
      </c>
      <c r="B11" s="7">
        <v>2.25</v>
      </c>
      <c r="C11" s="7">
        <v>2.5</v>
      </c>
      <c r="D11" s="7">
        <v>100</v>
      </c>
      <c r="E11" s="7">
        <v>40</v>
      </c>
      <c r="F11" s="9">
        <f t="shared" si="0"/>
        <v>0.11834319526627218</v>
      </c>
    </row>
    <row r="12" spans="1:7" x14ac:dyDescent="0.2">
      <c r="A12" s="7">
        <v>7</v>
      </c>
      <c r="B12" s="7">
        <v>2.5</v>
      </c>
      <c r="C12" s="7">
        <v>2.75</v>
      </c>
      <c r="D12" s="7">
        <v>100</v>
      </c>
      <c r="E12" s="7">
        <v>36</v>
      </c>
      <c r="F12" s="9">
        <f t="shared" si="0"/>
        <v>0.10650887573964497</v>
      </c>
    </row>
    <row r="13" spans="1:7" x14ac:dyDescent="0.2">
      <c r="A13" s="7">
        <v>8</v>
      </c>
      <c r="B13" s="7">
        <v>2.75</v>
      </c>
      <c r="C13" s="7">
        <v>3</v>
      </c>
      <c r="D13" s="7">
        <v>100</v>
      </c>
      <c r="E13" s="7">
        <v>30</v>
      </c>
      <c r="F13" s="9">
        <f t="shared" si="0"/>
        <v>8.8757396449704137E-2</v>
      </c>
    </row>
    <row r="14" spans="1:7" x14ac:dyDescent="0.2">
      <c r="A14" s="7">
        <v>9</v>
      </c>
      <c r="B14" s="7">
        <v>3</v>
      </c>
      <c r="C14" s="7">
        <v>3.25</v>
      </c>
      <c r="D14" s="7">
        <v>100</v>
      </c>
      <c r="E14" s="7">
        <v>28</v>
      </c>
      <c r="F14" s="9">
        <f t="shared" si="0"/>
        <v>8.2840236686390539E-2</v>
      </c>
    </row>
    <row r="15" spans="1:7" x14ac:dyDescent="0.2">
      <c r="A15" s="7">
        <v>10</v>
      </c>
      <c r="B15" s="7">
        <v>3.25</v>
      </c>
      <c r="C15" s="7">
        <v>3.5</v>
      </c>
      <c r="D15" s="7">
        <v>100</v>
      </c>
      <c r="E15" s="7">
        <v>28</v>
      </c>
      <c r="F15" s="9">
        <f t="shared" si="0"/>
        <v>8.2840236686390539E-2</v>
      </c>
    </row>
    <row r="16" spans="1:7" x14ac:dyDescent="0.2">
      <c r="A16" s="7">
        <v>11</v>
      </c>
      <c r="B16" s="7">
        <v>3.5</v>
      </c>
      <c r="C16" s="7">
        <v>3.75</v>
      </c>
      <c r="D16" s="7">
        <v>100</v>
      </c>
      <c r="E16" s="7">
        <v>28</v>
      </c>
      <c r="F16" s="9">
        <f t="shared" si="0"/>
        <v>8.2840236686390539E-2</v>
      </c>
    </row>
    <row r="17" spans="1:11" x14ac:dyDescent="0.2">
      <c r="A17" s="7">
        <v>12</v>
      </c>
      <c r="B17" s="7">
        <v>3.75</v>
      </c>
      <c r="C17" s="7">
        <v>4</v>
      </c>
      <c r="D17" s="7">
        <v>100</v>
      </c>
      <c r="E17" s="7">
        <v>20</v>
      </c>
      <c r="F17" s="9">
        <f t="shared" si="0"/>
        <v>5.9171597633136092E-2</v>
      </c>
    </row>
    <row r="22" spans="1:11" x14ac:dyDescent="0.2">
      <c r="K22" s="13" t="s">
        <v>19</v>
      </c>
    </row>
  </sheetData>
  <phoneticPr fontId="13" type="noConversion"/>
  <conditionalFormatting sqref="A4">
    <cfRule type="expression" dxfId="21" priority="1">
      <formula>A4="Excluded"</formula>
    </cfRule>
    <cfRule type="expression" dxfId="20" priority="2">
      <formula>A4="Server"</formula>
    </cfRule>
    <cfRule type="expression" dxfId="19" priority="3">
      <formula>A4="Both"</formula>
    </cfRule>
    <cfRule type="cellIs" dxfId="18" priority="4" operator="equal">
      <formula>"Server"</formula>
    </cfRule>
    <cfRule type="cellIs" dxfId="17" priority="5" operator="equal">
      <formula>"Client"</formula>
    </cfRule>
    <cfRule type="expression" dxfId="16" priority="6">
      <formula>A4="Client"</formula>
    </cfRule>
  </conditionalFormatting>
  <conditionalFormatting sqref="B4:E4">
    <cfRule type="expression" dxfId="15" priority="12">
      <formula>B4="Client"</formula>
    </cfRule>
    <cfRule type="expression" dxfId="14" priority="32">
      <formula>B4="Excluded"</formula>
    </cfRule>
    <cfRule type="expression" dxfId="13" priority="33">
      <formula>B4="Server"</formula>
    </cfRule>
    <cfRule type="expression" dxfId="12" priority="34">
      <formula>B4="Clinent"</formula>
    </cfRule>
    <cfRule type="expression" dxfId="11" priority="35">
      <formula>B4="Both"</formula>
    </cfRule>
    <cfRule type="iconSet" priority="36">
      <iconSet iconSet="3Arrows">
        <cfvo type="percent" val="0"/>
        <cfvo type="percent" val="33"/>
        <cfvo type="percent" val="67"/>
      </iconSet>
    </cfRule>
  </conditionalFormatting>
  <dataValidations count="1">
    <dataValidation type="list" allowBlank="1" showInputMessage="1" showErrorMessage="1" sqref="A4:E4" xr:uid="{00000000-0002-0000-0000-000000000000}">
      <formula1>"Both,Client,Server,Excluded"</formula1>
    </dataValidation>
  </dataValidations>
  <pageMargins left="0.69930555555555596" right="0.69930555555555596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69B18-8E79-43C2-9342-0F397AD35FE2}">
  <sheetPr codeName="Sheet4"/>
  <dimension ref="A1:AZ41"/>
  <sheetViews>
    <sheetView tabSelected="1" topLeftCell="C1" zoomScale="130" zoomScaleNormal="130" workbookViewId="0">
      <selection activeCell="H11" sqref="H11"/>
    </sheetView>
  </sheetViews>
  <sheetFormatPr defaultRowHeight="14.25" x14ac:dyDescent="0.2"/>
  <cols>
    <col min="7" max="7" width="43.125" bestFit="1" customWidth="1"/>
    <col min="8" max="8" width="97.875" bestFit="1" customWidth="1"/>
    <col min="9" max="12" width="3.5" bestFit="1" customWidth="1"/>
    <col min="13" max="13" width="4" bestFit="1" customWidth="1"/>
    <col min="14" max="14" width="3.5" bestFit="1" customWidth="1"/>
    <col min="22" max="22" width="34.25" customWidth="1"/>
    <col min="42" max="42" width="42.625" bestFit="1" customWidth="1"/>
    <col min="51" max="51" width="43.125" bestFit="1" customWidth="1"/>
  </cols>
  <sheetData>
    <row r="1" spans="1:27" x14ac:dyDescent="0.2">
      <c r="A1" s="13" t="s">
        <v>127</v>
      </c>
      <c r="B1" s="13">
        <f>0.05</f>
        <v>0.05</v>
      </c>
      <c r="C1" s="13" t="s">
        <v>147</v>
      </c>
      <c r="D1">
        <f>SUM($B$1:B1)</f>
        <v>0.05</v>
      </c>
      <c r="F1" s="13" t="s">
        <v>117</v>
      </c>
      <c r="G1" s="13" t="s">
        <v>117</v>
      </c>
      <c r="H1" s="13"/>
      <c r="P1" s="13" t="s">
        <v>21</v>
      </c>
      <c r="Q1">
        <v>0.05</v>
      </c>
      <c r="R1" s="13" t="s">
        <v>52</v>
      </c>
      <c r="S1">
        <f>SUM($Q$1:Q1)</f>
        <v>0.05</v>
      </c>
    </row>
    <row r="2" spans="1:27" x14ac:dyDescent="0.2">
      <c r="A2" s="13" t="s">
        <v>128</v>
      </c>
      <c r="B2" s="13">
        <f t="shared" ref="B2:B20" si="0">0.05</f>
        <v>0.05</v>
      </c>
      <c r="C2" s="13" t="s">
        <v>148</v>
      </c>
      <c r="D2">
        <f>SUM($B$1:B2)</f>
        <v>0.1</v>
      </c>
      <c r="F2" s="13" t="s">
        <v>118</v>
      </c>
      <c r="G2" s="13" t="s">
        <v>123</v>
      </c>
      <c r="H2" s="13" t="s">
        <v>120</v>
      </c>
      <c r="P2" s="13" t="s">
        <v>22</v>
      </c>
      <c r="Q2">
        <v>0.05</v>
      </c>
      <c r="R2" s="13" t="s">
        <v>53</v>
      </c>
      <c r="S2">
        <f>SUM($Q$1:Q2)</f>
        <v>0.1</v>
      </c>
    </row>
    <row r="3" spans="1:27" x14ac:dyDescent="0.2">
      <c r="A3" s="13" t="s">
        <v>129</v>
      </c>
      <c r="B3" s="13">
        <f t="shared" si="0"/>
        <v>0.05</v>
      </c>
      <c r="C3" s="13" t="s">
        <v>161</v>
      </c>
      <c r="D3">
        <f>SUM($B$1:B3)</f>
        <v>0.15000000000000002</v>
      </c>
      <c r="F3" s="13" t="s">
        <v>119</v>
      </c>
      <c r="G3" s="13" t="s">
        <v>122</v>
      </c>
      <c r="H3" s="13" t="s">
        <v>121</v>
      </c>
      <c r="P3" s="13" t="s">
        <v>23</v>
      </c>
      <c r="Q3">
        <v>0.05</v>
      </c>
      <c r="R3" s="13" t="s">
        <v>54</v>
      </c>
      <c r="S3">
        <f>SUM($Q$1:Q3)</f>
        <v>0.15000000000000002</v>
      </c>
    </row>
    <row r="4" spans="1:27" x14ac:dyDescent="0.2">
      <c r="A4" s="13" t="s">
        <v>130</v>
      </c>
      <c r="B4" s="13">
        <f t="shared" si="0"/>
        <v>0.05</v>
      </c>
      <c r="C4" s="13" t="s">
        <v>149</v>
      </c>
      <c r="D4">
        <f>SUM($B$1:B4)</f>
        <v>0.2</v>
      </c>
      <c r="F4" s="13" t="s">
        <v>124</v>
      </c>
      <c r="G4" s="13" t="s">
        <v>125</v>
      </c>
      <c r="H4" s="13" t="s">
        <v>126</v>
      </c>
      <c r="P4" s="13" t="s">
        <v>35</v>
      </c>
      <c r="Q4">
        <v>0.05</v>
      </c>
      <c r="R4" s="13" t="s">
        <v>55</v>
      </c>
      <c r="S4">
        <f>SUM($Q$1:Q4)</f>
        <v>0.2</v>
      </c>
    </row>
    <row r="5" spans="1:27" x14ac:dyDescent="0.2">
      <c r="A5" s="13" t="s">
        <v>131</v>
      </c>
      <c r="B5" s="13">
        <f t="shared" si="0"/>
        <v>0.05</v>
      </c>
      <c r="C5" s="13" t="s">
        <v>150</v>
      </c>
      <c r="D5">
        <f>SUM($B$1:B5)</f>
        <v>0.25</v>
      </c>
      <c r="P5" s="13" t="s">
        <v>36</v>
      </c>
      <c r="Q5">
        <v>0.05</v>
      </c>
      <c r="R5" s="13" t="s">
        <v>56</v>
      </c>
      <c r="S5">
        <f>SUM($Q$1:Q5)</f>
        <v>0.25</v>
      </c>
    </row>
    <row r="6" spans="1:27" x14ac:dyDescent="0.2">
      <c r="A6" s="13" t="s">
        <v>132</v>
      </c>
      <c r="B6" s="13">
        <f t="shared" si="0"/>
        <v>0.05</v>
      </c>
      <c r="C6" s="13" t="s">
        <v>162</v>
      </c>
      <c r="D6">
        <f>SUM($B$1:B6)</f>
        <v>0.3</v>
      </c>
      <c r="P6" s="13" t="s">
        <v>37</v>
      </c>
      <c r="Q6">
        <v>0.05</v>
      </c>
      <c r="R6" s="13" t="s">
        <v>57</v>
      </c>
      <c r="S6">
        <f>SUM($Q$1:Q6)</f>
        <v>0.3</v>
      </c>
    </row>
    <row r="7" spans="1:27" x14ac:dyDescent="0.2">
      <c r="A7" s="13" t="s">
        <v>133</v>
      </c>
      <c r="B7" s="13">
        <f t="shared" si="0"/>
        <v>0.05</v>
      </c>
      <c r="C7" s="13" t="s">
        <v>151</v>
      </c>
      <c r="D7">
        <f>SUM($B$1:B7)</f>
        <v>0.35</v>
      </c>
      <c r="P7" s="13" t="s">
        <v>38</v>
      </c>
      <c r="Q7">
        <v>0.05</v>
      </c>
      <c r="R7" s="13" t="s">
        <v>58</v>
      </c>
      <c r="S7">
        <f>SUM($Q$1:Q7)</f>
        <v>0.35</v>
      </c>
    </row>
    <row r="8" spans="1:27" x14ac:dyDescent="0.2">
      <c r="A8" s="13" t="s">
        <v>134</v>
      </c>
      <c r="B8" s="13">
        <f t="shared" si="0"/>
        <v>0.05</v>
      </c>
      <c r="C8" s="13" t="s">
        <v>152</v>
      </c>
      <c r="D8">
        <f>SUM($B$1:B8)</f>
        <v>0.39999999999999997</v>
      </c>
      <c r="H8" s="13"/>
      <c r="I8" s="13"/>
      <c r="J8" s="13"/>
      <c r="K8" s="13"/>
      <c r="L8" s="13"/>
      <c r="M8" s="13"/>
      <c r="N8" s="13"/>
      <c r="P8" s="13" t="s">
        <v>39</v>
      </c>
      <c r="Q8">
        <v>0.05</v>
      </c>
      <c r="R8" s="13" t="s">
        <v>59</v>
      </c>
      <c r="S8">
        <f>SUM($Q$1:Q8)</f>
        <v>0.39999999999999997</v>
      </c>
    </row>
    <row r="9" spans="1:27" x14ac:dyDescent="0.2">
      <c r="A9" s="13" t="s">
        <v>135</v>
      </c>
      <c r="B9" s="13">
        <f t="shared" si="0"/>
        <v>0.05</v>
      </c>
      <c r="C9" s="13" t="s">
        <v>163</v>
      </c>
      <c r="D9">
        <f>SUM($B$1:B9)</f>
        <v>0.44999999999999996</v>
      </c>
      <c r="P9" s="13" t="s">
        <v>40</v>
      </c>
      <c r="Q9">
        <v>0.05</v>
      </c>
      <c r="R9" s="13" t="s">
        <v>60</v>
      </c>
      <c r="S9">
        <f>SUM($Q$1:Q9)</f>
        <v>0.44999999999999996</v>
      </c>
      <c r="U9" s="13" t="s">
        <v>28</v>
      </c>
      <c r="V9" s="13">
        <f>S1*S2*S3*S4*S5*S6*S7*S8*S9*S10*S11*S12*S13*S14*S15*S16*S17*S18*S19*S20</f>
        <v>2.3201961595312529E-8</v>
      </c>
    </row>
    <row r="10" spans="1:27" x14ac:dyDescent="0.2">
      <c r="A10" s="13" t="s">
        <v>136</v>
      </c>
      <c r="B10" s="13">
        <f t="shared" si="0"/>
        <v>0.05</v>
      </c>
      <c r="C10" s="13" t="s">
        <v>153</v>
      </c>
      <c r="D10">
        <f>SUM($B$1:B10)</f>
        <v>0.49999999999999994</v>
      </c>
      <c r="P10" s="13" t="s">
        <v>41</v>
      </c>
      <c r="Q10">
        <v>0.05</v>
      </c>
      <c r="R10" s="13" t="s">
        <v>61</v>
      </c>
      <c r="S10">
        <f>SUM($Q$1:Q10)</f>
        <v>0.49999999999999994</v>
      </c>
      <c r="U10" s="13" t="s">
        <v>29</v>
      </c>
      <c r="V10" s="13" t="s">
        <v>30</v>
      </c>
      <c r="X10" s="13" t="s">
        <v>31</v>
      </c>
      <c r="AA10" s="13" t="s">
        <v>32</v>
      </c>
    </row>
    <row r="11" spans="1:27" x14ac:dyDescent="0.2">
      <c r="A11" s="13" t="s">
        <v>137</v>
      </c>
      <c r="B11" s="13">
        <f t="shared" si="0"/>
        <v>0.05</v>
      </c>
      <c r="C11" s="13" t="s">
        <v>154</v>
      </c>
      <c r="D11">
        <f>SUM($B$1:B11)</f>
        <v>0.54999999999999993</v>
      </c>
      <c r="P11" s="13" t="s">
        <v>42</v>
      </c>
      <c r="Q11">
        <v>0.05</v>
      </c>
      <c r="R11" s="13" t="s">
        <v>62</v>
      </c>
      <c r="S11">
        <f>SUM($Q$1:Q11)</f>
        <v>0.54999999999999993</v>
      </c>
      <c r="AA11" s="13" t="s">
        <v>33</v>
      </c>
    </row>
    <row r="12" spans="1:27" x14ac:dyDescent="0.2">
      <c r="A12" s="13" t="s">
        <v>138</v>
      </c>
      <c r="B12" s="13">
        <f t="shared" si="0"/>
        <v>0.05</v>
      </c>
      <c r="C12" s="13" t="s">
        <v>164</v>
      </c>
      <c r="D12">
        <f>SUM($B$1:B12)</f>
        <v>0.6</v>
      </c>
      <c r="P12" s="13" t="s">
        <v>43</v>
      </c>
      <c r="Q12">
        <v>0.05</v>
      </c>
      <c r="R12" s="13" t="s">
        <v>63</v>
      </c>
      <c r="S12">
        <f>SUM($Q$1:Q12)</f>
        <v>0.6</v>
      </c>
      <c r="AA12" s="13" t="s">
        <v>34</v>
      </c>
    </row>
    <row r="13" spans="1:27" x14ac:dyDescent="0.2">
      <c r="A13" s="13" t="s">
        <v>139</v>
      </c>
      <c r="B13" s="13">
        <f t="shared" si="0"/>
        <v>0.05</v>
      </c>
      <c r="C13" s="13" t="s">
        <v>155</v>
      </c>
      <c r="D13">
        <f>SUM($B$1:B13)</f>
        <v>0.65</v>
      </c>
      <c r="P13" s="13" t="s">
        <v>44</v>
      </c>
      <c r="Q13">
        <v>0.05</v>
      </c>
      <c r="R13" s="13" t="s">
        <v>64</v>
      </c>
      <c r="S13">
        <f>SUM($Q$1:Q13)</f>
        <v>0.65</v>
      </c>
    </row>
    <row r="14" spans="1:27" x14ac:dyDescent="0.2">
      <c r="A14" s="13" t="s">
        <v>140</v>
      </c>
      <c r="B14" s="13">
        <f t="shared" si="0"/>
        <v>0.05</v>
      </c>
      <c r="C14" s="13" t="s">
        <v>156</v>
      </c>
      <c r="D14">
        <f>SUM($B$1:B14)</f>
        <v>0.70000000000000007</v>
      </c>
      <c r="P14" s="13" t="s">
        <v>45</v>
      </c>
      <c r="Q14">
        <v>0.05</v>
      </c>
      <c r="R14" s="13" t="s">
        <v>65</v>
      </c>
      <c r="S14">
        <f>SUM($Q$1:Q14)</f>
        <v>0.70000000000000007</v>
      </c>
    </row>
    <row r="15" spans="1:27" x14ac:dyDescent="0.2">
      <c r="A15" s="13" t="s">
        <v>141</v>
      </c>
      <c r="B15" s="13">
        <f t="shared" si="0"/>
        <v>0.05</v>
      </c>
      <c r="C15" s="13" t="s">
        <v>165</v>
      </c>
      <c r="D15">
        <f>SUM($B$1:B15)</f>
        <v>0.75000000000000011</v>
      </c>
      <c r="P15" s="13" t="s">
        <v>46</v>
      </c>
      <c r="Q15">
        <v>0.05</v>
      </c>
      <c r="R15" s="13" t="s">
        <v>66</v>
      </c>
      <c r="S15">
        <f>SUM($Q$1:Q15)</f>
        <v>0.75000000000000011</v>
      </c>
    </row>
    <row r="16" spans="1:27" x14ac:dyDescent="0.2">
      <c r="A16" s="13" t="s">
        <v>142</v>
      </c>
      <c r="B16" s="13">
        <f t="shared" si="0"/>
        <v>0.05</v>
      </c>
      <c r="C16" s="13" t="s">
        <v>157</v>
      </c>
      <c r="D16">
        <f>SUM($B$1:B16)</f>
        <v>0.80000000000000016</v>
      </c>
      <c r="P16" s="13" t="s">
        <v>47</v>
      </c>
      <c r="Q16">
        <v>0.05</v>
      </c>
      <c r="R16" s="13" t="s">
        <v>67</v>
      </c>
      <c r="S16">
        <f>SUM($Q$1:Q16)</f>
        <v>0.80000000000000016</v>
      </c>
    </row>
    <row r="17" spans="1:52" x14ac:dyDescent="0.2">
      <c r="A17" s="13" t="s">
        <v>143</v>
      </c>
      <c r="B17" s="13">
        <f t="shared" si="0"/>
        <v>0.05</v>
      </c>
      <c r="C17" s="13" t="s">
        <v>158</v>
      </c>
      <c r="D17">
        <f>SUM($B$1:B17)</f>
        <v>0.8500000000000002</v>
      </c>
      <c r="P17" s="13" t="s">
        <v>48</v>
      </c>
      <c r="Q17">
        <v>0.05</v>
      </c>
      <c r="R17" s="13" t="s">
        <v>68</v>
      </c>
      <c r="S17">
        <f>SUM($Q$1:Q17)</f>
        <v>0.8500000000000002</v>
      </c>
    </row>
    <row r="18" spans="1:52" x14ac:dyDescent="0.2">
      <c r="A18" s="13" t="s">
        <v>144</v>
      </c>
      <c r="B18" s="13">
        <f t="shared" si="0"/>
        <v>0.05</v>
      </c>
      <c r="C18" s="13" t="s">
        <v>166</v>
      </c>
      <c r="D18">
        <f>SUM($B$1:B18)</f>
        <v>0.90000000000000024</v>
      </c>
      <c r="P18" s="13" t="s">
        <v>49</v>
      </c>
      <c r="Q18">
        <v>0.05</v>
      </c>
      <c r="R18" s="13" t="s">
        <v>69</v>
      </c>
      <c r="S18">
        <f>SUM($Q$1:Q18)</f>
        <v>0.90000000000000024</v>
      </c>
    </row>
    <row r="19" spans="1:52" x14ac:dyDescent="0.2">
      <c r="A19" s="13" t="s">
        <v>145</v>
      </c>
      <c r="B19" s="13">
        <f t="shared" si="0"/>
        <v>0.05</v>
      </c>
      <c r="C19" s="13" t="s">
        <v>159</v>
      </c>
      <c r="D19">
        <f>SUM($B$1:B19)</f>
        <v>0.95000000000000029</v>
      </c>
      <c r="P19" s="13" t="s">
        <v>50</v>
      </c>
      <c r="Q19">
        <v>0.05</v>
      </c>
      <c r="R19" s="13" t="s">
        <v>70</v>
      </c>
      <c r="S19">
        <f>SUM($Q$1:Q19)</f>
        <v>0.95000000000000029</v>
      </c>
    </row>
    <row r="20" spans="1:52" x14ac:dyDescent="0.2">
      <c r="A20" s="13" t="s">
        <v>146</v>
      </c>
      <c r="B20" s="13">
        <f t="shared" si="0"/>
        <v>0.05</v>
      </c>
      <c r="C20" s="13" t="s">
        <v>160</v>
      </c>
      <c r="D20">
        <f>SUM($B$1:B20)</f>
        <v>1.0000000000000002</v>
      </c>
      <c r="P20" s="13" t="s">
        <v>51</v>
      </c>
      <c r="Q20">
        <v>0.05</v>
      </c>
      <c r="R20" s="13" t="s">
        <v>71</v>
      </c>
      <c r="S20">
        <f>SUM($Q$1:Q20)</f>
        <v>1.0000000000000002</v>
      </c>
    </row>
    <row r="22" spans="1:52" x14ac:dyDescent="0.2">
      <c r="U22" s="13" t="s">
        <v>72</v>
      </c>
      <c r="V22">
        <f>Q20</f>
        <v>0.05</v>
      </c>
    </row>
    <row r="23" spans="1:52" x14ac:dyDescent="0.2">
      <c r="U23" s="13" t="s">
        <v>73</v>
      </c>
      <c r="V23">
        <f>Q19+(1-Q19-Q20)*Q20</f>
        <v>9.5000000000000001E-2</v>
      </c>
      <c r="Z23" s="13">
        <v>1</v>
      </c>
      <c r="AA23" s="13">
        <v>2</v>
      </c>
      <c r="AB23" s="13" t="s">
        <v>75</v>
      </c>
      <c r="AC23">
        <v>2</v>
      </c>
      <c r="AD23">
        <v>3</v>
      </c>
      <c r="AE23" s="13" t="s">
        <v>94</v>
      </c>
      <c r="AF23" s="13">
        <v>3</v>
      </c>
      <c r="AG23" s="13">
        <v>4</v>
      </c>
      <c r="AH23" s="13" t="s">
        <v>95</v>
      </c>
      <c r="AI23" s="13" t="s">
        <v>97</v>
      </c>
      <c r="AJ23" s="13" t="s">
        <v>97</v>
      </c>
      <c r="AK23" s="13" t="s">
        <v>100</v>
      </c>
      <c r="AQ23">
        <v>1</v>
      </c>
      <c r="AR23">
        <v>2</v>
      </c>
      <c r="AS23">
        <v>3</v>
      </c>
      <c r="AT23">
        <v>4</v>
      </c>
      <c r="AU23">
        <v>5</v>
      </c>
      <c r="AV23">
        <v>6</v>
      </c>
      <c r="AW23">
        <v>7</v>
      </c>
      <c r="AX23">
        <v>8</v>
      </c>
      <c r="AY23">
        <v>9</v>
      </c>
      <c r="AZ23">
        <v>10</v>
      </c>
    </row>
    <row r="24" spans="1:52" x14ac:dyDescent="0.2">
      <c r="U24" s="13" t="s">
        <v>74</v>
      </c>
      <c r="AA24" s="13">
        <v>3</v>
      </c>
      <c r="AB24" s="13" t="s">
        <v>76</v>
      </c>
      <c r="AD24">
        <v>4</v>
      </c>
      <c r="AE24" s="13" t="s">
        <v>24</v>
      </c>
      <c r="AG24">
        <v>5</v>
      </c>
      <c r="AH24" s="13" t="s">
        <v>25</v>
      </c>
      <c r="AJ24" s="13" t="s">
        <v>98</v>
      </c>
      <c r="AK24" s="13" t="s">
        <v>101</v>
      </c>
      <c r="AQ24" s="13" t="s">
        <v>105</v>
      </c>
    </row>
    <row r="25" spans="1:52" x14ac:dyDescent="0.2">
      <c r="AA25" s="13">
        <v>4</v>
      </c>
      <c r="AB25" s="13" t="s">
        <v>77</v>
      </c>
      <c r="AD25">
        <v>5</v>
      </c>
      <c r="AE25" s="13" t="s">
        <v>25</v>
      </c>
      <c r="AG25" s="13">
        <v>6</v>
      </c>
      <c r="AH25" s="13" t="s">
        <v>96</v>
      </c>
      <c r="AJ25" s="13" t="s">
        <v>99</v>
      </c>
      <c r="AK25" s="13" t="s">
        <v>102</v>
      </c>
    </row>
    <row r="26" spans="1:52" x14ac:dyDescent="0.2">
      <c r="AA26" s="13">
        <v>5</v>
      </c>
      <c r="AB26" s="13" t="s">
        <v>78</v>
      </c>
      <c r="AD26">
        <v>6</v>
      </c>
      <c r="AE26" s="13" t="s">
        <v>37</v>
      </c>
      <c r="AG26">
        <v>7</v>
      </c>
      <c r="AH26" s="13" t="s">
        <v>38</v>
      </c>
      <c r="AJ26" s="13" t="s">
        <v>26</v>
      </c>
      <c r="AK26" s="13" t="s">
        <v>103</v>
      </c>
    </row>
    <row r="27" spans="1:52" x14ac:dyDescent="0.2">
      <c r="AA27" s="13">
        <v>6</v>
      </c>
      <c r="AB27" s="13" t="s">
        <v>79</v>
      </c>
      <c r="AD27">
        <v>7</v>
      </c>
      <c r="AE27" s="13" t="s">
        <v>38</v>
      </c>
      <c r="AG27" s="13">
        <v>8</v>
      </c>
      <c r="AH27" s="13" t="s">
        <v>39</v>
      </c>
      <c r="AJ27">
        <v>20</v>
      </c>
      <c r="AK27" s="13" t="s">
        <v>104</v>
      </c>
    </row>
    <row r="28" spans="1:52" x14ac:dyDescent="0.2">
      <c r="AA28" s="13">
        <v>7</v>
      </c>
      <c r="AB28" s="13" t="s">
        <v>80</v>
      </c>
      <c r="AD28">
        <v>8</v>
      </c>
      <c r="AE28" s="13" t="s">
        <v>39</v>
      </c>
      <c r="AG28">
        <v>9</v>
      </c>
      <c r="AH28" s="13" t="s">
        <v>40</v>
      </c>
      <c r="AK28" s="13"/>
    </row>
    <row r="29" spans="1:52" x14ac:dyDescent="0.2">
      <c r="AA29" s="13">
        <v>8</v>
      </c>
      <c r="AB29" s="13" t="s">
        <v>81</v>
      </c>
      <c r="AD29">
        <v>9</v>
      </c>
      <c r="AE29" s="13" t="s">
        <v>40</v>
      </c>
      <c r="AG29" s="13">
        <v>10</v>
      </c>
      <c r="AH29" s="13" t="s">
        <v>41</v>
      </c>
      <c r="AK29" s="13"/>
      <c r="AZ29">
        <v>20</v>
      </c>
    </row>
    <row r="30" spans="1:52" x14ac:dyDescent="0.2">
      <c r="AA30" s="13">
        <v>9</v>
      </c>
      <c r="AB30" s="13" t="s">
        <v>82</v>
      </c>
      <c r="AD30">
        <v>10</v>
      </c>
      <c r="AE30" s="13" t="s">
        <v>41</v>
      </c>
      <c r="AG30">
        <v>11</v>
      </c>
      <c r="AH30" s="13" t="s">
        <v>42</v>
      </c>
      <c r="AK30" s="13"/>
    </row>
    <row r="31" spans="1:52" x14ac:dyDescent="0.2">
      <c r="AA31" s="13">
        <v>10</v>
      </c>
      <c r="AB31" s="13" t="s">
        <v>83</v>
      </c>
      <c r="AD31">
        <v>11</v>
      </c>
      <c r="AE31" s="13" t="s">
        <v>42</v>
      </c>
      <c r="AG31" s="13">
        <v>12</v>
      </c>
      <c r="AH31" s="13" t="s">
        <v>43</v>
      </c>
      <c r="AK31" s="13"/>
    </row>
    <row r="32" spans="1:52" x14ac:dyDescent="0.2">
      <c r="AA32" s="13">
        <v>11</v>
      </c>
      <c r="AB32" s="13" t="s">
        <v>84</v>
      </c>
      <c r="AD32">
        <v>12</v>
      </c>
      <c r="AE32" s="13" t="s">
        <v>43</v>
      </c>
      <c r="AG32">
        <v>13</v>
      </c>
      <c r="AH32" s="13" t="s">
        <v>44</v>
      </c>
      <c r="AK32" s="13"/>
    </row>
    <row r="33" spans="27:43" x14ac:dyDescent="0.2">
      <c r="AA33" s="13">
        <v>12</v>
      </c>
      <c r="AB33" s="13" t="s">
        <v>85</v>
      </c>
      <c r="AD33">
        <v>13</v>
      </c>
      <c r="AE33" s="13" t="s">
        <v>44</v>
      </c>
      <c r="AG33" s="13">
        <v>14</v>
      </c>
      <c r="AH33" s="13" t="s">
        <v>45</v>
      </c>
      <c r="AK33" s="13"/>
    </row>
    <row r="34" spans="27:43" x14ac:dyDescent="0.2">
      <c r="AA34" s="13">
        <v>13</v>
      </c>
      <c r="AB34" s="13" t="s">
        <v>86</v>
      </c>
      <c r="AD34">
        <v>14</v>
      </c>
      <c r="AE34" s="13" t="s">
        <v>45</v>
      </c>
      <c r="AG34">
        <v>15</v>
      </c>
      <c r="AH34" s="13" t="s">
        <v>46</v>
      </c>
      <c r="AK34" s="13"/>
      <c r="AO34" s="13" t="s">
        <v>106</v>
      </c>
    </row>
    <row r="35" spans="27:43" x14ac:dyDescent="0.2">
      <c r="AA35" s="13">
        <v>14</v>
      </c>
      <c r="AB35" s="13" t="s">
        <v>87</v>
      </c>
      <c r="AD35">
        <v>15</v>
      </c>
      <c r="AE35" s="13" t="s">
        <v>46</v>
      </c>
      <c r="AG35" s="13">
        <v>16</v>
      </c>
      <c r="AH35" s="13" t="s">
        <v>47</v>
      </c>
      <c r="AK35" s="13"/>
      <c r="AO35" s="13" t="s">
        <v>108</v>
      </c>
      <c r="AP35" s="13" t="s">
        <v>107</v>
      </c>
      <c r="AQ35" s="13" t="s">
        <v>27</v>
      </c>
    </row>
    <row r="36" spans="27:43" x14ac:dyDescent="0.2">
      <c r="AA36" s="13">
        <v>15</v>
      </c>
      <c r="AB36" s="13" t="s">
        <v>88</v>
      </c>
      <c r="AD36">
        <v>16</v>
      </c>
      <c r="AE36" s="13" t="s">
        <v>47</v>
      </c>
      <c r="AG36">
        <v>17</v>
      </c>
      <c r="AH36" s="13" t="s">
        <v>48</v>
      </c>
      <c r="AK36" s="13"/>
      <c r="AO36" s="13" t="s">
        <v>109</v>
      </c>
      <c r="AP36" s="13" t="s">
        <v>112</v>
      </c>
      <c r="AQ36" s="13" t="s">
        <v>116</v>
      </c>
    </row>
    <row r="37" spans="27:43" x14ac:dyDescent="0.2">
      <c r="AA37" s="13">
        <v>16</v>
      </c>
      <c r="AB37" s="13" t="s">
        <v>89</v>
      </c>
      <c r="AD37">
        <v>17</v>
      </c>
      <c r="AE37" s="13" t="s">
        <v>48</v>
      </c>
      <c r="AG37" s="13">
        <v>18</v>
      </c>
      <c r="AH37" s="13" t="s">
        <v>49</v>
      </c>
      <c r="AK37" s="13"/>
      <c r="AO37" s="13" t="s">
        <v>110</v>
      </c>
      <c r="AP37" s="13" t="s">
        <v>113</v>
      </c>
      <c r="AQ37" s="13" t="s">
        <v>115</v>
      </c>
    </row>
    <row r="38" spans="27:43" x14ac:dyDescent="0.2">
      <c r="AA38" s="13">
        <v>17</v>
      </c>
      <c r="AB38" s="13" t="s">
        <v>90</v>
      </c>
      <c r="AD38">
        <v>18</v>
      </c>
      <c r="AE38" s="13" t="s">
        <v>49</v>
      </c>
      <c r="AG38">
        <v>19</v>
      </c>
      <c r="AH38" s="13" t="s">
        <v>50</v>
      </c>
      <c r="AK38" s="13"/>
      <c r="AO38" s="13" t="s">
        <v>111</v>
      </c>
      <c r="AP38" s="13" t="s">
        <v>114</v>
      </c>
    </row>
    <row r="39" spans="27:43" x14ac:dyDescent="0.2">
      <c r="AA39" s="13">
        <v>18</v>
      </c>
      <c r="AB39" s="13" t="s">
        <v>91</v>
      </c>
      <c r="AD39">
        <v>19</v>
      </c>
      <c r="AE39" s="13" t="s">
        <v>50</v>
      </c>
      <c r="AG39" s="13">
        <v>20</v>
      </c>
      <c r="AH39" s="13" t="s">
        <v>51</v>
      </c>
      <c r="AK39" s="13"/>
    </row>
    <row r="40" spans="27:43" x14ac:dyDescent="0.2">
      <c r="AA40" s="13">
        <v>19</v>
      </c>
      <c r="AB40" s="13" t="s">
        <v>92</v>
      </c>
      <c r="AD40">
        <v>20</v>
      </c>
      <c r="AE40" s="13" t="s">
        <v>51</v>
      </c>
      <c r="AK40" s="13"/>
    </row>
    <row r="41" spans="27:43" x14ac:dyDescent="0.2">
      <c r="AA41" s="13">
        <v>20</v>
      </c>
      <c r="AB41" s="13" t="s">
        <v>93</v>
      </c>
      <c r="AK41" s="13"/>
    </row>
  </sheetData>
  <phoneticPr fontId="13" type="noConversion"/>
  <pageMargins left="0.7" right="0.7" top="0.75" bottom="0.75" header="0.3" footer="0.3"/>
  <ignoredErrors>
    <ignoredError sqref="S2:S19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O19"/>
  <sheetViews>
    <sheetView workbookViewId="0">
      <selection activeCell="D2" sqref="D2"/>
    </sheetView>
  </sheetViews>
  <sheetFormatPr defaultColWidth="9" defaultRowHeight="14.25" x14ac:dyDescent="0.2"/>
  <cols>
    <col min="1" max="1" width="2.5" customWidth="1"/>
  </cols>
  <sheetData>
    <row r="1" spans="1:15" x14ac:dyDescent="0.2">
      <c r="A1">
        <v>1</v>
      </c>
      <c r="B1" s="8" t="s">
        <v>11</v>
      </c>
    </row>
    <row r="2" spans="1:15" x14ac:dyDescent="0.2">
      <c r="A2">
        <v>2</v>
      </c>
      <c r="B2" s="8" t="s">
        <v>18</v>
      </c>
    </row>
    <row r="3" spans="1:15" x14ac:dyDescent="0.2">
      <c r="A3">
        <v>3</v>
      </c>
      <c r="B3" s="8" t="s">
        <v>20</v>
      </c>
    </row>
    <row r="5" spans="1:15" x14ac:dyDescent="0.2">
      <c r="I5" t="s">
        <v>12</v>
      </c>
      <c r="J5" t="s">
        <v>13</v>
      </c>
    </row>
    <row r="6" spans="1:15" x14ac:dyDescent="0.2">
      <c r="G6" t="s">
        <v>14</v>
      </c>
      <c r="H6" t="s">
        <v>15</v>
      </c>
      <c r="I6" s="10">
        <v>0.01</v>
      </c>
      <c r="J6" s="10">
        <v>0.04</v>
      </c>
    </row>
    <row r="7" spans="1:15" x14ac:dyDescent="0.2">
      <c r="F7" t="s">
        <v>16</v>
      </c>
      <c r="G7" t="s">
        <v>17</v>
      </c>
    </row>
    <row r="8" spans="1:15" x14ac:dyDescent="0.2">
      <c r="B8">
        <f>导出数据!B6</f>
        <v>1</v>
      </c>
      <c r="C8">
        <f>导出数据!C6</f>
        <v>1.25</v>
      </c>
      <c r="D8">
        <f>导出数据!D6</f>
        <v>100</v>
      </c>
      <c r="E8">
        <f>导出数据!E6</f>
        <v>9</v>
      </c>
      <c r="F8" s="9">
        <f>B8*$I$6</f>
        <v>0.01</v>
      </c>
      <c r="G8" s="9">
        <f>C8*$I$6</f>
        <v>1.2500000000000001E-2</v>
      </c>
      <c r="J8">
        <f>(J6-I6)*D8/SUM(D8:D19)</f>
        <v>2.5000000000000001E-3</v>
      </c>
      <c r="O8" s="9">
        <f>0.2/3</f>
        <v>6.6666666666666666E-2</v>
      </c>
    </row>
    <row r="9" spans="1:15" x14ac:dyDescent="0.2">
      <c r="B9">
        <f>导出数据!B7</f>
        <v>1.25</v>
      </c>
      <c r="C9">
        <f>导出数据!C7</f>
        <v>1.5</v>
      </c>
      <c r="D9">
        <f>导出数据!D7</f>
        <v>100</v>
      </c>
      <c r="E9">
        <f>导出数据!E7</f>
        <v>15</v>
      </c>
      <c r="F9" s="9">
        <f t="shared" ref="F9:F19" si="0">B9*$I$6</f>
        <v>1.2500000000000001E-2</v>
      </c>
      <c r="G9" s="9">
        <f t="shared" ref="G9:G19" si="1">C9*$I$6</f>
        <v>1.4999999999999999E-2</v>
      </c>
      <c r="O9">
        <f>(3.85-1)/(4-1)</f>
        <v>0.95000000000000007</v>
      </c>
    </row>
    <row r="10" spans="1:15" x14ac:dyDescent="0.2">
      <c r="B10">
        <f>导出数据!B8</f>
        <v>1.5</v>
      </c>
      <c r="C10">
        <f>导出数据!C8</f>
        <v>1.75</v>
      </c>
      <c r="D10">
        <f>导出数据!D8</f>
        <v>100</v>
      </c>
      <c r="E10">
        <f>导出数据!E8</f>
        <v>28</v>
      </c>
      <c r="F10" s="9">
        <f t="shared" si="0"/>
        <v>1.4999999999999999E-2</v>
      </c>
      <c r="G10" s="9">
        <f t="shared" si="1"/>
        <v>1.7500000000000002E-2</v>
      </c>
    </row>
    <row r="11" spans="1:15" x14ac:dyDescent="0.2">
      <c r="B11">
        <f>导出数据!B9</f>
        <v>1.75</v>
      </c>
      <c r="C11">
        <f>导出数据!C9</f>
        <v>2</v>
      </c>
      <c r="D11">
        <f>导出数据!D9</f>
        <v>100</v>
      </c>
      <c r="E11">
        <f>导出数据!E9</f>
        <v>36</v>
      </c>
      <c r="F11" s="9">
        <f t="shared" si="0"/>
        <v>1.7500000000000002E-2</v>
      </c>
      <c r="G11" s="9">
        <f t="shared" si="1"/>
        <v>0.02</v>
      </c>
    </row>
    <row r="12" spans="1:15" x14ac:dyDescent="0.2">
      <c r="B12">
        <f>导出数据!B10</f>
        <v>2</v>
      </c>
      <c r="C12">
        <f>导出数据!C10</f>
        <v>2.25</v>
      </c>
      <c r="D12">
        <f>导出数据!D10</f>
        <v>100</v>
      </c>
      <c r="E12">
        <f>导出数据!E10</f>
        <v>40</v>
      </c>
      <c r="F12" s="9">
        <f t="shared" si="0"/>
        <v>0.02</v>
      </c>
      <c r="G12" s="9">
        <f t="shared" si="1"/>
        <v>2.2499999999999999E-2</v>
      </c>
    </row>
    <row r="13" spans="1:15" x14ac:dyDescent="0.2">
      <c r="B13">
        <f>导出数据!B11</f>
        <v>2.25</v>
      </c>
      <c r="C13">
        <f>导出数据!C11</f>
        <v>2.5</v>
      </c>
      <c r="D13">
        <f>导出数据!D11</f>
        <v>100</v>
      </c>
      <c r="E13">
        <f>导出数据!E11</f>
        <v>40</v>
      </c>
      <c r="F13" s="9">
        <f t="shared" si="0"/>
        <v>2.2499999999999999E-2</v>
      </c>
      <c r="G13" s="9">
        <f t="shared" si="1"/>
        <v>2.5000000000000001E-2</v>
      </c>
      <c r="M13" s="9">
        <f>3.84/4</f>
        <v>0.96</v>
      </c>
    </row>
    <row r="14" spans="1:15" x14ac:dyDescent="0.2">
      <c r="B14">
        <f>导出数据!B12</f>
        <v>2.5</v>
      </c>
      <c r="C14">
        <f>导出数据!C12</f>
        <v>2.75</v>
      </c>
      <c r="D14">
        <f>导出数据!D12</f>
        <v>100</v>
      </c>
      <c r="E14">
        <f>导出数据!E12</f>
        <v>36</v>
      </c>
      <c r="F14" s="9">
        <f t="shared" si="0"/>
        <v>2.5000000000000001E-2</v>
      </c>
      <c r="G14" s="9">
        <f t="shared" si="1"/>
        <v>2.75E-2</v>
      </c>
    </row>
    <row r="15" spans="1:15" x14ac:dyDescent="0.2">
      <c r="B15">
        <f>导出数据!B13</f>
        <v>2.75</v>
      </c>
      <c r="C15">
        <f>导出数据!C13</f>
        <v>3</v>
      </c>
      <c r="D15">
        <f>导出数据!D13</f>
        <v>100</v>
      </c>
      <c r="E15">
        <f>导出数据!E13</f>
        <v>30</v>
      </c>
      <c r="F15" s="9">
        <f t="shared" si="0"/>
        <v>2.75E-2</v>
      </c>
      <c r="G15" s="9">
        <f t="shared" si="1"/>
        <v>0.03</v>
      </c>
    </row>
    <row r="16" spans="1:15" x14ac:dyDescent="0.2">
      <c r="B16">
        <f>导出数据!B14</f>
        <v>3</v>
      </c>
      <c r="C16">
        <f>导出数据!C14</f>
        <v>3.25</v>
      </c>
      <c r="D16">
        <f>导出数据!D14</f>
        <v>100</v>
      </c>
      <c r="E16">
        <f>导出数据!E14</f>
        <v>28</v>
      </c>
      <c r="F16" s="9">
        <f t="shared" si="0"/>
        <v>0.03</v>
      </c>
      <c r="G16" s="9">
        <f t="shared" si="1"/>
        <v>3.2500000000000001E-2</v>
      </c>
    </row>
    <row r="17" spans="2:7" x14ac:dyDescent="0.2">
      <c r="B17">
        <f>导出数据!B15</f>
        <v>3.25</v>
      </c>
      <c r="C17">
        <f>导出数据!C15</f>
        <v>3.5</v>
      </c>
      <c r="D17">
        <f>导出数据!D15</f>
        <v>100</v>
      </c>
      <c r="E17">
        <f>导出数据!E15</f>
        <v>28</v>
      </c>
      <c r="F17" s="9">
        <f t="shared" si="0"/>
        <v>3.2500000000000001E-2</v>
      </c>
      <c r="G17" s="9">
        <f t="shared" si="1"/>
        <v>3.5000000000000003E-2</v>
      </c>
    </row>
    <row r="18" spans="2:7" x14ac:dyDescent="0.2">
      <c r="B18">
        <f>导出数据!B16</f>
        <v>3.5</v>
      </c>
      <c r="C18">
        <f>导出数据!C16</f>
        <v>3.75</v>
      </c>
      <c r="D18">
        <f>导出数据!D16</f>
        <v>100</v>
      </c>
      <c r="E18">
        <f>导出数据!E16</f>
        <v>28</v>
      </c>
      <c r="F18" s="9">
        <f t="shared" si="0"/>
        <v>3.5000000000000003E-2</v>
      </c>
      <c r="G18" s="9">
        <f t="shared" si="1"/>
        <v>3.7499999999999999E-2</v>
      </c>
    </row>
    <row r="19" spans="2:7" x14ac:dyDescent="0.2">
      <c r="B19">
        <f>导出数据!B17</f>
        <v>3.75</v>
      </c>
      <c r="C19">
        <f>导出数据!C17</f>
        <v>4</v>
      </c>
      <c r="D19">
        <f>导出数据!D17</f>
        <v>100</v>
      </c>
      <c r="E19">
        <f>导出数据!E17</f>
        <v>20</v>
      </c>
      <c r="F19" s="9">
        <f t="shared" si="0"/>
        <v>3.7499999999999999E-2</v>
      </c>
      <c r="G19" s="9">
        <f t="shared" si="1"/>
        <v>0.04</v>
      </c>
    </row>
  </sheetData>
  <phoneticPr fontId="13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2:E17"/>
  <sheetViews>
    <sheetView workbookViewId="0">
      <selection activeCell="I8" sqref="I8"/>
    </sheetView>
  </sheetViews>
  <sheetFormatPr defaultColWidth="8.875" defaultRowHeight="14.25" x14ac:dyDescent="0.2"/>
  <cols>
    <col min="4" max="4" width="14.875" customWidth="1"/>
  </cols>
  <sheetData>
    <row r="2" spans="1:5" ht="16.5" x14ac:dyDescent="0.2">
      <c r="A2" s="1" t="s">
        <v>1</v>
      </c>
      <c r="B2" s="1" t="s">
        <v>1</v>
      </c>
      <c r="C2" s="1" t="s">
        <v>1</v>
      </c>
      <c r="D2" s="1" t="s">
        <v>1</v>
      </c>
      <c r="E2" s="1" t="s">
        <v>1</v>
      </c>
    </row>
    <row r="3" spans="1:5" ht="16.5" x14ac:dyDescent="0.2">
      <c r="A3" s="2" t="s">
        <v>2</v>
      </c>
      <c r="B3" s="2">
        <v>1231</v>
      </c>
      <c r="C3" s="2">
        <v>3221</v>
      </c>
      <c r="D3" s="2" t="s">
        <v>3</v>
      </c>
      <c r="E3" s="2" t="s">
        <v>4</v>
      </c>
    </row>
    <row r="4" spans="1:5" ht="16.5" x14ac:dyDescent="0.3">
      <c r="A4" s="3" t="s">
        <v>5</v>
      </c>
      <c r="B4" s="4" t="s">
        <v>6</v>
      </c>
      <c r="C4" s="4" t="s">
        <v>6</v>
      </c>
      <c r="D4" s="4" t="s">
        <v>5</v>
      </c>
      <c r="E4" s="4" t="s">
        <v>5</v>
      </c>
    </row>
    <row r="5" spans="1:5" ht="16.5" x14ac:dyDescent="0.2">
      <c r="A5" s="5" t="s">
        <v>0</v>
      </c>
      <c r="B5" s="5" t="s">
        <v>7</v>
      </c>
      <c r="C5" s="5" t="s">
        <v>8</v>
      </c>
      <c r="D5" s="5" t="s">
        <v>9</v>
      </c>
      <c r="E5" s="6" t="s">
        <v>10</v>
      </c>
    </row>
    <row r="6" spans="1:5" x14ac:dyDescent="0.2">
      <c r="A6" s="7">
        <v>1</v>
      </c>
      <c r="B6" s="7">
        <v>1</v>
      </c>
      <c r="C6" s="7">
        <v>1.25</v>
      </c>
      <c r="D6" s="7">
        <v>100</v>
      </c>
      <c r="E6" s="7">
        <v>9</v>
      </c>
    </row>
    <row r="7" spans="1:5" x14ac:dyDescent="0.2">
      <c r="A7" s="7">
        <v>2</v>
      </c>
      <c r="B7" s="7">
        <v>1.25</v>
      </c>
      <c r="C7" s="7">
        <v>1.5</v>
      </c>
      <c r="D7" s="7">
        <v>100</v>
      </c>
      <c r="E7" s="7">
        <v>15</v>
      </c>
    </row>
    <row r="8" spans="1:5" x14ac:dyDescent="0.2">
      <c r="A8" s="7">
        <v>3</v>
      </c>
      <c r="B8" s="7">
        <v>1.5</v>
      </c>
      <c r="C8" s="7">
        <v>1.75</v>
      </c>
      <c r="D8" s="7">
        <v>100</v>
      </c>
      <c r="E8" s="7">
        <v>28</v>
      </c>
    </row>
    <row r="9" spans="1:5" x14ac:dyDescent="0.2">
      <c r="A9" s="7">
        <v>4</v>
      </c>
      <c r="B9" s="7">
        <v>1.75</v>
      </c>
      <c r="C9" s="7">
        <v>2</v>
      </c>
      <c r="D9" s="7">
        <v>100</v>
      </c>
      <c r="E9" s="7">
        <v>36</v>
      </c>
    </row>
    <row r="10" spans="1:5" x14ac:dyDescent="0.2">
      <c r="A10" s="7">
        <v>5</v>
      </c>
      <c r="B10" s="7">
        <v>2</v>
      </c>
      <c r="C10" s="7">
        <v>2.25</v>
      </c>
      <c r="D10" s="7">
        <v>100</v>
      </c>
      <c r="E10" s="7">
        <v>40</v>
      </c>
    </row>
    <row r="11" spans="1:5" x14ac:dyDescent="0.2">
      <c r="A11" s="7">
        <v>6</v>
      </c>
      <c r="B11" s="7">
        <v>2.25</v>
      </c>
      <c r="C11" s="7">
        <v>2.5</v>
      </c>
      <c r="D11" s="7">
        <v>100</v>
      </c>
      <c r="E11" s="7">
        <v>40</v>
      </c>
    </row>
    <row r="12" spans="1:5" x14ac:dyDescent="0.2">
      <c r="A12" s="7">
        <v>7</v>
      </c>
      <c r="B12" s="7">
        <v>2.5</v>
      </c>
      <c r="C12" s="7">
        <v>2.75</v>
      </c>
      <c r="D12" s="7">
        <v>100</v>
      </c>
      <c r="E12" s="7">
        <v>36</v>
      </c>
    </row>
    <row r="13" spans="1:5" x14ac:dyDescent="0.2">
      <c r="A13" s="7">
        <v>8</v>
      </c>
      <c r="B13" s="7">
        <v>2.75</v>
      </c>
      <c r="C13" s="7">
        <v>3</v>
      </c>
      <c r="D13" s="7">
        <v>100</v>
      </c>
      <c r="E13" s="7">
        <v>28</v>
      </c>
    </row>
    <row r="14" spans="1:5" x14ac:dyDescent="0.2">
      <c r="A14" s="7">
        <v>9</v>
      </c>
      <c r="B14" s="7">
        <v>3</v>
      </c>
      <c r="C14" s="7">
        <v>3.25</v>
      </c>
      <c r="D14" s="7">
        <v>100</v>
      </c>
      <c r="E14" s="7">
        <v>14</v>
      </c>
    </row>
    <row r="15" spans="1:5" x14ac:dyDescent="0.2">
      <c r="A15" s="7">
        <v>10</v>
      </c>
      <c r="B15" s="7">
        <v>3.25</v>
      </c>
      <c r="C15" s="7">
        <v>3.5</v>
      </c>
      <c r="D15" s="7">
        <v>100</v>
      </c>
      <c r="E15" s="7">
        <v>9</v>
      </c>
    </row>
    <row r="16" spans="1:5" x14ac:dyDescent="0.2">
      <c r="A16" s="7">
        <v>11</v>
      </c>
      <c r="B16" s="7">
        <v>3.5</v>
      </c>
      <c r="C16" s="7">
        <v>3.75</v>
      </c>
      <c r="D16" s="7">
        <v>100</v>
      </c>
      <c r="E16" s="7">
        <v>6</v>
      </c>
    </row>
    <row r="17" spans="1:5" x14ac:dyDescent="0.2">
      <c r="A17" s="7">
        <v>12</v>
      </c>
      <c r="B17" s="7">
        <v>3.75</v>
      </c>
      <c r="C17" s="7">
        <v>4</v>
      </c>
      <c r="D17" s="7">
        <v>100</v>
      </c>
      <c r="E17" s="7">
        <v>4</v>
      </c>
    </row>
  </sheetData>
  <phoneticPr fontId="13" type="noConversion"/>
  <conditionalFormatting sqref="A4">
    <cfRule type="expression" dxfId="10" priority="1">
      <formula>A4="Excluded"</formula>
    </cfRule>
    <cfRule type="expression" dxfId="9" priority="2">
      <formula>A4="Server"</formula>
    </cfRule>
    <cfRule type="expression" dxfId="8" priority="3">
      <formula>A4="Both"</formula>
    </cfRule>
    <cfRule type="cellIs" dxfId="7" priority="4" operator="equal">
      <formula>"Server"</formula>
    </cfRule>
    <cfRule type="cellIs" dxfId="6" priority="5" operator="equal">
      <formula>"Client"</formula>
    </cfRule>
    <cfRule type="expression" dxfId="5" priority="6">
      <formula>A4="Client"</formula>
    </cfRule>
  </conditionalFormatting>
  <conditionalFormatting sqref="B4:E4">
    <cfRule type="expression" dxfId="4" priority="7">
      <formula>B4="Client"</formula>
    </cfRule>
    <cfRule type="expression" dxfId="3" priority="8">
      <formula>B4="Excluded"</formula>
    </cfRule>
    <cfRule type="expression" dxfId="2" priority="9">
      <formula>B4="Server"</formula>
    </cfRule>
    <cfRule type="expression" dxfId="1" priority="10">
      <formula>B4="Clinent"</formula>
    </cfRule>
    <cfRule type="expression" dxfId="0" priority="11">
      <formula>B4="Both"</formula>
    </cfRule>
    <cfRule type="iconSet" priority="12">
      <iconSet iconSet="3Arrows">
        <cfvo type="percent" val="0"/>
        <cfvo type="percent" val="33"/>
        <cfvo type="percent" val="67"/>
      </iconSet>
    </cfRule>
  </conditionalFormatting>
  <dataValidations count="1">
    <dataValidation type="list" allowBlank="1" showInputMessage="1" showErrorMessage="1" sqref="A4:E4" xr:uid="{00000000-0002-0000-0200-000000000000}">
      <formula1>"Both,Client,Server,Excluded"</formula1>
    </dataValidation>
  </dataValidations>
  <pageMargins left="0.75" right="0.75" top="1" bottom="1" header="0.51180555555555596" footer="0.51180555555555596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导出数据</vt:lpstr>
      <vt:lpstr>Sheet1</vt:lpstr>
      <vt:lpstr>规则</vt:lpstr>
      <vt:lpstr>备份原始数据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caiyongqiang</cp:lastModifiedBy>
  <dcterms:created xsi:type="dcterms:W3CDTF">2015-06-05T18:19:00Z</dcterms:created>
  <dcterms:modified xsi:type="dcterms:W3CDTF">2018-05-09T13:12:39Z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