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2950" windowHeight="9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Sheet1!$A$5:$R$51</definedName>
  </definedNames>
  <calcPr calcId="145621" concurrentCalc="0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H28" i="1"/>
  <c r="B10" i="3"/>
  <c r="H39" i="1"/>
  <c r="J39" i="1"/>
  <c r="H38" i="1"/>
  <c r="J38" i="1"/>
  <c r="H37" i="1"/>
  <c r="J37" i="1"/>
  <c r="H36" i="1"/>
  <c r="J36" i="1"/>
  <c r="H35" i="1"/>
  <c r="J35" i="1"/>
  <c r="H34" i="1"/>
  <c r="J34" i="1"/>
  <c r="H33" i="1"/>
  <c r="J33" i="1"/>
  <c r="H32" i="1"/>
  <c r="J32" i="1"/>
  <c r="H31" i="1"/>
  <c r="J31" i="1"/>
  <c r="H30" i="1"/>
  <c r="J30" i="1"/>
  <c r="H29" i="1"/>
  <c r="J29" i="1"/>
  <c r="J28" i="1"/>
  <c r="H27" i="1"/>
  <c r="J27" i="1"/>
  <c r="H26" i="1"/>
  <c r="J26" i="1"/>
  <c r="H25" i="1"/>
  <c r="J25" i="1"/>
  <c r="H24" i="1"/>
  <c r="J24" i="1"/>
  <c r="H23" i="1"/>
  <c r="J23" i="1"/>
  <c r="H22" i="1"/>
  <c r="J22" i="1"/>
  <c r="H21" i="1"/>
  <c r="J21" i="1"/>
  <c r="H20" i="1"/>
  <c r="J20" i="1"/>
  <c r="H19" i="1"/>
  <c r="J19" i="1"/>
  <c r="H18" i="1"/>
  <c r="J18" i="1"/>
  <c r="H17" i="1"/>
  <c r="J17" i="1"/>
  <c r="H16" i="1"/>
  <c r="J16" i="1"/>
  <c r="H15" i="1"/>
  <c r="J15" i="1"/>
  <c r="H14" i="1"/>
  <c r="J14" i="1"/>
  <c r="H13" i="1"/>
  <c r="J13" i="1"/>
  <c r="K12" i="1"/>
  <c r="H12" i="1"/>
  <c r="J12" i="1"/>
  <c r="K11" i="1"/>
  <c r="H11" i="1"/>
  <c r="J11" i="1"/>
  <c r="K10" i="1"/>
  <c r="H10" i="1"/>
  <c r="J10" i="1"/>
  <c r="K9" i="1"/>
  <c r="H9" i="1"/>
  <c r="J9" i="1"/>
  <c r="K8" i="1"/>
  <c r="H8" i="1"/>
  <c r="J8" i="1"/>
  <c r="K7" i="1"/>
  <c r="H7" i="1"/>
  <c r="J7" i="1"/>
  <c r="K6" i="1"/>
  <c r="H6" i="1"/>
  <c r="J6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 xml:space="preserve">8，装备
9.道具
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统一按照千分比</t>
        </r>
      </text>
    </comment>
  </commentList>
</comments>
</file>

<file path=xl/sharedStrings.xml><?xml version="1.0" encoding="utf-8"?>
<sst xmlns="http://schemas.openxmlformats.org/spreadsheetml/2006/main" count="169" uniqueCount="108">
  <si>
    <t>id</t>
  </si>
  <si>
    <t>int</t>
  </si>
  <si>
    <t>string</t>
  </si>
  <si>
    <t>奖励道具类型</t>
  </si>
  <si>
    <t>奖励道具类型值</t>
  </si>
  <si>
    <t>奖励道具数量</t>
  </si>
  <si>
    <t>道具名称</t>
  </si>
  <si>
    <t>原价</t>
  </si>
  <si>
    <t>奖励折扣</t>
  </si>
  <si>
    <t>道具价格（购买实际元宝）</t>
  </si>
  <si>
    <t>单价</t>
  </si>
  <si>
    <t>Both</t>
  </si>
  <si>
    <t>Excluded</t>
  </si>
  <si>
    <t>Client</t>
  </si>
  <si>
    <t>award_type</t>
  </si>
  <si>
    <t>award_value</t>
  </si>
  <si>
    <t>award_size</t>
  </si>
  <si>
    <t>name</t>
  </si>
  <si>
    <t>cost1</t>
  </si>
  <si>
    <t>discount</t>
  </si>
  <si>
    <t>cost</t>
  </si>
  <si>
    <t>yuanbao</t>
  </si>
  <si>
    <t>极品精炼石</t>
  </si>
  <si>
    <t>天命石</t>
  </si>
  <si>
    <t>武将升星石</t>
  </si>
  <si>
    <t>高级精炼石</t>
  </si>
  <si>
    <t>蓝色装备</t>
  </si>
  <si>
    <t>高级经验丹</t>
  </si>
  <si>
    <t>紫色装备</t>
  </si>
  <si>
    <t>橙色装备</t>
  </si>
  <si>
    <t>绿武器1</t>
  </si>
  <si>
    <t>体力丹</t>
  </si>
  <si>
    <t>绿衣服1</t>
  </si>
  <si>
    <t>初级经验丹</t>
  </si>
  <si>
    <t>绿头盔1</t>
  </si>
  <si>
    <t>中级经验丹</t>
  </si>
  <si>
    <t>绿鞋子1</t>
  </si>
  <si>
    <t>高级经营丹</t>
  </si>
  <si>
    <t>蓝武器1</t>
  </si>
  <si>
    <t>升星石</t>
  </si>
  <si>
    <t>蓝衣服1</t>
  </si>
  <si>
    <t>蓝头盔1</t>
  </si>
  <si>
    <t>初级精炼石</t>
  </si>
  <si>
    <t>蓝鞋子1</t>
  </si>
  <si>
    <t>中级精炼石</t>
  </si>
  <si>
    <t>蓝武器2</t>
  </si>
  <si>
    <t>蓝衣服2</t>
  </si>
  <si>
    <t>蓝头盔2</t>
  </si>
  <si>
    <t>洗练石</t>
  </si>
  <si>
    <t>蓝鞋子2</t>
  </si>
  <si>
    <t>初级帮派物资箱</t>
  </si>
  <si>
    <t>紫武器1</t>
  </si>
  <si>
    <t>中级帮派物资箱</t>
  </si>
  <si>
    <t>紫衣服1</t>
  </si>
  <si>
    <t>高级帮派物资箱</t>
  </si>
  <si>
    <t>紫头盔1</t>
  </si>
  <si>
    <t>楚汉物资箱</t>
  </si>
  <si>
    <t>紫鞋子1</t>
  </si>
  <si>
    <t>三国物资箱</t>
  </si>
  <si>
    <t>紫武器2</t>
  </si>
  <si>
    <t>隋唐物资箱</t>
  </si>
  <si>
    <t>紫衣服2</t>
  </si>
  <si>
    <t>群雄物资箱</t>
  </si>
  <si>
    <t>紫头盔2</t>
  </si>
  <si>
    <t>招贤令</t>
  </si>
  <si>
    <t>紫鞋子2</t>
  </si>
  <si>
    <t>史诗级招将令</t>
  </si>
  <si>
    <t>紫武器3</t>
  </si>
  <si>
    <t>传说级招将令</t>
  </si>
  <si>
    <t>紫衣服3</t>
  </si>
  <si>
    <t>紫头盔3</t>
  </si>
  <si>
    <t>紫鞋子3</t>
  </si>
  <si>
    <t>橙武器1</t>
  </si>
  <si>
    <t>橙衣服1</t>
  </si>
  <si>
    <t>橙头盔1</t>
  </si>
  <si>
    <t>橙鞋子1</t>
  </si>
  <si>
    <t>橙武器2</t>
  </si>
  <si>
    <t>橙衣服2</t>
  </si>
  <si>
    <t>橙头盔2</t>
  </si>
  <si>
    <t>橙鞋子2</t>
  </si>
  <si>
    <t>橙武器3</t>
  </si>
  <si>
    <t>橙衣服3</t>
  </si>
  <si>
    <t>橙头盔3</t>
  </si>
  <si>
    <t>橙鞋子3</t>
  </si>
  <si>
    <t>兵书经验</t>
  </si>
  <si>
    <t>兵书精炼石</t>
  </si>
  <si>
    <t>小银两包</t>
  </si>
  <si>
    <t>兵书经验宝宝</t>
  </si>
  <si>
    <t>高级兵书经验宝宝</t>
  </si>
  <si>
    <t>1级觉醒宝石</t>
  </si>
  <si>
    <t>1级觉醒精华</t>
  </si>
  <si>
    <t>红色武将</t>
  </si>
  <si>
    <t>高橙武将</t>
  </si>
  <si>
    <t>低橙武将</t>
  </si>
  <si>
    <t>紫色武将</t>
  </si>
  <si>
    <t>蓝色武将</t>
  </si>
  <si>
    <t>绿色武将</t>
  </si>
  <si>
    <t>红色装备</t>
  </si>
  <si>
    <t>绿色装备</t>
  </si>
  <si>
    <t>红色兵书</t>
  </si>
  <si>
    <t>橙色兵书</t>
  </si>
  <si>
    <t>紫色兵书</t>
  </si>
  <si>
    <t>蓝色兵书</t>
  </si>
  <si>
    <t>绿色兵书</t>
  </si>
  <si>
    <t>折扣道具出现小章节</t>
    <phoneticPr fontId="4" type="noConversion"/>
  </si>
  <si>
    <t>layer_min</t>
    <phoneticPr fontId="4" type="noConversion"/>
  </si>
  <si>
    <t>折扣道具出现大章节</t>
    <phoneticPr fontId="4" type="noConversion"/>
  </si>
  <si>
    <r>
      <t>layer_m</t>
    </r>
    <r>
      <rPr>
        <sz val="9"/>
        <rFont val="宋体"/>
        <family val="3"/>
        <charset val="134"/>
      </rPr>
      <t>ax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</si>
</sst>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0"/>
      <color indexed="9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D42C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5" fillId="8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504825</xdr:colOff>
      <xdr:row>23</xdr:row>
      <xdr:rowOff>38100</xdr:rowOff>
    </xdr:from>
    <xdr:to>
      <xdr:col>27</xdr:col>
      <xdr:colOff>8473</xdr:colOff>
      <xdr:row>63</xdr:row>
      <xdr:rowOff>103909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5905" y="4244340"/>
          <a:ext cx="7527290" cy="7380605"/>
        </a:xfrm>
        <a:prstGeom prst="rect">
          <a:avLst/>
        </a:prstGeom>
      </xdr:spPr>
    </xdr:pic>
    <xdr:clientData/>
  </xdr:twoCellAnchor>
  <xdr:twoCellAnchor editAs="oneCell">
    <xdr:from>
      <xdr:col>16</xdr:col>
      <xdr:colOff>617220</xdr:colOff>
      <xdr:row>0</xdr:row>
      <xdr:rowOff>0</xdr:rowOff>
    </xdr:from>
    <xdr:to>
      <xdr:col>25</xdr:col>
      <xdr:colOff>237402</xdr:colOff>
      <xdr:row>36</xdr:row>
      <xdr:rowOff>8752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2740" y="0"/>
          <a:ext cx="5174615" cy="659193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152400</xdr:rowOff>
    </xdr:from>
    <xdr:to>
      <xdr:col>12</xdr:col>
      <xdr:colOff>84778</xdr:colOff>
      <xdr:row>20</xdr:row>
      <xdr:rowOff>94829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" y="152400"/>
          <a:ext cx="6816725" cy="3599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76200</xdr:rowOff>
    </xdr:from>
    <xdr:to>
      <xdr:col>15</xdr:col>
      <xdr:colOff>122524</xdr:colOff>
      <xdr:row>35</xdr:row>
      <xdr:rowOff>37698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002280"/>
          <a:ext cx="9380220" cy="3435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abSelected="1" workbookViewId="0">
      <pane ySplit="5" topLeftCell="A12" activePane="bottomLeft" state="frozen"/>
      <selection pane="bottomLeft" activeCell="N31" sqref="N31"/>
    </sheetView>
  </sheetViews>
  <sheetFormatPr defaultColWidth="9" defaultRowHeight="13.5" x14ac:dyDescent="0.15"/>
  <sheetData>
    <row r="1" spans="1:18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35"/>
      <c r="K1" s="28"/>
    </row>
    <row r="2" spans="1:18" x14ac:dyDescent="0.15">
      <c r="A2" s="29" t="s">
        <v>1</v>
      </c>
      <c r="B2" s="29" t="s">
        <v>1</v>
      </c>
      <c r="C2" s="29" t="s">
        <v>1</v>
      </c>
      <c r="D2" s="29" t="s">
        <v>1</v>
      </c>
      <c r="E2" s="29" t="s">
        <v>1</v>
      </c>
      <c r="F2" s="29" t="s">
        <v>1</v>
      </c>
      <c r="G2" s="29" t="s">
        <v>2</v>
      </c>
      <c r="H2" s="29" t="s">
        <v>1</v>
      </c>
      <c r="I2" s="29" t="s">
        <v>1</v>
      </c>
      <c r="J2" s="29" t="s">
        <v>1</v>
      </c>
      <c r="K2" s="29" t="s">
        <v>1</v>
      </c>
    </row>
    <row r="3" spans="1:18" x14ac:dyDescent="0.15">
      <c r="A3" s="30" t="s">
        <v>0</v>
      </c>
      <c r="B3" s="30" t="s">
        <v>104</v>
      </c>
      <c r="C3" s="37" t="s">
        <v>106</v>
      </c>
      <c r="D3" s="30" t="s">
        <v>3</v>
      </c>
      <c r="E3" s="30" t="s">
        <v>4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</row>
    <row r="4" spans="1:18" x14ac:dyDescent="0.15">
      <c r="A4" s="31" t="s">
        <v>11</v>
      </c>
      <c r="B4" s="31" t="s">
        <v>11</v>
      </c>
      <c r="C4" s="31" t="s">
        <v>11</v>
      </c>
      <c r="D4" s="31" t="s">
        <v>11</v>
      </c>
      <c r="E4" s="31" t="s">
        <v>11</v>
      </c>
      <c r="F4" s="31" t="s">
        <v>11</v>
      </c>
      <c r="G4" s="31" t="s">
        <v>12</v>
      </c>
      <c r="H4" s="31" t="s">
        <v>13</v>
      </c>
      <c r="I4" s="31" t="s">
        <v>13</v>
      </c>
      <c r="J4" s="31" t="s">
        <v>11</v>
      </c>
      <c r="K4" s="31" t="s">
        <v>12</v>
      </c>
    </row>
    <row r="5" spans="1:18" x14ac:dyDescent="0.15">
      <c r="A5" s="32" t="s">
        <v>0</v>
      </c>
      <c r="B5" s="32" t="s">
        <v>105</v>
      </c>
      <c r="C5" s="38" t="s">
        <v>107</v>
      </c>
      <c r="D5" s="32" t="s">
        <v>14</v>
      </c>
      <c r="E5" s="32" t="s">
        <v>15</v>
      </c>
      <c r="F5" s="32" t="s">
        <v>16</v>
      </c>
      <c r="G5" s="32" t="s">
        <v>17</v>
      </c>
      <c r="H5" s="32" t="s">
        <v>18</v>
      </c>
      <c r="I5" s="32" t="s">
        <v>19</v>
      </c>
      <c r="J5" s="32" t="s">
        <v>20</v>
      </c>
      <c r="K5" s="32" t="s">
        <v>21</v>
      </c>
    </row>
    <row r="6" spans="1:18" x14ac:dyDescent="0.15">
      <c r="A6" s="33">
        <v>1</v>
      </c>
      <c r="B6" s="33">
        <v>1</v>
      </c>
      <c r="C6" s="33">
        <v>40</v>
      </c>
      <c r="D6" s="33">
        <v>9</v>
      </c>
      <c r="E6" s="33">
        <v>504</v>
      </c>
      <c r="F6" s="33">
        <v>10</v>
      </c>
      <c r="G6" s="33" t="s">
        <v>22</v>
      </c>
      <c r="H6" s="33">
        <f t="shared" ref="H6:H39" si="0">F6*K6</f>
        <v>120</v>
      </c>
      <c r="I6" s="33">
        <v>800</v>
      </c>
      <c r="J6" s="33">
        <f t="shared" ref="J6:J39" si="1">H6*(I6/1000)</f>
        <v>96</v>
      </c>
      <c r="K6" s="33">
        <f>VLOOKUP(G6,Sheet3!$A$1:$B$33,2,0)</f>
        <v>12</v>
      </c>
    </row>
    <row r="7" spans="1:18" x14ac:dyDescent="0.15">
      <c r="A7" s="33">
        <v>2</v>
      </c>
      <c r="B7" s="33">
        <v>1</v>
      </c>
      <c r="C7" s="33">
        <v>40</v>
      </c>
      <c r="D7" s="33">
        <v>9</v>
      </c>
      <c r="E7" s="33">
        <v>401</v>
      </c>
      <c r="F7" s="33">
        <v>300</v>
      </c>
      <c r="G7" s="33" t="s">
        <v>23</v>
      </c>
      <c r="H7" s="33">
        <f t="shared" si="0"/>
        <v>240</v>
      </c>
      <c r="I7" s="33">
        <v>700</v>
      </c>
      <c r="J7" s="33">
        <f t="shared" si="1"/>
        <v>168</v>
      </c>
      <c r="K7" s="33">
        <f>VLOOKUP(G7,Sheet3!$A$1:$B$33,2,0)</f>
        <v>0.8</v>
      </c>
    </row>
    <row r="8" spans="1:18" x14ac:dyDescent="0.15">
      <c r="A8" s="33">
        <v>3</v>
      </c>
      <c r="B8" s="33">
        <v>1</v>
      </c>
      <c r="C8" s="33">
        <v>40</v>
      </c>
      <c r="D8" s="33">
        <v>9</v>
      </c>
      <c r="E8" s="33">
        <v>301</v>
      </c>
      <c r="F8" s="33">
        <v>200</v>
      </c>
      <c r="G8" s="33" t="s">
        <v>24</v>
      </c>
      <c r="H8" s="33">
        <f t="shared" si="0"/>
        <v>160</v>
      </c>
      <c r="I8" s="33">
        <v>900</v>
      </c>
      <c r="J8" s="33">
        <f t="shared" si="1"/>
        <v>144</v>
      </c>
      <c r="K8" s="33">
        <f>VLOOKUP(G8,Sheet3!$A$1:$B$33,2,0)</f>
        <v>0.8</v>
      </c>
    </row>
    <row r="9" spans="1:18" x14ac:dyDescent="0.15">
      <c r="A9" s="33">
        <v>4</v>
      </c>
      <c r="B9" s="33">
        <v>1</v>
      </c>
      <c r="C9" s="33">
        <v>40</v>
      </c>
      <c r="D9" s="33">
        <v>9</v>
      </c>
      <c r="E9" s="33">
        <v>503</v>
      </c>
      <c r="F9" s="33">
        <v>20</v>
      </c>
      <c r="G9" s="34" t="s">
        <v>25</v>
      </c>
      <c r="H9" s="33">
        <f t="shared" si="0"/>
        <v>120</v>
      </c>
      <c r="I9" s="33">
        <v>850</v>
      </c>
      <c r="J9" s="33">
        <f t="shared" si="1"/>
        <v>102</v>
      </c>
      <c r="K9" s="33">
        <f>VLOOKUP(G9,Sheet3!$A$1:$B$33,2,0)</f>
        <v>6</v>
      </c>
    </row>
    <row r="10" spans="1:18" x14ac:dyDescent="0.15">
      <c r="A10" s="33">
        <v>5</v>
      </c>
      <c r="B10" s="33">
        <v>1</v>
      </c>
      <c r="C10" s="33">
        <v>3</v>
      </c>
      <c r="D10" s="33">
        <v>8</v>
      </c>
      <c r="E10" s="33">
        <v>3011</v>
      </c>
      <c r="F10" s="33">
        <v>1</v>
      </c>
      <c r="G10" s="34" t="s">
        <v>26</v>
      </c>
      <c r="H10" s="33">
        <f t="shared" si="0"/>
        <v>200</v>
      </c>
      <c r="I10" s="33">
        <v>600</v>
      </c>
      <c r="J10" s="33">
        <f t="shared" si="1"/>
        <v>120</v>
      </c>
      <c r="K10" s="33">
        <f>VLOOKUP(G10,Sheet3!$A$1:$B$33,2,0)</f>
        <v>200</v>
      </c>
    </row>
    <row r="11" spans="1:18" x14ac:dyDescent="0.15">
      <c r="A11" s="33">
        <v>6</v>
      </c>
      <c r="B11" s="33">
        <v>1</v>
      </c>
      <c r="C11" s="33">
        <v>3</v>
      </c>
      <c r="D11" s="33">
        <v>8</v>
      </c>
      <c r="E11" s="33">
        <v>3012</v>
      </c>
      <c r="F11" s="33">
        <v>1</v>
      </c>
      <c r="G11" s="34" t="s">
        <v>26</v>
      </c>
      <c r="H11" s="33">
        <f t="shared" si="0"/>
        <v>200</v>
      </c>
      <c r="I11" s="33">
        <v>600</v>
      </c>
      <c r="J11" s="33">
        <f t="shared" si="1"/>
        <v>120</v>
      </c>
      <c r="K11" s="33">
        <f>VLOOKUP(G11,Sheet3!$A$1:$B$33,2,0)</f>
        <v>200</v>
      </c>
    </row>
    <row r="12" spans="1:18" x14ac:dyDescent="0.15">
      <c r="A12" s="33">
        <v>7</v>
      </c>
      <c r="B12" s="33">
        <v>1</v>
      </c>
      <c r="C12" s="33">
        <v>3</v>
      </c>
      <c r="D12" s="33">
        <v>8</v>
      </c>
      <c r="E12" s="33">
        <v>3013</v>
      </c>
      <c r="F12" s="33">
        <v>1</v>
      </c>
      <c r="G12" s="34" t="s">
        <v>26</v>
      </c>
      <c r="H12" s="33">
        <f t="shared" si="0"/>
        <v>200</v>
      </c>
      <c r="I12" s="33">
        <v>600</v>
      </c>
      <c r="J12" s="33">
        <f t="shared" si="1"/>
        <v>120</v>
      </c>
      <c r="K12" s="33">
        <f>VLOOKUP(G12,Sheet3!$A$1:$B$33,2,0)</f>
        <v>200</v>
      </c>
    </row>
    <row r="13" spans="1:18" x14ac:dyDescent="0.15">
      <c r="A13" s="33">
        <v>8</v>
      </c>
      <c r="B13" s="33">
        <v>1</v>
      </c>
      <c r="C13" s="33">
        <v>3</v>
      </c>
      <c r="D13" s="33">
        <v>8</v>
      </c>
      <c r="E13" s="33">
        <v>3014</v>
      </c>
      <c r="F13" s="33">
        <v>1</v>
      </c>
      <c r="G13" s="34" t="s">
        <v>26</v>
      </c>
      <c r="H13" s="33">
        <f t="shared" si="0"/>
        <v>200</v>
      </c>
      <c r="I13" s="33">
        <v>600</v>
      </c>
      <c r="J13" s="33">
        <f t="shared" si="1"/>
        <v>120</v>
      </c>
      <c r="K13" s="33">
        <f>VLOOKUP(G13,Sheet3!$A$1:$B$33,2,0)</f>
        <v>200</v>
      </c>
    </row>
    <row r="14" spans="1:18" x14ac:dyDescent="0.15">
      <c r="A14" s="33">
        <v>9</v>
      </c>
      <c r="B14" s="33">
        <v>4</v>
      </c>
      <c r="C14" s="33">
        <v>40</v>
      </c>
      <c r="D14" s="33">
        <v>9</v>
      </c>
      <c r="E14" s="33">
        <v>203</v>
      </c>
      <c r="F14" s="33">
        <v>50</v>
      </c>
      <c r="G14" s="33" t="s">
        <v>27</v>
      </c>
      <c r="H14" s="33">
        <f t="shared" si="0"/>
        <v>120</v>
      </c>
      <c r="I14" s="33">
        <v>800</v>
      </c>
      <c r="J14" s="33">
        <f t="shared" si="1"/>
        <v>96</v>
      </c>
      <c r="K14" s="33">
        <f>VLOOKUP(G14,Sheet3!$A$1:$B$33,2,0)</f>
        <v>2.4</v>
      </c>
    </row>
    <row r="15" spans="1:18" x14ac:dyDescent="0.15">
      <c r="A15" s="33">
        <v>10</v>
      </c>
      <c r="B15" s="33">
        <v>4</v>
      </c>
      <c r="C15" s="33">
        <v>40</v>
      </c>
      <c r="D15" s="33">
        <v>9</v>
      </c>
      <c r="E15" s="33">
        <v>401</v>
      </c>
      <c r="F15" s="33">
        <v>400</v>
      </c>
      <c r="G15" s="33" t="s">
        <v>23</v>
      </c>
      <c r="H15" s="33">
        <f t="shared" si="0"/>
        <v>320</v>
      </c>
      <c r="I15" s="33">
        <v>800</v>
      </c>
      <c r="J15" s="33">
        <f t="shared" si="1"/>
        <v>256</v>
      </c>
      <c r="K15" s="33">
        <f>VLOOKUP(G15,Sheet3!$A$1:$B$33,2,0)</f>
        <v>0.8</v>
      </c>
      <c r="Q15" s="36"/>
      <c r="R15" s="36"/>
    </row>
    <row r="16" spans="1:18" x14ac:dyDescent="0.15">
      <c r="A16" s="33">
        <v>11</v>
      </c>
      <c r="B16" s="33">
        <v>4</v>
      </c>
      <c r="C16" s="33">
        <v>40</v>
      </c>
      <c r="D16" s="33">
        <v>9</v>
      </c>
      <c r="E16" s="33">
        <v>503</v>
      </c>
      <c r="F16" s="33">
        <v>40</v>
      </c>
      <c r="G16" s="34" t="s">
        <v>25</v>
      </c>
      <c r="H16" s="33">
        <f t="shared" si="0"/>
        <v>240</v>
      </c>
      <c r="I16" s="33">
        <v>700</v>
      </c>
      <c r="J16" s="33">
        <f t="shared" si="1"/>
        <v>168</v>
      </c>
      <c r="K16" s="33">
        <f>VLOOKUP(G16,Sheet3!$A$1:$B$33,2,0)</f>
        <v>6</v>
      </c>
      <c r="Q16" s="36"/>
      <c r="R16" s="36"/>
    </row>
    <row r="17" spans="1:18" x14ac:dyDescent="0.15">
      <c r="A17" s="33">
        <v>12</v>
      </c>
      <c r="B17" s="33">
        <v>4</v>
      </c>
      <c r="C17" s="33">
        <v>40</v>
      </c>
      <c r="D17" s="33">
        <v>9</v>
      </c>
      <c r="E17" s="33">
        <v>503</v>
      </c>
      <c r="F17" s="33">
        <v>60</v>
      </c>
      <c r="G17" s="34" t="s">
        <v>25</v>
      </c>
      <c r="H17" s="33">
        <f t="shared" si="0"/>
        <v>360</v>
      </c>
      <c r="I17" s="33">
        <v>900</v>
      </c>
      <c r="J17" s="33">
        <f t="shared" si="1"/>
        <v>324</v>
      </c>
      <c r="K17" s="33">
        <f>VLOOKUP(G17,Sheet3!$A$1:$B$33,2,0)</f>
        <v>6</v>
      </c>
      <c r="Q17" s="36"/>
      <c r="R17" s="36"/>
    </row>
    <row r="18" spans="1:18" x14ac:dyDescent="0.15">
      <c r="A18" s="33">
        <v>13</v>
      </c>
      <c r="B18" s="33">
        <v>4</v>
      </c>
      <c r="C18" s="33">
        <v>40</v>
      </c>
      <c r="D18" s="33">
        <v>9</v>
      </c>
      <c r="E18" s="33">
        <v>401</v>
      </c>
      <c r="F18" s="33">
        <v>500</v>
      </c>
      <c r="G18" s="33" t="s">
        <v>23</v>
      </c>
      <c r="H18" s="33">
        <f t="shared" si="0"/>
        <v>400</v>
      </c>
      <c r="I18" s="33">
        <v>850</v>
      </c>
      <c r="J18" s="33">
        <f t="shared" si="1"/>
        <v>340</v>
      </c>
      <c r="K18" s="33">
        <f>VLOOKUP(G18,Sheet3!$A$1:$B$33,2,0)</f>
        <v>0.8</v>
      </c>
      <c r="Q18" s="36"/>
      <c r="R18" s="36"/>
    </row>
    <row r="19" spans="1:18" x14ac:dyDescent="0.15">
      <c r="A19" s="33">
        <v>14</v>
      </c>
      <c r="B19" s="33">
        <v>4</v>
      </c>
      <c r="C19" s="33">
        <v>40</v>
      </c>
      <c r="D19" s="33">
        <v>9</v>
      </c>
      <c r="E19" s="33">
        <v>301</v>
      </c>
      <c r="F19" s="33">
        <v>400</v>
      </c>
      <c r="G19" s="33" t="s">
        <v>24</v>
      </c>
      <c r="H19" s="33">
        <f t="shared" si="0"/>
        <v>320</v>
      </c>
      <c r="I19" s="33">
        <v>900</v>
      </c>
      <c r="J19" s="33">
        <f t="shared" si="1"/>
        <v>288</v>
      </c>
      <c r="K19" s="33">
        <f>VLOOKUP(G19,Sheet3!$A$1:$B$33,2,0)</f>
        <v>0.8</v>
      </c>
    </row>
    <row r="20" spans="1:18" x14ac:dyDescent="0.15">
      <c r="A20" s="33">
        <v>15</v>
      </c>
      <c r="B20" s="33">
        <v>4</v>
      </c>
      <c r="C20" s="33">
        <v>40</v>
      </c>
      <c r="D20" s="33">
        <v>9</v>
      </c>
      <c r="E20" s="33">
        <v>401</v>
      </c>
      <c r="F20" s="33">
        <v>600</v>
      </c>
      <c r="G20" s="33" t="s">
        <v>23</v>
      </c>
      <c r="H20" s="33">
        <f t="shared" si="0"/>
        <v>480</v>
      </c>
      <c r="I20" s="33">
        <v>800</v>
      </c>
      <c r="J20" s="33">
        <f t="shared" si="1"/>
        <v>384</v>
      </c>
      <c r="K20" s="33">
        <f>VLOOKUP(G20,Sheet3!$A$1:$B$33,2,0)</f>
        <v>0.8</v>
      </c>
    </row>
    <row r="21" spans="1:18" x14ac:dyDescent="0.15">
      <c r="A21" s="33">
        <v>16</v>
      </c>
      <c r="B21" s="33">
        <v>4</v>
      </c>
      <c r="C21" s="33">
        <v>40</v>
      </c>
      <c r="D21" s="33">
        <v>9</v>
      </c>
      <c r="E21" s="33">
        <v>401</v>
      </c>
      <c r="F21" s="33">
        <v>700</v>
      </c>
      <c r="G21" s="33" t="s">
        <v>23</v>
      </c>
      <c r="H21" s="33">
        <f t="shared" si="0"/>
        <v>560</v>
      </c>
      <c r="I21" s="33">
        <v>800</v>
      </c>
      <c r="J21" s="33">
        <f t="shared" si="1"/>
        <v>448</v>
      </c>
      <c r="K21" s="33">
        <f>VLOOKUP(G21,Sheet3!$A$1:$B$33,2,0)</f>
        <v>0.8</v>
      </c>
    </row>
    <row r="22" spans="1:18" x14ac:dyDescent="0.15">
      <c r="A22" s="33">
        <v>17</v>
      </c>
      <c r="B22" s="33">
        <v>4</v>
      </c>
      <c r="C22" s="33">
        <v>40</v>
      </c>
      <c r="D22" s="33">
        <v>9</v>
      </c>
      <c r="E22" s="33">
        <v>401</v>
      </c>
      <c r="F22" s="33">
        <v>800</v>
      </c>
      <c r="G22" s="33" t="s">
        <v>23</v>
      </c>
      <c r="H22" s="33">
        <f t="shared" si="0"/>
        <v>640</v>
      </c>
      <c r="I22" s="33">
        <v>800</v>
      </c>
      <c r="J22" s="33">
        <f t="shared" si="1"/>
        <v>512</v>
      </c>
      <c r="K22" s="33">
        <f>VLOOKUP(G22,Sheet3!$A$1:$B$33,2,0)</f>
        <v>0.8</v>
      </c>
    </row>
    <row r="23" spans="1:18" x14ac:dyDescent="0.15">
      <c r="A23" s="33">
        <v>18</v>
      </c>
      <c r="B23" s="33">
        <v>4</v>
      </c>
      <c r="C23" s="33">
        <v>40</v>
      </c>
      <c r="D23" s="33">
        <v>9</v>
      </c>
      <c r="E23" s="33">
        <v>401</v>
      </c>
      <c r="F23" s="33">
        <v>900</v>
      </c>
      <c r="G23" s="33" t="s">
        <v>23</v>
      </c>
      <c r="H23" s="33">
        <f t="shared" si="0"/>
        <v>720</v>
      </c>
      <c r="I23" s="33">
        <v>800</v>
      </c>
      <c r="J23" s="33">
        <f t="shared" si="1"/>
        <v>576</v>
      </c>
      <c r="K23" s="33">
        <f>VLOOKUP(G23,Sheet3!$A$1:$B$33,2,0)</f>
        <v>0.8</v>
      </c>
    </row>
    <row r="24" spans="1:18" x14ac:dyDescent="0.15">
      <c r="A24" s="33">
        <v>19</v>
      </c>
      <c r="B24" s="33">
        <v>4</v>
      </c>
      <c r="C24" s="33">
        <v>40</v>
      </c>
      <c r="D24" s="33">
        <v>9</v>
      </c>
      <c r="E24" s="33">
        <v>301</v>
      </c>
      <c r="F24" s="33">
        <v>300</v>
      </c>
      <c r="G24" s="33" t="s">
        <v>24</v>
      </c>
      <c r="H24" s="33">
        <f t="shared" si="0"/>
        <v>240</v>
      </c>
      <c r="I24" s="33">
        <v>900</v>
      </c>
      <c r="J24" s="33">
        <f t="shared" si="1"/>
        <v>216</v>
      </c>
      <c r="K24" s="33">
        <f>VLOOKUP(G24,Sheet3!$A$1:$B$33,2,0)</f>
        <v>0.8</v>
      </c>
    </row>
    <row r="25" spans="1:18" x14ac:dyDescent="0.15">
      <c r="A25" s="33">
        <v>20</v>
      </c>
      <c r="B25" s="33">
        <v>4</v>
      </c>
      <c r="C25" s="33">
        <v>40</v>
      </c>
      <c r="D25" s="33">
        <v>9</v>
      </c>
      <c r="E25" s="33">
        <v>301</v>
      </c>
      <c r="F25" s="33">
        <v>400</v>
      </c>
      <c r="G25" s="33" t="s">
        <v>24</v>
      </c>
      <c r="H25" s="33">
        <f t="shared" si="0"/>
        <v>320</v>
      </c>
      <c r="I25" s="33">
        <v>900</v>
      </c>
      <c r="J25" s="33">
        <f t="shared" si="1"/>
        <v>288</v>
      </c>
      <c r="K25" s="33">
        <f>VLOOKUP(G25,Sheet3!$A$1:$B$33,2,0)</f>
        <v>0.8</v>
      </c>
    </row>
    <row r="26" spans="1:18" x14ac:dyDescent="0.15">
      <c r="A26" s="33">
        <v>21</v>
      </c>
      <c r="B26" s="33">
        <v>4</v>
      </c>
      <c r="C26" s="33">
        <v>40</v>
      </c>
      <c r="D26" s="33">
        <v>9</v>
      </c>
      <c r="E26" s="33">
        <v>301</v>
      </c>
      <c r="F26" s="33">
        <v>500</v>
      </c>
      <c r="G26" s="33" t="s">
        <v>24</v>
      </c>
      <c r="H26" s="33">
        <f t="shared" si="0"/>
        <v>400</v>
      </c>
      <c r="I26" s="33">
        <v>900</v>
      </c>
      <c r="J26" s="33">
        <f t="shared" si="1"/>
        <v>360</v>
      </c>
      <c r="K26" s="33">
        <f>VLOOKUP(G26,Sheet3!$A$1:$B$33,2,0)</f>
        <v>0.8</v>
      </c>
    </row>
    <row r="27" spans="1:18" x14ac:dyDescent="0.15">
      <c r="A27" s="33">
        <v>22</v>
      </c>
      <c r="B27" s="33">
        <v>4</v>
      </c>
      <c r="C27" s="33">
        <v>40</v>
      </c>
      <c r="D27" s="33">
        <v>9</v>
      </c>
      <c r="E27" s="33">
        <v>301</v>
      </c>
      <c r="F27" s="33">
        <v>600</v>
      </c>
      <c r="G27" s="33" t="s">
        <v>24</v>
      </c>
      <c r="H27" s="33">
        <f t="shared" si="0"/>
        <v>480</v>
      </c>
      <c r="I27" s="33">
        <v>900</v>
      </c>
      <c r="J27" s="33">
        <f t="shared" si="1"/>
        <v>432</v>
      </c>
      <c r="K27" s="33">
        <f>VLOOKUP(G27,Sheet3!$A$1:$B$33,2,0)</f>
        <v>0.8</v>
      </c>
    </row>
    <row r="28" spans="1:18" x14ac:dyDescent="0.15">
      <c r="A28" s="33">
        <v>23</v>
      </c>
      <c r="B28" s="33">
        <v>4</v>
      </c>
      <c r="C28" s="33">
        <v>8</v>
      </c>
      <c r="D28" s="33">
        <v>8</v>
      </c>
      <c r="E28" s="33">
        <v>4021</v>
      </c>
      <c r="F28" s="33">
        <v>1</v>
      </c>
      <c r="G28" s="34" t="s">
        <v>28</v>
      </c>
      <c r="H28" s="33">
        <f t="shared" si="0"/>
        <v>1000</v>
      </c>
      <c r="I28" s="33">
        <v>900</v>
      </c>
      <c r="J28" s="33">
        <f t="shared" si="1"/>
        <v>900</v>
      </c>
      <c r="K28" s="33">
        <f>VLOOKUP(G28,Sheet3!$A$1:$B$33,2,0)</f>
        <v>1000</v>
      </c>
    </row>
    <row r="29" spans="1:18" x14ac:dyDescent="0.15">
      <c r="A29" s="33">
        <v>24</v>
      </c>
      <c r="B29" s="33">
        <v>4</v>
      </c>
      <c r="C29" s="33">
        <v>8</v>
      </c>
      <c r="D29" s="33">
        <v>8</v>
      </c>
      <c r="E29" s="33">
        <v>4022</v>
      </c>
      <c r="F29" s="33">
        <v>1</v>
      </c>
      <c r="G29" s="34" t="s">
        <v>28</v>
      </c>
      <c r="H29" s="33">
        <f t="shared" si="0"/>
        <v>1000</v>
      </c>
      <c r="I29" s="33">
        <v>900</v>
      </c>
      <c r="J29" s="33">
        <f t="shared" si="1"/>
        <v>900</v>
      </c>
      <c r="K29" s="33">
        <f>VLOOKUP(G29,Sheet3!$A$1:$B$33,2,0)</f>
        <v>1000</v>
      </c>
    </row>
    <row r="30" spans="1:18" x14ac:dyDescent="0.15">
      <c r="A30" s="33">
        <v>25</v>
      </c>
      <c r="B30" s="33">
        <v>4</v>
      </c>
      <c r="C30" s="33">
        <v>8</v>
      </c>
      <c r="D30" s="33">
        <v>8</v>
      </c>
      <c r="E30" s="33">
        <v>4023</v>
      </c>
      <c r="F30" s="33">
        <v>1</v>
      </c>
      <c r="G30" s="34" t="s">
        <v>28</v>
      </c>
      <c r="H30" s="33">
        <f t="shared" si="0"/>
        <v>1000</v>
      </c>
      <c r="I30" s="33">
        <v>900</v>
      </c>
      <c r="J30" s="33">
        <f t="shared" si="1"/>
        <v>900</v>
      </c>
      <c r="K30" s="33">
        <f>VLOOKUP(G30,Sheet3!$A$1:$B$33,2,0)</f>
        <v>1000</v>
      </c>
    </row>
    <row r="31" spans="1:18" x14ac:dyDescent="0.15">
      <c r="A31" s="33">
        <v>26</v>
      </c>
      <c r="B31" s="33">
        <v>4</v>
      </c>
      <c r="C31" s="33">
        <v>8</v>
      </c>
      <c r="D31" s="33">
        <v>8</v>
      </c>
      <c r="E31" s="33">
        <v>4024</v>
      </c>
      <c r="F31" s="33">
        <v>1</v>
      </c>
      <c r="G31" s="34" t="s">
        <v>28</v>
      </c>
      <c r="H31" s="33">
        <f t="shared" si="0"/>
        <v>1000</v>
      </c>
      <c r="I31" s="33">
        <v>900</v>
      </c>
      <c r="J31" s="33">
        <f t="shared" si="1"/>
        <v>900</v>
      </c>
      <c r="K31" s="33">
        <f>VLOOKUP(G31,Sheet3!$A$1:$B$33,2,0)</f>
        <v>1000</v>
      </c>
    </row>
    <row r="32" spans="1:18" x14ac:dyDescent="0.15">
      <c r="A32" s="33">
        <v>27</v>
      </c>
      <c r="B32" s="33">
        <v>7</v>
      </c>
      <c r="C32" s="33">
        <v>40</v>
      </c>
      <c r="D32" s="33">
        <v>9</v>
      </c>
      <c r="E32" s="33">
        <v>301</v>
      </c>
      <c r="F32" s="33">
        <v>700</v>
      </c>
      <c r="G32" s="33" t="s">
        <v>24</v>
      </c>
      <c r="H32" s="33">
        <f t="shared" si="0"/>
        <v>560</v>
      </c>
      <c r="I32" s="33">
        <v>800</v>
      </c>
      <c r="J32" s="33">
        <f t="shared" si="1"/>
        <v>448</v>
      </c>
      <c r="K32" s="33">
        <f>VLOOKUP(G32,Sheet3!$A$1:$B$33,2,0)</f>
        <v>0.8</v>
      </c>
    </row>
    <row r="33" spans="1:11" x14ac:dyDescent="0.15">
      <c r="A33" s="33">
        <v>28</v>
      </c>
      <c r="B33" s="33">
        <v>7</v>
      </c>
      <c r="C33" s="33">
        <v>40</v>
      </c>
      <c r="D33" s="33">
        <v>9</v>
      </c>
      <c r="E33" s="33">
        <v>401</v>
      </c>
      <c r="F33" s="33">
        <v>1000</v>
      </c>
      <c r="G33" s="33" t="s">
        <v>23</v>
      </c>
      <c r="H33" s="33">
        <f t="shared" si="0"/>
        <v>800</v>
      </c>
      <c r="I33" s="33">
        <v>700</v>
      </c>
      <c r="J33" s="33">
        <f t="shared" si="1"/>
        <v>560</v>
      </c>
      <c r="K33" s="33">
        <f>VLOOKUP(G33,Sheet3!$A$1:$B$33,2,0)</f>
        <v>0.8</v>
      </c>
    </row>
    <row r="34" spans="1:11" x14ac:dyDescent="0.15">
      <c r="A34" s="33">
        <v>29</v>
      </c>
      <c r="B34" s="33">
        <v>7</v>
      </c>
      <c r="C34" s="33">
        <v>40</v>
      </c>
      <c r="D34" s="33">
        <v>9</v>
      </c>
      <c r="E34" s="33">
        <v>503</v>
      </c>
      <c r="F34" s="33">
        <v>70</v>
      </c>
      <c r="G34" s="33" t="s">
        <v>25</v>
      </c>
      <c r="H34" s="33">
        <f t="shared" si="0"/>
        <v>420</v>
      </c>
      <c r="I34" s="33">
        <v>900</v>
      </c>
      <c r="J34" s="33">
        <f t="shared" si="1"/>
        <v>378</v>
      </c>
      <c r="K34" s="33">
        <f>VLOOKUP(G34,Sheet3!$A$1:$B$33,2,0)</f>
        <v>6</v>
      </c>
    </row>
    <row r="35" spans="1:11" x14ac:dyDescent="0.15">
      <c r="A35" s="33">
        <v>30</v>
      </c>
      <c r="B35" s="33">
        <v>7</v>
      </c>
      <c r="C35" s="33">
        <v>40</v>
      </c>
      <c r="D35" s="33">
        <v>9</v>
      </c>
      <c r="E35" s="33">
        <v>504</v>
      </c>
      <c r="F35" s="33">
        <v>40</v>
      </c>
      <c r="G35" s="33" t="s">
        <v>22</v>
      </c>
      <c r="H35" s="33">
        <f t="shared" si="0"/>
        <v>480</v>
      </c>
      <c r="I35" s="33">
        <v>850</v>
      </c>
      <c r="J35" s="33">
        <f t="shared" si="1"/>
        <v>408</v>
      </c>
      <c r="K35" s="33">
        <f>VLOOKUP(G35,Sheet3!$A$1:$B$33,2,0)</f>
        <v>12</v>
      </c>
    </row>
    <row r="36" spans="1:11" x14ac:dyDescent="0.15">
      <c r="A36" s="33">
        <v>31</v>
      </c>
      <c r="B36" s="33">
        <v>7</v>
      </c>
      <c r="C36" s="33">
        <v>40</v>
      </c>
      <c r="D36" s="33">
        <v>9</v>
      </c>
      <c r="E36" s="33">
        <v>503</v>
      </c>
      <c r="F36" s="33">
        <v>80</v>
      </c>
      <c r="G36" s="33" t="s">
        <v>25</v>
      </c>
      <c r="H36" s="33">
        <f t="shared" si="0"/>
        <v>480</v>
      </c>
      <c r="I36" s="33">
        <v>900</v>
      </c>
      <c r="J36" s="33">
        <f t="shared" si="1"/>
        <v>432</v>
      </c>
      <c r="K36" s="33">
        <f>VLOOKUP(G36,Sheet3!$A$1:$B$33,2,0)</f>
        <v>6</v>
      </c>
    </row>
    <row r="37" spans="1:11" x14ac:dyDescent="0.15">
      <c r="A37" s="33">
        <v>32</v>
      </c>
      <c r="B37" s="33">
        <v>7</v>
      </c>
      <c r="C37" s="33">
        <v>40</v>
      </c>
      <c r="D37" s="33">
        <v>9</v>
      </c>
      <c r="E37" s="33">
        <v>504</v>
      </c>
      <c r="F37" s="33">
        <v>60</v>
      </c>
      <c r="G37" s="33" t="s">
        <v>22</v>
      </c>
      <c r="H37" s="33">
        <f t="shared" si="0"/>
        <v>720</v>
      </c>
      <c r="I37" s="33">
        <v>900</v>
      </c>
      <c r="J37" s="33">
        <f t="shared" si="1"/>
        <v>648</v>
      </c>
      <c r="K37" s="33">
        <f>VLOOKUP(G37,Sheet3!$A$1:$B$33,2,0)</f>
        <v>12</v>
      </c>
    </row>
    <row r="38" spans="1:11" x14ac:dyDescent="0.15">
      <c r="A38" s="33">
        <v>33</v>
      </c>
      <c r="B38" s="33">
        <v>7</v>
      </c>
      <c r="C38" s="33">
        <v>40</v>
      </c>
      <c r="D38" s="33">
        <v>9</v>
      </c>
      <c r="E38" s="33">
        <v>401</v>
      </c>
      <c r="F38" s="33">
        <v>1100</v>
      </c>
      <c r="G38" s="33" t="s">
        <v>23</v>
      </c>
      <c r="H38" s="33">
        <f t="shared" si="0"/>
        <v>880</v>
      </c>
      <c r="I38" s="33">
        <v>800</v>
      </c>
      <c r="J38" s="33">
        <f t="shared" si="1"/>
        <v>704</v>
      </c>
      <c r="K38" s="33">
        <f>VLOOKUP(G38,Sheet3!$A$1:$B$33,2,0)</f>
        <v>0.8</v>
      </c>
    </row>
    <row r="39" spans="1:11" x14ac:dyDescent="0.15">
      <c r="A39" s="33">
        <v>34</v>
      </c>
      <c r="B39" s="33">
        <v>7</v>
      </c>
      <c r="C39" s="33">
        <v>40</v>
      </c>
      <c r="D39" s="33">
        <v>9</v>
      </c>
      <c r="E39" s="33">
        <v>401</v>
      </c>
      <c r="F39" s="33">
        <v>1200</v>
      </c>
      <c r="G39" s="33" t="s">
        <v>23</v>
      </c>
      <c r="H39" s="33">
        <f t="shared" si="0"/>
        <v>960</v>
      </c>
      <c r="I39" s="33">
        <v>800</v>
      </c>
      <c r="J39" s="33">
        <f t="shared" si="1"/>
        <v>768</v>
      </c>
      <c r="K39" s="33">
        <f>VLOOKUP(G39,Sheet3!$A$1:$B$33,2,0)</f>
        <v>0.8</v>
      </c>
    </row>
    <row r="40" spans="1:11" x14ac:dyDescent="0.15">
      <c r="A40" s="33"/>
      <c r="B40" s="33"/>
      <c r="C40" s="33"/>
      <c r="D40" s="33"/>
      <c r="E40" s="33"/>
      <c r="F40" s="33"/>
      <c r="G40" s="34"/>
      <c r="H40" s="33"/>
      <c r="I40" s="33"/>
      <c r="J40" s="33"/>
      <c r="K40" s="33"/>
    </row>
    <row r="41" spans="1:11" x14ac:dyDescent="0.15">
      <c r="A41" s="33"/>
      <c r="B41" s="33"/>
      <c r="C41" s="33"/>
      <c r="D41" s="33"/>
      <c r="E41" s="33"/>
      <c r="F41" s="33"/>
      <c r="G41" s="34"/>
      <c r="H41" s="33"/>
      <c r="I41" s="33"/>
      <c r="J41" s="33"/>
      <c r="K41" s="33"/>
    </row>
    <row r="42" spans="1:11" x14ac:dyDescent="0.15">
      <c r="A42" s="33"/>
      <c r="B42" s="33"/>
      <c r="C42" s="33"/>
      <c r="D42" s="33"/>
      <c r="E42" s="33"/>
      <c r="F42" s="33"/>
      <c r="G42" s="34"/>
      <c r="H42" s="33"/>
      <c r="I42" s="33"/>
      <c r="J42" s="33"/>
      <c r="K42" s="33"/>
    </row>
    <row r="43" spans="1:11" x14ac:dyDescent="0.15">
      <c r="A43" s="33"/>
      <c r="B43" s="33"/>
      <c r="C43" s="33"/>
      <c r="D43" s="33"/>
      <c r="E43" s="33"/>
      <c r="F43" s="33"/>
      <c r="G43" s="34"/>
      <c r="H43" s="33"/>
      <c r="I43" s="33"/>
      <c r="J43" s="33"/>
      <c r="K43" s="33"/>
    </row>
    <row r="44" spans="1:11" x14ac:dyDescent="0.15">
      <c r="A44" s="33"/>
      <c r="B44" s="33"/>
      <c r="C44" s="33"/>
      <c r="D44" s="33"/>
      <c r="E44" s="33"/>
      <c r="F44" s="33"/>
      <c r="G44" s="34"/>
      <c r="H44" s="33"/>
      <c r="I44" s="33"/>
      <c r="J44" s="33"/>
      <c r="K44" s="33"/>
    </row>
    <row r="45" spans="1:11" x14ac:dyDescent="0.15">
      <c r="A45" s="33"/>
      <c r="B45" s="33"/>
      <c r="C45" s="33"/>
      <c r="D45" s="33"/>
      <c r="E45" s="33"/>
      <c r="F45" s="33"/>
      <c r="G45" s="34"/>
      <c r="H45" s="33"/>
      <c r="I45" s="33"/>
      <c r="J45" s="33"/>
      <c r="K45" s="33"/>
    </row>
    <row r="46" spans="1:11" x14ac:dyDescent="0.15">
      <c r="A46" s="33"/>
      <c r="B46" s="33"/>
      <c r="C46" s="33"/>
      <c r="D46" s="33"/>
      <c r="E46" s="33"/>
      <c r="F46" s="33"/>
      <c r="G46" s="34"/>
      <c r="H46" s="33"/>
      <c r="I46" s="33"/>
      <c r="J46" s="33"/>
      <c r="K46" s="33"/>
    </row>
    <row r="47" spans="1:11" x14ac:dyDescent="0.15">
      <c r="A47" s="33"/>
      <c r="B47" s="33"/>
      <c r="C47" s="33"/>
      <c r="D47" s="33"/>
      <c r="E47" s="33"/>
      <c r="F47" s="33"/>
      <c r="G47" s="34"/>
      <c r="H47" s="33"/>
      <c r="I47" s="33"/>
      <c r="J47" s="33"/>
      <c r="K47" s="33"/>
    </row>
    <row r="48" spans="1:11" x14ac:dyDescent="0.15">
      <c r="A48" s="33"/>
      <c r="B48" s="33"/>
      <c r="C48" s="33"/>
      <c r="D48" s="33"/>
      <c r="E48" s="33"/>
      <c r="F48" s="33"/>
      <c r="G48" s="34"/>
      <c r="H48" s="33"/>
      <c r="I48" s="33"/>
      <c r="J48" s="33"/>
      <c r="K48" s="33"/>
    </row>
    <row r="49" spans="1:11" x14ac:dyDescent="0.15">
      <c r="A49" s="33"/>
      <c r="B49" s="33"/>
      <c r="C49" s="33"/>
      <c r="D49" s="33"/>
      <c r="E49" s="33"/>
      <c r="F49" s="33"/>
      <c r="G49" s="34"/>
      <c r="H49" s="33"/>
      <c r="I49" s="33"/>
      <c r="J49" s="33"/>
      <c r="K49" s="33"/>
    </row>
    <row r="50" spans="1:11" x14ac:dyDescent="0.15">
      <c r="A50" s="33"/>
      <c r="B50" s="33"/>
      <c r="C50" s="33"/>
      <c r="D50" s="33"/>
      <c r="E50" s="33"/>
      <c r="F50" s="33"/>
      <c r="G50" s="34"/>
      <c r="H50" s="33"/>
      <c r="I50" s="33"/>
      <c r="J50" s="33"/>
      <c r="K50" s="33"/>
    </row>
    <row r="51" spans="1:11" x14ac:dyDescent="0.15">
      <c r="A51" s="33"/>
      <c r="B51" s="33"/>
      <c r="C51" s="33"/>
      <c r="D51" s="33"/>
      <c r="E51" s="33"/>
      <c r="F51" s="33"/>
      <c r="G51" s="34"/>
      <c r="H51" s="33"/>
      <c r="I51" s="33"/>
      <c r="J51" s="33"/>
      <c r="K51" s="33"/>
    </row>
  </sheetData>
  <autoFilter ref="A5:R51"/>
  <phoneticPr fontId="4" type="noConversion"/>
  <conditionalFormatting sqref="A4:B4 D4:K4">
    <cfRule type="expression" dxfId="7" priority="7">
      <formula>A4="Client"</formula>
    </cfRule>
    <cfRule type="expression" dxfId="6" priority="8">
      <formula>A4="Excluded"</formula>
    </cfRule>
    <cfRule type="expression" dxfId="5" priority="9">
      <formula>A4="Server"</formula>
    </cfRule>
    <cfRule type="expression" dxfId="4" priority="10">
      <formula>A4="Both"</formula>
    </cfRule>
  </conditionalFormatting>
  <conditionalFormatting sqref="C4">
    <cfRule type="expression" dxfId="3" priority="1">
      <formula>C4="Client"</formula>
    </cfRule>
    <cfRule type="expression" dxfId="2" priority="2">
      <formula>C4="Excluded"</formula>
    </cfRule>
    <cfRule type="expression" dxfId="1" priority="3">
      <formula>C4="Server"</formula>
    </cfRule>
    <cfRule type="expression" dxfId="0" priority="4">
      <formula>C4="Both"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M38"/>
  <sheetViews>
    <sheetView workbookViewId="0">
      <selection activeCell="D38" sqref="D38"/>
    </sheetView>
  </sheetViews>
  <sheetFormatPr defaultColWidth="9" defaultRowHeight="13.5" x14ac:dyDescent="0.15"/>
  <sheetData>
    <row r="3" spans="9:13" x14ac:dyDescent="0.15">
      <c r="L3">
        <v>2001</v>
      </c>
      <c r="M3" t="s">
        <v>30</v>
      </c>
    </row>
    <row r="4" spans="9:13" x14ac:dyDescent="0.15">
      <c r="I4">
        <v>101</v>
      </c>
      <c r="J4" t="s">
        <v>31</v>
      </c>
      <c r="L4">
        <v>2002</v>
      </c>
      <c r="M4" t="s">
        <v>32</v>
      </c>
    </row>
    <row r="5" spans="9:13" x14ac:dyDescent="0.15">
      <c r="I5">
        <v>201</v>
      </c>
      <c r="J5" t="s">
        <v>33</v>
      </c>
      <c r="L5">
        <v>2003</v>
      </c>
      <c r="M5" t="s">
        <v>34</v>
      </c>
    </row>
    <row r="6" spans="9:13" x14ac:dyDescent="0.15">
      <c r="I6">
        <v>202</v>
      </c>
      <c r="J6" t="s">
        <v>35</v>
      </c>
      <c r="L6">
        <v>2004</v>
      </c>
      <c r="M6" t="s">
        <v>36</v>
      </c>
    </row>
    <row r="7" spans="9:13" x14ac:dyDescent="0.15">
      <c r="I7">
        <v>203</v>
      </c>
      <c r="J7" t="s">
        <v>37</v>
      </c>
      <c r="L7">
        <v>3001</v>
      </c>
      <c r="M7" t="s">
        <v>38</v>
      </c>
    </row>
    <row r="8" spans="9:13" x14ac:dyDescent="0.15">
      <c r="I8">
        <v>301</v>
      </c>
      <c r="J8" t="s">
        <v>39</v>
      </c>
      <c r="L8">
        <v>3002</v>
      </c>
      <c r="M8" t="s">
        <v>40</v>
      </c>
    </row>
    <row r="9" spans="9:13" x14ac:dyDescent="0.15">
      <c r="I9">
        <v>401</v>
      </c>
      <c r="J9" t="s">
        <v>23</v>
      </c>
      <c r="L9">
        <v>3003</v>
      </c>
      <c r="M9" t="s">
        <v>41</v>
      </c>
    </row>
    <row r="10" spans="9:13" x14ac:dyDescent="0.15">
      <c r="I10">
        <v>501</v>
      </c>
      <c r="J10" t="s">
        <v>42</v>
      </c>
      <c r="L10">
        <v>3004</v>
      </c>
      <c r="M10" t="s">
        <v>43</v>
      </c>
    </row>
    <row r="11" spans="9:13" x14ac:dyDescent="0.15">
      <c r="I11">
        <v>502</v>
      </c>
      <c r="J11" t="s">
        <v>44</v>
      </c>
      <c r="L11">
        <v>3011</v>
      </c>
      <c r="M11" t="s">
        <v>45</v>
      </c>
    </row>
    <row r="12" spans="9:13" x14ac:dyDescent="0.15">
      <c r="I12">
        <v>503</v>
      </c>
      <c r="J12" t="s">
        <v>25</v>
      </c>
      <c r="L12">
        <v>3012</v>
      </c>
      <c r="M12" t="s">
        <v>46</v>
      </c>
    </row>
    <row r="13" spans="9:13" x14ac:dyDescent="0.15">
      <c r="I13">
        <v>504</v>
      </c>
      <c r="J13" t="s">
        <v>22</v>
      </c>
      <c r="L13">
        <v>3013</v>
      </c>
      <c r="M13" t="s">
        <v>47</v>
      </c>
    </row>
    <row r="14" spans="9:13" x14ac:dyDescent="0.15">
      <c r="I14">
        <v>601</v>
      </c>
      <c r="J14" t="s">
        <v>48</v>
      </c>
      <c r="L14">
        <v>3014</v>
      </c>
      <c r="M14" t="s">
        <v>49</v>
      </c>
    </row>
    <row r="15" spans="9:13" x14ac:dyDescent="0.15">
      <c r="I15">
        <v>801</v>
      </c>
      <c r="J15" t="s">
        <v>50</v>
      </c>
      <c r="L15">
        <v>4001</v>
      </c>
      <c r="M15" t="s">
        <v>51</v>
      </c>
    </row>
    <row r="16" spans="9:13" x14ac:dyDescent="0.15">
      <c r="I16">
        <v>802</v>
      </c>
      <c r="J16" t="s">
        <v>52</v>
      </c>
      <c r="L16">
        <v>4002</v>
      </c>
      <c r="M16" t="s">
        <v>53</v>
      </c>
    </row>
    <row r="17" spans="9:13" x14ac:dyDescent="0.15">
      <c r="I17">
        <v>803</v>
      </c>
      <c r="J17" t="s">
        <v>54</v>
      </c>
      <c r="L17">
        <v>4003</v>
      </c>
      <c r="M17" t="s">
        <v>55</v>
      </c>
    </row>
    <row r="18" spans="9:13" x14ac:dyDescent="0.15">
      <c r="I18">
        <v>804</v>
      </c>
      <c r="J18" t="s">
        <v>56</v>
      </c>
      <c r="L18">
        <v>4004</v>
      </c>
      <c r="M18" t="s">
        <v>57</v>
      </c>
    </row>
    <row r="19" spans="9:13" x14ac:dyDescent="0.15">
      <c r="I19">
        <v>805</v>
      </c>
      <c r="J19" t="s">
        <v>58</v>
      </c>
      <c r="L19">
        <v>4011</v>
      </c>
      <c r="M19" t="s">
        <v>59</v>
      </c>
    </row>
    <row r="20" spans="9:13" x14ac:dyDescent="0.15">
      <c r="I20">
        <v>806</v>
      </c>
      <c r="J20" t="s">
        <v>60</v>
      </c>
      <c r="L20">
        <v>4012</v>
      </c>
      <c r="M20" t="s">
        <v>61</v>
      </c>
    </row>
    <row r="21" spans="9:13" x14ac:dyDescent="0.15">
      <c r="I21">
        <v>807</v>
      </c>
      <c r="J21" t="s">
        <v>62</v>
      </c>
      <c r="L21">
        <v>4013</v>
      </c>
      <c r="M21" t="s">
        <v>63</v>
      </c>
    </row>
    <row r="22" spans="9:13" x14ac:dyDescent="0.15">
      <c r="I22">
        <v>701</v>
      </c>
      <c r="J22" t="s">
        <v>64</v>
      </c>
      <c r="L22">
        <v>4014</v>
      </c>
      <c r="M22" t="s">
        <v>65</v>
      </c>
    </row>
    <row r="23" spans="9:13" x14ac:dyDescent="0.15">
      <c r="I23">
        <v>702</v>
      </c>
      <c r="J23" t="s">
        <v>66</v>
      </c>
      <c r="L23">
        <v>4021</v>
      </c>
      <c r="M23" t="s">
        <v>67</v>
      </c>
    </row>
    <row r="24" spans="9:13" x14ac:dyDescent="0.15">
      <c r="I24">
        <v>703</v>
      </c>
      <c r="J24" t="s">
        <v>68</v>
      </c>
      <c r="L24">
        <v>4022</v>
      </c>
      <c r="M24" t="s">
        <v>69</v>
      </c>
    </row>
    <row r="25" spans="9:13" x14ac:dyDescent="0.15">
      <c r="L25">
        <v>4023</v>
      </c>
      <c r="M25" t="s">
        <v>70</v>
      </c>
    </row>
    <row r="26" spans="9:13" x14ac:dyDescent="0.15">
      <c r="L26">
        <v>4024</v>
      </c>
      <c r="M26" t="s">
        <v>71</v>
      </c>
    </row>
    <row r="27" spans="9:13" x14ac:dyDescent="0.15">
      <c r="L27">
        <v>5001</v>
      </c>
      <c r="M27" t="s">
        <v>72</v>
      </c>
    </row>
    <row r="28" spans="9:13" x14ac:dyDescent="0.15">
      <c r="L28">
        <v>5002</v>
      </c>
      <c r="M28" t="s">
        <v>73</v>
      </c>
    </row>
    <row r="29" spans="9:13" x14ac:dyDescent="0.15">
      <c r="L29">
        <v>5003</v>
      </c>
      <c r="M29" t="s">
        <v>74</v>
      </c>
    </row>
    <row r="30" spans="9:13" x14ac:dyDescent="0.15">
      <c r="L30">
        <v>5004</v>
      </c>
      <c r="M30" t="s">
        <v>75</v>
      </c>
    </row>
    <row r="31" spans="9:13" x14ac:dyDescent="0.15">
      <c r="L31">
        <v>5011</v>
      </c>
      <c r="M31" t="s">
        <v>76</v>
      </c>
    </row>
    <row r="32" spans="9:13" x14ac:dyDescent="0.15">
      <c r="L32">
        <v>5012</v>
      </c>
      <c r="M32" t="s">
        <v>77</v>
      </c>
    </row>
    <row r="33" spans="12:13" x14ac:dyDescent="0.15">
      <c r="L33">
        <v>5013</v>
      </c>
      <c r="M33" t="s">
        <v>78</v>
      </c>
    </row>
    <row r="34" spans="12:13" x14ac:dyDescent="0.15">
      <c r="L34">
        <v>5014</v>
      </c>
      <c r="M34" t="s">
        <v>79</v>
      </c>
    </row>
    <row r="35" spans="12:13" x14ac:dyDescent="0.15">
      <c r="L35">
        <v>5021</v>
      </c>
      <c r="M35" t="s">
        <v>80</v>
      </c>
    </row>
    <row r="36" spans="12:13" x14ac:dyDescent="0.15">
      <c r="L36">
        <v>5022</v>
      </c>
      <c r="M36" t="s">
        <v>81</v>
      </c>
    </row>
    <row r="37" spans="12:13" x14ac:dyDescent="0.15">
      <c r="L37">
        <v>5023</v>
      </c>
      <c r="M37" t="s">
        <v>82</v>
      </c>
    </row>
    <row r="38" spans="12:13" x14ac:dyDescent="0.15">
      <c r="L38">
        <v>5024</v>
      </c>
      <c r="M38" t="s">
        <v>83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4" workbookViewId="0">
      <selection activeCell="C34" sqref="C34"/>
    </sheetView>
  </sheetViews>
  <sheetFormatPr defaultColWidth="9" defaultRowHeight="13.5" x14ac:dyDescent="0.15"/>
  <cols>
    <col min="1" max="1" width="18.125" customWidth="1"/>
  </cols>
  <sheetData>
    <row r="1" spans="1:2" x14ac:dyDescent="0.15">
      <c r="A1" s="1" t="s">
        <v>23</v>
      </c>
      <c r="B1" s="2">
        <v>0.8</v>
      </c>
    </row>
    <row r="2" spans="1:2" x14ac:dyDescent="0.15">
      <c r="A2" s="3" t="s">
        <v>24</v>
      </c>
      <c r="B2" s="2">
        <v>0.8</v>
      </c>
    </row>
    <row r="3" spans="1:2" x14ac:dyDescent="0.15">
      <c r="A3" s="3" t="s">
        <v>35</v>
      </c>
      <c r="B3" s="4">
        <v>1.2</v>
      </c>
    </row>
    <row r="4" spans="1:2" x14ac:dyDescent="0.15">
      <c r="A4" s="3" t="s">
        <v>27</v>
      </c>
      <c r="B4" s="2">
        <v>2.4</v>
      </c>
    </row>
    <row r="5" spans="1:2" x14ac:dyDescent="0.15">
      <c r="A5" s="1" t="s">
        <v>42</v>
      </c>
      <c r="B5" s="2">
        <v>1.2</v>
      </c>
    </row>
    <row r="6" spans="1:2" x14ac:dyDescent="0.15">
      <c r="A6" s="1" t="s">
        <v>44</v>
      </c>
      <c r="B6" s="2">
        <v>2.4</v>
      </c>
    </row>
    <row r="7" spans="1:2" x14ac:dyDescent="0.15">
      <c r="A7" s="1" t="s">
        <v>25</v>
      </c>
      <c r="B7" s="2">
        <v>6</v>
      </c>
    </row>
    <row r="8" spans="1:2" x14ac:dyDescent="0.15">
      <c r="A8" s="1" t="s">
        <v>22</v>
      </c>
      <c r="B8" s="2">
        <v>12</v>
      </c>
    </row>
    <row r="9" spans="1:2" x14ac:dyDescent="0.15">
      <c r="A9" s="3" t="s">
        <v>48</v>
      </c>
      <c r="B9" s="2">
        <v>1</v>
      </c>
    </row>
    <row r="10" spans="1:2" x14ac:dyDescent="0.15">
      <c r="A10" s="1" t="s">
        <v>84</v>
      </c>
      <c r="B10" s="2">
        <f>1/625</f>
        <v>1.6000000000000001E-3</v>
      </c>
    </row>
    <row r="11" spans="1:2" x14ac:dyDescent="0.15">
      <c r="A11" s="1" t="s">
        <v>85</v>
      </c>
      <c r="B11" s="2">
        <v>0.33329999999999999</v>
      </c>
    </row>
    <row r="12" spans="1:2" x14ac:dyDescent="0.15">
      <c r="A12" s="1" t="s">
        <v>31</v>
      </c>
      <c r="B12" s="2">
        <v>50</v>
      </c>
    </row>
    <row r="13" spans="1:2" x14ac:dyDescent="0.15">
      <c r="A13" s="5" t="s">
        <v>86</v>
      </c>
      <c r="B13" s="6">
        <v>40</v>
      </c>
    </row>
    <row r="14" spans="1:2" x14ac:dyDescent="0.15">
      <c r="A14" s="7" t="s">
        <v>87</v>
      </c>
      <c r="B14" s="4">
        <v>4</v>
      </c>
    </row>
    <row r="15" spans="1:2" x14ac:dyDescent="0.15">
      <c r="A15" s="8" t="s">
        <v>88</v>
      </c>
      <c r="B15" s="9">
        <v>16</v>
      </c>
    </row>
    <row r="16" spans="1:2" x14ac:dyDescent="0.15">
      <c r="A16" s="10" t="s">
        <v>89</v>
      </c>
      <c r="B16" s="11">
        <v>0.5</v>
      </c>
    </row>
    <row r="17" spans="1:2" x14ac:dyDescent="0.15">
      <c r="A17" s="12" t="s">
        <v>90</v>
      </c>
      <c r="B17" s="13">
        <v>1</v>
      </c>
    </row>
    <row r="18" spans="1:2" x14ac:dyDescent="0.15">
      <c r="A18" s="14" t="s">
        <v>91</v>
      </c>
      <c r="B18" s="15">
        <v>36000</v>
      </c>
    </row>
    <row r="19" spans="1:2" x14ac:dyDescent="0.15">
      <c r="A19" s="16" t="s">
        <v>92</v>
      </c>
      <c r="B19" s="17">
        <v>3600</v>
      </c>
    </row>
    <row r="20" spans="1:2" x14ac:dyDescent="0.15">
      <c r="A20" s="18" t="s">
        <v>93</v>
      </c>
      <c r="B20" s="19">
        <v>2400</v>
      </c>
    </row>
    <row r="21" spans="1:2" x14ac:dyDescent="0.15">
      <c r="A21" s="20" t="s">
        <v>94</v>
      </c>
      <c r="B21" s="21">
        <v>400</v>
      </c>
    </row>
    <row r="22" spans="1:2" x14ac:dyDescent="0.15">
      <c r="A22" s="22" t="s">
        <v>95</v>
      </c>
      <c r="B22" s="23">
        <v>100</v>
      </c>
    </row>
    <row r="23" spans="1:2" x14ac:dyDescent="0.15">
      <c r="A23" s="24" t="s">
        <v>96</v>
      </c>
      <c r="B23" s="25">
        <v>32</v>
      </c>
    </row>
    <row r="24" spans="1:2" x14ac:dyDescent="0.15">
      <c r="A24" s="14" t="s">
        <v>97</v>
      </c>
      <c r="B24" s="15">
        <v>15000</v>
      </c>
    </row>
    <row r="25" spans="1:2" x14ac:dyDescent="0.15">
      <c r="A25" s="16" t="s">
        <v>29</v>
      </c>
      <c r="B25" s="17">
        <v>5000</v>
      </c>
    </row>
    <row r="26" spans="1:2" x14ac:dyDescent="0.15">
      <c r="A26" s="20" t="s">
        <v>28</v>
      </c>
      <c r="B26" s="21">
        <v>1000</v>
      </c>
    </row>
    <row r="27" spans="1:2" x14ac:dyDescent="0.15">
      <c r="A27" s="22" t="s">
        <v>26</v>
      </c>
      <c r="B27" s="23">
        <v>200</v>
      </c>
    </row>
    <row r="28" spans="1:2" x14ac:dyDescent="0.15">
      <c r="A28" s="24" t="s">
        <v>98</v>
      </c>
      <c r="B28" s="25">
        <v>50</v>
      </c>
    </row>
    <row r="29" spans="1:2" x14ac:dyDescent="0.15">
      <c r="A29" s="14" t="s">
        <v>99</v>
      </c>
      <c r="B29" s="15">
        <v>5000</v>
      </c>
    </row>
    <row r="30" spans="1:2" x14ac:dyDescent="0.15">
      <c r="A30" s="16" t="s">
        <v>100</v>
      </c>
      <c r="B30" s="17">
        <v>2500</v>
      </c>
    </row>
    <row r="31" spans="1:2" x14ac:dyDescent="0.15">
      <c r="A31" s="20" t="s">
        <v>101</v>
      </c>
      <c r="B31" s="21">
        <v>600</v>
      </c>
    </row>
    <row r="32" spans="1:2" x14ac:dyDescent="0.15">
      <c r="A32" s="22" t="s">
        <v>102</v>
      </c>
      <c r="B32" s="23">
        <v>200</v>
      </c>
    </row>
    <row r="33" spans="1:2" x14ac:dyDescent="0.15">
      <c r="A33" s="26" t="s">
        <v>103</v>
      </c>
      <c r="B33" s="27">
        <v>50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2018-05-20T08:14:08Z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