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1580" yWindow="0" windowWidth="25365" windowHeight="1458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Sheet4!$A$5:$I$214</definedName>
  </definedNames>
  <calcPr calcId="124519" concurrentCalc="0"/>
</workbook>
</file>

<file path=xl/calcChain.xml><?xml version="1.0" encoding="utf-8"?>
<calcChain xmlns="http://schemas.openxmlformats.org/spreadsheetml/2006/main">
  <c r="I214" i="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AH21" i="3"/>
  <c r="AG21"/>
  <c r="Z21"/>
  <c r="AD21"/>
  <c r="V21"/>
  <c r="AH20"/>
  <c r="AG20"/>
  <c r="Z20"/>
  <c r="AD20"/>
  <c r="V20"/>
  <c r="AH19"/>
  <c r="AG19"/>
  <c r="Z19"/>
  <c r="AD19"/>
  <c r="V19"/>
  <c r="AH18"/>
  <c r="AG18"/>
  <c r="Z18"/>
  <c r="AD18"/>
  <c r="V18"/>
  <c r="C241" i="2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P29"/>
  <c r="N29"/>
  <c r="C29"/>
  <c r="B29"/>
  <c r="P28"/>
  <c r="N28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G19"/>
  <c r="F19"/>
  <c r="C19"/>
  <c r="B19"/>
  <c r="C18"/>
  <c r="B18"/>
  <c r="C17"/>
  <c r="B17"/>
  <c r="C16"/>
  <c r="B16"/>
  <c r="I15"/>
  <c r="H15"/>
  <c r="G15"/>
  <c r="F15"/>
  <c r="C15"/>
  <c r="B15"/>
  <c r="I14"/>
  <c r="H14"/>
  <c r="G14"/>
  <c r="F14"/>
  <c r="C14"/>
  <c r="B14"/>
  <c r="I13"/>
  <c r="H13"/>
  <c r="G13"/>
  <c r="F13"/>
  <c r="C13"/>
  <c r="B13"/>
  <c r="I12"/>
  <c r="H12"/>
  <c r="G12"/>
  <c r="F12"/>
  <c r="C12"/>
  <c r="B12"/>
  <c r="I11"/>
  <c r="H11"/>
  <c r="G11"/>
  <c r="F11"/>
  <c r="C11"/>
  <c r="B11"/>
  <c r="I10"/>
  <c r="H10"/>
  <c r="G10"/>
  <c r="F10"/>
  <c r="C10"/>
  <c r="B10"/>
  <c r="C9"/>
  <c r="B9"/>
  <c r="C8"/>
  <c r="B8"/>
  <c r="C7"/>
  <c r="B7"/>
  <c r="C6"/>
  <c r="B6"/>
  <c r="C5"/>
  <c r="B5"/>
  <c r="C4"/>
  <c r="B4"/>
  <c r="C3"/>
  <c r="B3"/>
  <c r="C2"/>
  <c r="B2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101-9999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 xml:space="preserve">10001-99999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A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T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passive_skill_info</t>
        </r>
      </text>
    </comment>
    <comment ref="AU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dress_level</t>
        </r>
        <r>
          <rPr>
            <sz val="9"/>
            <color indexed="81"/>
            <rFont val="宋体"/>
            <family val="3"/>
            <charset val="134"/>
          </rPr>
          <t>≥该值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激活</t>
        </r>
      </text>
    </comment>
    <comment ref="B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M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passive_skill_info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dress_level</t>
        </r>
        <r>
          <rPr>
            <sz val="9"/>
            <color indexed="81"/>
            <rFont val="宋体"/>
            <family val="3"/>
            <charset val="134"/>
          </rPr>
          <t>≥该值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激活</t>
        </r>
      </text>
    </comment>
    <comment ref="AX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关联play_info的播放组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</commentList>
</comments>
</file>

<file path=xl/sharedStrings.xml><?xml version="1.0" encoding="utf-8"?>
<sst xmlns="http://schemas.openxmlformats.org/spreadsheetml/2006/main" count="880" uniqueCount="461">
  <si>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</si>
  <si>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</si>
  <si>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</si>
  <si>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</si>
  <si>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</si>
  <si>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潜力</t>
    <phoneticPr fontId="1" type="noConversion"/>
  </si>
  <si>
    <t>基本属性类型1</t>
    <phoneticPr fontId="1" type="noConversion"/>
  </si>
  <si>
    <t>基本属性类型值1</t>
    <phoneticPr fontId="1" type="noConversion"/>
  </si>
  <si>
    <t>基本属性类型2</t>
    <phoneticPr fontId="1" type="noConversion"/>
  </si>
  <si>
    <t>基本属性类型值2</t>
    <phoneticPr fontId="1" type="noConversion"/>
  </si>
  <si>
    <t>强化属性类型1</t>
    <phoneticPr fontId="1" type="noConversion"/>
  </si>
  <si>
    <t>强化属性类型值1</t>
    <phoneticPr fontId="1" type="noConversion"/>
  </si>
  <si>
    <t>强化属性类型2</t>
    <phoneticPr fontId="1" type="noConversion"/>
  </si>
  <si>
    <t>强化属性类型值2</t>
    <phoneticPr fontId="1" type="noConversion"/>
  </si>
  <si>
    <t>强化属性类型3</t>
  </si>
  <si>
    <t>强化属性类型值3</t>
  </si>
  <si>
    <t>强化属性类型4</t>
  </si>
  <si>
    <t>强化属性类型值4</t>
  </si>
  <si>
    <t>强化消耗银币元</t>
    <phoneticPr fontId="1" type="noConversion"/>
  </si>
  <si>
    <t>强化消耗道具元</t>
    <phoneticPr fontId="1" type="noConversion"/>
  </si>
  <si>
    <t>自带普攻id</t>
    <phoneticPr fontId="1" type="noConversion"/>
  </si>
  <si>
    <t>普攻替换进阶码</t>
    <phoneticPr fontId="1" type="noConversion"/>
  </si>
  <si>
    <t>普攻解锁等级</t>
    <phoneticPr fontId="1" type="noConversion"/>
  </si>
  <si>
    <t>自带合击id</t>
    <phoneticPr fontId="1" type="noConversion"/>
  </si>
  <si>
    <t>合击解锁等级</t>
    <phoneticPr fontId="1" type="noConversion"/>
  </si>
  <si>
    <t>关联组合id</t>
    <phoneticPr fontId="1" type="noConversion"/>
  </si>
  <si>
    <t>描述</t>
    <phoneticPr fontId="1" type="noConversion"/>
  </si>
  <si>
    <t>Both</t>
  </si>
  <si>
    <t>Server</t>
    <phoneticPr fontId="1" type="noConversion"/>
  </si>
  <si>
    <t>Client</t>
    <phoneticPr fontId="1" type="noConversion"/>
  </si>
  <si>
    <t>name</t>
    <phoneticPr fontId="1" type="noConversion"/>
  </si>
  <si>
    <t>quality</t>
    <phoneticPr fontId="1" type="noConversion"/>
  </si>
  <si>
    <t>potentiality</t>
    <phoneticPr fontId="1" type="noConversion"/>
  </si>
  <si>
    <t>basic_type_1</t>
    <phoneticPr fontId="1" type="noConversion"/>
  </si>
  <si>
    <t>basic_value_1</t>
    <phoneticPr fontId="1" type="noConversion"/>
  </si>
  <si>
    <t>basic_type_2</t>
    <phoneticPr fontId="1" type="noConversion"/>
  </si>
  <si>
    <t>basic_value_2</t>
    <phoneticPr fontId="1" type="noConversion"/>
  </si>
  <si>
    <t>strength_type_1</t>
    <phoneticPr fontId="1" type="noConversion"/>
  </si>
  <si>
    <t>strength_value_1</t>
    <phoneticPr fontId="1" type="noConversion"/>
  </si>
  <si>
    <t>strength_type_2</t>
    <phoneticPr fontId="1" type="noConversion"/>
  </si>
  <si>
    <t>strength_value_2</t>
    <phoneticPr fontId="1" type="noConversion"/>
  </si>
  <si>
    <t>strength_type_3</t>
  </si>
  <si>
    <t>strength_value_3</t>
  </si>
  <si>
    <t>strength_type_4</t>
  </si>
  <si>
    <t>strength_value_4</t>
  </si>
  <si>
    <t>cost_money</t>
    <phoneticPr fontId="1" type="noConversion"/>
  </si>
  <si>
    <t>cost_item</t>
    <phoneticPr fontId="1" type="noConversion"/>
  </si>
  <si>
    <t>common_skill_id</t>
    <phoneticPr fontId="1" type="noConversion"/>
  </si>
  <si>
    <t>common_battle_advanced_code</t>
    <phoneticPr fontId="1" type="noConversion"/>
  </si>
  <si>
    <t>common_clear_level</t>
    <phoneticPr fontId="1" type="noConversion"/>
  </si>
  <si>
    <t>unite_skill_id</t>
    <phoneticPr fontId="1" type="noConversion"/>
  </si>
  <si>
    <t>unite_clear_level</t>
    <phoneticPr fontId="1" type="noConversion"/>
  </si>
  <si>
    <t>compose_id</t>
    <phoneticPr fontId="1" type="noConversion"/>
  </si>
  <si>
    <t>directions</t>
    <phoneticPr fontId="1" type="noConversion"/>
  </si>
  <si>
    <t>孟获时装</t>
    <phoneticPr fontId="1" type="noConversion"/>
  </si>
  <si>
    <t>祝融时装</t>
    <phoneticPr fontId="1" type="noConversion"/>
  </si>
  <si>
    <t>男性资源id</t>
    <phoneticPr fontId="1" type="noConversion"/>
  </si>
  <si>
    <t>女性资源id</t>
    <phoneticPr fontId="1" type="noConversion"/>
  </si>
  <si>
    <t>man_res_id</t>
    <phoneticPr fontId="1" type="noConversion"/>
  </si>
  <si>
    <t>woman_res_id</t>
    <phoneticPr fontId="1" type="noConversion"/>
  </si>
  <si>
    <t>主动1解锁等级</t>
    <phoneticPr fontId="1" type="noConversion"/>
  </si>
  <si>
    <t>主动1替换进阶码</t>
    <phoneticPr fontId="1" type="noConversion"/>
  </si>
  <si>
    <t>自带主动id1</t>
    <phoneticPr fontId="1" type="noConversion"/>
  </si>
  <si>
    <t>active_skill_id_1</t>
    <phoneticPr fontId="1" type="noConversion"/>
  </si>
  <si>
    <t>active_battle_advanced_code_1</t>
    <phoneticPr fontId="1" type="noConversion"/>
  </si>
  <si>
    <t>active_clear_level_1</t>
    <phoneticPr fontId="1" type="noConversion"/>
  </si>
  <si>
    <t>自带主动id2</t>
    <phoneticPr fontId="1" type="noConversion"/>
  </si>
  <si>
    <t>主动2替换进阶码</t>
    <phoneticPr fontId="1" type="noConversion"/>
  </si>
  <si>
    <t>主动2解锁等级</t>
    <phoneticPr fontId="1" type="noConversion"/>
  </si>
  <si>
    <t>active_skill_id_2</t>
    <phoneticPr fontId="1" type="noConversion"/>
  </si>
  <si>
    <t>active_battle_advanced_code_2</t>
    <phoneticPr fontId="1" type="noConversion"/>
  </si>
  <si>
    <t>active_clear_level_2</t>
    <phoneticPr fontId="1" type="noConversion"/>
  </si>
  <si>
    <t>播放组</t>
    <phoneticPr fontId="1" type="noConversion"/>
  </si>
  <si>
    <t>play_group_id</t>
    <phoneticPr fontId="1" type="noConversion"/>
  </si>
  <si>
    <t>Client</t>
  </si>
  <si>
    <t>普攻图标资源id</t>
    <phoneticPr fontId="1" type="noConversion"/>
  </si>
  <si>
    <t>skill_res_id_1</t>
    <phoneticPr fontId="1" type="noConversion"/>
  </si>
  <si>
    <t>skill_res_id_2</t>
    <phoneticPr fontId="1" type="noConversion"/>
  </si>
  <si>
    <t>自带主动图标id</t>
    <phoneticPr fontId="1" type="noConversion"/>
  </si>
  <si>
    <t>自带主动2图标id</t>
    <phoneticPr fontId="1" type="noConversion"/>
  </si>
  <si>
    <t>skill_res_id_3</t>
    <phoneticPr fontId="1" type="noConversion"/>
  </si>
  <si>
    <t>自带合击图标id</t>
    <phoneticPr fontId="1" type="noConversion"/>
  </si>
  <si>
    <t>skill_res_id_4</t>
    <phoneticPr fontId="1" type="noConversion"/>
  </si>
  <si>
    <t>GM后台是否可发</t>
    <phoneticPr fontId="1" type="noConversion"/>
  </si>
  <si>
    <t>gm</t>
    <phoneticPr fontId="1" type="noConversion"/>
  </si>
  <si>
    <t>主角时装，穿上后可以拥有孟获的技能，同时拥有孟获时装，祝融时装，可以激活额外属性。</t>
    <phoneticPr fontId="1" type="noConversion"/>
  </si>
  <si>
    <t>主角时装，穿上后可以拥有祝融的技能，同时拥有孟获时装，祝融时装，可以激活额外属性。</t>
    <phoneticPr fontId="1" type="noConversion"/>
  </si>
  <si>
    <t>level</t>
    <phoneticPr fontId="1" type="noConversion"/>
  </si>
  <si>
    <t>cost_money</t>
    <phoneticPr fontId="1" type="noConversion"/>
  </si>
  <si>
    <t>cost_item</t>
    <phoneticPr fontId="1" type="noConversion"/>
  </si>
  <si>
    <t>时装强化属性与消耗模板</t>
    <phoneticPr fontId="1" type="noConversion"/>
  </si>
  <si>
    <t>紫色时装</t>
    <phoneticPr fontId="1" type="noConversion"/>
  </si>
  <si>
    <t>时装精华定价：2元宝一个</t>
    <phoneticPr fontId="1" type="noConversion"/>
  </si>
  <si>
    <t>橙色时装</t>
    <phoneticPr fontId="1" type="noConversion"/>
  </si>
  <si>
    <t>红色时装</t>
    <phoneticPr fontId="1" type="noConversion"/>
  </si>
  <si>
    <t>时装精华时间投放：</t>
    <phoneticPr fontId="1" type="noConversion"/>
  </si>
  <si>
    <t>80级</t>
    <phoneticPr fontId="1" type="noConversion"/>
  </si>
  <si>
    <t>120级</t>
    <phoneticPr fontId="1" type="noConversion"/>
  </si>
  <si>
    <t>橙将合击开启设定</t>
    <phoneticPr fontId="1" type="noConversion"/>
  </si>
  <si>
    <t>消耗道具</t>
    <phoneticPr fontId="1" type="noConversion"/>
  </si>
  <si>
    <t>消耗银币</t>
    <phoneticPr fontId="1" type="noConversion"/>
  </si>
  <si>
    <t>936W</t>
    <phoneticPr fontId="1" type="noConversion"/>
  </si>
  <si>
    <t>2672W</t>
    <phoneticPr fontId="1" type="noConversion"/>
  </si>
  <si>
    <t>每天200个保证前期体验</t>
    <phoneticPr fontId="1" type="noConversion"/>
  </si>
  <si>
    <t>太史慈时装</t>
    <phoneticPr fontId="1" type="noConversion"/>
  </si>
  <si>
    <t>孙策时装</t>
    <phoneticPr fontId="1" type="noConversion"/>
  </si>
  <si>
    <t>主角时装，穿上后可以拥有太史慈的技能，同时拥有太史慈时装，孙策时装，可以激活额外属性。</t>
    <phoneticPr fontId="1" type="noConversion"/>
  </si>
  <si>
    <t>主角时装，穿上后可以拥有孙策的技能，同时拥有太史慈时装，孙策时装，可以激活额外属性。</t>
    <phoneticPr fontId="1" type="noConversion"/>
  </si>
  <si>
    <t>超合击技能id</t>
    <phoneticPr fontId="1" type="noConversion"/>
  </si>
  <si>
    <t>Both</t>
    <phoneticPr fontId="1" type="noConversion"/>
  </si>
  <si>
    <t>super_unite_skill_id</t>
    <phoneticPr fontId="1" type="noConversion"/>
  </si>
  <si>
    <t>时装天赋1</t>
    <phoneticPr fontId="1" type="noConversion"/>
  </si>
  <si>
    <t>passive_skill_1</t>
    <phoneticPr fontId="1" type="noConversion"/>
  </si>
  <si>
    <t>天赋1强化等级</t>
    <phoneticPr fontId="1" type="noConversion"/>
  </si>
  <si>
    <t>strength_level_1</t>
    <phoneticPr fontId="1" type="noConversion"/>
  </si>
  <si>
    <t>时装天赋2</t>
  </si>
  <si>
    <t>天赋2强化等级</t>
  </si>
  <si>
    <t>passive_skill_2</t>
  </si>
  <si>
    <t>strength_level_2</t>
  </si>
  <si>
    <t>时装天赋3</t>
  </si>
  <si>
    <t>天赋3强化等级</t>
  </si>
  <si>
    <t>passive_skill_3</t>
  </si>
  <si>
    <t>strength_level_3</t>
  </si>
  <si>
    <t>时装天赋4</t>
  </si>
  <si>
    <t>天赋4强化等级</t>
  </si>
  <si>
    <t>passive_skill_4</t>
  </si>
  <si>
    <t>strength_level_4</t>
  </si>
  <si>
    <t>时装天赋5</t>
  </si>
  <si>
    <t>天赋5强化等级</t>
  </si>
  <si>
    <t>passive_skill_5</t>
  </si>
  <si>
    <t>strength_level_5</t>
  </si>
  <si>
    <t>cost_money_day</t>
    <phoneticPr fontId="1" type="noConversion"/>
  </si>
  <si>
    <t>cost_item_day</t>
    <phoneticPr fontId="1" type="noConversion"/>
  </si>
  <si>
    <t>时装精华定价：5元宝一个</t>
    <phoneticPr fontId="1" type="noConversion"/>
  </si>
  <si>
    <t>军团商店贩售</t>
    <phoneticPr fontId="1" type="noConversion"/>
  </si>
  <si>
    <t>10个精华</t>
    <phoneticPr fontId="1" type="noConversion"/>
  </si>
  <si>
    <t>500军团贡献</t>
    <phoneticPr fontId="1" type="noConversion"/>
  </si>
  <si>
    <t>每天10次</t>
    <phoneticPr fontId="1" type="noConversion"/>
  </si>
  <si>
    <t>张辽时装</t>
    <phoneticPr fontId="1" type="noConversion"/>
  </si>
  <si>
    <t>张郃时装</t>
    <phoneticPr fontId="1" type="noConversion"/>
  </si>
  <si>
    <t>赵云时装</t>
    <phoneticPr fontId="1" type="noConversion"/>
  </si>
  <si>
    <t>黄忠时装</t>
    <phoneticPr fontId="1" type="noConversion"/>
  </si>
  <si>
    <t>张角时装</t>
    <phoneticPr fontId="1" type="noConversion"/>
  </si>
  <si>
    <t>于吉时装</t>
    <phoneticPr fontId="1" type="noConversion"/>
  </si>
  <si>
    <t>主角时装，穿上后可以拥有张辽的技能，同时拥有张辽时装，张郃时装，可以激活额外属性。</t>
    <phoneticPr fontId="1" type="noConversion"/>
  </si>
  <si>
    <t>主角时装，穿上后可以拥有张郃的技能，同时拥有张辽时装，张郃时装，可以激活额外属性。</t>
    <phoneticPr fontId="1" type="noConversion"/>
  </si>
  <si>
    <t>主角时装，穿上后可以拥有赵云的技能，同时拥有赵云时装，黄忠时装，可以激活额外属性。</t>
    <phoneticPr fontId="1" type="noConversion"/>
  </si>
  <si>
    <t>主角时装，穿上后可以拥有黄忠的技能，同时拥有赵云时装，黄忠时装，可以激活额外属性。</t>
    <phoneticPr fontId="1" type="noConversion"/>
  </si>
  <si>
    <t>主角时装，穿上后可以拥有张角的技能，同时拥有张角时装，于吉时装，可以激活额外属性。</t>
    <phoneticPr fontId="1" type="noConversion"/>
  </si>
  <si>
    <t>主角时装，穿上后可以拥有于吉的技能，同时拥有张角时装，于吉时装，可以激活额外属性。</t>
    <phoneticPr fontId="1" type="noConversion"/>
  </si>
  <si>
    <t>时装强化80级开启</t>
    <phoneticPr fontId="1" type="noConversion"/>
  </si>
  <si>
    <t>最短时间（天）</t>
    <phoneticPr fontId="1" type="noConversion"/>
  </si>
  <si>
    <t>平均花费元宝</t>
    <phoneticPr fontId="1" type="noConversion"/>
  </si>
  <si>
    <t>每日投放渠道整理：</t>
    <phoneticPr fontId="1" type="noConversion"/>
  </si>
  <si>
    <t>军团---10*10，每份500分</t>
    <phoneticPr fontId="1" type="noConversion"/>
  </si>
  <si>
    <t>积分赛---积分商店每日10*10个，每份500分</t>
    <phoneticPr fontId="1" type="noConversion"/>
  </si>
  <si>
    <t>200个日常累积投放（积分商店）</t>
    <phoneticPr fontId="1" type="noConversion"/>
  </si>
  <si>
    <t>争霸赛---140个（一周1000个）</t>
    <phoneticPr fontId="1" type="noConversion"/>
  </si>
  <si>
    <t>其中440个免费投放（战力）</t>
    <phoneticPr fontId="1" type="noConversion"/>
  </si>
  <si>
    <t>非小R</t>
    <phoneticPr fontId="1" type="noConversion"/>
  </si>
  <si>
    <t>战力-全R</t>
    <phoneticPr fontId="1" type="noConversion"/>
  </si>
  <si>
    <t>全R</t>
    <phoneticPr fontId="1" type="noConversion"/>
  </si>
  <si>
    <t>大R通道</t>
    <phoneticPr fontId="1" type="noConversion"/>
  </si>
  <si>
    <t>最大投放每日3000个精华-极限4天开合击花费10K左右，极限21天填满，花费70K左右。</t>
    <phoneticPr fontId="1" type="noConversion"/>
  </si>
  <si>
    <t>2360个直接卖</t>
    <phoneticPr fontId="1" type="noConversion"/>
  </si>
  <si>
    <t>一次性购买</t>
    <phoneticPr fontId="1" type="noConversion"/>
  </si>
  <si>
    <t>三国秘藏，200个，1000元宝不打折。</t>
    <phoneticPr fontId="1" type="noConversion"/>
  </si>
  <si>
    <t>军团限时刷新，200个，每人1次，军团5次。</t>
    <phoneticPr fontId="1" type="noConversion"/>
  </si>
  <si>
    <t>概率随意</t>
    <phoneticPr fontId="1" type="noConversion"/>
  </si>
  <si>
    <t>三国无双---300个,配在37关之后的3关箱子里面，每天按照3次通关计算投放300个。</t>
    <phoneticPr fontId="1" type="noConversion"/>
  </si>
  <si>
    <t>商店-2360个，10个一组买，最便宜30元宝，第5-6次大概50元宝到达性价比，最后一次400元宝。</t>
    <phoneticPr fontId="1" type="noConversion"/>
  </si>
  <si>
    <t>蔡文姬时装</t>
    <phoneticPr fontId="1" type="noConversion"/>
  </si>
  <si>
    <t>黄月英时装</t>
    <phoneticPr fontId="1" type="noConversion"/>
  </si>
  <si>
    <t>主角时装，穿上后可以拥有蔡文姬的技能，同时拥有蔡文姬时装，黄月英时装，可以激活额外属性。</t>
    <phoneticPr fontId="1" type="noConversion"/>
  </si>
  <si>
    <t>主角时装，穿上后可以拥有黄月英的技能，同时拥有黄月英时装，蔡文姬时装，可以激活额外属性。</t>
    <phoneticPr fontId="1" type="noConversion"/>
  </si>
  <si>
    <t>平均17YB一个</t>
    <phoneticPr fontId="1" type="noConversion"/>
  </si>
  <si>
    <t>荀彧时装</t>
    <phoneticPr fontId="1" type="noConversion"/>
  </si>
  <si>
    <t>诸葛亮时装</t>
    <phoneticPr fontId="1" type="noConversion"/>
  </si>
  <si>
    <t>孙坚时装</t>
    <phoneticPr fontId="1" type="noConversion"/>
  </si>
  <si>
    <t>吕布时装</t>
    <phoneticPr fontId="1" type="noConversion"/>
  </si>
  <si>
    <t>主角时装，穿上后可以拥有荀彧时装的技能.</t>
  </si>
  <si>
    <t>主角时装，穿上后可以拥有诸葛亮时装的技能.</t>
  </si>
  <si>
    <t>主角时装，穿上后可以拥有孙坚时装的技能.</t>
  </si>
  <si>
    <t>主角时装，穿上后可以拥有吕布时装的技能.</t>
  </si>
  <si>
    <t>string</t>
  </si>
  <si>
    <t>武将名称</t>
  </si>
  <si>
    <t>name</t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</si>
  <si>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</si>
  <si>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</si>
  <si>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</si>
  <si>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</si>
  <si>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</si>
  <si>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</si>
  <si>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</si>
  <si>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</si>
  <si>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</si>
  <si>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</si>
  <si>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</si>
  <si>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</si>
  <si>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</si>
  <si>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</si>
  <si>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</si>
  <si>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</si>
  <si>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</si>
  <si>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</si>
  <si>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</si>
  <si>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</si>
  <si>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</si>
  <si>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</si>
  <si>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</si>
  <si>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</si>
  <si>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</si>
  <si>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</si>
  <si>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</si>
  <si>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</si>
  <si>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</si>
  <si>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</si>
  <si>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</si>
  <si>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</si>
  <si>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</si>
  <si>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</si>
  <si>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</si>
  <si>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</si>
  <si>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</si>
  <si>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</si>
  <si>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</si>
  <si>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</si>
  <si>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</si>
  <si>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</si>
  <si>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</si>
  <si>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</si>
  <si>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</si>
  <si>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</si>
  <si>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</si>
  <si>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</si>
  <si>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</si>
  <si>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</si>
  <si>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</si>
  <si>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</si>
  <si>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</si>
  <si>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</si>
  <si>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</si>
  <si>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</si>
  <si>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</si>
  <si>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</si>
  <si>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</si>
  <si>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</si>
  <si>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</si>
  <si>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</si>
  <si>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关羽</t>
  </si>
  <si>
    <t>张飞</t>
  </si>
  <si>
    <t>赵云</t>
  </si>
  <si>
    <t>马超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</si>
  <si>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</si>
  <si>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</si>
  <si>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</si>
  <si>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</si>
  <si>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</si>
  <si>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</si>
  <si>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</si>
  <si>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</si>
  <si>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</si>
  <si>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</si>
  <si>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</si>
  <si>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</si>
  <si>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</si>
  <si>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</si>
  <si>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</si>
  <si>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</si>
  <si>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</si>
  <si>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</si>
  <si>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</si>
  <si>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</si>
  <si>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</si>
  <si>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</si>
  <si>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</si>
  <si>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</si>
  <si>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</si>
  <si>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</si>
  <si>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</si>
  <si>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</si>
  <si>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</si>
  <si>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</si>
  <si>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</si>
  <si>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</si>
  <si>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</si>
  <si>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</si>
  <si>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</si>
  <si>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</si>
  <si>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</si>
  <si>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</si>
  <si>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</si>
  <si>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</si>
  <si>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</si>
  <si>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</si>
  <si>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</si>
  <si>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</si>
  <si>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</si>
  <si>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</si>
  <si>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</si>
  <si>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</si>
  <si>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</si>
  <si>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</si>
  <si>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</si>
  <si>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</si>
  <si>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</si>
  <si>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</si>
  <si>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</si>
  <si>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</si>
  <si>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</si>
  <si>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</si>
  <si>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</si>
  <si>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</si>
  <si>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</si>
  <si>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</si>
  <si>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</si>
  <si>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</si>
  <si>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</si>
  <si>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</si>
  <si>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</si>
  <si>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</si>
  <si>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</si>
  <si>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</si>
  <si>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</si>
  <si>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</si>
  <si>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</si>
  <si>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</si>
  <si>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</si>
  <si>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</si>
  <si>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</si>
  <si>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</si>
  <si>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</si>
  <si>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</si>
  <si>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</si>
  <si>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</si>
  <si>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</si>
  <si>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</si>
  <si>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</si>
  <si>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</si>
  <si>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</si>
  <si>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</si>
  <si>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</si>
  <si>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</si>
  <si>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</si>
  <si>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</si>
  <si>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</si>
  <si>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</si>
  <si>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</si>
  <si>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</si>
  <si>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</si>
  <si>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</si>
  <si>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</si>
  <si>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</si>
  <si>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</si>
  <si>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</si>
  <si>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</si>
  <si>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</si>
  <si>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</si>
  <si>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</si>
  <si>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</si>
  <si>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</si>
  <si>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</si>
  <si>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</si>
  <si>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</si>
  <si>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</si>
  <si>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</si>
  <si>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</si>
  <si>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</si>
  <si>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</si>
  <si>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</si>
  <si>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</si>
  <si>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</si>
  <si>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</si>
  <si>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</si>
  <si>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</si>
  <si>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</si>
  <si>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</si>
  <si>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</si>
  <si>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</si>
  <si>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</si>
  <si>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</si>
  <si>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</si>
  <si>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</si>
  <si>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</si>
  <si>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</si>
  <si>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</si>
  <si>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</si>
  <si>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</si>
  <si>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</si>
  <si>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</si>
  <si>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</si>
  <si>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</si>
  <si>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</si>
  <si>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</si>
  <si>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</si>
  <si>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</si>
  <si>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id</t>
  </si>
  <si>
    <t>int</t>
  </si>
  <si>
    <t>武将ID</t>
  </si>
  <si>
    <t xml:space="preserve"> 普通攻击ID</t>
  </si>
  <si>
    <t xml:space="preserve"> 合击技能id</t>
  </si>
  <si>
    <t xml:space="preserve"> 主动技能id</t>
  </si>
  <si>
    <t>播放组id</t>
  </si>
  <si>
    <t>超合击技能id</t>
  </si>
  <si>
    <t>common_id</t>
  </si>
  <si>
    <t>unite_skill_id</t>
  </si>
  <si>
    <t>active_skill_id</t>
  </si>
  <si>
    <t>play_group_id</t>
  </si>
  <si>
    <t>super_unite_skill_id</t>
  </si>
  <si>
    <t>时装武将</t>
    <phoneticPr fontId="1" type="noConversion"/>
  </si>
  <si>
    <t>自带主动id1</t>
  </si>
  <si>
    <t>int</t>
    <phoneticPr fontId="1" type="noConversion"/>
  </si>
  <si>
    <t>release_knight_id</t>
    <phoneticPr fontId="1" type="noConversion"/>
  </si>
  <si>
    <t>等级</t>
    <phoneticPr fontId="1" type="noConversion"/>
  </si>
  <si>
    <t>银币</t>
    <phoneticPr fontId="1" type="noConversion"/>
  </si>
  <si>
    <t>时装精华</t>
    <phoneticPr fontId="1" type="noConversion"/>
  </si>
  <si>
    <t>时装天赋6</t>
    <phoneticPr fontId="1" type="noConversion"/>
  </si>
  <si>
    <t>passive_skill_6</t>
    <phoneticPr fontId="1" type="noConversion"/>
  </si>
  <si>
    <t>天赋6强化等级</t>
  </si>
  <si>
    <t>strength_level_6</t>
  </si>
  <si>
    <t>时装天赋7</t>
  </si>
  <si>
    <t>天赋7强化等级</t>
  </si>
  <si>
    <t>passive_skill_7</t>
  </si>
  <si>
    <t>strength_level_7</t>
  </si>
  <si>
    <t>int</t>
    <phoneticPr fontId="1" type="noConversion"/>
  </si>
  <si>
    <t>自带主动id3</t>
    <phoneticPr fontId="1" type="noConversion"/>
  </si>
  <si>
    <t>自带主动3图标id</t>
    <phoneticPr fontId="1" type="noConversion"/>
  </si>
  <si>
    <t>主动3替换进阶码</t>
    <phoneticPr fontId="1" type="noConversion"/>
  </si>
  <si>
    <t>主动3解锁等级</t>
    <phoneticPr fontId="1" type="noConversion"/>
  </si>
  <si>
    <t>超合击解锁等级</t>
    <phoneticPr fontId="1" type="noConversion"/>
  </si>
  <si>
    <t>Server</t>
  </si>
  <si>
    <t>active_skill_id_3</t>
    <phoneticPr fontId="1" type="noConversion"/>
  </si>
  <si>
    <t>skill_res_id_5</t>
    <phoneticPr fontId="1" type="noConversion"/>
  </si>
  <si>
    <t>active_battle_advanced_code_3</t>
    <phoneticPr fontId="1" type="noConversion"/>
  </si>
  <si>
    <t>active_clear_level_3</t>
    <phoneticPr fontId="1" type="noConversion"/>
  </si>
  <si>
    <t>super_unite_clear_level</t>
  </si>
  <si>
    <t>超合击图标技能描述</t>
    <phoneticPr fontId="1" type="noConversion"/>
  </si>
  <si>
    <t>string</t>
    <phoneticPr fontId="1" type="noConversion"/>
  </si>
  <si>
    <t>sp_unite_des</t>
    <phoneticPr fontId="1" type="noConversion"/>
  </si>
  <si>
    <t>string</t>
    <phoneticPr fontId="1" type="noConversion"/>
  </si>
  <si>
    <t>黄金球</t>
    <phoneticPr fontId="1" type="noConversion"/>
  </si>
  <si>
    <t>原子武士</t>
    <phoneticPr fontId="1" type="noConversion"/>
  </si>
  <si>
    <t>巴涅西凯</t>
    <phoneticPr fontId="1" type="noConversion"/>
  </si>
  <si>
    <t>主角时装，穿上后可以拥有巴涅西凯的技能，同时拥有巴涅西凯时装，黄金球时装，可以激活额外属性。</t>
  </si>
  <si>
    <t>主角时装，穿上后可以拥有黄金球的技能，同时拥有黄金球时装，巴涅西凯时装，可以激活额外属性。</t>
  </si>
  <si>
    <t>居合钢</t>
    <phoneticPr fontId="1" type="noConversion"/>
  </si>
  <si>
    <t>主角时装，穿上后可以拥有居合钢的技能，同时拥有居合钢时装，原子武士时装，可以激活额外属性。</t>
  </si>
  <si>
    <t>主角时装，穿上后可以拥有原子武士的技能，同时拥有居合钢时装，原子武士时装，可以激活额外属性。</t>
  </si>
  <si>
    <t>关联英雄</t>
  </si>
  <si>
    <t>机神G4</t>
    <phoneticPr fontId="1" type="noConversion"/>
  </si>
  <si>
    <t>主角时装，穿上后可以拥有驱动骑士的技能，同时拥有机神G4时装，驱动骑士时装，可以激活额外属性。</t>
    <phoneticPr fontId="1" type="noConversion"/>
  </si>
  <si>
    <t>主角时装，穿上后可以拥有机神G4的技能，同时拥有机神G4时装，驱动骑士时装，可以激活额外属性。</t>
    <phoneticPr fontId="1" type="noConversion"/>
  </si>
  <si>
    <t>甜心假面</t>
    <phoneticPr fontId="1" type="noConversion"/>
  </si>
  <si>
    <t>背心尊者</t>
    <phoneticPr fontId="1" type="noConversion"/>
  </si>
  <si>
    <t>驱动骑士</t>
    <phoneticPr fontId="1" type="noConversion"/>
  </si>
  <si>
    <t>狮子兽王</t>
    <phoneticPr fontId="1" type="noConversion"/>
  </si>
  <si>
    <t>武装大猩猩</t>
    <phoneticPr fontId="1" type="noConversion"/>
  </si>
  <si>
    <t>主角时装，穿上后可以拥有甜心假面的技能，同时拥有甜心假面时装，背心尊者时装，可以激活额外属性。</t>
    <phoneticPr fontId="1" type="noConversion"/>
  </si>
  <si>
    <t>主角时装，穿上后可以拥有背心尊者的技能，同时拥有甜心假面时装，背心尊者时装，可以激活额外属性。</t>
    <phoneticPr fontId="1" type="noConversion"/>
  </si>
  <si>
    <t>主角时装，穿上后可以拥有武装大猩猩的技能，同时拥有狮子兽王时装，武装大猩猩时装，可以激活额外属性。</t>
    <phoneticPr fontId="1" type="noConversion"/>
  </si>
  <si>
    <t>主角时装，穿上后可以拥有狮子兽王的技能，同时拥有狮子兽王时装，武装大猩猩时装，可以激活额外属性。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</si>
</sst>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1" fillId="0" borderId="0" xfId="1" applyFont="1" applyFill="1">
      <alignment vertical="center"/>
    </xf>
    <xf numFmtId="0" fontId="12" fillId="0" borderId="0" xfId="1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0" fillId="0" borderId="0" xfId="0" applyFont="1" applyFill="1">
      <alignment vertical="center"/>
    </xf>
    <xf numFmtId="0" fontId="0" fillId="7" borderId="0" xfId="0" applyFill="1">
      <alignment vertical="center"/>
    </xf>
    <xf numFmtId="0" fontId="0" fillId="9" borderId="0" xfId="0" applyFill="1">
      <alignment vertical="center"/>
    </xf>
    <xf numFmtId="0" fontId="12" fillId="9" borderId="0" xfId="1" applyFont="1" applyFill="1">
      <alignment vertical="center"/>
    </xf>
    <xf numFmtId="0" fontId="11" fillId="9" borderId="0" xfId="1" applyFont="1" applyFill="1">
      <alignment vertical="center"/>
    </xf>
    <xf numFmtId="0" fontId="0" fillId="10" borderId="0" xfId="0" applyFill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8" borderId="4" xfId="0" applyFill="1" applyBorder="1">
      <alignment vertical="center"/>
    </xf>
    <xf numFmtId="0" fontId="4" fillId="3" borderId="5" xfId="0" applyFont="1" applyFill="1" applyBorder="1" applyAlignment="1">
      <alignment horizontal="center"/>
    </xf>
    <xf numFmtId="0" fontId="0" fillId="10" borderId="0" xfId="0" applyFill="1" applyAlignment="1">
      <alignment horizontal="right" vertical="center"/>
    </xf>
    <xf numFmtId="0" fontId="2" fillId="5" borderId="1" xfId="0" applyFont="1" applyFill="1" applyBorder="1" applyAlignment="1">
      <alignment horizontal="center"/>
    </xf>
    <xf numFmtId="0" fontId="0" fillId="11" borderId="0" xfId="0" applyFill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0" fillId="0" borderId="0" xfId="0" applyFont="1">
      <alignment vertical="center"/>
    </xf>
    <xf numFmtId="0" fontId="13" fillId="0" borderId="0" xfId="0" applyFont="1" applyFill="1">
      <alignment vertical="center"/>
    </xf>
    <xf numFmtId="0" fontId="13" fillId="4" borderId="0" xfId="0" applyFont="1" applyFill="1">
      <alignment vertical="center"/>
    </xf>
    <xf numFmtId="0" fontId="13" fillId="7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4">
    <cellStyle name="差" xfId="1" builtinId="27"/>
    <cellStyle name="常规" xfId="0" builtinId="0"/>
    <cellStyle name="超链接" xfId="2" builtinId="8" hidden="1"/>
    <cellStyle name="已访问的超链接" xfId="3" builtinId="9" hidden="1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5"/>
  <sheetViews>
    <sheetView tabSelected="1" workbookViewId="0">
      <pane xSplit="2" ySplit="5" topLeftCell="S6" activePane="bottomRight" state="frozen"/>
      <selection pane="topRight" activeCell="C1" sqref="C1"/>
      <selection pane="bottomLeft" activeCell="A6" sqref="A6"/>
      <selection pane="bottomRight" activeCell="X11" sqref="X11"/>
    </sheetView>
  </sheetViews>
  <sheetFormatPr defaultRowHeight="13.5"/>
  <cols>
    <col min="1" max="1" width="5.5" bestFit="1" customWidth="1"/>
    <col min="2" max="2" width="15.375" customWidth="1"/>
    <col min="3" max="3" width="9.875" customWidth="1"/>
    <col min="4" max="6" width="13.875" customWidth="1"/>
    <col min="7" max="7" width="6.5" customWidth="1"/>
    <col min="8" max="8" width="12.5" customWidth="1"/>
    <col min="9" max="9" width="12.375" bestFit="1" customWidth="1"/>
    <col min="10" max="10" width="14.125" bestFit="1" customWidth="1"/>
    <col min="11" max="11" width="12.375" bestFit="1" customWidth="1"/>
    <col min="12" max="12" width="14.125" bestFit="1" customWidth="1"/>
    <col min="13" max="13" width="13" bestFit="1" customWidth="1"/>
    <col min="14" max="14" width="14.125" bestFit="1" customWidth="1"/>
    <col min="15" max="15" width="13" bestFit="1" customWidth="1"/>
    <col min="16" max="16" width="14.125" bestFit="1" customWidth="1"/>
    <col min="17" max="17" width="13" bestFit="1" customWidth="1"/>
    <col min="18" max="18" width="14.125" bestFit="1" customWidth="1"/>
    <col min="19" max="19" width="13" bestFit="1" customWidth="1"/>
    <col min="20" max="20" width="14.125" bestFit="1" customWidth="1"/>
    <col min="21" max="21" width="14.5" customWidth="1"/>
    <col min="22" max="22" width="14.625" customWidth="1"/>
    <col min="23" max="24" width="15" customWidth="1"/>
    <col min="25" max="25" width="16.125" customWidth="1"/>
    <col min="26" max="26" width="14.125" customWidth="1"/>
    <col min="27" max="27" width="13.375" customWidth="1"/>
    <col min="28" max="28" width="15.875" customWidth="1"/>
    <col min="29" max="29" width="13.375" customWidth="1"/>
    <col min="30" max="31" width="14.375" customWidth="1"/>
    <col min="32" max="32" width="15.875" customWidth="1"/>
    <col min="33" max="33" width="24.75" bestFit="1" customWidth="1"/>
    <col min="34" max="34" width="14.375" customWidth="1"/>
    <col min="35" max="35" width="12.625" customWidth="1"/>
    <col min="36" max="36" width="15.875" customWidth="1"/>
    <col min="37" max="42" width="14.125" customWidth="1"/>
    <col min="43" max="43" width="16.75" bestFit="1" customWidth="1"/>
    <col min="44" max="44" width="19.75" bestFit="1" customWidth="1"/>
    <col min="45" max="59" width="13.5" customWidth="1"/>
    <col min="60" max="60" width="96.25" bestFit="1" customWidth="1"/>
    <col min="61" max="61" width="13.375" bestFit="1" customWidth="1"/>
  </cols>
  <sheetData>
    <row r="1" spans="1:61">
      <c r="A1" t="s">
        <v>0</v>
      </c>
    </row>
    <row r="2" spans="1:61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411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439</v>
      </c>
      <c r="Y2" t="s">
        <v>1</v>
      </c>
      <c r="Z2" t="s">
        <v>1</v>
      </c>
      <c r="AA2" t="s">
        <v>1</v>
      </c>
      <c r="AB2" t="s">
        <v>439</v>
      </c>
      <c r="AC2" t="s">
        <v>1</v>
      </c>
      <c r="AD2" t="s">
        <v>1</v>
      </c>
      <c r="AE2" t="s">
        <v>1</v>
      </c>
      <c r="AF2" t="s">
        <v>424</v>
      </c>
      <c r="AG2" t="s">
        <v>1</v>
      </c>
      <c r="AH2" t="s">
        <v>1</v>
      </c>
      <c r="AI2" t="s">
        <v>1</v>
      </c>
      <c r="AJ2" t="s">
        <v>424</v>
      </c>
      <c r="AK2" t="s">
        <v>1</v>
      </c>
      <c r="AL2" t="s">
        <v>424</v>
      </c>
      <c r="AM2" t="s">
        <v>424</v>
      </c>
      <c r="AN2" t="s">
        <v>424</v>
      </c>
      <c r="AO2" t="s">
        <v>424</v>
      </c>
      <c r="AP2" t="s">
        <v>424</v>
      </c>
      <c r="AQ2" t="s">
        <v>437</v>
      </c>
      <c r="AR2" t="s">
        <v>424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2</v>
      </c>
      <c r="BI2" t="s">
        <v>1</v>
      </c>
    </row>
    <row r="3" spans="1:61">
      <c r="A3" s="1" t="s">
        <v>0</v>
      </c>
      <c r="B3" s="1" t="s">
        <v>3</v>
      </c>
      <c r="C3" s="1" t="s">
        <v>56</v>
      </c>
      <c r="D3" s="1" t="s">
        <v>57</v>
      </c>
      <c r="E3" s="1" t="s">
        <v>72</v>
      </c>
      <c r="F3" s="1" t="s">
        <v>448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75</v>
      </c>
      <c r="Y3" s="1" t="s">
        <v>21</v>
      </c>
      <c r="Z3" s="1" t="s">
        <v>22</v>
      </c>
      <c r="AA3" s="1" t="s">
        <v>62</v>
      </c>
      <c r="AB3" s="1" t="s">
        <v>78</v>
      </c>
      <c r="AC3" s="1" t="s">
        <v>61</v>
      </c>
      <c r="AD3" s="1" t="s">
        <v>60</v>
      </c>
      <c r="AE3" s="1" t="s">
        <v>66</v>
      </c>
      <c r="AF3" s="1" t="s">
        <v>79</v>
      </c>
      <c r="AG3" s="1" t="s">
        <v>67</v>
      </c>
      <c r="AH3" s="1" t="s">
        <v>68</v>
      </c>
      <c r="AI3" s="1" t="s">
        <v>23</v>
      </c>
      <c r="AJ3" s="1" t="s">
        <v>81</v>
      </c>
      <c r="AK3" s="1" t="s">
        <v>24</v>
      </c>
      <c r="AL3" s="1" t="s">
        <v>425</v>
      </c>
      <c r="AM3" s="1" t="s">
        <v>426</v>
      </c>
      <c r="AN3" s="1" t="s">
        <v>427</v>
      </c>
      <c r="AO3" s="1" t="s">
        <v>428</v>
      </c>
      <c r="AP3" s="1" t="s">
        <v>108</v>
      </c>
      <c r="AQ3" s="1" t="s">
        <v>436</v>
      </c>
      <c r="AR3" s="1" t="s">
        <v>429</v>
      </c>
      <c r="AS3" s="1" t="s">
        <v>25</v>
      </c>
      <c r="AT3" s="1" t="s">
        <v>111</v>
      </c>
      <c r="AU3" s="1" t="s">
        <v>113</v>
      </c>
      <c r="AV3" s="1" t="s">
        <v>115</v>
      </c>
      <c r="AW3" s="1" t="s">
        <v>116</v>
      </c>
      <c r="AX3" s="1" t="s">
        <v>119</v>
      </c>
      <c r="AY3" s="1" t="s">
        <v>120</v>
      </c>
      <c r="AZ3" s="1" t="s">
        <v>123</v>
      </c>
      <c r="BA3" s="1" t="s">
        <v>124</v>
      </c>
      <c r="BB3" s="1" t="s">
        <v>127</v>
      </c>
      <c r="BC3" s="1" t="s">
        <v>128</v>
      </c>
      <c r="BD3" s="1" t="s">
        <v>416</v>
      </c>
      <c r="BE3" s="1" t="s">
        <v>418</v>
      </c>
      <c r="BF3" s="1" t="s">
        <v>420</v>
      </c>
      <c r="BG3" s="1" t="s">
        <v>421</v>
      </c>
      <c r="BH3" s="1" t="s">
        <v>26</v>
      </c>
      <c r="BI3" s="4" t="s">
        <v>83</v>
      </c>
    </row>
    <row r="4" spans="1:61">
      <c r="A4" s="2" t="s">
        <v>27</v>
      </c>
      <c r="B4" s="2" t="s">
        <v>27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27</v>
      </c>
      <c r="X4" s="2" t="s">
        <v>74</v>
      </c>
      <c r="Y4" s="2" t="s">
        <v>28</v>
      </c>
      <c r="Z4" s="2" t="s">
        <v>27</v>
      </c>
      <c r="AA4" s="2" t="s">
        <v>27</v>
      </c>
      <c r="AB4" s="2" t="s">
        <v>74</v>
      </c>
      <c r="AC4" s="2" t="s">
        <v>28</v>
      </c>
      <c r="AD4" s="2" t="s">
        <v>27</v>
      </c>
      <c r="AE4" s="2" t="s">
        <v>27</v>
      </c>
      <c r="AF4" s="2" t="s">
        <v>74</v>
      </c>
      <c r="AG4" s="2" t="s">
        <v>28</v>
      </c>
      <c r="AH4" s="2" t="s">
        <v>27</v>
      </c>
      <c r="AI4" s="2" t="s">
        <v>29</v>
      </c>
      <c r="AJ4" s="2" t="s">
        <v>74</v>
      </c>
      <c r="AK4" s="2" t="s">
        <v>29</v>
      </c>
      <c r="AL4" s="2" t="s">
        <v>27</v>
      </c>
      <c r="AM4" s="2" t="s">
        <v>74</v>
      </c>
      <c r="AN4" s="2" t="s">
        <v>430</v>
      </c>
      <c r="AO4" s="2" t="s">
        <v>27</v>
      </c>
      <c r="AP4" s="2" t="s">
        <v>109</v>
      </c>
      <c r="AQ4" s="2" t="s">
        <v>74</v>
      </c>
      <c r="AR4" s="2" t="s">
        <v>74</v>
      </c>
      <c r="AS4" s="2" t="s">
        <v>27</v>
      </c>
      <c r="AT4" s="2" t="s">
        <v>27</v>
      </c>
      <c r="AU4" s="2" t="s">
        <v>27</v>
      </c>
      <c r="AV4" s="2" t="s">
        <v>27</v>
      </c>
      <c r="AW4" s="2" t="s">
        <v>27</v>
      </c>
      <c r="AX4" s="2" t="s">
        <v>27</v>
      </c>
      <c r="AY4" s="2" t="s">
        <v>27</v>
      </c>
      <c r="AZ4" s="2" t="s">
        <v>27</v>
      </c>
      <c r="BA4" s="2" t="s">
        <v>27</v>
      </c>
      <c r="BB4" s="2" t="s">
        <v>27</v>
      </c>
      <c r="BC4" s="2" t="s">
        <v>27</v>
      </c>
      <c r="BD4" s="2" t="s">
        <v>27</v>
      </c>
      <c r="BE4" s="2" t="s">
        <v>27</v>
      </c>
      <c r="BF4" s="2" t="s">
        <v>27</v>
      </c>
      <c r="BG4" s="2" t="s">
        <v>27</v>
      </c>
      <c r="BH4" s="2" t="s">
        <v>29</v>
      </c>
      <c r="BI4" s="2" t="s">
        <v>28</v>
      </c>
    </row>
    <row r="5" spans="1:61">
      <c r="A5" s="3" t="s">
        <v>0</v>
      </c>
      <c r="B5" s="3" t="s">
        <v>30</v>
      </c>
      <c r="C5" s="3" t="s">
        <v>58</v>
      </c>
      <c r="D5" s="3" t="s">
        <v>59</v>
      </c>
      <c r="E5" s="3" t="s">
        <v>73</v>
      </c>
      <c r="F5" s="3" t="s">
        <v>412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38</v>
      </c>
      <c r="O5" s="3" t="s">
        <v>39</v>
      </c>
      <c r="P5" s="3" t="s">
        <v>40</v>
      </c>
      <c r="Q5" s="3" t="s">
        <v>41</v>
      </c>
      <c r="R5" s="3" t="s">
        <v>42</v>
      </c>
      <c r="S5" s="3" t="s">
        <v>43</v>
      </c>
      <c r="T5" s="3" t="s">
        <v>44</v>
      </c>
      <c r="U5" s="3" t="s">
        <v>45</v>
      </c>
      <c r="V5" s="3" t="s">
        <v>46</v>
      </c>
      <c r="W5" s="3" t="s">
        <v>47</v>
      </c>
      <c r="X5" s="3" t="s">
        <v>76</v>
      </c>
      <c r="Y5" s="3" t="s">
        <v>48</v>
      </c>
      <c r="Z5" s="3" t="s">
        <v>49</v>
      </c>
      <c r="AA5" s="3" t="s">
        <v>63</v>
      </c>
      <c r="AB5" s="3" t="s">
        <v>77</v>
      </c>
      <c r="AC5" s="3" t="s">
        <v>64</v>
      </c>
      <c r="AD5" s="3" t="s">
        <v>65</v>
      </c>
      <c r="AE5" s="3" t="s">
        <v>69</v>
      </c>
      <c r="AF5" s="3" t="s">
        <v>80</v>
      </c>
      <c r="AG5" s="3" t="s">
        <v>70</v>
      </c>
      <c r="AH5" s="3" t="s">
        <v>71</v>
      </c>
      <c r="AI5" s="3" t="s">
        <v>50</v>
      </c>
      <c r="AJ5" s="3" t="s">
        <v>82</v>
      </c>
      <c r="AK5" s="3" t="s">
        <v>51</v>
      </c>
      <c r="AL5" s="3" t="s">
        <v>431</v>
      </c>
      <c r="AM5" s="3" t="s">
        <v>432</v>
      </c>
      <c r="AN5" s="3" t="s">
        <v>433</v>
      </c>
      <c r="AO5" s="3" t="s">
        <v>434</v>
      </c>
      <c r="AP5" s="3" t="s">
        <v>110</v>
      </c>
      <c r="AQ5" s="3" t="s">
        <v>438</v>
      </c>
      <c r="AR5" s="3" t="s">
        <v>435</v>
      </c>
      <c r="AS5" s="3" t="s">
        <v>52</v>
      </c>
      <c r="AT5" s="3" t="s">
        <v>112</v>
      </c>
      <c r="AU5" s="3" t="s">
        <v>114</v>
      </c>
      <c r="AV5" s="3" t="s">
        <v>117</v>
      </c>
      <c r="AW5" s="3" t="s">
        <v>118</v>
      </c>
      <c r="AX5" s="3" t="s">
        <v>121</v>
      </c>
      <c r="AY5" s="3" t="s">
        <v>122</v>
      </c>
      <c r="AZ5" s="3" t="s">
        <v>125</v>
      </c>
      <c r="BA5" s="3" t="s">
        <v>126</v>
      </c>
      <c r="BB5" s="3" t="s">
        <v>129</v>
      </c>
      <c r="BC5" s="3" t="s">
        <v>130</v>
      </c>
      <c r="BD5" s="3" t="s">
        <v>417</v>
      </c>
      <c r="BE5" s="3" t="s">
        <v>419</v>
      </c>
      <c r="BF5" s="3" t="s">
        <v>422</v>
      </c>
      <c r="BG5" s="3" t="s">
        <v>423</v>
      </c>
      <c r="BH5" s="3" t="s">
        <v>53</v>
      </c>
      <c r="BI5" s="5" t="s">
        <v>84</v>
      </c>
    </row>
    <row r="6" spans="1:61">
      <c r="A6">
        <v>101</v>
      </c>
      <c r="B6" s="31" t="s">
        <v>442</v>
      </c>
      <c r="C6">
        <v>10014</v>
      </c>
      <c r="D6">
        <v>10044</v>
      </c>
      <c r="E6">
        <v>10</v>
      </c>
      <c r="F6" s="8">
        <v>10166</v>
      </c>
      <c r="G6">
        <v>4</v>
      </c>
      <c r="H6">
        <v>18</v>
      </c>
      <c r="I6">
        <v>17</v>
      </c>
      <c r="J6">
        <v>50</v>
      </c>
      <c r="K6">
        <v>18</v>
      </c>
      <c r="L6">
        <v>50</v>
      </c>
      <c r="M6">
        <v>6</v>
      </c>
      <c r="N6">
        <v>11</v>
      </c>
      <c r="O6">
        <v>5</v>
      </c>
      <c r="P6">
        <v>140</v>
      </c>
      <c r="Q6">
        <v>3</v>
      </c>
      <c r="R6">
        <v>7</v>
      </c>
      <c r="S6">
        <v>4</v>
      </c>
      <c r="T6">
        <v>7</v>
      </c>
      <c r="U6">
        <v>300</v>
      </c>
      <c r="V6">
        <v>20</v>
      </c>
      <c r="W6">
        <v>101771</v>
      </c>
      <c r="X6" s="32">
        <v>1011</v>
      </c>
      <c r="Y6">
        <v>0</v>
      </c>
      <c r="Z6">
        <v>0</v>
      </c>
      <c r="AA6">
        <v>101772</v>
      </c>
      <c r="AB6">
        <v>1012</v>
      </c>
      <c r="AC6">
        <v>0</v>
      </c>
      <c r="AD6">
        <v>0</v>
      </c>
      <c r="AE6" s="31">
        <v>101772</v>
      </c>
      <c r="AF6">
        <v>0</v>
      </c>
      <c r="AG6" s="32">
        <v>10177</v>
      </c>
      <c r="AH6">
        <v>160</v>
      </c>
      <c r="AI6">
        <v>101774</v>
      </c>
      <c r="AJ6" s="14">
        <v>1014</v>
      </c>
      <c r="AK6">
        <v>160</v>
      </c>
      <c r="AL6" s="31">
        <v>101772</v>
      </c>
      <c r="AM6">
        <v>0</v>
      </c>
      <c r="AN6">
        <v>20188</v>
      </c>
      <c r="AO6">
        <v>240</v>
      </c>
      <c r="AP6" s="6">
        <v>0</v>
      </c>
      <c r="AQ6" s="6">
        <v>0</v>
      </c>
      <c r="AR6" s="6">
        <v>240</v>
      </c>
      <c r="AS6" s="31">
        <v>1</v>
      </c>
      <c r="AT6" s="15">
        <v>6011</v>
      </c>
      <c r="AU6" s="31">
        <v>40</v>
      </c>
      <c r="AV6" s="15">
        <v>6012</v>
      </c>
      <c r="AW6" s="31">
        <v>80</v>
      </c>
      <c r="AX6" s="15">
        <v>6013</v>
      </c>
      <c r="AY6" s="31">
        <v>120</v>
      </c>
      <c r="AZ6" s="15">
        <v>6014</v>
      </c>
      <c r="BA6" s="31">
        <v>160</v>
      </c>
      <c r="BB6" s="15">
        <v>6015</v>
      </c>
      <c r="BC6" s="31">
        <v>200</v>
      </c>
      <c r="BD6" s="31">
        <v>6016</v>
      </c>
      <c r="BE6" s="31">
        <v>240</v>
      </c>
      <c r="BF6" s="31">
        <v>6017</v>
      </c>
      <c r="BG6" s="31">
        <v>300</v>
      </c>
      <c r="BH6" s="31" t="s">
        <v>443</v>
      </c>
      <c r="BI6">
        <v>1</v>
      </c>
    </row>
    <row r="7" spans="1:61">
      <c r="A7">
        <v>102</v>
      </c>
      <c r="B7" s="31" t="s">
        <v>440</v>
      </c>
      <c r="C7">
        <v>10015</v>
      </c>
      <c r="D7">
        <v>10045</v>
      </c>
      <c r="E7">
        <v>20</v>
      </c>
      <c r="F7" s="8">
        <v>10177</v>
      </c>
      <c r="G7">
        <v>4</v>
      </c>
      <c r="H7">
        <v>18</v>
      </c>
      <c r="I7">
        <v>17</v>
      </c>
      <c r="J7">
        <v>20</v>
      </c>
      <c r="K7">
        <v>18</v>
      </c>
      <c r="L7">
        <v>20</v>
      </c>
      <c r="M7">
        <v>6</v>
      </c>
      <c r="N7">
        <v>11</v>
      </c>
      <c r="O7">
        <v>5</v>
      </c>
      <c r="P7">
        <v>140</v>
      </c>
      <c r="Q7">
        <v>3</v>
      </c>
      <c r="R7">
        <v>7</v>
      </c>
      <c r="S7">
        <v>4</v>
      </c>
      <c r="T7">
        <v>7</v>
      </c>
      <c r="U7">
        <v>300</v>
      </c>
      <c r="V7">
        <v>20</v>
      </c>
      <c r="W7">
        <v>101661</v>
      </c>
      <c r="X7" s="32">
        <v>1021</v>
      </c>
      <c r="Y7">
        <v>0</v>
      </c>
      <c r="Z7">
        <v>0</v>
      </c>
      <c r="AA7" s="31">
        <v>101662</v>
      </c>
      <c r="AB7">
        <v>1022</v>
      </c>
      <c r="AC7">
        <v>0</v>
      </c>
      <c r="AD7">
        <v>0</v>
      </c>
      <c r="AE7" s="31">
        <v>101662</v>
      </c>
      <c r="AF7">
        <v>0</v>
      </c>
      <c r="AG7" s="32">
        <v>10166</v>
      </c>
      <c r="AH7">
        <v>160</v>
      </c>
      <c r="AI7" s="31">
        <v>101664</v>
      </c>
      <c r="AJ7" s="14">
        <v>1014</v>
      </c>
      <c r="AK7">
        <v>160</v>
      </c>
      <c r="AL7" s="31">
        <v>101662</v>
      </c>
      <c r="AM7">
        <v>0</v>
      </c>
      <c r="AN7">
        <v>20199</v>
      </c>
      <c r="AO7">
        <v>240</v>
      </c>
      <c r="AP7" s="6">
        <v>0</v>
      </c>
      <c r="AQ7" s="6">
        <v>0</v>
      </c>
      <c r="AR7" s="6">
        <v>240</v>
      </c>
      <c r="AS7" s="31">
        <v>1</v>
      </c>
      <c r="AT7" s="15">
        <v>6021</v>
      </c>
      <c r="AU7" s="31">
        <v>40</v>
      </c>
      <c r="AV7" s="15">
        <v>6022</v>
      </c>
      <c r="AW7" s="31">
        <v>80</v>
      </c>
      <c r="AX7" s="15">
        <v>6023</v>
      </c>
      <c r="AY7" s="31">
        <v>120</v>
      </c>
      <c r="AZ7" s="15">
        <v>6024</v>
      </c>
      <c r="BA7" s="31">
        <v>160</v>
      </c>
      <c r="BB7" s="15">
        <v>6025</v>
      </c>
      <c r="BC7" s="31">
        <v>200</v>
      </c>
      <c r="BD7" s="31">
        <v>6026</v>
      </c>
      <c r="BE7" s="31">
        <v>240</v>
      </c>
      <c r="BF7" s="31">
        <v>6027</v>
      </c>
      <c r="BG7" s="31">
        <v>300</v>
      </c>
      <c r="BH7" s="31" t="s">
        <v>444</v>
      </c>
      <c r="BI7">
        <v>1</v>
      </c>
    </row>
    <row r="8" spans="1:61">
      <c r="A8">
        <v>201</v>
      </c>
      <c r="B8" s="31" t="s">
        <v>441</v>
      </c>
      <c r="C8">
        <v>10016</v>
      </c>
      <c r="D8">
        <v>10046</v>
      </c>
      <c r="E8">
        <v>10</v>
      </c>
      <c r="F8" s="8">
        <v>30078</v>
      </c>
      <c r="G8">
        <v>5</v>
      </c>
      <c r="H8">
        <v>20</v>
      </c>
      <c r="I8">
        <v>6</v>
      </c>
      <c r="J8">
        <v>500</v>
      </c>
      <c r="K8">
        <v>13</v>
      </c>
      <c r="L8">
        <v>100</v>
      </c>
      <c r="M8">
        <v>6</v>
      </c>
      <c r="N8">
        <v>14</v>
      </c>
      <c r="O8">
        <v>5</v>
      </c>
      <c r="P8">
        <v>180</v>
      </c>
      <c r="Q8">
        <v>3</v>
      </c>
      <c r="R8">
        <v>9</v>
      </c>
      <c r="S8">
        <v>4</v>
      </c>
      <c r="T8">
        <v>9</v>
      </c>
      <c r="U8">
        <v>540</v>
      </c>
      <c r="V8">
        <v>30</v>
      </c>
      <c r="W8">
        <v>300671</v>
      </c>
      <c r="X8" s="32">
        <v>2011</v>
      </c>
      <c r="Y8">
        <v>0</v>
      </c>
      <c r="Z8">
        <v>0</v>
      </c>
      <c r="AA8" s="31">
        <v>300672</v>
      </c>
      <c r="AB8">
        <v>2012</v>
      </c>
      <c r="AC8">
        <v>0</v>
      </c>
      <c r="AD8">
        <v>0</v>
      </c>
      <c r="AE8" s="31">
        <v>300672</v>
      </c>
      <c r="AF8">
        <v>0</v>
      </c>
      <c r="AG8" s="32">
        <v>30067</v>
      </c>
      <c r="AH8">
        <v>160</v>
      </c>
      <c r="AI8" s="31">
        <v>300674</v>
      </c>
      <c r="AJ8" s="14">
        <v>2014</v>
      </c>
      <c r="AK8">
        <v>160</v>
      </c>
      <c r="AL8" s="31">
        <v>300672</v>
      </c>
      <c r="AM8">
        <v>0</v>
      </c>
      <c r="AN8">
        <v>30012</v>
      </c>
      <c r="AO8">
        <v>240</v>
      </c>
      <c r="AP8" s="6">
        <v>0</v>
      </c>
      <c r="AQ8" s="6">
        <v>0</v>
      </c>
      <c r="AR8" s="6">
        <v>240</v>
      </c>
      <c r="AS8" s="31">
        <v>2</v>
      </c>
      <c r="AT8" s="15">
        <v>6031</v>
      </c>
      <c r="AU8" s="31">
        <v>40</v>
      </c>
      <c r="AV8" s="15">
        <v>6032</v>
      </c>
      <c r="AW8" s="31">
        <v>80</v>
      </c>
      <c r="AX8" s="15">
        <v>6033</v>
      </c>
      <c r="AY8" s="31">
        <v>120</v>
      </c>
      <c r="AZ8" s="15">
        <v>6034</v>
      </c>
      <c r="BA8" s="31">
        <v>160</v>
      </c>
      <c r="BB8" s="15">
        <v>6035</v>
      </c>
      <c r="BC8" s="31">
        <v>200</v>
      </c>
      <c r="BD8" s="31">
        <v>6036</v>
      </c>
      <c r="BE8" s="31">
        <v>240</v>
      </c>
      <c r="BF8" s="31">
        <v>6037</v>
      </c>
      <c r="BG8" s="31">
        <v>300</v>
      </c>
      <c r="BH8" s="31" t="s">
        <v>447</v>
      </c>
      <c r="BI8">
        <v>1</v>
      </c>
    </row>
    <row r="9" spans="1:61">
      <c r="A9">
        <v>202</v>
      </c>
      <c r="B9" s="31" t="s">
        <v>445</v>
      </c>
      <c r="C9">
        <v>10017</v>
      </c>
      <c r="D9">
        <v>10047</v>
      </c>
      <c r="E9">
        <v>20</v>
      </c>
      <c r="F9" s="8">
        <v>30067</v>
      </c>
      <c r="G9">
        <v>5</v>
      </c>
      <c r="H9">
        <v>20</v>
      </c>
      <c r="I9">
        <v>6</v>
      </c>
      <c r="J9">
        <v>1000</v>
      </c>
      <c r="K9">
        <v>13</v>
      </c>
      <c r="L9">
        <v>200</v>
      </c>
      <c r="M9">
        <v>6</v>
      </c>
      <c r="N9">
        <v>14</v>
      </c>
      <c r="O9">
        <v>5</v>
      </c>
      <c r="P9">
        <v>180</v>
      </c>
      <c r="Q9">
        <v>3</v>
      </c>
      <c r="R9">
        <v>9</v>
      </c>
      <c r="S9">
        <v>4</v>
      </c>
      <c r="T9">
        <v>9</v>
      </c>
      <c r="U9">
        <v>540</v>
      </c>
      <c r="V9">
        <v>30</v>
      </c>
      <c r="W9">
        <v>300781</v>
      </c>
      <c r="X9" s="32">
        <v>2021</v>
      </c>
      <c r="Y9">
        <v>0</v>
      </c>
      <c r="Z9">
        <v>0</v>
      </c>
      <c r="AA9" s="31">
        <v>300782</v>
      </c>
      <c r="AB9">
        <v>2022</v>
      </c>
      <c r="AC9">
        <v>0</v>
      </c>
      <c r="AD9">
        <v>0</v>
      </c>
      <c r="AE9" s="31">
        <v>300782</v>
      </c>
      <c r="AF9">
        <v>0</v>
      </c>
      <c r="AG9" s="32">
        <v>30078</v>
      </c>
      <c r="AH9">
        <v>160</v>
      </c>
      <c r="AI9" s="31">
        <v>300784</v>
      </c>
      <c r="AJ9" s="14">
        <v>2014</v>
      </c>
      <c r="AK9">
        <v>160</v>
      </c>
      <c r="AL9" s="31">
        <v>300782</v>
      </c>
      <c r="AM9">
        <v>0</v>
      </c>
      <c r="AN9">
        <v>30034</v>
      </c>
      <c r="AO9">
        <v>240</v>
      </c>
      <c r="AP9" s="6">
        <v>0</v>
      </c>
      <c r="AQ9" s="6">
        <v>0</v>
      </c>
      <c r="AR9" s="6">
        <v>240</v>
      </c>
      <c r="AS9" s="31">
        <v>2</v>
      </c>
      <c r="AT9" s="15">
        <v>6041</v>
      </c>
      <c r="AU9" s="31">
        <v>40</v>
      </c>
      <c r="AV9" s="15">
        <v>6042</v>
      </c>
      <c r="AW9" s="31">
        <v>80</v>
      </c>
      <c r="AX9" s="15">
        <v>6043</v>
      </c>
      <c r="AY9" s="31">
        <v>120</v>
      </c>
      <c r="AZ9" s="15">
        <v>6044</v>
      </c>
      <c r="BA9" s="31">
        <v>160</v>
      </c>
      <c r="BB9" s="15">
        <v>6045</v>
      </c>
      <c r="BC9" s="31">
        <v>200</v>
      </c>
      <c r="BD9" s="31">
        <v>6046</v>
      </c>
      <c r="BE9" s="31">
        <v>240</v>
      </c>
      <c r="BF9" s="31">
        <v>6047</v>
      </c>
      <c r="BG9" s="31">
        <v>300</v>
      </c>
      <c r="BH9" s="31" t="s">
        <v>446</v>
      </c>
      <c r="BI9">
        <v>1</v>
      </c>
    </row>
    <row r="10" spans="1:61">
      <c r="A10">
        <v>301</v>
      </c>
      <c r="B10" s="31" t="s">
        <v>454</v>
      </c>
      <c r="C10">
        <v>10018</v>
      </c>
      <c r="D10">
        <v>10048</v>
      </c>
      <c r="E10">
        <v>10</v>
      </c>
      <c r="F10" s="8">
        <v>40056</v>
      </c>
      <c r="G10">
        <v>5</v>
      </c>
      <c r="H10">
        <v>20</v>
      </c>
      <c r="I10">
        <v>6</v>
      </c>
      <c r="J10">
        <v>500</v>
      </c>
      <c r="K10">
        <v>16</v>
      </c>
      <c r="L10">
        <v>100</v>
      </c>
      <c r="M10">
        <v>6</v>
      </c>
      <c r="N10">
        <v>14</v>
      </c>
      <c r="O10">
        <v>5</v>
      </c>
      <c r="P10">
        <v>180</v>
      </c>
      <c r="Q10">
        <v>3</v>
      </c>
      <c r="R10">
        <v>9</v>
      </c>
      <c r="S10">
        <v>4</v>
      </c>
      <c r="T10">
        <v>9</v>
      </c>
      <c r="U10">
        <v>540</v>
      </c>
      <c r="V10">
        <v>30</v>
      </c>
      <c r="W10" s="8">
        <v>401881</v>
      </c>
      <c r="X10" s="33">
        <v>3011</v>
      </c>
      <c r="Y10" s="8">
        <v>0</v>
      </c>
      <c r="Z10" s="8">
        <v>0</v>
      </c>
      <c r="AA10" s="31">
        <v>401882</v>
      </c>
      <c r="AB10" s="8">
        <v>3012</v>
      </c>
      <c r="AC10">
        <v>0</v>
      </c>
      <c r="AD10">
        <v>0</v>
      </c>
      <c r="AE10" s="31">
        <v>401882</v>
      </c>
      <c r="AF10">
        <v>0</v>
      </c>
      <c r="AG10" s="32">
        <v>40188</v>
      </c>
      <c r="AH10">
        <v>160</v>
      </c>
      <c r="AI10" s="31">
        <v>401884</v>
      </c>
      <c r="AJ10" s="14">
        <v>3014</v>
      </c>
      <c r="AK10">
        <v>160</v>
      </c>
      <c r="AL10" s="31">
        <v>401882</v>
      </c>
      <c r="AM10">
        <v>0</v>
      </c>
      <c r="AN10">
        <v>10122</v>
      </c>
      <c r="AO10">
        <v>240</v>
      </c>
      <c r="AP10" s="6">
        <v>0</v>
      </c>
      <c r="AQ10" s="6">
        <v>0</v>
      </c>
      <c r="AR10" s="6">
        <v>240</v>
      </c>
      <c r="AS10" s="31">
        <v>3</v>
      </c>
      <c r="AT10" s="15">
        <v>6051</v>
      </c>
      <c r="AU10" s="31">
        <v>40</v>
      </c>
      <c r="AV10" s="15">
        <v>6052</v>
      </c>
      <c r="AW10" s="31">
        <v>80</v>
      </c>
      <c r="AX10" s="15">
        <v>6053</v>
      </c>
      <c r="AY10" s="31">
        <v>120</v>
      </c>
      <c r="AZ10" s="15">
        <v>6054</v>
      </c>
      <c r="BA10" s="31">
        <v>160</v>
      </c>
      <c r="BB10" s="15">
        <v>6055</v>
      </c>
      <c r="BC10" s="31">
        <v>200</v>
      </c>
      <c r="BD10" s="31">
        <v>6056</v>
      </c>
      <c r="BE10" s="31">
        <v>240</v>
      </c>
      <c r="BF10" s="31">
        <v>6057</v>
      </c>
      <c r="BG10" s="31">
        <v>300</v>
      </c>
      <c r="BH10" s="31" t="s">
        <v>450</v>
      </c>
      <c r="BI10">
        <v>1</v>
      </c>
    </row>
    <row r="11" spans="1:61">
      <c r="A11">
        <v>302</v>
      </c>
      <c r="B11" s="31" t="s">
        <v>449</v>
      </c>
      <c r="C11">
        <v>10019</v>
      </c>
      <c r="D11">
        <v>10049</v>
      </c>
      <c r="E11">
        <v>20</v>
      </c>
      <c r="F11" s="8">
        <v>40188</v>
      </c>
      <c r="G11">
        <v>5</v>
      </c>
      <c r="H11">
        <v>20</v>
      </c>
      <c r="I11">
        <v>6</v>
      </c>
      <c r="J11">
        <v>1000</v>
      </c>
      <c r="K11">
        <v>16</v>
      </c>
      <c r="L11">
        <v>200</v>
      </c>
      <c r="M11">
        <v>6</v>
      </c>
      <c r="N11">
        <v>14</v>
      </c>
      <c r="O11">
        <v>5</v>
      </c>
      <c r="P11">
        <v>180</v>
      </c>
      <c r="Q11">
        <v>3</v>
      </c>
      <c r="R11">
        <v>9</v>
      </c>
      <c r="S11">
        <v>4</v>
      </c>
      <c r="T11">
        <v>9</v>
      </c>
      <c r="U11">
        <v>540</v>
      </c>
      <c r="V11">
        <v>30</v>
      </c>
      <c r="W11">
        <v>400561</v>
      </c>
      <c r="X11" s="33">
        <v>3021</v>
      </c>
      <c r="Y11" s="8">
        <v>0</v>
      </c>
      <c r="Z11" s="8">
        <v>0</v>
      </c>
      <c r="AA11" s="31">
        <v>400562</v>
      </c>
      <c r="AB11" s="8">
        <v>3022</v>
      </c>
      <c r="AC11">
        <v>0</v>
      </c>
      <c r="AD11">
        <v>0</v>
      </c>
      <c r="AE11" s="31">
        <v>400562</v>
      </c>
      <c r="AF11">
        <v>0</v>
      </c>
      <c r="AG11" s="32">
        <v>40056</v>
      </c>
      <c r="AH11">
        <v>160</v>
      </c>
      <c r="AI11" s="31">
        <v>400564</v>
      </c>
      <c r="AJ11" s="14">
        <v>3014</v>
      </c>
      <c r="AK11">
        <v>160</v>
      </c>
      <c r="AL11" s="31">
        <v>400562</v>
      </c>
      <c r="AM11">
        <v>0</v>
      </c>
      <c r="AN11">
        <v>10045</v>
      </c>
      <c r="AO11">
        <v>240</v>
      </c>
      <c r="AP11" s="6">
        <v>0</v>
      </c>
      <c r="AQ11" s="6">
        <v>0</v>
      </c>
      <c r="AR11" s="6">
        <v>240</v>
      </c>
      <c r="AS11" s="31">
        <v>3</v>
      </c>
      <c r="AT11" s="15">
        <v>6061</v>
      </c>
      <c r="AU11" s="31">
        <v>40</v>
      </c>
      <c r="AV11" s="15">
        <v>6062</v>
      </c>
      <c r="AW11" s="31">
        <v>80</v>
      </c>
      <c r="AX11" s="15">
        <v>6063</v>
      </c>
      <c r="AY11" s="31">
        <v>120</v>
      </c>
      <c r="AZ11" s="15">
        <v>6064</v>
      </c>
      <c r="BA11" s="31">
        <v>160</v>
      </c>
      <c r="BB11" s="15">
        <v>6065</v>
      </c>
      <c r="BC11" s="31">
        <v>200</v>
      </c>
      <c r="BD11" s="31">
        <v>6066</v>
      </c>
      <c r="BE11" s="31">
        <v>240</v>
      </c>
      <c r="BF11" s="31">
        <v>6067</v>
      </c>
      <c r="BG11" s="31">
        <v>300</v>
      </c>
      <c r="BH11" s="31" t="s">
        <v>451</v>
      </c>
      <c r="BI11">
        <v>1</v>
      </c>
    </row>
    <row r="12" spans="1:61" s="34" customFormat="1">
      <c r="A12" s="34">
        <v>401</v>
      </c>
      <c r="B12" s="34" t="s">
        <v>452</v>
      </c>
      <c r="C12" s="34">
        <v>10020</v>
      </c>
      <c r="D12" s="34">
        <v>10050</v>
      </c>
      <c r="E12" s="34">
        <v>10</v>
      </c>
      <c r="F12" s="35">
        <v>20045</v>
      </c>
      <c r="G12" s="34">
        <v>5</v>
      </c>
      <c r="H12" s="34">
        <v>20</v>
      </c>
      <c r="I12" s="34">
        <v>6</v>
      </c>
      <c r="J12" s="34">
        <v>1000</v>
      </c>
      <c r="K12" s="34">
        <v>15</v>
      </c>
      <c r="L12" s="34">
        <v>200</v>
      </c>
      <c r="M12" s="34">
        <v>6</v>
      </c>
      <c r="N12" s="34">
        <v>14</v>
      </c>
      <c r="O12" s="34">
        <v>5</v>
      </c>
      <c r="P12" s="34">
        <v>180</v>
      </c>
      <c r="Q12" s="34">
        <v>3</v>
      </c>
      <c r="R12" s="34">
        <v>9</v>
      </c>
      <c r="S12" s="34">
        <v>4</v>
      </c>
      <c r="T12" s="34">
        <v>9</v>
      </c>
      <c r="U12" s="34">
        <v>540</v>
      </c>
      <c r="V12" s="34">
        <v>30</v>
      </c>
      <c r="W12" s="34">
        <v>200231</v>
      </c>
      <c r="X12" s="35">
        <v>4011</v>
      </c>
      <c r="Y12" s="35">
        <v>0</v>
      </c>
      <c r="Z12" s="35">
        <v>0</v>
      </c>
      <c r="AA12" s="35">
        <v>200232</v>
      </c>
      <c r="AB12" s="35">
        <v>4012</v>
      </c>
      <c r="AC12" s="34">
        <v>0</v>
      </c>
      <c r="AD12" s="34">
        <v>0</v>
      </c>
      <c r="AE12" s="35">
        <v>200232</v>
      </c>
      <c r="AF12" s="34">
        <v>0</v>
      </c>
      <c r="AG12" s="34">
        <v>20023</v>
      </c>
      <c r="AH12" s="34">
        <v>160</v>
      </c>
      <c r="AI12" s="34">
        <v>200234</v>
      </c>
      <c r="AJ12" s="35">
        <v>4014</v>
      </c>
      <c r="AK12" s="34">
        <v>160</v>
      </c>
      <c r="AL12" s="35">
        <v>200232</v>
      </c>
      <c r="AM12" s="34">
        <v>0</v>
      </c>
      <c r="AN12" s="34">
        <v>20023</v>
      </c>
      <c r="AO12" s="34">
        <v>240</v>
      </c>
      <c r="AP12" s="36">
        <v>0</v>
      </c>
      <c r="AQ12" s="36">
        <v>0</v>
      </c>
      <c r="AR12" s="36">
        <v>240</v>
      </c>
      <c r="AS12" s="34">
        <v>4</v>
      </c>
      <c r="AT12" s="37">
        <v>6071</v>
      </c>
      <c r="AU12" s="34">
        <v>40</v>
      </c>
      <c r="AV12" s="37">
        <v>6072</v>
      </c>
      <c r="AW12" s="34">
        <v>80</v>
      </c>
      <c r="AX12" s="37">
        <v>6073</v>
      </c>
      <c r="AY12" s="34">
        <v>120</v>
      </c>
      <c r="AZ12" s="37">
        <v>6074</v>
      </c>
      <c r="BA12" s="34">
        <v>160</v>
      </c>
      <c r="BB12" s="37">
        <v>6075</v>
      </c>
      <c r="BC12" s="34">
        <v>200</v>
      </c>
      <c r="BD12" s="34">
        <v>6076</v>
      </c>
      <c r="BE12" s="34">
        <v>240</v>
      </c>
      <c r="BF12" s="34">
        <v>6077</v>
      </c>
      <c r="BG12" s="34">
        <v>300</v>
      </c>
      <c r="BH12" s="34" t="s">
        <v>457</v>
      </c>
      <c r="BI12" s="34">
        <v>1</v>
      </c>
    </row>
    <row r="13" spans="1:61" s="34" customFormat="1">
      <c r="A13" s="34">
        <v>402</v>
      </c>
      <c r="B13" s="34" t="s">
        <v>453</v>
      </c>
      <c r="C13" s="34">
        <v>10021</v>
      </c>
      <c r="D13" s="34">
        <v>10051</v>
      </c>
      <c r="E13" s="34">
        <v>20</v>
      </c>
      <c r="F13" s="35">
        <v>20023</v>
      </c>
      <c r="G13" s="34">
        <v>5</v>
      </c>
      <c r="H13" s="34">
        <v>20</v>
      </c>
      <c r="I13" s="34">
        <v>6</v>
      </c>
      <c r="J13" s="34">
        <v>500</v>
      </c>
      <c r="K13" s="34">
        <v>15</v>
      </c>
      <c r="L13" s="34">
        <v>100</v>
      </c>
      <c r="M13" s="34">
        <v>6</v>
      </c>
      <c r="N13" s="34">
        <v>14</v>
      </c>
      <c r="O13" s="34">
        <v>5</v>
      </c>
      <c r="P13" s="34">
        <v>180</v>
      </c>
      <c r="Q13" s="34">
        <v>3</v>
      </c>
      <c r="R13" s="34">
        <v>9</v>
      </c>
      <c r="S13" s="34">
        <v>4</v>
      </c>
      <c r="T13" s="34">
        <v>9</v>
      </c>
      <c r="U13" s="34">
        <v>540</v>
      </c>
      <c r="V13" s="34">
        <v>30</v>
      </c>
      <c r="W13" s="35">
        <v>200451</v>
      </c>
      <c r="X13" s="35">
        <v>4021</v>
      </c>
      <c r="Y13" s="35">
        <v>0</v>
      </c>
      <c r="Z13" s="35">
        <v>0</v>
      </c>
      <c r="AA13" s="35">
        <v>200452</v>
      </c>
      <c r="AB13" s="35">
        <v>4022</v>
      </c>
      <c r="AC13" s="34">
        <v>0</v>
      </c>
      <c r="AD13" s="34">
        <v>0</v>
      </c>
      <c r="AE13" s="34">
        <v>200452</v>
      </c>
      <c r="AF13" s="34">
        <v>0</v>
      </c>
      <c r="AG13" s="34">
        <v>20045</v>
      </c>
      <c r="AH13" s="34">
        <v>160</v>
      </c>
      <c r="AI13" s="34">
        <v>200454</v>
      </c>
      <c r="AJ13" s="35">
        <v>4014</v>
      </c>
      <c r="AK13" s="34">
        <v>160</v>
      </c>
      <c r="AL13" s="34">
        <v>200452</v>
      </c>
      <c r="AM13" s="34">
        <v>0</v>
      </c>
      <c r="AN13" s="34">
        <v>20045</v>
      </c>
      <c r="AO13" s="34">
        <v>240</v>
      </c>
      <c r="AP13" s="36">
        <v>0</v>
      </c>
      <c r="AQ13" s="36">
        <v>0</v>
      </c>
      <c r="AR13" s="36">
        <v>240</v>
      </c>
      <c r="AS13" s="34">
        <v>4</v>
      </c>
      <c r="AT13" s="37">
        <v>6081</v>
      </c>
      <c r="AU13" s="34">
        <v>40</v>
      </c>
      <c r="AV13" s="37">
        <v>6082</v>
      </c>
      <c r="AW13" s="34">
        <v>80</v>
      </c>
      <c r="AX13" s="37">
        <v>6083</v>
      </c>
      <c r="AY13" s="34">
        <v>120</v>
      </c>
      <c r="AZ13" s="37">
        <v>6084</v>
      </c>
      <c r="BA13" s="34">
        <v>160</v>
      </c>
      <c r="BB13" s="37">
        <v>6085</v>
      </c>
      <c r="BC13" s="34">
        <v>200</v>
      </c>
      <c r="BD13" s="34">
        <v>6086</v>
      </c>
      <c r="BE13" s="34">
        <v>240</v>
      </c>
      <c r="BF13" s="34">
        <v>6087</v>
      </c>
      <c r="BG13" s="34">
        <v>300</v>
      </c>
      <c r="BH13" s="34" t="s">
        <v>458</v>
      </c>
      <c r="BI13" s="34">
        <v>1</v>
      </c>
    </row>
    <row r="14" spans="1:61" s="34" customFormat="1">
      <c r="A14" s="34">
        <v>501</v>
      </c>
      <c r="B14" s="34" t="s">
        <v>455</v>
      </c>
      <c r="C14" s="34">
        <v>10022</v>
      </c>
      <c r="D14" s="34">
        <v>10052</v>
      </c>
      <c r="E14" s="34">
        <v>10</v>
      </c>
      <c r="F14" s="35">
        <v>10122</v>
      </c>
      <c r="G14" s="34">
        <v>5</v>
      </c>
      <c r="H14" s="34">
        <v>20</v>
      </c>
      <c r="I14" s="34">
        <v>6</v>
      </c>
      <c r="J14" s="34">
        <v>1000</v>
      </c>
      <c r="K14" s="34">
        <v>16</v>
      </c>
      <c r="L14" s="34">
        <v>200</v>
      </c>
      <c r="M14" s="34">
        <v>6</v>
      </c>
      <c r="N14" s="34">
        <v>14</v>
      </c>
      <c r="O14" s="34">
        <v>5</v>
      </c>
      <c r="P14" s="34">
        <v>180</v>
      </c>
      <c r="Q14" s="34">
        <v>3</v>
      </c>
      <c r="R14" s="34">
        <v>9</v>
      </c>
      <c r="S14" s="34">
        <v>4</v>
      </c>
      <c r="T14" s="34">
        <v>9</v>
      </c>
      <c r="U14" s="34">
        <v>540</v>
      </c>
      <c r="V14" s="34">
        <v>30</v>
      </c>
      <c r="W14" s="34">
        <v>100451</v>
      </c>
      <c r="X14" s="35">
        <v>5011</v>
      </c>
      <c r="Y14" s="35">
        <v>0</v>
      </c>
      <c r="Z14" s="35">
        <v>0</v>
      </c>
      <c r="AA14" s="35">
        <v>100452</v>
      </c>
      <c r="AB14" s="35">
        <v>5012</v>
      </c>
      <c r="AC14" s="34">
        <v>0</v>
      </c>
      <c r="AD14" s="34">
        <v>0</v>
      </c>
      <c r="AE14" s="34">
        <v>100452</v>
      </c>
      <c r="AF14" s="34">
        <v>0</v>
      </c>
      <c r="AG14" s="34">
        <v>10045</v>
      </c>
      <c r="AH14" s="34">
        <v>160</v>
      </c>
      <c r="AI14" s="34">
        <v>100454</v>
      </c>
      <c r="AJ14" s="35">
        <v>5014</v>
      </c>
      <c r="AK14" s="34">
        <v>160</v>
      </c>
      <c r="AL14" s="34">
        <v>100452</v>
      </c>
      <c r="AM14" s="34">
        <v>0</v>
      </c>
      <c r="AN14" s="34">
        <v>10045</v>
      </c>
      <c r="AO14" s="34">
        <v>240</v>
      </c>
      <c r="AP14" s="36">
        <v>0</v>
      </c>
      <c r="AQ14" s="36">
        <v>0</v>
      </c>
      <c r="AR14" s="36">
        <v>240</v>
      </c>
      <c r="AS14" s="34">
        <v>5</v>
      </c>
      <c r="AT14" s="37">
        <v>6091</v>
      </c>
      <c r="AU14" s="34">
        <v>40</v>
      </c>
      <c r="AV14" s="37">
        <v>6092</v>
      </c>
      <c r="AW14" s="34">
        <v>80</v>
      </c>
      <c r="AX14" s="37">
        <v>6093</v>
      </c>
      <c r="AY14" s="34">
        <v>120</v>
      </c>
      <c r="AZ14" s="37">
        <v>6094</v>
      </c>
      <c r="BA14" s="34">
        <v>160</v>
      </c>
      <c r="BB14" s="37">
        <v>6095</v>
      </c>
      <c r="BC14" s="34">
        <v>200</v>
      </c>
      <c r="BD14" s="34">
        <v>6096</v>
      </c>
      <c r="BE14" s="34">
        <v>240</v>
      </c>
      <c r="BF14" s="34">
        <v>6097</v>
      </c>
      <c r="BG14" s="34">
        <v>300</v>
      </c>
      <c r="BH14" s="34" t="s">
        <v>460</v>
      </c>
      <c r="BI14" s="34">
        <v>1</v>
      </c>
    </row>
    <row r="15" spans="1:61" s="34" customFormat="1">
      <c r="A15" s="34">
        <v>502</v>
      </c>
      <c r="B15" s="34" t="s">
        <v>456</v>
      </c>
      <c r="C15" s="34">
        <v>10023</v>
      </c>
      <c r="D15" s="34">
        <v>10053</v>
      </c>
      <c r="E15" s="34">
        <v>20</v>
      </c>
      <c r="F15" s="35">
        <v>10045</v>
      </c>
      <c r="G15" s="34">
        <v>5</v>
      </c>
      <c r="H15" s="34">
        <v>20</v>
      </c>
      <c r="I15" s="34">
        <v>6</v>
      </c>
      <c r="J15" s="34">
        <v>500</v>
      </c>
      <c r="K15" s="34">
        <v>16</v>
      </c>
      <c r="L15" s="34">
        <v>100</v>
      </c>
      <c r="M15" s="34">
        <v>6</v>
      </c>
      <c r="N15" s="34">
        <v>14</v>
      </c>
      <c r="O15" s="34">
        <v>5</v>
      </c>
      <c r="P15" s="34">
        <v>180</v>
      </c>
      <c r="Q15" s="34">
        <v>3</v>
      </c>
      <c r="R15" s="34">
        <v>9</v>
      </c>
      <c r="S15" s="34">
        <v>4</v>
      </c>
      <c r="T15" s="34">
        <v>9</v>
      </c>
      <c r="U15" s="34">
        <v>540</v>
      </c>
      <c r="V15" s="34">
        <v>30</v>
      </c>
      <c r="W15" s="35">
        <v>101221</v>
      </c>
      <c r="X15" s="35">
        <v>5021</v>
      </c>
      <c r="Y15" s="35">
        <v>0</v>
      </c>
      <c r="Z15" s="35">
        <v>0</v>
      </c>
      <c r="AA15" s="35">
        <v>101222</v>
      </c>
      <c r="AB15" s="35">
        <v>5022</v>
      </c>
      <c r="AC15" s="34">
        <v>0</v>
      </c>
      <c r="AD15" s="34">
        <v>0</v>
      </c>
      <c r="AE15" s="35">
        <v>101222</v>
      </c>
      <c r="AF15" s="34">
        <v>0</v>
      </c>
      <c r="AG15" s="34">
        <v>10122</v>
      </c>
      <c r="AH15" s="34">
        <v>160</v>
      </c>
      <c r="AI15" s="34">
        <v>101224</v>
      </c>
      <c r="AJ15" s="35">
        <v>5014</v>
      </c>
      <c r="AK15" s="34">
        <v>160</v>
      </c>
      <c r="AL15" s="35">
        <v>101222</v>
      </c>
      <c r="AM15" s="34">
        <v>0</v>
      </c>
      <c r="AN15" s="34">
        <v>10122</v>
      </c>
      <c r="AO15" s="34">
        <v>240</v>
      </c>
      <c r="AP15" s="36">
        <v>0</v>
      </c>
      <c r="AQ15" s="36">
        <v>0</v>
      </c>
      <c r="AR15" s="36">
        <v>240</v>
      </c>
      <c r="AS15" s="34">
        <v>5</v>
      </c>
      <c r="AT15" s="37">
        <v>6101</v>
      </c>
      <c r="AU15" s="34">
        <v>40</v>
      </c>
      <c r="AV15" s="37">
        <v>6102</v>
      </c>
      <c r="AW15" s="34">
        <v>80</v>
      </c>
      <c r="AX15" s="37">
        <v>6103</v>
      </c>
      <c r="AY15" s="34">
        <v>120</v>
      </c>
      <c r="AZ15" s="37">
        <v>6104</v>
      </c>
      <c r="BA15" s="34">
        <v>160</v>
      </c>
      <c r="BB15" s="37">
        <v>6105</v>
      </c>
      <c r="BC15" s="34">
        <v>200</v>
      </c>
      <c r="BD15" s="34">
        <v>6106</v>
      </c>
      <c r="BE15" s="34">
        <v>240</v>
      </c>
      <c r="BF15" s="34">
        <v>6107</v>
      </c>
      <c r="BG15" s="34">
        <v>300</v>
      </c>
      <c r="BH15" s="34" t="s">
        <v>459</v>
      </c>
      <c r="BI15" s="34">
        <v>1</v>
      </c>
    </row>
  </sheetData>
  <phoneticPr fontId="1" type="noConversion"/>
  <conditionalFormatting sqref="A4:BI4">
    <cfRule type="expression" dxfId="3" priority="174">
      <formula>A4="Excluded"</formula>
    </cfRule>
    <cfRule type="expression" dxfId="2" priority="175">
      <formula>A4="Server"</formula>
    </cfRule>
    <cfRule type="expression" dxfId="1" priority="176">
      <formula>A4="Both"</formula>
    </cfRule>
  </conditionalFormatting>
  <conditionalFormatting sqref="A4:BI4">
    <cfRule type="expression" dxfId="0" priority="173">
      <formula>A4="Client"</formula>
    </cfRule>
  </conditionalFormatting>
  <dataValidations disablePrompts="1" count="2">
    <dataValidation type="list" allowBlank="1" showInputMessage="1" showErrorMessage="1" sqref="AS4:BH4 A4:AO4">
      <formula1>"Both,Client,Server,Excluded"</formula1>
    </dataValidation>
    <dataValidation type="list" allowBlank="1" showInputMessage="1" showErrorMessage="1" sqref="AP4:AR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1"/>
  <sheetViews>
    <sheetView workbookViewId="0">
      <selection activeCell="E18" sqref="E18:G19"/>
    </sheetView>
  </sheetViews>
  <sheetFormatPr defaultColWidth="8.875" defaultRowHeight="13.5"/>
  <cols>
    <col min="2" max="2" width="11.375" customWidth="1"/>
    <col min="6" max="6" width="11.875" customWidth="1"/>
    <col min="8" max="8" width="11.375" customWidth="1"/>
    <col min="9" max="9" width="11.625" customWidth="1"/>
  </cols>
  <sheetData>
    <row r="1" spans="1:21">
      <c r="A1" t="s">
        <v>87</v>
      </c>
      <c r="B1" t="s">
        <v>88</v>
      </c>
      <c r="C1" t="s">
        <v>89</v>
      </c>
      <c r="G1" s="3" t="s">
        <v>45</v>
      </c>
      <c r="H1" s="3" t="s">
        <v>46</v>
      </c>
      <c r="K1" t="s">
        <v>133</v>
      </c>
    </row>
    <row r="2" spans="1:21">
      <c r="A2">
        <v>1</v>
      </c>
      <c r="B2">
        <f t="shared" ref="B2:B65" si="0">INT($G$2*A2^1.6)</f>
        <v>880</v>
      </c>
      <c r="C2">
        <f t="shared" ref="C2:C65" si="1">$H$2*INT((A2/10+1))</f>
        <v>50</v>
      </c>
      <c r="G2">
        <v>880</v>
      </c>
      <c r="H2">
        <v>50</v>
      </c>
    </row>
    <row r="3" spans="1:21">
      <c r="A3">
        <v>2</v>
      </c>
      <c r="B3">
        <f t="shared" si="0"/>
        <v>2667</v>
      </c>
      <c r="C3">
        <f t="shared" si="1"/>
        <v>50</v>
      </c>
      <c r="K3" t="s">
        <v>90</v>
      </c>
    </row>
    <row r="4" spans="1:21">
      <c r="A4">
        <v>3</v>
      </c>
      <c r="B4">
        <f t="shared" si="0"/>
        <v>5103</v>
      </c>
      <c r="C4">
        <f t="shared" si="1"/>
        <v>50</v>
      </c>
      <c r="K4" t="s">
        <v>91</v>
      </c>
    </row>
    <row r="5" spans="1:21">
      <c r="A5">
        <v>4</v>
      </c>
      <c r="B5">
        <f t="shared" si="0"/>
        <v>8086</v>
      </c>
      <c r="C5">
        <f t="shared" si="1"/>
        <v>50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</row>
    <row r="6" spans="1:21">
      <c r="A6">
        <v>5</v>
      </c>
      <c r="B6">
        <f t="shared" si="0"/>
        <v>11556</v>
      </c>
      <c r="C6">
        <f t="shared" si="1"/>
        <v>50</v>
      </c>
      <c r="L6" s="2" t="s">
        <v>27</v>
      </c>
      <c r="M6" s="2" t="s">
        <v>27</v>
      </c>
      <c r="N6" s="2" t="s">
        <v>27</v>
      </c>
      <c r="O6" s="2" t="s">
        <v>27</v>
      </c>
      <c r="P6" s="2" t="s">
        <v>27</v>
      </c>
      <c r="Q6" s="2" t="s">
        <v>27</v>
      </c>
      <c r="R6" s="2" t="s">
        <v>27</v>
      </c>
      <c r="S6" s="2" t="s">
        <v>27</v>
      </c>
      <c r="T6" s="2" t="s">
        <v>27</v>
      </c>
      <c r="U6" s="2" t="s">
        <v>27</v>
      </c>
    </row>
    <row r="7" spans="1:21">
      <c r="A7">
        <v>6</v>
      </c>
      <c r="B7">
        <f t="shared" si="0"/>
        <v>15471</v>
      </c>
      <c r="C7">
        <f t="shared" si="1"/>
        <v>50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 t="s">
        <v>42</v>
      </c>
      <c r="R7" s="3" t="s">
        <v>43</v>
      </c>
      <c r="S7" s="3" t="s">
        <v>44</v>
      </c>
      <c r="T7" s="3" t="s">
        <v>45</v>
      </c>
      <c r="U7" s="3" t="s">
        <v>46</v>
      </c>
    </row>
    <row r="8" spans="1:21">
      <c r="A8">
        <v>7</v>
      </c>
      <c r="B8">
        <f t="shared" si="0"/>
        <v>19798</v>
      </c>
      <c r="C8">
        <f t="shared" si="1"/>
        <v>50</v>
      </c>
      <c r="L8">
        <v>6</v>
      </c>
      <c r="M8">
        <v>11</v>
      </c>
      <c r="N8">
        <v>3</v>
      </c>
      <c r="O8">
        <v>7</v>
      </c>
      <c r="P8">
        <v>4</v>
      </c>
      <c r="Q8">
        <v>7</v>
      </c>
      <c r="R8">
        <v>5</v>
      </c>
      <c r="S8">
        <v>140</v>
      </c>
      <c r="T8">
        <v>300</v>
      </c>
      <c r="U8">
        <v>20</v>
      </c>
    </row>
    <row r="9" spans="1:21">
      <c r="A9">
        <v>8</v>
      </c>
      <c r="B9">
        <f t="shared" si="0"/>
        <v>24514</v>
      </c>
      <c r="C9">
        <f t="shared" si="1"/>
        <v>50</v>
      </c>
      <c r="F9" s="3" t="s">
        <v>45</v>
      </c>
      <c r="G9" s="3" t="s">
        <v>46</v>
      </c>
      <c r="H9" s="3" t="s">
        <v>131</v>
      </c>
      <c r="I9" s="3" t="s">
        <v>132</v>
      </c>
      <c r="L9">
        <v>6</v>
      </c>
      <c r="M9">
        <v>11</v>
      </c>
      <c r="N9">
        <v>3</v>
      </c>
      <c r="O9">
        <v>7</v>
      </c>
      <c r="P9">
        <v>4</v>
      </c>
      <c r="Q9">
        <v>7</v>
      </c>
      <c r="R9">
        <v>5</v>
      </c>
      <c r="S9">
        <v>140</v>
      </c>
      <c r="T9">
        <v>300</v>
      </c>
      <c r="U9">
        <v>20</v>
      </c>
    </row>
    <row r="10" spans="1:21">
      <c r="A10">
        <v>9</v>
      </c>
      <c r="B10">
        <f t="shared" si="0"/>
        <v>29598</v>
      </c>
      <c r="C10">
        <f t="shared" si="1"/>
        <v>50</v>
      </c>
      <c r="E10">
        <v>20</v>
      </c>
      <c r="F10">
        <f>SUM(B2:B20)</f>
        <v>764514</v>
      </c>
      <c r="G10">
        <f>SUM(C2:C20)</f>
        <v>1450</v>
      </c>
      <c r="H10">
        <f>F10/2000000</f>
        <v>0.38225700000000001</v>
      </c>
      <c r="I10">
        <f>G10/3000</f>
        <v>0.48333333333333334</v>
      </c>
      <c r="K10" t="s">
        <v>93</v>
      </c>
    </row>
    <row r="11" spans="1:21">
      <c r="A11">
        <v>10</v>
      </c>
      <c r="B11">
        <f t="shared" si="0"/>
        <v>35033</v>
      </c>
      <c r="C11">
        <f t="shared" si="1"/>
        <v>100</v>
      </c>
      <c r="E11">
        <v>50</v>
      </c>
      <c r="F11">
        <f>SUM(B2:B50)</f>
        <v>8618863</v>
      </c>
      <c r="G11">
        <f>SUM(C2:C50)</f>
        <v>7450</v>
      </c>
      <c r="H11">
        <f t="shared" ref="H11:H15" si="2">F11/2000000</f>
        <v>4.3094314999999996</v>
      </c>
      <c r="I11">
        <f t="shared" ref="I11:I15" si="3">G11/3000</f>
        <v>2.4833333333333334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</row>
    <row r="12" spans="1:21">
      <c r="A12">
        <v>11</v>
      </c>
      <c r="B12">
        <f t="shared" si="0"/>
        <v>40804</v>
      </c>
      <c r="C12">
        <f t="shared" si="1"/>
        <v>100</v>
      </c>
      <c r="E12">
        <v>80</v>
      </c>
      <c r="F12">
        <f>SUM(B2:B80)</f>
        <v>29542766</v>
      </c>
      <c r="G12">
        <f>SUM(C2:C80)</f>
        <v>17950</v>
      </c>
      <c r="H12">
        <f t="shared" si="2"/>
        <v>14.771383</v>
      </c>
      <c r="I12">
        <f t="shared" si="3"/>
        <v>5.9833333333333334</v>
      </c>
      <c r="L12" s="2" t="s">
        <v>27</v>
      </c>
      <c r="M12" s="2" t="s">
        <v>27</v>
      </c>
      <c r="N12" s="2" t="s">
        <v>27</v>
      </c>
      <c r="O12" s="2" t="s">
        <v>27</v>
      </c>
      <c r="P12" s="2" t="s">
        <v>27</v>
      </c>
      <c r="Q12" s="2" t="s">
        <v>27</v>
      </c>
      <c r="R12" s="2" t="s">
        <v>27</v>
      </c>
      <c r="S12" s="2" t="s">
        <v>27</v>
      </c>
      <c r="T12" s="2" t="s">
        <v>27</v>
      </c>
      <c r="U12" s="2" t="s">
        <v>27</v>
      </c>
    </row>
    <row r="13" spans="1:21">
      <c r="A13">
        <v>12</v>
      </c>
      <c r="B13">
        <f t="shared" si="0"/>
        <v>46899</v>
      </c>
      <c r="C13">
        <f t="shared" si="1"/>
        <v>100</v>
      </c>
      <c r="E13">
        <v>140</v>
      </c>
      <c r="F13">
        <f>SUM(B2:B140)</f>
        <v>127467101</v>
      </c>
      <c r="G13">
        <f>SUM(C2:C140)</f>
        <v>52450</v>
      </c>
      <c r="H13">
        <f t="shared" si="2"/>
        <v>63.7335505</v>
      </c>
      <c r="I13">
        <f t="shared" si="3"/>
        <v>17.483333333333334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 t="s">
        <v>42</v>
      </c>
      <c r="R13" s="3" t="s">
        <v>43</v>
      </c>
      <c r="S13" s="3" t="s">
        <v>44</v>
      </c>
      <c r="T13" s="3" t="s">
        <v>45</v>
      </c>
      <c r="U13" s="3" t="s">
        <v>46</v>
      </c>
    </row>
    <row r="14" spans="1:21">
      <c r="A14">
        <v>13</v>
      </c>
      <c r="B14">
        <f t="shared" si="0"/>
        <v>53307</v>
      </c>
      <c r="C14">
        <f t="shared" si="1"/>
        <v>100</v>
      </c>
      <c r="E14">
        <v>200</v>
      </c>
      <c r="F14">
        <f>SUM(B2:B200)</f>
        <v>323116262</v>
      </c>
      <c r="G14">
        <f>SUM(C2:C200)</f>
        <v>104950</v>
      </c>
      <c r="H14">
        <f t="shared" si="2"/>
        <v>161.558131</v>
      </c>
      <c r="I14">
        <f t="shared" si="3"/>
        <v>34.983333333333334</v>
      </c>
      <c r="L14">
        <v>6</v>
      </c>
      <c r="M14">
        <v>14</v>
      </c>
      <c r="N14">
        <v>3</v>
      </c>
      <c r="O14">
        <v>9</v>
      </c>
      <c r="P14">
        <v>4</v>
      </c>
      <c r="Q14">
        <v>9</v>
      </c>
      <c r="R14">
        <v>5</v>
      </c>
      <c r="S14">
        <v>180</v>
      </c>
      <c r="T14">
        <v>540</v>
      </c>
      <c r="U14">
        <v>30</v>
      </c>
    </row>
    <row r="15" spans="1:21">
      <c r="A15">
        <v>14</v>
      </c>
      <c r="B15">
        <f t="shared" si="0"/>
        <v>60018</v>
      </c>
      <c r="C15">
        <f t="shared" si="1"/>
        <v>100</v>
      </c>
      <c r="E15">
        <v>160</v>
      </c>
      <c r="F15">
        <f>SUM(B2:B160)</f>
        <v>180585934</v>
      </c>
      <c r="G15">
        <f>SUM(C2:C160)</f>
        <v>67950</v>
      </c>
      <c r="H15">
        <f t="shared" si="2"/>
        <v>90.292967000000004</v>
      </c>
      <c r="I15">
        <f t="shared" si="3"/>
        <v>22.65</v>
      </c>
      <c r="L15">
        <v>6</v>
      </c>
      <c r="M15">
        <v>14</v>
      </c>
      <c r="N15">
        <v>3</v>
      </c>
      <c r="O15">
        <v>9</v>
      </c>
      <c r="P15">
        <v>4</v>
      </c>
      <c r="Q15">
        <v>9</v>
      </c>
      <c r="R15">
        <v>5</v>
      </c>
      <c r="S15">
        <v>180</v>
      </c>
      <c r="T15">
        <v>540</v>
      </c>
      <c r="U15">
        <v>30</v>
      </c>
    </row>
    <row r="16" spans="1:21">
      <c r="A16">
        <v>15</v>
      </c>
      <c r="B16">
        <f t="shared" si="0"/>
        <v>67023</v>
      </c>
      <c r="C16">
        <f t="shared" si="1"/>
        <v>100</v>
      </c>
      <c r="K16" t="s">
        <v>94</v>
      </c>
    </row>
    <row r="17" spans="1:21">
      <c r="A17">
        <v>16</v>
      </c>
      <c r="B17">
        <f t="shared" si="0"/>
        <v>74314</v>
      </c>
      <c r="C17">
        <f t="shared" si="1"/>
        <v>100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</row>
    <row r="18" spans="1:21">
      <c r="A18">
        <v>17</v>
      </c>
      <c r="B18">
        <f t="shared" si="0"/>
        <v>81884</v>
      </c>
      <c r="C18">
        <f t="shared" si="1"/>
        <v>100</v>
      </c>
      <c r="E18" t="s">
        <v>413</v>
      </c>
      <c r="F18" t="s">
        <v>414</v>
      </c>
      <c r="G18" t="s">
        <v>415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27</v>
      </c>
      <c r="S18" s="2" t="s">
        <v>27</v>
      </c>
      <c r="T18" s="2" t="s">
        <v>27</v>
      </c>
      <c r="U18" s="2" t="s">
        <v>27</v>
      </c>
    </row>
    <row r="19" spans="1:21">
      <c r="A19">
        <v>18</v>
      </c>
      <c r="B19">
        <f t="shared" si="0"/>
        <v>89726</v>
      </c>
      <c r="C19">
        <f t="shared" si="1"/>
        <v>100</v>
      </c>
      <c r="E19">
        <v>56</v>
      </c>
      <c r="F19">
        <f>SUMIFS(B:B,$A:$A,"&lt;"&amp;E19)</f>
        <v>11604996</v>
      </c>
      <c r="G19">
        <f>SUMIFS(C:C,$A:$A,"&lt;"&amp;F19)</f>
        <v>151200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 t="s">
        <v>42</v>
      </c>
      <c r="R19" s="3" t="s">
        <v>43</v>
      </c>
      <c r="S19" s="3" t="s">
        <v>44</v>
      </c>
      <c r="T19" s="3" t="s">
        <v>45</v>
      </c>
      <c r="U19" s="3" t="s">
        <v>46</v>
      </c>
    </row>
    <row r="20" spans="1:21">
      <c r="A20">
        <v>19</v>
      </c>
      <c r="B20">
        <f t="shared" si="0"/>
        <v>97833</v>
      </c>
      <c r="C20">
        <f t="shared" si="1"/>
        <v>100</v>
      </c>
      <c r="L20">
        <v>6</v>
      </c>
      <c r="M20">
        <v>17</v>
      </c>
      <c r="N20">
        <v>3</v>
      </c>
      <c r="O20">
        <v>10</v>
      </c>
      <c r="P20">
        <v>4</v>
      </c>
      <c r="Q20">
        <v>10</v>
      </c>
      <c r="R20">
        <v>5</v>
      </c>
      <c r="S20">
        <v>200</v>
      </c>
      <c r="T20">
        <v>880</v>
      </c>
      <c r="U20">
        <v>50</v>
      </c>
    </row>
    <row r="21" spans="1:21">
      <c r="A21">
        <v>20</v>
      </c>
      <c r="B21">
        <f t="shared" si="0"/>
        <v>106201</v>
      </c>
      <c r="C21">
        <f t="shared" si="1"/>
        <v>150</v>
      </c>
      <c r="L21">
        <v>6</v>
      </c>
      <c r="M21">
        <v>17</v>
      </c>
      <c r="N21">
        <v>3</v>
      </c>
      <c r="O21">
        <v>10</v>
      </c>
      <c r="P21">
        <v>4</v>
      </c>
      <c r="Q21">
        <v>10</v>
      </c>
      <c r="R21">
        <v>5</v>
      </c>
      <c r="S21">
        <v>200</v>
      </c>
      <c r="T21">
        <v>880</v>
      </c>
      <c r="U21">
        <v>50</v>
      </c>
    </row>
    <row r="22" spans="1:21">
      <c r="A22">
        <v>21</v>
      </c>
      <c r="B22">
        <f t="shared" si="0"/>
        <v>114824</v>
      </c>
      <c r="C22">
        <f t="shared" si="1"/>
        <v>150</v>
      </c>
    </row>
    <row r="23" spans="1:21">
      <c r="A23">
        <v>22</v>
      </c>
      <c r="B23">
        <f t="shared" si="0"/>
        <v>123696</v>
      </c>
      <c r="C23">
        <f t="shared" si="1"/>
        <v>150</v>
      </c>
    </row>
    <row r="24" spans="1:21">
      <c r="A24">
        <v>23</v>
      </c>
      <c r="B24">
        <f t="shared" si="0"/>
        <v>132815</v>
      </c>
      <c r="C24">
        <f t="shared" si="1"/>
        <v>150</v>
      </c>
      <c r="K24" t="s">
        <v>95</v>
      </c>
    </row>
    <row r="25" spans="1:21">
      <c r="A25">
        <v>24</v>
      </c>
      <c r="B25">
        <f t="shared" si="0"/>
        <v>142174</v>
      </c>
      <c r="C25">
        <f t="shared" si="1"/>
        <v>150</v>
      </c>
      <c r="L25" t="s">
        <v>103</v>
      </c>
      <c r="O25" t="s">
        <v>92</v>
      </c>
    </row>
    <row r="26" spans="1:21">
      <c r="A26">
        <v>25</v>
      </c>
      <c r="B26">
        <f t="shared" si="0"/>
        <v>151770</v>
      </c>
      <c r="C26">
        <f t="shared" si="1"/>
        <v>150</v>
      </c>
      <c r="K26" t="s">
        <v>98</v>
      </c>
    </row>
    <row r="27" spans="1:21">
      <c r="A27">
        <v>26</v>
      </c>
      <c r="B27">
        <f t="shared" si="0"/>
        <v>161599</v>
      </c>
      <c r="C27">
        <f t="shared" si="1"/>
        <v>150</v>
      </c>
      <c r="L27" t="s">
        <v>99</v>
      </c>
      <c r="M27" t="s">
        <v>100</v>
      </c>
      <c r="N27" t="s">
        <v>151</v>
      </c>
      <c r="P27" t="s">
        <v>152</v>
      </c>
    </row>
    <row r="28" spans="1:21">
      <c r="A28">
        <v>27</v>
      </c>
      <c r="B28">
        <f t="shared" si="0"/>
        <v>171658</v>
      </c>
      <c r="C28">
        <f t="shared" si="1"/>
        <v>150</v>
      </c>
      <c r="K28" t="s">
        <v>96</v>
      </c>
      <c r="L28">
        <v>11040</v>
      </c>
      <c r="M28" t="s">
        <v>101</v>
      </c>
      <c r="N28">
        <f>L28/1000</f>
        <v>11.04</v>
      </c>
      <c r="P28">
        <f>L28*5</f>
        <v>55200</v>
      </c>
    </row>
    <row r="29" spans="1:21">
      <c r="A29">
        <v>28</v>
      </c>
      <c r="B29">
        <f t="shared" si="0"/>
        <v>181943</v>
      </c>
      <c r="C29">
        <f t="shared" si="1"/>
        <v>150</v>
      </c>
      <c r="K29" t="s">
        <v>97</v>
      </c>
      <c r="L29">
        <v>23760</v>
      </c>
      <c r="M29" t="s">
        <v>102</v>
      </c>
      <c r="N29">
        <f>L29/1000</f>
        <v>23.76</v>
      </c>
      <c r="P29">
        <f>L29*5</f>
        <v>118800</v>
      </c>
    </row>
    <row r="30" spans="1:21">
      <c r="A30">
        <v>29</v>
      </c>
      <c r="B30">
        <f t="shared" si="0"/>
        <v>192450</v>
      </c>
      <c r="C30">
        <f t="shared" si="1"/>
        <v>150</v>
      </c>
    </row>
    <row r="31" spans="1:21">
      <c r="A31">
        <v>30</v>
      </c>
      <c r="B31">
        <f t="shared" si="0"/>
        <v>203177</v>
      </c>
      <c r="C31">
        <f t="shared" si="1"/>
        <v>200</v>
      </c>
    </row>
    <row r="32" spans="1:21">
      <c r="A32">
        <v>31</v>
      </c>
      <c r="B32">
        <f t="shared" si="0"/>
        <v>214122</v>
      </c>
      <c r="C32">
        <f t="shared" si="1"/>
        <v>200</v>
      </c>
    </row>
    <row r="33" spans="1:19">
      <c r="A33">
        <v>32</v>
      </c>
      <c r="B33">
        <f t="shared" si="0"/>
        <v>225280</v>
      </c>
      <c r="C33">
        <f t="shared" si="1"/>
        <v>200</v>
      </c>
      <c r="K33" t="s">
        <v>134</v>
      </c>
    </row>
    <row r="34" spans="1:19">
      <c r="A34">
        <v>33</v>
      </c>
      <c r="B34">
        <f t="shared" si="0"/>
        <v>236649</v>
      </c>
      <c r="C34">
        <f t="shared" si="1"/>
        <v>200</v>
      </c>
      <c r="K34" t="s">
        <v>135</v>
      </c>
      <c r="L34" t="s">
        <v>136</v>
      </c>
    </row>
    <row r="35" spans="1:19">
      <c r="A35">
        <v>34</v>
      </c>
      <c r="B35">
        <f t="shared" si="0"/>
        <v>248226</v>
      </c>
      <c r="C35">
        <f t="shared" si="1"/>
        <v>200</v>
      </c>
      <c r="K35" t="s">
        <v>137</v>
      </c>
    </row>
    <row r="36" spans="1:19">
      <c r="A36">
        <v>35</v>
      </c>
      <c r="B36">
        <f t="shared" si="0"/>
        <v>260010</v>
      </c>
      <c r="C36">
        <f t="shared" si="1"/>
        <v>200</v>
      </c>
    </row>
    <row r="37" spans="1:19">
      <c r="A37">
        <v>36</v>
      </c>
      <c r="B37">
        <f t="shared" si="0"/>
        <v>271998</v>
      </c>
      <c r="C37">
        <f t="shared" si="1"/>
        <v>200</v>
      </c>
      <c r="K37" t="s">
        <v>150</v>
      </c>
    </row>
    <row r="38" spans="1:19">
      <c r="A38">
        <v>37</v>
      </c>
      <c r="B38">
        <f t="shared" si="0"/>
        <v>284187</v>
      </c>
      <c r="C38">
        <f t="shared" si="1"/>
        <v>200</v>
      </c>
      <c r="K38" t="s">
        <v>163</v>
      </c>
    </row>
    <row r="39" spans="1:19">
      <c r="A39">
        <v>38</v>
      </c>
      <c r="B39">
        <f t="shared" si="0"/>
        <v>296576</v>
      </c>
      <c r="C39">
        <f t="shared" si="1"/>
        <v>200</v>
      </c>
      <c r="K39" t="s">
        <v>158</v>
      </c>
    </row>
    <row r="40" spans="1:19">
      <c r="A40">
        <v>39</v>
      </c>
      <c r="B40">
        <f t="shared" si="0"/>
        <v>309161</v>
      </c>
      <c r="C40">
        <f t="shared" si="1"/>
        <v>200</v>
      </c>
      <c r="K40" t="s">
        <v>156</v>
      </c>
    </row>
    <row r="41" spans="1:19">
      <c r="A41">
        <v>40</v>
      </c>
      <c r="B41">
        <f t="shared" si="0"/>
        <v>321942</v>
      </c>
      <c r="C41">
        <f t="shared" si="1"/>
        <v>250</v>
      </c>
      <c r="K41" t="s">
        <v>164</v>
      </c>
    </row>
    <row r="42" spans="1:19">
      <c r="A42">
        <v>41</v>
      </c>
      <c r="B42">
        <f t="shared" si="0"/>
        <v>334916</v>
      </c>
      <c r="C42">
        <f t="shared" si="1"/>
        <v>250</v>
      </c>
      <c r="K42" t="s">
        <v>153</v>
      </c>
    </row>
    <row r="43" spans="1:19">
      <c r="A43">
        <v>42</v>
      </c>
      <c r="B43">
        <f t="shared" si="0"/>
        <v>348081</v>
      </c>
      <c r="C43">
        <f t="shared" si="1"/>
        <v>250</v>
      </c>
      <c r="J43" s="38" t="s">
        <v>160</v>
      </c>
      <c r="K43" t="s">
        <v>169</v>
      </c>
    </row>
    <row r="44" spans="1:19">
      <c r="A44">
        <v>43</v>
      </c>
      <c r="B44">
        <f t="shared" si="0"/>
        <v>361436</v>
      </c>
      <c r="C44">
        <f t="shared" si="1"/>
        <v>250</v>
      </c>
      <c r="J44" s="38"/>
      <c r="K44" t="s">
        <v>157</v>
      </c>
    </row>
    <row r="45" spans="1:19">
      <c r="A45">
        <v>44</v>
      </c>
      <c r="B45">
        <f t="shared" si="0"/>
        <v>374979</v>
      </c>
      <c r="C45">
        <f t="shared" si="1"/>
        <v>250</v>
      </c>
      <c r="J45" s="38" t="s">
        <v>159</v>
      </c>
      <c r="K45" t="s">
        <v>155</v>
      </c>
    </row>
    <row r="46" spans="1:19">
      <c r="A46">
        <v>45</v>
      </c>
      <c r="B46">
        <f t="shared" si="0"/>
        <v>388707</v>
      </c>
      <c r="C46">
        <f t="shared" si="1"/>
        <v>250</v>
      </c>
      <c r="J46" s="38"/>
      <c r="K46" t="s">
        <v>154</v>
      </c>
    </row>
    <row r="47" spans="1:19">
      <c r="A47">
        <v>46</v>
      </c>
      <c r="B47">
        <f t="shared" si="0"/>
        <v>402619</v>
      </c>
      <c r="C47">
        <f t="shared" si="1"/>
        <v>250</v>
      </c>
      <c r="I47" t="s">
        <v>162</v>
      </c>
      <c r="J47" t="s">
        <v>161</v>
      </c>
      <c r="K47" t="s">
        <v>170</v>
      </c>
    </row>
    <row r="48" spans="1:19">
      <c r="A48">
        <v>47</v>
      </c>
      <c r="B48">
        <f t="shared" si="0"/>
        <v>416715</v>
      </c>
      <c r="C48">
        <f t="shared" si="1"/>
        <v>250</v>
      </c>
      <c r="S48" t="s">
        <v>175</v>
      </c>
    </row>
    <row r="49" spans="1:11">
      <c r="A49">
        <v>48</v>
      </c>
      <c r="B49">
        <f t="shared" si="0"/>
        <v>430991</v>
      </c>
      <c r="C49">
        <f t="shared" si="1"/>
        <v>250</v>
      </c>
      <c r="J49" t="s">
        <v>165</v>
      </c>
    </row>
    <row r="50" spans="1:11">
      <c r="A50">
        <v>49</v>
      </c>
      <c r="B50">
        <f t="shared" si="0"/>
        <v>445447</v>
      </c>
      <c r="C50">
        <f t="shared" si="1"/>
        <v>250</v>
      </c>
      <c r="K50" t="s">
        <v>167</v>
      </c>
    </row>
    <row r="51" spans="1:11">
      <c r="A51">
        <v>50</v>
      </c>
      <c r="B51">
        <f t="shared" si="0"/>
        <v>460081</v>
      </c>
      <c r="C51">
        <f t="shared" si="1"/>
        <v>300</v>
      </c>
      <c r="K51" t="s">
        <v>166</v>
      </c>
    </row>
    <row r="52" spans="1:11">
      <c r="A52">
        <v>51</v>
      </c>
      <c r="B52">
        <f t="shared" si="0"/>
        <v>474892</v>
      </c>
      <c r="C52">
        <f t="shared" si="1"/>
        <v>300</v>
      </c>
      <c r="K52" t="s">
        <v>168</v>
      </c>
    </row>
    <row r="53" spans="1:11">
      <c r="A53">
        <v>52</v>
      </c>
      <c r="B53">
        <f t="shared" si="0"/>
        <v>489878</v>
      </c>
      <c r="C53">
        <f t="shared" si="1"/>
        <v>300</v>
      </c>
    </row>
    <row r="54" spans="1:11">
      <c r="A54">
        <v>53</v>
      </c>
      <c r="B54">
        <f t="shared" si="0"/>
        <v>505038</v>
      </c>
      <c r="C54">
        <f t="shared" si="1"/>
        <v>300</v>
      </c>
    </row>
    <row r="55" spans="1:11">
      <c r="A55">
        <v>54</v>
      </c>
      <c r="B55">
        <f t="shared" si="0"/>
        <v>520370</v>
      </c>
      <c r="C55">
        <f t="shared" si="1"/>
        <v>300</v>
      </c>
    </row>
    <row r="56" spans="1:11">
      <c r="A56">
        <v>55</v>
      </c>
      <c r="B56">
        <f t="shared" si="0"/>
        <v>535874</v>
      </c>
      <c r="C56">
        <f t="shared" si="1"/>
        <v>300</v>
      </c>
    </row>
    <row r="57" spans="1:11">
      <c r="A57">
        <v>56</v>
      </c>
      <c r="B57">
        <f t="shared" si="0"/>
        <v>551548</v>
      </c>
      <c r="C57">
        <f t="shared" si="1"/>
        <v>300</v>
      </c>
    </row>
    <row r="58" spans="1:11">
      <c r="A58">
        <v>57</v>
      </c>
      <c r="B58">
        <f t="shared" si="0"/>
        <v>567390</v>
      </c>
      <c r="C58">
        <f t="shared" si="1"/>
        <v>300</v>
      </c>
    </row>
    <row r="59" spans="1:11">
      <c r="A59">
        <v>58</v>
      </c>
      <c r="B59">
        <f t="shared" si="0"/>
        <v>583401</v>
      </c>
      <c r="C59">
        <f t="shared" si="1"/>
        <v>300</v>
      </c>
    </row>
    <row r="60" spans="1:11">
      <c r="A60">
        <v>59</v>
      </c>
      <c r="B60">
        <f t="shared" si="0"/>
        <v>599578</v>
      </c>
      <c r="C60">
        <f t="shared" si="1"/>
        <v>300</v>
      </c>
    </row>
    <row r="61" spans="1:11">
      <c r="A61">
        <v>60</v>
      </c>
      <c r="B61">
        <f t="shared" si="0"/>
        <v>615920</v>
      </c>
      <c r="C61">
        <f t="shared" si="1"/>
        <v>350</v>
      </c>
    </row>
    <row r="62" spans="1:11">
      <c r="A62">
        <v>61</v>
      </c>
      <c r="B62">
        <f t="shared" si="0"/>
        <v>632427</v>
      </c>
      <c r="C62">
        <f t="shared" si="1"/>
        <v>350</v>
      </c>
    </row>
    <row r="63" spans="1:11">
      <c r="A63">
        <v>62</v>
      </c>
      <c r="B63">
        <f t="shared" si="0"/>
        <v>649096</v>
      </c>
      <c r="C63">
        <f t="shared" si="1"/>
        <v>350</v>
      </c>
    </row>
    <row r="64" spans="1:11">
      <c r="A64">
        <v>63</v>
      </c>
      <c r="B64">
        <f t="shared" si="0"/>
        <v>665928</v>
      </c>
      <c r="C64">
        <f t="shared" si="1"/>
        <v>350</v>
      </c>
    </row>
    <row r="65" spans="1:3">
      <c r="A65">
        <v>64</v>
      </c>
      <c r="B65">
        <f t="shared" si="0"/>
        <v>682921</v>
      </c>
      <c r="C65">
        <f t="shared" si="1"/>
        <v>350</v>
      </c>
    </row>
    <row r="66" spans="1:3">
      <c r="A66">
        <v>65</v>
      </c>
      <c r="B66">
        <f t="shared" ref="B66:B129" si="4">INT($G$2*A66^1.6)</f>
        <v>700074</v>
      </c>
      <c r="C66">
        <f t="shared" ref="C66:C129" si="5">$H$2*INT((A66/10+1))</f>
        <v>350</v>
      </c>
    </row>
    <row r="67" spans="1:3">
      <c r="A67">
        <v>66</v>
      </c>
      <c r="B67">
        <f t="shared" si="4"/>
        <v>717386</v>
      </c>
      <c r="C67">
        <f t="shared" si="5"/>
        <v>350</v>
      </c>
    </row>
    <row r="68" spans="1:3">
      <c r="A68">
        <v>67</v>
      </c>
      <c r="B68">
        <f t="shared" si="4"/>
        <v>734856</v>
      </c>
      <c r="C68">
        <f t="shared" si="5"/>
        <v>350</v>
      </c>
    </row>
    <row r="69" spans="1:3">
      <c r="A69">
        <v>68</v>
      </c>
      <c r="B69">
        <f t="shared" si="4"/>
        <v>752483</v>
      </c>
      <c r="C69">
        <f t="shared" si="5"/>
        <v>350</v>
      </c>
    </row>
    <row r="70" spans="1:3">
      <c r="A70">
        <v>69</v>
      </c>
      <c r="B70">
        <f t="shared" si="4"/>
        <v>770266</v>
      </c>
      <c r="C70">
        <f t="shared" si="5"/>
        <v>350</v>
      </c>
    </row>
    <row r="71" spans="1:3">
      <c r="A71">
        <v>70</v>
      </c>
      <c r="B71">
        <f t="shared" si="4"/>
        <v>788205</v>
      </c>
      <c r="C71">
        <f t="shared" si="5"/>
        <v>400</v>
      </c>
    </row>
    <row r="72" spans="1:3">
      <c r="A72">
        <v>71</v>
      </c>
      <c r="B72">
        <f t="shared" si="4"/>
        <v>806298</v>
      </c>
      <c r="C72">
        <f t="shared" si="5"/>
        <v>400</v>
      </c>
    </row>
    <row r="73" spans="1:3">
      <c r="A73">
        <v>72</v>
      </c>
      <c r="B73">
        <f t="shared" si="4"/>
        <v>824545</v>
      </c>
      <c r="C73">
        <f t="shared" si="5"/>
        <v>400</v>
      </c>
    </row>
    <row r="74" spans="1:3">
      <c r="A74">
        <v>73</v>
      </c>
      <c r="B74">
        <f t="shared" si="4"/>
        <v>842945</v>
      </c>
      <c r="C74">
        <f t="shared" si="5"/>
        <v>400</v>
      </c>
    </row>
    <row r="75" spans="1:3">
      <c r="A75">
        <v>74</v>
      </c>
      <c r="B75">
        <f t="shared" si="4"/>
        <v>861496</v>
      </c>
      <c r="C75">
        <f t="shared" si="5"/>
        <v>400</v>
      </c>
    </row>
    <row r="76" spans="1:3">
      <c r="A76">
        <v>75</v>
      </c>
      <c r="B76">
        <f t="shared" si="4"/>
        <v>880198</v>
      </c>
      <c r="C76">
        <f t="shared" si="5"/>
        <v>400</v>
      </c>
    </row>
    <row r="77" spans="1:3">
      <c r="A77">
        <v>76</v>
      </c>
      <c r="B77">
        <f t="shared" si="4"/>
        <v>899051</v>
      </c>
      <c r="C77">
        <f t="shared" si="5"/>
        <v>400</v>
      </c>
    </row>
    <row r="78" spans="1:3">
      <c r="A78">
        <v>77</v>
      </c>
      <c r="B78">
        <f t="shared" si="4"/>
        <v>918053</v>
      </c>
      <c r="C78">
        <f t="shared" si="5"/>
        <v>400</v>
      </c>
    </row>
    <row r="79" spans="1:3">
      <c r="A79">
        <v>78</v>
      </c>
      <c r="B79">
        <f t="shared" si="4"/>
        <v>937203</v>
      </c>
      <c r="C79">
        <f t="shared" si="5"/>
        <v>400</v>
      </c>
    </row>
    <row r="80" spans="1:3">
      <c r="A80">
        <v>79</v>
      </c>
      <c r="B80">
        <f t="shared" si="4"/>
        <v>956502</v>
      </c>
      <c r="C80">
        <f t="shared" si="5"/>
        <v>400</v>
      </c>
    </row>
    <row r="81" spans="1:3">
      <c r="A81">
        <v>80</v>
      </c>
      <c r="B81">
        <f t="shared" si="4"/>
        <v>975947</v>
      </c>
      <c r="C81">
        <f t="shared" si="5"/>
        <v>450</v>
      </c>
    </row>
    <row r="82" spans="1:3">
      <c r="A82">
        <v>81</v>
      </c>
      <c r="B82">
        <f t="shared" si="4"/>
        <v>995539</v>
      </c>
      <c r="C82">
        <f t="shared" si="5"/>
        <v>450</v>
      </c>
    </row>
    <row r="83" spans="1:3">
      <c r="A83">
        <v>82</v>
      </c>
      <c r="B83">
        <f t="shared" si="4"/>
        <v>1015277</v>
      </c>
      <c r="C83">
        <f t="shared" si="5"/>
        <v>450</v>
      </c>
    </row>
    <row r="84" spans="1:3">
      <c r="A84">
        <v>83</v>
      </c>
      <c r="B84">
        <f t="shared" si="4"/>
        <v>1035160</v>
      </c>
      <c r="C84">
        <f t="shared" si="5"/>
        <v>450</v>
      </c>
    </row>
    <row r="85" spans="1:3">
      <c r="A85">
        <v>84</v>
      </c>
      <c r="B85">
        <f t="shared" si="4"/>
        <v>1055187</v>
      </c>
      <c r="C85">
        <f t="shared" si="5"/>
        <v>450</v>
      </c>
    </row>
    <row r="86" spans="1:3">
      <c r="A86">
        <v>85</v>
      </c>
      <c r="B86">
        <f t="shared" si="4"/>
        <v>1075357</v>
      </c>
      <c r="C86">
        <f t="shared" si="5"/>
        <v>450</v>
      </c>
    </row>
    <row r="87" spans="1:3">
      <c r="A87">
        <v>86</v>
      </c>
      <c r="B87">
        <f t="shared" si="4"/>
        <v>1095671</v>
      </c>
      <c r="C87">
        <f t="shared" si="5"/>
        <v>450</v>
      </c>
    </row>
    <row r="88" spans="1:3">
      <c r="A88">
        <v>87</v>
      </c>
      <c r="B88">
        <f t="shared" si="4"/>
        <v>1116126</v>
      </c>
      <c r="C88">
        <f t="shared" si="5"/>
        <v>450</v>
      </c>
    </row>
    <row r="89" spans="1:3">
      <c r="A89">
        <v>88</v>
      </c>
      <c r="B89">
        <f t="shared" si="4"/>
        <v>1136723</v>
      </c>
      <c r="C89">
        <f t="shared" si="5"/>
        <v>450</v>
      </c>
    </row>
    <row r="90" spans="1:3">
      <c r="A90">
        <v>89</v>
      </c>
      <c r="B90">
        <f t="shared" si="4"/>
        <v>1157461</v>
      </c>
      <c r="C90">
        <f t="shared" si="5"/>
        <v>450</v>
      </c>
    </row>
    <row r="91" spans="1:3">
      <c r="A91">
        <v>90</v>
      </c>
      <c r="B91">
        <f t="shared" si="4"/>
        <v>1178340</v>
      </c>
      <c r="C91">
        <f t="shared" si="5"/>
        <v>500</v>
      </c>
    </row>
    <row r="92" spans="1:3">
      <c r="A92">
        <v>91</v>
      </c>
      <c r="B92">
        <f t="shared" si="4"/>
        <v>1199358</v>
      </c>
      <c r="C92">
        <f t="shared" si="5"/>
        <v>500</v>
      </c>
    </row>
    <row r="93" spans="1:3">
      <c r="A93">
        <v>92</v>
      </c>
      <c r="B93">
        <f t="shared" si="4"/>
        <v>1220515</v>
      </c>
      <c r="C93">
        <f t="shared" si="5"/>
        <v>500</v>
      </c>
    </row>
    <row r="94" spans="1:3">
      <c r="A94">
        <v>93</v>
      </c>
      <c r="B94">
        <f t="shared" si="4"/>
        <v>1241810</v>
      </c>
      <c r="C94">
        <f t="shared" si="5"/>
        <v>500</v>
      </c>
    </row>
    <row r="95" spans="1:3">
      <c r="A95">
        <v>94</v>
      </c>
      <c r="B95">
        <f t="shared" si="4"/>
        <v>1263243</v>
      </c>
      <c r="C95">
        <f t="shared" si="5"/>
        <v>500</v>
      </c>
    </row>
    <row r="96" spans="1:3">
      <c r="A96">
        <v>95</v>
      </c>
      <c r="B96">
        <f t="shared" si="4"/>
        <v>1284814</v>
      </c>
      <c r="C96">
        <f t="shared" si="5"/>
        <v>500</v>
      </c>
    </row>
    <row r="97" spans="1:3">
      <c r="A97">
        <v>96</v>
      </c>
      <c r="B97">
        <f t="shared" si="4"/>
        <v>1306521</v>
      </c>
      <c r="C97">
        <f t="shared" si="5"/>
        <v>500</v>
      </c>
    </row>
    <row r="98" spans="1:3">
      <c r="A98">
        <v>97</v>
      </c>
      <c r="B98">
        <f t="shared" si="4"/>
        <v>1328365</v>
      </c>
      <c r="C98">
        <f t="shared" si="5"/>
        <v>500</v>
      </c>
    </row>
    <row r="99" spans="1:3">
      <c r="A99">
        <v>98</v>
      </c>
      <c r="B99">
        <f t="shared" si="4"/>
        <v>1350343</v>
      </c>
      <c r="C99">
        <f t="shared" si="5"/>
        <v>500</v>
      </c>
    </row>
    <row r="100" spans="1:3">
      <c r="A100">
        <v>99</v>
      </c>
      <c r="B100">
        <f t="shared" si="4"/>
        <v>1372457</v>
      </c>
      <c r="C100">
        <f t="shared" si="5"/>
        <v>500</v>
      </c>
    </row>
    <row r="101" spans="1:3">
      <c r="A101">
        <v>100</v>
      </c>
      <c r="B101">
        <f t="shared" si="4"/>
        <v>1394706</v>
      </c>
      <c r="C101">
        <f t="shared" si="5"/>
        <v>550</v>
      </c>
    </row>
    <row r="102" spans="1:3">
      <c r="A102">
        <v>101</v>
      </c>
      <c r="B102">
        <f t="shared" si="4"/>
        <v>1417088</v>
      </c>
      <c r="C102">
        <f t="shared" si="5"/>
        <v>550</v>
      </c>
    </row>
    <row r="103" spans="1:3">
      <c r="A103">
        <v>102</v>
      </c>
      <c r="B103">
        <f t="shared" si="4"/>
        <v>1439603</v>
      </c>
      <c r="C103">
        <f t="shared" si="5"/>
        <v>550</v>
      </c>
    </row>
    <row r="104" spans="1:3">
      <c r="A104">
        <v>103</v>
      </c>
      <c r="B104">
        <f t="shared" si="4"/>
        <v>1462252</v>
      </c>
      <c r="C104">
        <f t="shared" si="5"/>
        <v>550</v>
      </c>
    </row>
    <row r="105" spans="1:3">
      <c r="A105">
        <v>104</v>
      </c>
      <c r="B105">
        <f t="shared" si="4"/>
        <v>1485032</v>
      </c>
      <c r="C105">
        <f t="shared" si="5"/>
        <v>550</v>
      </c>
    </row>
    <row r="106" spans="1:3">
      <c r="A106">
        <v>105</v>
      </c>
      <c r="B106">
        <f t="shared" si="4"/>
        <v>1507945</v>
      </c>
      <c r="C106">
        <f t="shared" si="5"/>
        <v>550</v>
      </c>
    </row>
    <row r="107" spans="1:3">
      <c r="A107">
        <v>106</v>
      </c>
      <c r="B107">
        <f t="shared" si="4"/>
        <v>1530988</v>
      </c>
      <c r="C107">
        <f t="shared" si="5"/>
        <v>550</v>
      </c>
    </row>
    <row r="108" spans="1:3">
      <c r="A108">
        <v>107</v>
      </c>
      <c r="B108">
        <f t="shared" si="4"/>
        <v>1554163</v>
      </c>
      <c r="C108">
        <f t="shared" si="5"/>
        <v>550</v>
      </c>
    </row>
    <row r="109" spans="1:3">
      <c r="A109">
        <v>108</v>
      </c>
      <c r="B109">
        <f t="shared" si="4"/>
        <v>1577468</v>
      </c>
      <c r="C109">
        <f t="shared" si="5"/>
        <v>550</v>
      </c>
    </row>
    <row r="110" spans="1:3">
      <c r="A110">
        <v>109</v>
      </c>
      <c r="B110">
        <f t="shared" si="4"/>
        <v>1600903</v>
      </c>
      <c r="C110">
        <f t="shared" si="5"/>
        <v>550</v>
      </c>
    </row>
    <row r="111" spans="1:3">
      <c r="A111">
        <v>110</v>
      </c>
      <c r="B111">
        <f t="shared" si="4"/>
        <v>1624467</v>
      </c>
      <c r="C111">
        <f t="shared" si="5"/>
        <v>600</v>
      </c>
    </row>
    <row r="112" spans="1:3">
      <c r="A112">
        <v>111</v>
      </c>
      <c r="B112">
        <f t="shared" si="4"/>
        <v>1648160</v>
      </c>
      <c r="C112">
        <f t="shared" si="5"/>
        <v>600</v>
      </c>
    </row>
    <row r="113" spans="1:3">
      <c r="A113">
        <v>112</v>
      </c>
      <c r="B113">
        <f t="shared" si="4"/>
        <v>1671981</v>
      </c>
      <c r="C113">
        <f t="shared" si="5"/>
        <v>600</v>
      </c>
    </row>
    <row r="114" spans="1:3">
      <c r="A114">
        <v>113</v>
      </c>
      <c r="B114">
        <f t="shared" si="4"/>
        <v>1695931</v>
      </c>
      <c r="C114">
        <f t="shared" si="5"/>
        <v>600</v>
      </c>
    </row>
    <row r="115" spans="1:3">
      <c r="A115">
        <v>114</v>
      </c>
      <c r="B115">
        <f t="shared" si="4"/>
        <v>1720007</v>
      </c>
      <c r="C115">
        <f t="shared" si="5"/>
        <v>600</v>
      </c>
    </row>
    <row r="116" spans="1:3">
      <c r="A116">
        <v>115</v>
      </c>
      <c r="B116">
        <f t="shared" si="4"/>
        <v>1744211</v>
      </c>
      <c r="C116">
        <f t="shared" si="5"/>
        <v>600</v>
      </c>
    </row>
    <row r="117" spans="1:3">
      <c r="A117">
        <v>116</v>
      </c>
      <c r="B117">
        <f t="shared" si="4"/>
        <v>1768542</v>
      </c>
      <c r="C117">
        <f t="shared" si="5"/>
        <v>600</v>
      </c>
    </row>
    <row r="118" spans="1:3">
      <c r="A118">
        <v>117</v>
      </c>
      <c r="B118">
        <f t="shared" si="4"/>
        <v>1792999</v>
      </c>
      <c r="C118">
        <f t="shared" si="5"/>
        <v>600</v>
      </c>
    </row>
    <row r="119" spans="1:3">
      <c r="A119">
        <v>118</v>
      </c>
      <c r="B119">
        <f t="shared" si="4"/>
        <v>1817581</v>
      </c>
      <c r="C119">
        <f t="shared" si="5"/>
        <v>600</v>
      </c>
    </row>
    <row r="120" spans="1:3">
      <c r="A120">
        <v>119</v>
      </c>
      <c r="B120">
        <f t="shared" si="4"/>
        <v>1842289</v>
      </c>
      <c r="C120">
        <f t="shared" si="5"/>
        <v>600</v>
      </c>
    </row>
    <row r="121" spans="1:3">
      <c r="A121">
        <v>120</v>
      </c>
      <c r="B121">
        <f t="shared" si="4"/>
        <v>1867121</v>
      </c>
      <c r="C121">
        <f t="shared" si="5"/>
        <v>650</v>
      </c>
    </row>
    <row r="122" spans="1:3">
      <c r="A122">
        <v>121</v>
      </c>
      <c r="B122">
        <f t="shared" si="4"/>
        <v>1892078</v>
      </c>
      <c r="C122">
        <f t="shared" si="5"/>
        <v>650</v>
      </c>
    </row>
    <row r="123" spans="1:3">
      <c r="A123">
        <v>122</v>
      </c>
      <c r="B123">
        <f t="shared" si="4"/>
        <v>1917160</v>
      </c>
      <c r="C123">
        <f t="shared" si="5"/>
        <v>650</v>
      </c>
    </row>
    <row r="124" spans="1:3">
      <c r="A124">
        <v>123</v>
      </c>
      <c r="B124">
        <f t="shared" si="4"/>
        <v>1942365</v>
      </c>
      <c r="C124">
        <f t="shared" si="5"/>
        <v>650</v>
      </c>
    </row>
    <row r="125" spans="1:3">
      <c r="A125">
        <v>124</v>
      </c>
      <c r="B125">
        <f t="shared" si="4"/>
        <v>1967693</v>
      </c>
      <c r="C125">
        <f t="shared" si="5"/>
        <v>650</v>
      </c>
    </row>
    <row r="126" spans="1:3">
      <c r="A126">
        <v>125</v>
      </c>
      <c r="B126">
        <f t="shared" si="4"/>
        <v>1993144</v>
      </c>
      <c r="C126">
        <f t="shared" si="5"/>
        <v>650</v>
      </c>
    </row>
    <row r="127" spans="1:3">
      <c r="A127">
        <v>126</v>
      </c>
      <c r="B127">
        <f t="shared" si="4"/>
        <v>2018717</v>
      </c>
      <c r="C127">
        <f t="shared" si="5"/>
        <v>650</v>
      </c>
    </row>
    <row r="128" spans="1:3">
      <c r="A128">
        <v>127</v>
      </c>
      <c r="B128">
        <f t="shared" si="4"/>
        <v>2044412</v>
      </c>
      <c r="C128">
        <f t="shared" si="5"/>
        <v>650</v>
      </c>
    </row>
    <row r="129" spans="1:3">
      <c r="A129">
        <v>128</v>
      </c>
      <c r="B129">
        <f t="shared" si="4"/>
        <v>2070230</v>
      </c>
      <c r="C129">
        <f t="shared" si="5"/>
        <v>650</v>
      </c>
    </row>
    <row r="130" spans="1:3">
      <c r="A130">
        <v>129</v>
      </c>
      <c r="B130">
        <f t="shared" ref="B130:B193" si="6">INT($G$2*A130^1.6)</f>
        <v>2096168</v>
      </c>
      <c r="C130">
        <f t="shared" ref="C130:C193" si="7">$H$2*INT((A130/10+1))</f>
        <v>650</v>
      </c>
    </row>
    <row r="131" spans="1:3">
      <c r="A131">
        <v>130</v>
      </c>
      <c r="B131">
        <f t="shared" si="6"/>
        <v>2122227</v>
      </c>
      <c r="C131">
        <f t="shared" si="7"/>
        <v>700</v>
      </c>
    </row>
    <row r="132" spans="1:3">
      <c r="A132">
        <v>131</v>
      </c>
      <c r="B132">
        <f t="shared" si="6"/>
        <v>2148407</v>
      </c>
      <c r="C132">
        <f t="shared" si="7"/>
        <v>700</v>
      </c>
    </row>
    <row r="133" spans="1:3">
      <c r="A133">
        <v>132</v>
      </c>
      <c r="B133">
        <f t="shared" si="6"/>
        <v>2174708</v>
      </c>
      <c r="C133">
        <f t="shared" si="7"/>
        <v>700</v>
      </c>
    </row>
    <row r="134" spans="1:3">
      <c r="A134">
        <v>133</v>
      </c>
      <c r="B134">
        <f t="shared" si="6"/>
        <v>2201127</v>
      </c>
      <c r="C134">
        <f t="shared" si="7"/>
        <v>700</v>
      </c>
    </row>
    <row r="135" spans="1:3">
      <c r="A135">
        <v>134</v>
      </c>
      <c r="B135">
        <f t="shared" si="6"/>
        <v>2227667</v>
      </c>
      <c r="C135">
        <f t="shared" si="7"/>
        <v>700</v>
      </c>
    </row>
    <row r="136" spans="1:3">
      <c r="A136">
        <v>135</v>
      </c>
      <c r="B136">
        <f t="shared" si="6"/>
        <v>2254325</v>
      </c>
      <c r="C136">
        <f t="shared" si="7"/>
        <v>700</v>
      </c>
    </row>
    <row r="137" spans="1:3">
      <c r="A137">
        <v>136</v>
      </c>
      <c r="B137">
        <f t="shared" si="6"/>
        <v>2281103</v>
      </c>
      <c r="C137">
        <f t="shared" si="7"/>
        <v>700</v>
      </c>
    </row>
    <row r="138" spans="1:3">
      <c r="A138">
        <v>137</v>
      </c>
      <c r="B138">
        <f t="shared" si="6"/>
        <v>2307998</v>
      </c>
      <c r="C138">
        <f t="shared" si="7"/>
        <v>700</v>
      </c>
    </row>
    <row r="139" spans="1:3">
      <c r="A139">
        <v>138</v>
      </c>
      <c r="B139">
        <f t="shared" si="6"/>
        <v>2335012</v>
      </c>
      <c r="C139">
        <f t="shared" si="7"/>
        <v>700</v>
      </c>
    </row>
    <row r="140" spans="1:3">
      <c r="A140">
        <v>139</v>
      </c>
      <c r="B140">
        <f t="shared" si="6"/>
        <v>2362143</v>
      </c>
      <c r="C140">
        <f t="shared" si="7"/>
        <v>700</v>
      </c>
    </row>
    <row r="141" spans="1:3">
      <c r="A141">
        <v>140</v>
      </c>
      <c r="B141">
        <f t="shared" si="6"/>
        <v>2389392</v>
      </c>
      <c r="C141">
        <f t="shared" si="7"/>
        <v>750</v>
      </c>
    </row>
    <row r="142" spans="1:3">
      <c r="A142">
        <v>141</v>
      </c>
      <c r="B142">
        <f t="shared" si="6"/>
        <v>2416758</v>
      </c>
      <c r="C142">
        <f t="shared" si="7"/>
        <v>750</v>
      </c>
    </row>
    <row r="143" spans="1:3">
      <c r="A143">
        <v>142</v>
      </c>
      <c r="B143">
        <f t="shared" si="6"/>
        <v>2444240</v>
      </c>
      <c r="C143">
        <f t="shared" si="7"/>
        <v>750</v>
      </c>
    </row>
    <row r="144" spans="1:3">
      <c r="A144">
        <v>143</v>
      </c>
      <c r="B144">
        <f t="shared" si="6"/>
        <v>2471839</v>
      </c>
      <c r="C144">
        <f t="shared" si="7"/>
        <v>750</v>
      </c>
    </row>
    <row r="145" spans="1:3">
      <c r="A145">
        <v>144</v>
      </c>
      <c r="B145">
        <f t="shared" si="6"/>
        <v>2499554</v>
      </c>
      <c r="C145">
        <f t="shared" si="7"/>
        <v>750</v>
      </c>
    </row>
    <row r="146" spans="1:3">
      <c r="A146">
        <v>145</v>
      </c>
      <c r="B146">
        <f t="shared" si="6"/>
        <v>2527385</v>
      </c>
      <c r="C146">
        <f t="shared" si="7"/>
        <v>750</v>
      </c>
    </row>
    <row r="147" spans="1:3">
      <c r="A147">
        <v>146</v>
      </c>
      <c r="B147">
        <f t="shared" si="6"/>
        <v>2555331</v>
      </c>
      <c r="C147">
        <f t="shared" si="7"/>
        <v>750</v>
      </c>
    </row>
    <row r="148" spans="1:3">
      <c r="A148">
        <v>147</v>
      </c>
      <c r="B148">
        <f t="shared" si="6"/>
        <v>2583392</v>
      </c>
      <c r="C148">
        <f t="shared" si="7"/>
        <v>750</v>
      </c>
    </row>
    <row r="149" spans="1:3">
      <c r="A149">
        <v>148</v>
      </c>
      <c r="B149">
        <f t="shared" si="6"/>
        <v>2611568</v>
      </c>
      <c r="C149">
        <f t="shared" si="7"/>
        <v>750</v>
      </c>
    </row>
    <row r="150" spans="1:3">
      <c r="A150">
        <v>149</v>
      </c>
      <c r="B150">
        <f t="shared" si="6"/>
        <v>2639858</v>
      </c>
      <c r="C150">
        <f t="shared" si="7"/>
        <v>750</v>
      </c>
    </row>
    <row r="151" spans="1:3">
      <c r="A151">
        <v>150</v>
      </c>
      <c r="B151">
        <f t="shared" si="6"/>
        <v>2668263</v>
      </c>
      <c r="C151">
        <f t="shared" si="7"/>
        <v>800</v>
      </c>
    </row>
    <row r="152" spans="1:3">
      <c r="A152">
        <v>151</v>
      </c>
      <c r="B152">
        <f t="shared" si="6"/>
        <v>2696781</v>
      </c>
      <c r="C152">
        <f t="shared" si="7"/>
        <v>800</v>
      </c>
    </row>
    <row r="153" spans="1:3">
      <c r="A153">
        <v>152</v>
      </c>
      <c r="B153">
        <f t="shared" si="6"/>
        <v>2725413</v>
      </c>
      <c r="C153">
        <f t="shared" si="7"/>
        <v>800</v>
      </c>
    </row>
    <row r="154" spans="1:3">
      <c r="A154">
        <v>153</v>
      </c>
      <c r="B154">
        <f t="shared" si="6"/>
        <v>2754158</v>
      </c>
      <c r="C154">
        <f t="shared" si="7"/>
        <v>800</v>
      </c>
    </row>
    <row r="155" spans="1:3">
      <c r="A155">
        <v>154</v>
      </c>
      <c r="B155">
        <f t="shared" si="6"/>
        <v>2783016</v>
      </c>
      <c r="C155">
        <f t="shared" si="7"/>
        <v>800</v>
      </c>
    </row>
    <row r="156" spans="1:3">
      <c r="A156">
        <v>155</v>
      </c>
      <c r="B156">
        <f t="shared" si="6"/>
        <v>2811987</v>
      </c>
      <c r="C156">
        <f t="shared" si="7"/>
        <v>800</v>
      </c>
    </row>
    <row r="157" spans="1:3">
      <c r="A157">
        <v>156</v>
      </c>
      <c r="B157">
        <f t="shared" si="6"/>
        <v>2841070</v>
      </c>
      <c r="C157">
        <f t="shared" si="7"/>
        <v>800</v>
      </c>
    </row>
    <row r="158" spans="1:3">
      <c r="A158">
        <v>157</v>
      </c>
      <c r="B158">
        <f t="shared" si="6"/>
        <v>2870265</v>
      </c>
      <c r="C158">
        <f t="shared" si="7"/>
        <v>800</v>
      </c>
    </row>
    <row r="159" spans="1:3">
      <c r="A159">
        <v>158</v>
      </c>
      <c r="B159">
        <f t="shared" si="6"/>
        <v>2899572</v>
      </c>
      <c r="C159">
        <f t="shared" si="7"/>
        <v>800</v>
      </c>
    </row>
    <row r="160" spans="1:3">
      <c r="A160">
        <v>159</v>
      </c>
      <c r="B160">
        <f t="shared" si="6"/>
        <v>2928991</v>
      </c>
      <c r="C160">
        <f t="shared" si="7"/>
        <v>800</v>
      </c>
    </row>
    <row r="161" spans="1:3">
      <c r="A161">
        <v>160</v>
      </c>
      <c r="B161">
        <f t="shared" si="6"/>
        <v>2958520</v>
      </c>
      <c r="C161">
        <f t="shared" si="7"/>
        <v>850</v>
      </c>
    </row>
    <row r="162" spans="1:3">
      <c r="A162">
        <v>161</v>
      </c>
      <c r="B162">
        <f t="shared" si="6"/>
        <v>2988161</v>
      </c>
      <c r="C162">
        <f t="shared" si="7"/>
        <v>850</v>
      </c>
    </row>
    <row r="163" spans="1:3">
      <c r="A163">
        <v>162</v>
      </c>
      <c r="B163">
        <f t="shared" si="6"/>
        <v>3017912</v>
      </c>
      <c r="C163">
        <f t="shared" si="7"/>
        <v>850</v>
      </c>
    </row>
    <row r="164" spans="1:3">
      <c r="A164">
        <v>163</v>
      </c>
      <c r="B164">
        <f t="shared" si="6"/>
        <v>3047774</v>
      </c>
      <c r="C164">
        <f t="shared" si="7"/>
        <v>850</v>
      </c>
    </row>
    <row r="165" spans="1:3">
      <c r="A165">
        <v>164</v>
      </c>
      <c r="B165">
        <f t="shared" si="6"/>
        <v>3077746</v>
      </c>
      <c r="C165">
        <f t="shared" si="7"/>
        <v>850</v>
      </c>
    </row>
    <row r="166" spans="1:3">
      <c r="A166">
        <v>165</v>
      </c>
      <c r="B166">
        <f t="shared" si="6"/>
        <v>3107828</v>
      </c>
      <c r="C166">
        <f t="shared" si="7"/>
        <v>850</v>
      </c>
    </row>
    <row r="167" spans="1:3">
      <c r="A167">
        <v>166</v>
      </c>
      <c r="B167">
        <f t="shared" si="6"/>
        <v>3138019</v>
      </c>
      <c r="C167">
        <f t="shared" si="7"/>
        <v>850</v>
      </c>
    </row>
    <row r="168" spans="1:3">
      <c r="A168">
        <v>167</v>
      </c>
      <c r="B168">
        <f t="shared" si="6"/>
        <v>3168319</v>
      </c>
      <c r="C168">
        <f t="shared" si="7"/>
        <v>850</v>
      </c>
    </row>
    <row r="169" spans="1:3">
      <c r="A169">
        <v>168</v>
      </c>
      <c r="B169">
        <f t="shared" si="6"/>
        <v>3198729</v>
      </c>
      <c r="C169">
        <f t="shared" si="7"/>
        <v>850</v>
      </c>
    </row>
    <row r="170" spans="1:3">
      <c r="A170">
        <v>169</v>
      </c>
      <c r="B170">
        <f t="shared" si="6"/>
        <v>3229248</v>
      </c>
      <c r="C170">
        <f t="shared" si="7"/>
        <v>850</v>
      </c>
    </row>
    <row r="171" spans="1:3">
      <c r="A171">
        <v>170</v>
      </c>
      <c r="B171">
        <f t="shared" si="6"/>
        <v>3259874</v>
      </c>
      <c r="C171">
        <f t="shared" si="7"/>
        <v>900</v>
      </c>
    </row>
    <row r="172" spans="1:3">
      <c r="A172">
        <v>171</v>
      </c>
      <c r="B172">
        <f t="shared" si="6"/>
        <v>3290610</v>
      </c>
      <c r="C172">
        <f t="shared" si="7"/>
        <v>900</v>
      </c>
    </row>
    <row r="173" spans="1:3">
      <c r="A173">
        <v>172</v>
      </c>
      <c r="B173">
        <f t="shared" si="6"/>
        <v>3321453</v>
      </c>
      <c r="C173">
        <f t="shared" si="7"/>
        <v>900</v>
      </c>
    </row>
    <row r="174" spans="1:3">
      <c r="A174">
        <v>173</v>
      </c>
      <c r="B174">
        <f t="shared" si="6"/>
        <v>3352404</v>
      </c>
      <c r="C174">
        <f t="shared" si="7"/>
        <v>900</v>
      </c>
    </row>
    <row r="175" spans="1:3">
      <c r="A175">
        <v>174</v>
      </c>
      <c r="B175">
        <f t="shared" si="6"/>
        <v>3383463</v>
      </c>
      <c r="C175">
        <f t="shared" si="7"/>
        <v>900</v>
      </c>
    </row>
    <row r="176" spans="1:3">
      <c r="A176">
        <v>175</v>
      </c>
      <c r="B176">
        <f t="shared" si="6"/>
        <v>3414629</v>
      </c>
      <c r="C176">
        <f t="shared" si="7"/>
        <v>900</v>
      </c>
    </row>
    <row r="177" spans="1:3">
      <c r="A177">
        <v>176</v>
      </c>
      <c r="B177">
        <f t="shared" si="6"/>
        <v>3445902</v>
      </c>
      <c r="C177">
        <f t="shared" si="7"/>
        <v>900</v>
      </c>
    </row>
    <row r="178" spans="1:3">
      <c r="A178">
        <v>177</v>
      </c>
      <c r="B178">
        <f t="shared" si="6"/>
        <v>3477281</v>
      </c>
      <c r="C178">
        <f t="shared" si="7"/>
        <v>900</v>
      </c>
    </row>
    <row r="179" spans="1:3">
      <c r="A179">
        <v>178</v>
      </c>
      <c r="B179">
        <f t="shared" si="6"/>
        <v>3508768</v>
      </c>
      <c r="C179">
        <f t="shared" si="7"/>
        <v>900</v>
      </c>
    </row>
    <row r="180" spans="1:3">
      <c r="A180">
        <v>179</v>
      </c>
      <c r="B180">
        <f t="shared" si="6"/>
        <v>3540360</v>
      </c>
      <c r="C180">
        <f t="shared" si="7"/>
        <v>900</v>
      </c>
    </row>
    <row r="181" spans="1:3">
      <c r="A181">
        <v>180</v>
      </c>
      <c r="B181">
        <f t="shared" si="6"/>
        <v>3572059</v>
      </c>
      <c r="C181">
        <f t="shared" si="7"/>
        <v>950</v>
      </c>
    </row>
    <row r="182" spans="1:3">
      <c r="A182">
        <v>181</v>
      </c>
      <c r="B182">
        <f t="shared" si="6"/>
        <v>3603863</v>
      </c>
      <c r="C182">
        <f t="shared" si="7"/>
        <v>950</v>
      </c>
    </row>
    <row r="183" spans="1:3">
      <c r="A183">
        <v>182</v>
      </c>
      <c r="B183">
        <f t="shared" si="6"/>
        <v>3635774</v>
      </c>
      <c r="C183">
        <f t="shared" si="7"/>
        <v>950</v>
      </c>
    </row>
    <row r="184" spans="1:3">
      <c r="A184">
        <v>183</v>
      </c>
      <c r="B184">
        <f t="shared" si="6"/>
        <v>3667789</v>
      </c>
      <c r="C184">
        <f t="shared" si="7"/>
        <v>950</v>
      </c>
    </row>
    <row r="185" spans="1:3">
      <c r="A185">
        <v>184</v>
      </c>
      <c r="B185">
        <f t="shared" si="6"/>
        <v>3699910</v>
      </c>
      <c r="C185">
        <f t="shared" si="7"/>
        <v>950</v>
      </c>
    </row>
    <row r="186" spans="1:3">
      <c r="A186">
        <v>185</v>
      </c>
      <c r="B186">
        <f t="shared" si="6"/>
        <v>3732135</v>
      </c>
      <c r="C186">
        <f t="shared" si="7"/>
        <v>950</v>
      </c>
    </row>
    <row r="187" spans="1:3">
      <c r="A187">
        <v>186</v>
      </c>
      <c r="B187">
        <f t="shared" si="6"/>
        <v>3764466</v>
      </c>
      <c r="C187">
        <f t="shared" si="7"/>
        <v>950</v>
      </c>
    </row>
    <row r="188" spans="1:3">
      <c r="A188">
        <v>187</v>
      </c>
      <c r="B188">
        <f t="shared" si="6"/>
        <v>3796900</v>
      </c>
      <c r="C188">
        <f t="shared" si="7"/>
        <v>950</v>
      </c>
    </row>
    <row r="189" spans="1:3">
      <c r="A189">
        <v>188</v>
      </c>
      <c r="B189">
        <f t="shared" si="6"/>
        <v>3829439</v>
      </c>
      <c r="C189">
        <f t="shared" si="7"/>
        <v>950</v>
      </c>
    </row>
    <row r="190" spans="1:3">
      <c r="A190">
        <v>189</v>
      </c>
      <c r="B190">
        <f t="shared" si="6"/>
        <v>3862082</v>
      </c>
      <c r="C190">
        <f t="shared" si="7"/>
        <v>950</v>
      </c>
    </row>
    <row r="191" spans="1:3">
      <c r="A191">
        <v>190</v>
      </c>
      <c r="B191">
        <f t="shared" si="6"/>
        <v>3894829</v>
      </c>
      <c r="C191">
        <f t="shared" si="7"/>
        <v>1000</v>
      </c>
    </row>
    <row r="192" spans="1:3">
      <c r="A192">
        <v>191</v>
      </c>
      <c r="B192">
        <f t="shared" si="6"/>
        <v>3927679</v>
      </c>
      <c r="C192">
        <f t="shared" si="7"/>
        <v>1000</v>
      </c>
    </row>
    <row r="193" spans="1:3">
      <c r="A193">
        <v>192</v>
      </c>
      <c r="B193">
        <f t="shared" si="6"/>
        <v>3960633</v>
      </c>
      <c r="C193">
        <f t="shared" si="7"/>
        <v>1000</v>
      </c>
    </row>
    <row r="194" spans="1:3">
      <c r="A194">
        <v>193</v>
      </c>
      <c r="B194">
        <f t="shared" ref="B194:B241" si="8">INT($G$2*A194^1.6)</f>
        <v>3993690</v>
      </c>
      <c r="C194">
        <f t="shared" ref="C194:C241" si="9">$H$2*INT((A194/10+1))</f>
        <v>1000</v>
      </c>
    </row>
    <row r="195" spans="1:3">
      <c r="A195">
        <v>194</v>
      </c>
      <c r="B195">
        <f t="shared" si="8"/>
        <v>4026849</v>
      </c>
      <c r="C195">
        <f t="shared" si="9"/>
        <v>1000</v>
      </c>
    </row>
    <row r="196" spans="1:3">
      <c r="A196">
        <v>195</v>
      </c>
      <c r="B196">
        <f t="shared" si="8"/>
        <v>4060112</v>
      </c>
      <c r="C196">
        <f t="shared" si="9"/>
        <v>1000</v>
      </c>
    </row>
    <row r="197" spans="1:3">
      <c r="A197">
        <v>196</v>
      </c>
      <c r="B197">
        <f t="shared" si="8"/>
        <v>4093477</v>
      </c>
      <c r="C197">
        <f t="shared" si="9"/>
        <v>1000</v>
      </c>
    </row>
    <row r="198" spans="1:3">
      <c r="A198">
        <v>197</v>
      </c>
      <c r="B198">
        <f t="shared" si="8"/>
        <v>4126944</v>
      </c>
      <c r="C198">
        <f t="shared" si="9"/>
        <v>1000</v>
      </c>
    </row>
    <row r="199" spans="1:3">
      <c r="A199">
        <v>198</v>
      </c>
      <c r="B199">
        <f t="shared" si="8"/>
        <v>4160513</v>
      </c>
      <c r="C199">
        <f t="shared" si="9"/>
        <v>1000</v>
      </c>
    </row>
    <row r="200" spans="1:3">
      <c r="A200">
        <v>199</v>
      </c>
      <c r="B200">
        <f t="shared" si="8"/>
        <v>4194185</v>
      </c>
      <c r="C200">
        <f t="shared" si="9"/>
        <v>1000</v>
      </c>
    </row>
    <row r="201" spans="1:3">
      <c r="A201">
        <v>200</v>
      </c>
      <c r="B201">
        <f t="shared" si="8"/>
        <v>4227958</v>
      </c>
      <c r="C201">
        <f t="shared" si="9"/>
        <v>1050</v>
      </c>
    </row>
    <row r="202" spans="1:3">
      <c r="A202">
        <v>201</v>
      </c>
      <c r="B202">
        <f t="shared" si="8"/>
        <v>4261832</v>
      </c>
      <c r="C202">
        <f t="shared" si="9"/>
        <v>1050</v>
      </c>
    </row>
    <row r="203" spans="1:3">
      <c r="A203">
        <v>202</v>
      </c>
      <c r="B203">
        <f t="shared" si="8"/>
        <v>4295808</v>
      </c>
      <c r="C203">
        <f t="shared" si="9"/>
        <v>1050</v>
      </c>
    </row>
    <row r="204" spans="1:3">
      <c r="A204">
        <v>203</v>
      </c>
      <c r="B204">
        <f t="shared" si="8"/>
        <v>4329884</v>
      </c>
      <c r="C204">
        <f t="shared" si="9"/>
        <v>1050</v>
      </c>
    </row>
    <row r="205" spans="1:3">
      <c r="A205">
        <v>204</v>
      </c>
      <c r="B205">
        <f t="shared" si="8"/>
        <v>4364062</v>
      </c>
      <c r="C205">
        <f t="shared" si="9"/>
        <v>1050</v>
      </c>
    </row>
    <row r="206" spans="1:3">
      <c r="A206">
        <v>205</v>
      </c>
      <c r="B206">
        <f t="shared" si="8"/>
        <v>4398340</v>
      </c>
      <c r="C206">
        <f t="shared" si="9"/>
        <v>1050</v>
      </c>
    </row>
    <row r="207" spans="1:3">
      <c r="A207">
        <v>206</v>
      </c>
      <c r="B207">
        <f t="shared" si="8"/>
        <v>4432719</v>
      </c>
      <c r="C207">
        <f t="shared" si="9"/>
        <v>1050</v>
      </c>
    </row>
    <row r="208" spans="1:3">
      <c r="A208">
        <v>207</v>
      </c>
      <c r="B208">
        <f t="shared" si="8"/>
        <v>4467198</v>
      </c>
      <c r="C208">
        <f t="shared" si="9"/>
        <v>1050</v>
      </c>
    </row>
    <row r="209" spans="1:3">
      <c r="A209">
        <v>208</v>
      </c>
      <c r="B209">
        <f t="shared" si="8"/>
        <v>4501777</v>
      </c>
      <c r="C209">
        <f t="shared" si="9"/>
        <v>1050</v>
      </c>
    </row>
    <row r="210" spans="1:3">
      <c r="A210">
        <v>209</v>
      </c>
      <c r="B210">
        <f t="shared" si="8"/>
        <v>4536456</v>
      </c>
      <c r="C210">
        <f t="shared" si="9"/>
        <v>1050</v>
      </c>
    </row>
    <row r="211" spans="1:3">
      <c r="A211">
        <v>210</v>
      </c>
      <c r="B211">
        <f t="shared" si="8"/>
        <v>4571234</v>
      </c>
      <c r="C211">
        <f t="shared" si="9"/>
        <v>1100</v>
      </c>
    </row>
    <row r="212" spans="1:3">
      <c r="A212">
        <v>211</v>
      </c>
      <c r="B212">
        <f t="shared" si="8"/>
        <v>4606113</v>
      </c>
      <c r="C212">
        <f t="shared" si="9"/>
        <v>1100</v>
      </c>
    </row>
    <row r="213" spans="1:3">
      <c r="A213">
        <v>212</v>
      </c>
      <c r="B213">
        <f t="shared" si="8"/>
        <v>4641090</v>
      </c>
      <c r="C213">
        <f t="shared" si="9"/>
        <v>1100</v>
      </c>
    </row>
    <row r="214" spans="1:3">
      <c r="A214">
        <v>213</v>
      </c>
      <c r="B214">
        <f t="shared" si="8"/>
        <v>4676167</v>
      </c>
      <c r="C214">
        <f t="shared" si="9"/>
        <v>1100</v>
      </c>
    </row>
    <row r="215" spans="1:3">
      <c r="A215">
        <v>214</v>
      </c>
      <c r="B215">
        <f t="shared" si="8"/>
        <v>4711342</v>
      </c>
      <c r="C215">
        <f t="shared" si="9"/>
        <v>1100</v>
      </c>
    </row>
    <row r="216" spans="1:3">
      <c r="A216">
        <v>215</v>
      </c>
      <c r="B216">
        <f t="shared" si="8"/>
        <v>4746617</v>
      </c>
      <c r="C216">
        <f t="shared" si="9"/>
        <v>1100</v>
      </c>
    </row>
    <row r="217" spans="1:3">
      <c r="A217">
        <v>216</v>
      </c>
      <c r="B217">
        <f t="shared" si="8"/>
        <v>4781990</v>
      </c>
      <c r="C217">
        <f t="shared" si="9"/>
        <v>1100</v>
      </c>
    </row>
    <row r="218" spans="1:3">
      <c r="A218">
        <v>217</v>
      </c>
      <c r="B218">
        <f t="shared" si="8"/>
        <v>4817461</v>
      </c>
      <c r="C218">
        <f t="shared" si="9"/>
        <v>1100</v>
      </c>
    </row>
    <row r="219" spans="1:3">
      <c r="A219">
        <v>218</v>
      </c>
      <c r="B219">
        <f t="shared" si="8"/>
        <v>4853030</v>
      </c>
      <c r="C219">
        <f t="shared" si="9"/>
        <v>1100</v>
      </c>
    </row>
    <row r="220" spans="1:3">
      <c r="A220">
        <v>219</v>
      </c>
      <c r="B220">
        <f t="shared" si="8"/>
        <v>4888698</v>
      </c>
      <c r="C220">
        <f t="shared" si="9"/>
        <v>1100</v>
      </c>
    </row>
    <row r="221" spans="1:3">
      <c r="A221">
        <v>220</v>
      </c>
      <c r="B221">
        <f t="shared" si="8"/>
        <v>4924463</v>
      </c>
      <c r="C221">
        <f t="shared" si="9"/>
        <v>1150</v>
      </c>
    </row>
    <row r="222" spans="1:3">
      <c r="A222">
        <v>221</v>
      </c>
      <c r="B222">
        <f t="shared" si="8"/>
        <v>4960327</v>
      </c>
      <c r="C222">
        <f t="shared" si="9"/>
        <v>1150</v>
      </c>
    </row>
    <row r="223" spans="1:3">
      <c r="A223">
        <v>222</v>
      </c>
      <c r="B223">
        <f t="shared" si="8"/>
        <v>4996287</v>
      </c>
      <c r="C223">
        <f t="shared" si="9"/>
        <v>1150</v>
      </c>
    </row>
    <row r="224" spans="1:3">
      <c r="A224">
        <v>223</v>
      </c>
      <c r="B224">
        <f t="shared" si="8"/>
        <v>5032345</v>
      </c>
      <c r="C224">
        <f t="shared" si="9"/>
        <v>1150</v>
      </c>
    </row>
    <row r="225" spans="1:3">
      <c r="A225">
        <v>224</v>
      </c>
      <c r="B225">
        <f t="shared" si="8"/>
        <v>5068500</v>
      </c>
      <c r="C225">
        <f t="shared" si="9"/>
        <v>1150</v>
      </c>
    </row>
    <row r="226" spans="1:3">
      <c r="A226">
        <v>225</v>
      </c>
      <c r="B226">
        <f t="shared" si="8"/>
        <v>5104752</v>
      </c>
      <c r="C226">
        <f t="shared" si="9"/>
        <v>1150</v>
      </c>
    </row>
    <row r="227" spans="1:3">
      <c r="A227">
        <v>226</v>
      </c>
      <c r="B227">
        <f t="shared" si="8"/>
        <v>5141101</v>
      </c>
      <c r="C227">
        <f t="shared" si="9"/>
        <v>1150</v>
      </c>
    </row>
    <row r="228" spans="1:3">
      <c r="A228">
        <v>227</v>
      </c>
      <c r="B228">
        <f t="shared" si="8"/>
        <v>5177546</v>
      </c>
      <c r="C228">
        <f t="shared" si="9"/>
        <v>1150</v>
      </c>
    </row>
    <row r="229" spans="1:3">
      <c r="A229">
        <v>228</v>
      </c>
      <c r="B229">
        <f t="shared" si="8"/>
        <v>5214088</v>
      </c>
      <c r="C229">
        <f t="shared" si="9"/>
        <v>1150</v>
      </c>
    </row>
    <row r="230" spans="1:3">
      <c r="A230">
        <v>229</v>
      </c>
      <c r="B230">
        <f t="shared" si="8"/>
        <v>5250727</v>
      </c>
      <c r="C230">
        <f t="shared" si="9"/>
        <v>1150</v>
      </c>
    </row>
    <row r="231" spans="1:3">
      <c r="A231">
        <v>230</v>
      </c>
      <c r="B231">
        <f t="shared" si="8"/>
        <v>5287461</v>
      </c>
      <c r="C231">
        <f t="shared" si="9"/>
        <v>1200</v>
      </c>
    </row>
    <row r="232" spans="1:3">
      <c r="A232">
        <v>231</v>
      </c>
      <c r="B232">
        <f t="shared" si="8"/>
        <v>5324291</v>
      </c>
      <c r="C232">
        <f t="shared" si="9"/>
        <v>1200</v>
      </c>
    </row>
    <row r="233" spans="1:3">
      <c r="A233">
        <v>232</v>
      </c>
      <c r="B233">
        <f t="shared" si="8"/>
        <v>5361217</v>
      </c>
      <c r="C233">
        <f t="shared" si="9"/>
        <v>1200</v>
      </c>
    </row>
    <row r="234" spans="1:3">
      <c r="A234">
        <v>233</v>
      </c>
      <c r="B234">
        <f t="shared" si="8"/>
        <v>5398239</v>
      </c>
      <c r="C234">
        <f t="shared" si="9"/>
        <v>1200</v>
      </c>
    </row>
    <row r="235" spans="1:3">
      <c r="A235">
        <v>234</v>
      </c>
      <c r="B235">
        <f t="shared" si="8"/>
        <v>5435356</v>
      </c>
      <c r="C235">
        <f t="shared" si="9"/>
        <v>1200</v>
      </c>
    </row>
    <row r="236" spans="1:3">
      <c r="A236">
        <v>235</v>
      </c>
      <c r="B236">
        <f t="shared" si="8"/>
        <v>5472569</v>
      </c>
      <c r="C236">
        <f t="shared" si="9"/>
        <v>1200</v>
      </c>
    </row>
    <row r="237" spans="1:3">
      <c r="A237">
        <v>236</v>
      </c>
      <c r="B237">
        <f t="shared" si="8"/>
        <v>5509876</v>
      </c>
      <c r="C237">
        <f t="shared" si="9"/>
        <v>1200</v>
      </c>
    </row>
    <row r="238" spans="1:3">
      <c r="A238">
        <v>237</v>
      </c>
      <c r="B238">
        <f t="shared" si="8"/>
        <v>5547279</v>
      </c>
      <c r="C238">
        <f t="shared" si="9"/>
        <v>1200</v>
      </c>
    </row>
    <row r="239" spans="1:3">
      <c r="A239">
        <v>238</v>
      </c>
      <c r="B239">
        <f t="shared" si="8"/>
        <v>5584776</v>
      </c>
      <c r="C239">
        <f t="shared" si="9"/>
        <v>1200</v>
      </c>
    </row>
    <row r="240" spans="1:3">
      <c r="A240">
        <v>239</v>
      </c>
      <c r="B240">
        <f t="shared" si="8"/>
        <v>5622368</v>
      </c>
      <c r="C240">
        <f t="shared" si="9"/>
        <v>1200</v>
      </c>
    </row>
    <row r="241" spans="1:3">
      <c r="A241">
        <v>240</v>
      </c>
      <c r="B241">
        <f t="shared" si="8"/>
        <v>5660055</v>
      </c>
      <c r="C241">
        <f t="shared" si="9"/>
        <v>1250</v>
      </c>
    </row>
  </sheetData>
  <mergeCells count="2">
    <mergeCell ref="J43:J44"/>
    <mergeCell ref="J45:J46"/>
  </mergeCells>
  <phoneticPr fontId="1" type="noConversion"/>
  <conditionalFormatting sqref="L6:U6 L12:U12 L18:U18">
    <cfRule type="expression" dxfId="39" priority="10">
      <formula>L6="Excluded"</formula>
    </cfRule>
    <cfRule type="expression" dxfId="38" priority="11">
      <formula>L6="Server"</formula>
    </cfRule>
    <cfRule type="expression" dxfId="37" priority="12">
      <formula>L6="Both"</formula>
    </cfRule>
  </conditionalFormatting>
  <conditionalFormatting sqref="L6:U6 L12:U12 L18:U18">
    <cfRule type="expression" dxfId="36" priority="9">
      <formula>L6="Client"</formula>
    </cfRule>
  </conditionalFormatting>
  <dataValidations count="1">
    <dataValidation type="list" allowBlank="1" showInputMessage="1" showErrorMessage="1" sqref="L6:U6 L12:U12 L18:U18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X21"/>
  <sheetViews>
    <sheetView workbookViewId="0">
      <selection activeCell="D26" sqref="D26"/>
    </sheetView>
  </sheetViews>
  <sheetFormatPr defaultColWidth="8.875" defaultRowHeight="13.5"/>
  <cols>
    <col min="1" max="1" width="5.5" bestFit="1" customWidth="1"/>
    <col min="2" max="2" width="9.625" customWidth="1"/>
    <col min="3" max="3" width="9.875" customWidth="1"/>
    <col min="4" max="5" width="13.875" customWidth="1"/>
    <col min="6" max="6" width="6.5" customWidth="1"/>
    <col min="7" max="7" width="12.5" customWidth="1"/>
    <col min="8" max="8" width="12.375" bestFit="1" customWidth="1"/>
    <col min="9" max="9" width="14.125" bestFit="1" customWidth="1"/>
    <col min="10" max="10" width="12.375" bestFit="1" customWidth="1"/>
    <col min="11" max="11" width="14.125" bestFit="1" customWidth="1"/>
    <col min="12" max="12" width="13" bestFit="1" customWidth="1"/>
    <col min="13" max="13" width="14.125" bestFit="1" customWidth="1"/>
    <col min="14" max="14" width="13" bestFit="1" customWidth="1"/>
    <col min="15" max="15" width="14.125" bestFit="1" customWidth="1"/>
    <col min="16" max="16" width="13" bestFit="1" customWidth="1"/>
    <col min="17" max="17" width="14.125" bestFit="1" customWidth="1"/>
    <col min="18" max="18" width="13" bestFit="1" customWidth="1"/>
    <col min="19" max="19" width="14.125" bestFit="1" customWidth="1"/>
    <col min="20" max="20" width="14.5" customWidth="1"/>
    <col min="21" max="21" width="14.625" customWidth="1"/>
    <col min="22" max="23" width="15" customWidth="1"/>
    <col min="24" max="24" width="16.125" customWidth="1"/>
    <col min="25" max="25" width="14.125" customWidth="1"/>
    <col min="26" max="26" width="13.375" customWidth="1"/>
    <col min="27" max="27" width="15.875" customWidth="1"/>
    <col min="28" max="28" width="13.375" customWidth="1"/>
    <col min="29" max="30" width="14.375" customWidth="1"/>
    <col min="31" max="31" width="15.875" customWidth="1"/>
    <col min="32" max="33" width="14.375" customWidth="1"/>
    <col min="34" max="34" width="12.625" customWidth="1"/>
    <col min="35" max="35" width="15.875" customWidth="1"/>
    <col min="36" max="37" width="14.125" customWidth="1"/>
    <col min="38" max="48" width="13.5" customWidth="1"/>
    <col min="49" max="49" width="35.125" customWidth="1"/>
  </cols>
  <sheetData>
    <row r="1" spans="1:50">
      <c r="A1" t="s">
        <v>0</v>
      </c>
    </row>
    <row r="2" spans="1:50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X2" t="s">
        <v>1</v>
      </c>
      <c r="Y2" t="s">
        <v>1</v>
      </c>
      <c r="Z2" t="s">
        <v>1</v>
      </c>
      <c r="AB2" t="s">
        <v>1</v>
      </c>
      <c r="AC2" t="s">
        <v>1</v>
      </c>
      <c r="AD2" t="s">
        <v>1</v>
      </c>
      <c r="AF2" t="s">
        <v>1</v>
      </c>
      <c r="AG2" t="s">
        <v>1</v>
      </c>
      <c r="AH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2</v>
      </c>
      <c r="AX2" t="s">
        <v>1</v>
      </c>
    </row>
    <row r="3" spans="1:50">
      <c r="A3" s="1" t="s">
        <v>0</v>
      </c>
      <c r="B3" s="1" t="s">
        <v>3</v>
      </c>
      <c r="C3" s="1" t="s">
        <v>56</v>
      </c>
      <c r="D3" s="1" t="s">
        <v>57</v>
      </c>
      <c r="E3" s="1" t="s">
        <v>72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75</v>
      </c>
      <c r="X3" s="1" t="s">
        <v>21</v>
      </c>
      <c r="Y3" s="1" t="s">
        <v>22</v>
      </c>
      <c r="Z3" s="1" t="s">
        <v>62</v>
      </c>
      <c r="AA3" s="1" t="s">
        <v>78</v>
      </c>
      <c r="AB3" s="1" t="s">
        <v>61</v>
      </c>
      <c r="AC3" s="1" t="s">
        <v>60</v>
      </c>
      <c r="AD3" s="1" t="s">
        <v>66</v>
      </c>
      <c r="AE3" s="1" t="s">
        <v>79</v>
      </c>
      <c r="AF3" s="1" t="s">
        <v>67</v>
      </c>
      <c r="AG3" s="1" t="s">
        <v>68</v>
      </c>
      <c r="AH3" s="1" t="s">
        <v>23</v>
      </c>
      <c r="AI3" s="1" t="s">
        <v>81</v>
      </c>
      <c r="AJ3" s="1" t="s">
        <v>24</v>
      </c>
      <c r="AK3" s="1" t="s">
        <v>108</v>
      </c>
      <c r="AL3" s="1" t="s">
        <v>25</v>
      </c>
      <c r="AM3" s="1" t="s">
        <v>111</v>
      </c>
      <c r="AN3" s="1" t="s">
        <v>113</v>
      </c>
      <c r="AO3" s="1" t="s">
        <v>115</v>
      </c>
      <c r="AP3" s="1" t="s">
        <v>116</v>
      </c>
      <c r="AQ3" s="1" t="s">
        <v>119</v>
      </c>
      <c r="AR3" s="1" t="s">
        <v>120</v>
      </c>
      <c r="AS3" s="1" t="s">
        <v>123</v>
      </c>
      <c r="AT3" s="1" t="s">
        <v>124</v>
      </c>
      <c r="AU3" s="1" t="s">
        <v>127</v>
      </c>
      <c r="AV3" s="1" t="s">
        <v>128</v>
      </c>
      <c r="AW3" s="1" t="s">
        <v>26</v>
      </c>
      <c r="AX3" s="4" t="s">
        <v>83</v>
      </c>
    </row>
    <row r="4" spans="1:50">
      <c r="A4" s="2" t="s">
        <v>27</v>
      </c>
      <c r="B4" s="2" t="s">
        <v>27</v>
      </c>
      <c r="C4" s="2" t="s">
        <v>29</v>
      </c>
      <c r="D4" s="2" t="s">
        <v>29</v>
      </c>
      <c r="E4" s="2" t="s">
        <v>29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74</v>
      </c>
      <c r="X4" s="2" t="s">
        <v>28</v>
      </c>
      <c r="Y4" s="2" t="s">
        <v>27</v>
      </c>
      <c r="Z4" s="2" t="s">
        <v>27</v>
      </c>
      <c r="AA4" s="2" t="s">
        <v>74</v>
      </c>
      <c r="AB4" s="2" t="s">
        <v>28</v>
      </c>
      <c r="AC4" s="2" t="s">
        <v>27</v>
      </c>
      <c r="AD4" s="2" t="s">
        <v>27</v>
      </c>
      <c r="AE4" s="2" t="s">
        <v>74</v>
      </c>
      <c r="AF4" s="2" t="s">
        <v>28</v>
      </c>
      <c r="AG4" s="2" t="s">
        <v>27</v>
      </c>
      <c r="AH4" s="2" t="s">
        <v>29</v>
      </c>
      <c r="AI4" s="2" t="s">
        <v>74</v>
      </c>
      <c r="AJ4" s="2" t="s">
        <v>29</v>
      </c>
      <c r="AK4" s="2" t="s">
        <v>109</v>
      </c>
      <c r="AL4" s="2" t="s">
        <v>27</v>
      </c>
      <c r="AM4" s="2" t="s">
        <v>27</v>
      </c>
      <c r="AN4" s="2" t="s">
        <v>27</v>
      </c>
      <c r="AO4" s="2" t="s">
        <v>27</v>
      </c>
      <c r="AP4" s="2" t="s">
        <v>27</v>
      </c>
      <c r="AQ4" s="2" t="s">
        <v>27</v>
      </c>
      <c r="AR4" s="2" t="s">
        <v>27</v>
      </c>
      <c r="AS4" s="2" t="s">
        <v>27</v>
      </c>
      <c r="AT4" s="2" t="s">
        <v>27</v>
      </c>
      <c r="AU4" s="2" t="s">
        <v>27</v>
      </c>
      <c r="AV4" s="2" t="s">
        <v>27</v>
      </c>
      <c r="AW4" s="2" t="s">
        <v>29</v>
      </c>
      <c r="AX4" s="2" t="s">
        <v>28</v>
      </c>
    </row>
    <row r="5" spans="1:50">
      <c r="A5" s="3" t="s">
        <v>0</v>
      </c>
      <c r="B5" s="3" t="s">
        <v>30</v>
      </c>
      <c r="C5" s="3" t="s">
        <v>58</v>
      </c>
      <c r="D5" s="3" t="s">
        <v>59</v>
      </c>
      <c r="E5" s="3" t="s">
        <v>73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76</v>
      </c>
      <c r="X5" s="3" t="s">
        <v>48</v>
      </c>
      <c r="Y5" s="3" t="s">
        <v>49</v>
      </c>
      <c r="Z5" s="3" t="s">
        <v>63</v>
      </c>
      <c r="AA5" s="3" t="s">
        <v>77</v>
      </c>
      <c r="AB5" s="3" t="s">
        <v>64</v>
      </c>
      <c r="AC5" s="3" t="s">
        <v>65</v>
      </c>
      <c r="AD5" s="3" t="s">
        <v>69</v>
      </c>
      <c r="AE5" s="3" t="s">
        <v>80</v>
      </c>
      <c r="AF5" s="3" t="s">
        <v>70</v>
      </c>
      <c r="AG5" s="3" t="s">
        <v>71</v>
      </c>
      <c r="AH5" s="3" t="s">
        <v>50</v>
      </c>
      <c r="AI5" s="3" t="s">
        <v>82</v>
      </c>
      <c r="AJ5" s="3" t="s">
        <v>51</v>
      </c>
      <c r="AK5" s="3" t="s">
        <v>110</v>
      </c>
      <c r="AL5" s="3" t="s">
        <v>52</v>
      </c>
      <c r="AM5" s="3" t="s">
        <v>112</v>
      </c>
      <c r="AN5" s="3" t="s">
        <v>114</v>
      </c>
      <c r="AO5" s="3" t="s">
        <v>117</v>
      </c>
      <c r="AP5" s="3" t="s">
        <v>118</v>
      </c>
      <c r="AQ5" s="3" t="s">
        <v>121</v>
      </c>
      <c r="AR5" s="3" t="s">
        <v>122</v>
      </c>
      <c r="AS5" s="3" t="s">
        <v>125</v>
      </c>
      <c r="AT5" s="3" t="s">
        <v>126</v>
      </c>
      <c r="AU5" s="3" t="s">
        <v>129</v>
      </c>
      <c r="AV5" s="3" t="s">
        <v>130</v>
      </c>
      <c r="AW5" s="3" t="s">
        <v>53</v>
      </c>
      <c r="AX5" s="5" t="s">
        <v>84</v>
      </c>
    </row>
    <row r="6" spans="1:50">
      <c r="A6">
        <v>101</v>
      </c>
      <c r="B6" t="s">
        <v>54</v>
      </c>
      <c r="C6">
        <v>10014</v>
      </c>
      <c r="D6">
        <v>10044</v>
      </c>
      <c r="E6">
        <v>10</v>
      </c>
      <c r="F6">
        <v>4</v>
      </c>
      <c r="G6">
        <v>18</v>
      </c>
      <c r="H6">
        <v>17</v>
      </c>
      <c r="I6">
        <v>50</v>
      </c>
      <c r="J6">
        <v>18</v>
      </c>
      <c r="K6">
        <v>50</v>
      </c>
      <c r="L6">
        <v>6</v>
      </c>
      <c r="M6">
        <v>11</v>
      </c>
      <c r="N6">
        <v>3</v>
      </c>
      <c r="O6">
        <v>7</v>
      </c>
      <c r="P6">
        <v>4</v>
      </c>
      <c r="Q6">
        <v>7</v>
      </c>
      <c r="R6">
        <v>5</v>
      </c>
      <c r="S6">
        <v>140</v>
      </c>
      <c r="T6">
        <v>300</v>
      </c>
      <c r="U6">
        <v>20</v>
      </c>
      <c r="V6">
        <v>201881</v>
      </c>
      <c r="W6">
        <v>1011</v>
      </c>
      <c r="X6">
        <v>0</v>
      </c>
      <c r="Y6">
        <v>0</v>
      </c>
      <c r="Z6">
        <v>201882</v>
      </c>
      <c r="AA6">
        <v>1012</v>
      </c>
      <c r="AB6">
        <v>0</v>
      </c>
      <c r="AC6">
        <v>0</v>
      </c>
      <c r="AD6">
        <v>201882</v>
      </c>
      <c r="AE6">
        <v>0</v>
      </c>
      <c r="AF6">
        <v>20188</v>
      </c>
      <c r="AG6">
        <v>80</v>
      </c>
      <c r="AH6">
        <v>201884</v>
      </c>
      <c r="AI6" s="7">
        <v>1014</v>
      </c>
      <c r="AJ6">
        <v>80</v>
      </c>
      <c r="AK6" s="6">
        <v>0</v>
      </c>
      <c r="AL6">
        <v>1</v>
      </c>
      <c r="AM6">
        <v>6011</v>
      </c>
      <c r="AN6">
        <v>20</v>
      </c>
      <c r="AO6">
        <v>6012</v>
      </c>
      <c r="AP6">
        <v>50</v>
      </c>
      <c r="AQ6">
        <v>6013</v>
      </c>
      <c r="AR6">
        <v>80</v>
      </c>
      <c r="AS6">
        <v>6014</v>
      </c>
      <c r="AT6">
        <v>140</v>
      </c>
      <c r="AU6">
        <v>6015</v>
      </c>
      <c r="AV6">
        <v>200</v>
      </c>
      <c r="AW6" t="s">
        <v>85</v>
      </c>
      <c r="AX6">
        <v>1</v>
      </c>
    </row>
    <row r="7" spans="1:50">
      <c r="A7">
        <v>102</v>
      </c>
      <c r="B7" t="s">
        <v>55</v>
      </c>
      <c r="C7">
        <v>10015</v>
      </c>
      <c r="D7">
        <v>10045</v>
      </c>
      <c r="E7">
        <v>20</v>
      </c>
      <c r="F7">
        <v>4</v>
      </c>
      <c r="G7">
        <v>18</v>
      </c>
      <c r="H7">
        <v>17</v>
      </c>
      <c r="I7">
        <v>20</v>
      </c>
      <c r="J7">
        <v>18</v>
      </c>
      <c r="K7">
        <v>20</v>
      </c>
      <c r="L7">
        <v>6</v>
      </c>
      <c r="M7">
        <v>11</v>
      </c>
      <c r="N7">
        <v>3</v>
      </c>
      <c r="O7">
        <v>7</v>
      </c>
      <c r="P7">
        <v>4</v>
      </c>
      <c r="Q7">
        <v>7</v>
      </c>
      <c r="R7">
        <v>5</v>
      </c>
      <c r="S7">
        <v>140</v>
      </c>
      <c r="T7">
        <v>300</v>
      </c>
      <c r="U7">
        <v>20</v>
      </c>
      <c r="V7">
        <v>201991</v>
      </c>
      <c r="W7">
        <v>1021</v>
      </c>
      <c r="X7">
        <v>0</v>
      </c>
      <c r="Y7">
        <v>0</v>
      </c>
      <c r="Z7">
        <v>201992</v>
      </c>
      <c r="AA7">
        <v>1022</v>
      </c>
      <c r="AB7">
        <v>0</v>
      </c>
      <c r="AC7">
        <v>0</v>
      </c>
      <c r="AD7">
        <v>201992</v>
      </c>
      <c r="AE7">
        <v>0</v>
      </c>
      <c r="AF7">
        <v>20199</v>
      </c>
      <c r="AG7">
        <v>80</v>
      </c>
      <c r="AH7">
        <v>201994</v>
      </c>
      <c r="AI7" s="7">
        <v>1014</v>
      </c>
      <c r="AJ7">
        <v>80</v>
      </c>
      <c r="AK7" s="6">
        <v>0</v>
      </c>
      <c r="AL7">
        <v>1</v>
      </c>
      <c r="AM7">
        <v>6021</v>
      </c>
      <c r="AN7">
        <v>20</v>
      </c>
      <c r="AO7">
        <v>6022</v>
      </c>
      <c r="AP7">
        <v>50</v>
      </c>
      <c r="AQ7">
        <v>6023</v>
      </c>
      <c r="AR7">
        <v>80</v>
      </c>
      <c r="AS7">
        <v>6024</v>
      </c>
      <c r="AT7">
        <v>140</v>
      </c>
      <c r="AU7">
        <v>6025</v>
      </c>
      <c r="AV7">
        <v>200</v>
      </c>
      <c r="AW7" t="s">
        <v>86</v>
      </c>
      <c r="AX7">
        <v>1</v>
      </c>
    </row>
    <row r="8" spans="1:50">
      <c r="A8">
        <v>201</v>
      </c>
      <c r="B8" t="s">
        <v>104</v>
      </c>
      <c r="C8">
        <v>10017</v>
      </c>
      <c r="D8">
        <v>10047</v>
      </c>
      <c r="E8">
        <v>10</v>
      </c>
      <c r="F8">
        <v>5</v>
      </c>
      <c r="G8">
        <v>20</v>
      </c>
      <c r="H8">
        <v>6</v>
      </c>
      <c r="I8">
        <v>1000</v>
      </c>
      <c r="J8">
        <v>13</v>
      </c>
      <c r="K8">
        <v>200</v>
      </c>
      <c r="L8">
        <v>6</v>
      </c>
      <c r="M8">
        <v>14</v>
      </c>
      <c r="N8">
        <v>3</v>
      </c>
      <c r="O8">
        <v>9</v>
      </c>
      <c r="P8">
        <v>4</v>
      </c>
      <c r="Q8">
        <v>9</v>
      </c>
      <c r="R8">
        <v>5</v>
      </c>
      <c r="S8">
        <v>180</v>
      </c>
      <c r="T8">
        <v>540</v>
      </c>
      <c r="U8">
        <v>30</v>
      </c>
      <c r="V8">
        <v>300341</v>
      </c>
      <c r="W8">
        <v>2011</v>
      </c>
      <c r="X8">
        <v>0</v>
      </c>
      <c r="Y8">
        <v>0</v>
      </c>
      <c r="Z8">
        <v>300342</v>
      </c>
      <c r="AA8">
        <v>2012</v>
      </c>
      <c r="AB8">
        <v>0</v>
      </c>
      <c r="AC8">
        <v>0</v>
      </c>
      <c r="AD8">
        <v>300342</v>
      </c>
      <c r="AE8">
        <v>0</v>
      </c>
      <c r="AF8">
        <v>30034</v>
      </c>
      <c r="AG8">
        <v>80</v>
      </c>
      <c r="AH8">
        <v>300344</v>
      </c>
      <c r="AI8" s="7">
        <v>2014</v>
      </c>
      <c r="AJ8">
        <v>80</v>
      </c>
      <c r="AK8" s="6">
        <v>0</v>
      </c>
      <c r="AL8">
        <v>2</v>
      </c>
      <c r="AM8">
        <v>6031</v>
      </c>
      <c r="AN8">
        <v>20</v>
      </c>
      <c r="AO8">
        <v>6032</v>
      </c>
      <c r="AP8">
        <v>50</v>
      </c>
      <c r="AQ8">
        <v>6033</v>
      </c>
      <c r="AR8">
        <v>80</v>
      </c>
      <c r="AS8">
        <v>6034</v>
      </c>
      <c r="AT8">
        <v>140</v>
      </c>
      <c r="AU8">
        <v>6035</v>
      </c>
      <c r="AV8">
        <v>200</v>
      </c>
      <c r="AW8" t="s">
        <v>106</v>
      </c>
      <c r="AX8">
        <v>1</v>
      </c>
    </row>
    <row r="9" spans="1:50">
      <c r="A9">
        <v>202</v>
      </c>
      <c r="B9" t="s">
        <v>105</v>
      </c>
      <c r="C9">
        <v>10016</v>
      </c>
      <c r="D9">
        <v>10046</v>
      </c>
      <c r="E9">
        <v>20</v>
      </c>
      <c r="F9">
        <v>5</v>
      </c>
      <c r="G9">
        <v>20</v>
      </c>
      <c r="H9">
        <v>6</v>
      </c>
      <c r="I9">
        <v>500</v>
      </c>
      <c r="J9">
        <v>13</v>
      </c>
      <c r="K9">
        <v>100</v>
      </c>
      <c r="L9">
        <v>6</v>
      </c>
      <c r="M9">
        <v>14</v>
      </c>
      <c r="N9">
        <v>3</v>
      </c>
      <c r="O9">
        <v>9</v>
      </c>
      <c r="P9">
        <v>4</v>
      </c>
      <c r="Q9">
        <v>9</v>
      </c>
      <c r="R9">
        <v>5</v>
      </c>
      <c r="S9">
        <v>180</v>
      </c>
      <c r="T9">
        <v>540</v>
      </c>
      <c r="U9">
        <v>30</v>
      </c>
      <c r="V9">
        <v>300121</v>
      </c>
      <c r="W9">
        <v>2021</v>
      </c>
      <c r="X9">
        <v>0</v>
      </c>
      <c r="Y9">
        <v>0</v>
      </c>
      <c r="Z9">
        <v>300122</v>
      </c>
      <c r="AA9">
        <v>2022</v>
      </c>
      <c r="AB9">
        <v>0</v>
      </c>
      <c r="AC9">
        <v>0</v>
      </c>
      <c r="AD9">
        <v>300122</v>
      </c>
      <c r="AE9">
        <v>0</v>
      </c>
      <c r="AF9">
        <v>30012</v>
      </c>
      <c r="AG9">
        <v>80</v>
      </c>
      <c r="AH9">
        <v>300124</v>
      </c>
      <c r="AI9" s="7">
        <v>2014</v>
      </c>
      <c r="AJ9">
        <v>80</v>
      </c>
      <c r="AK9" s="6">
        <v>0</v>
      </c>
      <c r="AL9">
        <v>2</v>
      </c>
      <c r="AM9">
        <v>6041</v>
      </c>
      <c r="AN9">
        <v>20</v>
      </c>
      <c r="AO9">
        <v>6042</v>
      </c>
      <c r="AP9">
        <v>50</v>
      </c>
      <c r="AQ9">
        <v>6043</v>
      </c>
      <c r="AR9">
        <v>80</v>
      </c>
      <c r="AS9">
        <v>6044</v>
      </c>
      <c r="AT9">
        <v>140</v>
      </c>
      <c r="AU9">
        <v>6045</v>
      </c>
      <c r="AV9">
        <v>200</v>
      </c>
      <c r="AW9" t="s">
        <v>107</v>
      </c>
      <c r="AX9">
        <v>1</v>
      </c>
    </row>
    <row r="10" spans="1:50">
      <c r="A10">
        <v>301</v>
      </c>
      <c r="B10" t="s">
        <v>138</v>
      </c>
      <c r="C10">
        <v>10020</v>
      </c>
      <c r="D10">
        <v>10050</v>
      </c>
      <c r="E10">
        <v>10</v>
      </c>
      <c r="F10">
        <v>5</v>
      </c>
      <c r="G10">
        <v>20</v>
      </c>
      <c r="H10">
        <v>6</v>
      </c>
      <c r="I10">
        <v>1000</v>
      </c>
      <c r="J10">
        <v>16</v>
      </c>
      <c r="K10">
        <v>200</v>
      </c>
      <c r="L10">
        <v>6</v>
      </c>
      <c r="M10">
        <v>14</v>
      </c>
      <c r="N10">
        <v>3</v>
      </c>
      <c r="O10">
        <v>9</v>
      </c>
      <c r="P10">
        <v>4</v>
      </c>
      <c r="Q10">
        <v>9</v>
      </c>
      <c r="R10">
        <v>5</v>
      </c>
      <c r="S10">
        <v>180</v>
      </c>
      <c r="T10">
        <v>540</v>
      </c>
      <c r="U10">
        <v>30</v>
      </c>
      <c r="V10">
        <v>100451</v>
      </c>
      <c r="W10" s="7">
        <v>3011</v>
      </c>
      <c r="X10">
        <v>0</v>
      </c>
      <c r="Y10">
        <v>0</v>
      </c>
      <c r="Z10">
        <v>100452</v>
      </c>
      <c r="AA10" s="7">
        <v>3012</v>
      </c>
      <c r="AB10">
        <v>0</v>
      </c>
      <c r="AC10">
        <v>0</v>
      </c>
      <c r="AD10">
        <v>100452</v>
      </c>
      <c r="AE10">
        <v>0</v>
      </c>
      <c r="AF10">
        <v>10045</v>
      </c>
      <c r="AG10">
        <v>80</v>
      </c>
      <c r="AH10">
        <v>100454</v>
      </c>
      <c r="AI10" s="7">
        <v>3013</v>
      </c>
      <c r="AJ10">
        <v>80</v>
      </c>
      <c r="AK10" s="6">
        <v>0</v>
      </c>
      <c r="AL10">
        <v>3</v>
      </c>
      <c r="AM10">
        <v>6051</v>
      </c>
      <c r="AN10">
        <v>20</v>
      </c>
      <c r="AO10">
        <v>6052</v>
      </c>
      <c r="AP10">
        <v>50</v>
      </c>
      <c r="AQ10">
        <v>6053</v>
      </c>
      <c r="AR10">
        <v>80</v>
      </c>
      <c r="AS10">
        <v>6054</v>
      </c>
      <c r="AT10">
        <v>140</v>
      </c>
      <c r="AU10">
        <v>6055</v>
      </c>
      <c r="AV10">
        <v>200</v>
      </c>
      <c r="AW10" t="s">
        <v>144</v>
      </c>
      <c r="AX10">
        <v>1</v>
      </c>
    </row>
    <row r="11" spans="1:50">
      <c r="A11">
        <v>302</v>
      </c>
      <c r="B11" t="s">
        <v>139</v>
      </c>
      <c r="C11">
        <v>10024</v>
      </c>
      <c r="D11">
        <v>10051</v>
      </c>
      <c r="E11">
        <v>20</v>
      </c>
      <c r="F11">
        <v>5</v>
      </c>
      <c r="G11">
        <v>20</v>
      </c>
      <c r="H11">
        <v>6</v>
      </c>
      <c r="I11">
        <v>500</v>
      </c>
      <c r="J11">
        <v>16</v>
      </c>
      <c r="K11">
        <v>100</v>
      </c>
      <c r="L11">
        <v>6</v>
      </c>
      <c r="M11">
        <v>14</v>
      </c>
      <c r="N11">
        <v>3</v>
      </c>
      <c r="O11">
        <v>9</v>
      </c>
      <c r="P11">
        <v>4</v>
      </c>
      <c r="Q11">
        <v>9</v>
      </c>
      <c r="R11">
        <v>5</v>
      </c>
      <c r="S11">
        <v>180</v>
      </c>
      <c r="T11">
        <v>540</v>
      </c>
      <c r="U11">
        <v>30</v>
      </c>
      <c r="V11" s="8">
        <v>101221</v>
      </c>
      <c r="W11" s="7">
        <v>3021</v>
      </c>
      <c r="X11">
        <v>0</v>
      </c>
      <c r="Y11">
        <v>0</v>
      </c>
      <c r="Z11" s="8">
        <v>101222</v>
      </c>
      <c r="AA11" s="7">
        <v>3022</v>
      </c>
      <c r="AB11">
        <v>0</v>
      </c>
      <c r="AC11">
        <v>0</v>
      </c>
      <c r="AD11" s="8">
        <v>101222</v>
      </c>
      <c r="AE11">
        <v>0</v>
      </c>
      <c r="AF11">
        <v>10122</v>
      </c>
      <c r="AG11">
        <v>80</v>
      </c>
      <c r="AH11" s="8">
        <v>101224</v>
      </c>
      <c r="AI11" s="7">
        <v>3013</v>
      </c>
      <c r="AJ11">
        <v>80</v>
      </c>
      <c r="AK11" s="6">
        <v>0</v>
      </c>
      <c r="AL11">
        <v>3</v>
      </c>
      <c r="AM11">
        <v>6061</v>
      </c>
      <c r="AN11">
        <v>20</v>
      </c>
      <c r="AO11">
        <v>6062</v>
      </c>
      <c r="AP11">
        <v>50</v>
      </c>
      <c r="AQ11">
        <v>6063</v>
      </c>
      <c r="AR11">
        <v>80</v>
      </c>
      <c r="AS11">
        <v>6064</v>
      </c>
      <c r="AT11">
        <v>140</v>
      </c>
      <c r="AU11">
        <v>6065</v>
      </c>
      <c r="AV11">
        <v>200</v>
      </c>
      <c r="AW11" t="s">
        <v>145</v>
      </c>
      <c r="AX11">
        <v>1</v>
      </c>
    </row>
    <row r="12" spans="1:50">
      <c r="A12">
        <v>401</v>
      </c>
      <c r="B12" t="s">
        <v>140</v>
      </c>
      <c r="C12">
        <v>10026</v>
      </c>
      <c r="D12">
        <v>10053</v>
      </c>
      <c r="E12">
        <v>10</v>
      </c>
      <c r="F12">
        <v>5</v>
      </c>
      <c r="G12">
        <v>20</v>
      </c>
      <c r="H12">
        <v>6</v>
      </c>
      <c r="I12">
        <v>1000</v>
      </c>
      <c r="J12">
        <v>15</v>
      </c>
      <c r="K12">
        <v>200</v>
      </c>
      <c r="L12">
        <v>6</v>
      </c>
      <c r="M12">
        <v>14</v>
      </c>
      <c r="N12">
        <v>3</v>
      </c>
      <c r="O12">
        <v>9</v>
      </c>
      <c r="P12">
        <v>4</v>
      </c>
      <c r="Q12">
        <v>9</v>
      </c>
      <c r="R12">
        <v>5</v>
      </c>
      <c r="S12">
        <v>180</v>
      </c>
      <c r="T12">
        <v>540</v>
      </c>
      <c r="U12">
        <v>30</v>
      </c>
      <c r="V12">
        <v>200231</v>
      </c>
      <c r="W12" s="7">
        <v>4011</v>
      </c>
      <c r="X12">
        <v>0</v>
      </c>
      <c r="Y12">
        <v>0</v>
      </c>
      <c r="Z12" s="8">
        <v>200232</v>
      </c>
      <c r="AA12" s="7">
        <v>4012</v>
      </c>
      <c r="AB12">
        <v>0</v>
      </c>
      <c r="AC12">
        <v>0</v>
      </c>
      <c r="AD12" s="8">
        <v>200232</v>
      </c>
      <c r="AE12">
        <v>0</v>
      </c>
      <c r="AF12">
        <v>20023</v>
      </c>
      <c r="AG12">
        <v>80</v>
      </c>
      <c r="AH12" s="8">
        <v>200234</v>
      </c>
      <c r="AI12" s="7">
        <v>4013</v>
      </c>
      <c r="AJ12">
        <v>80</v>
      </c>
      <c r="AK12" s="6">
        <v>0</v>
      </c>
      <c r="AL12">
        <v>4</v>
      </c>
      <c r="AM12">
        <v>6071</v>
      </c>
      <c r="AN12">
        <v>20</v>
      </c>
      <c r="AO12">
        <v>6072</v>
      </c>
      <c r="AP12">
        <v>50</v>
      </c>
      <c r="AQ12">
        <v>6073</v>
      </c>
      <c r="AR12">
        <v>80</v>
      </c>
      <c r="AS12">
        <v>6074</v>
      </c>
      <c r="AT12">
        <v>140</v>
      </c>
      <c r="AU12">
        <v>6075</v>
      </c>
      <c r="AV12">
        <v>200</v>
      </c>
      <c r="AW12" t="s">
        <v>146</v>
      </c>
      <c r="AX12">
        <v>1</v>
      </c>
    </row>
    <row r="13" spans="1:50">
      <c r="A13">
        <v>402</v>
      </c>
      <c r="B13" t="s">
        <v>141</v>
      </c>
      <c r="C13">
        <v>10025</v>
      </c>
      <c r="D13">
        <v>10052</v>
      </c>
      <c r="E13">
        <v>20</v>
      </c>
      <c r="F13">
        <v>5</v>
      </c>
      <c r="G13">
        <v>20</v>
      </c>
      <c r="H13">
        <v>6</v>
      </c>
      <c r="I13">
        <v>500</v>
      </c>
      <c r="J13">
        <v>15</v>
      </c>
      <c r="K13">
        <v>100</v>
      </c>
      <c r="L13">
        <v>6</v>
      </c>
      <c r="M13">
        <v>14</v>
      </c>
      <c r="N13">
        <v>3</v>
      </c>
      <c r="O13">
        <v>9</v>
      </c>
      <c r="P13">
        <v>4</v>
      </c>
      <c r="Q13">
        <v>9</v>
      </c>
      <c r="R13">
        <v>5</v>
      </c>
      <c r="S13">
        <v>180</v>
      </c>
      <c r="T13">
        <v>540</v>
      </c>
      <c r="U13">
        <v>30</v>
      </c>
      <c r="V13" s="8">
        <v>200451</v>
      </c>
      <c r="W13" s="7">
        <v>4021</v>
      </c>
      <c r="X13">
        <v>0</v>
      </c>
      <c r="Y13">
        <v>0</v>
      </c>
      <c r="Z13">
        <v>200452</v>
      </c>
      <c r="AA13" s="7">
        <v>4022</v>
      </c>
      <c r="AB13">
        <v>0</v>
      </c>
      <c r="AC13">
        <v>0</v>
      </c>
      <c r="AD13">
        <v>200452</v>
      </c>
      <c r="AE13">
        <v>0</v>
      </c>
      <c r="AF13">
        <v>20045</v>
      </c>
      <c r="AG13">
        <v>80</v>
      </c>
      <c r="AH13" s="8">
        <v>200454</v>
      </c>
      <c r="AI13" s="7">
        <v>4013</v>
      </c>
      <c r="AJ13">
        <v>80</v>
      </c>
      <c r="AK13" s="6">
        <v>0</v>
      </c>
      <c r="AL13">
        <v>4</v>
      </c>
      <c r="AM13">
        <v>6081</v>
      </c>
      <c r="AN13">
        <v>20</v>
      </c>
      <c r="AO13">
        <v>6082</v>
      </c>
      <c r="AP13">
        <v>50</v>
      </c>
      <c r="AQ13">
        <v>6083</v>
      </c>
      <c r="AR13">
        <v>80</v>
      </c>
      <c r="AS13">
        <v>6084</v>
      </c>
      <c r="AT13">
        <v>140</v>
      </c>
      <c r="AU13">
        <v>6085</v>
      </c>
      <c r="AV13">
        <v>200</v>
      </c>
      <c r="AW13" t="s">
        <v>147</v>
      </c>
      <c r="AX13">
        <v>1</v>
      </c>
    </row>
    <row r="14" spans="1:50">
      <c r="A14">
        <v>501</v>
      </c>
      <c r="B14" t="s">
        <v>142</v>
      </c>
      <c r="C14">
        <v>10019</v>
      </c>
      <c r="D14">
        <v>10049</v>
      </c>
      <c r="E14">
        <v>10</v>
      </c>
      <c r="F14">
        <v>5</v>
      </c>
      <c r="G14">
        <v>20</v>
      </c>
      <c r="H14">
        <v>6</v>
      </c>
      <c r="I14">
        <v>1000</v>
      </c>
      <c r="J14">
        <v>14</v>
      </c>
      <c r="K14">
        <v>200</v>
      </c>
      <c r="L14">
        <v>6</v>
      </c>
      <c r="M14">
        <v>14</v>
      </c>
      <c r="N14">
        <v>3</v>
      </c>
      <c r="O14">
        <v>9</v>
      </c>
      <c r="P14">
        <v>4</v>
      </c>
      <c r="Q14">
        <v>9</v>
      </c>
      <c r="R14">
        <v>5</v>
      </c>
      <c r="S14">
        <v>180</v>
      </c>
      <c r="T14">
        <v>540</v>
      </c>
      <c r="U14">
        <v>30</v>
      </c>
      <c r="V14" s="8">
        <v>401881</v>
      </c>
      <c r="W14" s="7">
        <v>5011</v>
      </c>
      <c r="X14">
        <v>0</v>
      </c>
      <c r="Y14">
        <v>0</v>
      </c>
      <c r="Z14" s="8">
        <v>401882</v>
      </c>
      <c r="AA14" s="7">
        <v>5012</v>
      </c>
      <c r="AB14">
        <v>0</v>
      </c>
      <c r="AC14">
        <v>0</v>
      </c>
      <c r="AD14" s="8">
        <v>401882</v>
      </c>
      <c r="AE14">
        <v>0</v>
      </c>
      <c r="AF14">
        <v>40188</v>
      </c>
      <c r="AG14">
        <v>80</v>
      </c>
      <c r="AH14" s="8">
        <v>401884</v>
      </c>
      <c r="AI14" s="7">
        <v>5013</v>
      </c>
      <c r="AJ14">
        <v>80</v>
      </c>
      <c r="AK14" s="6">
        <v>0</v>
      </c>
      <c r="AL14">
        <v>5</v>
      </c>
      <c r="AM14">
        <v>6091</v>
      </c>
      <c r="AN14">
        <v>20</v>
      </c>
      <c r="AO14">
        <v>6092</v>
      </c>
      <c r="AP14">
        <v>50</v>
      </c>
      <c r="AQ14">
        <v>6093</v>
      </c>
      <c r="AR14">
        <v>80</v>
      </c>
      <c r="AS14">
        <v>6094</v>
      </c>
      <c r="AT14">
        <v>140</v>
      </c>
      <c r="AU14">
        <v>6095</v>
      </c>
      <c r="AV14">
        <v>200</v>
      </c>
      <c r="AW14" t="s">
        <v>148</v>
      </c>
      <c r="AX14">
        <v>1</v>
      </c>
    </row>
    <row r="15" spans="1:50">
      <c r="A15">
        <v>502</v>
      </c>
      <c r="B15" t="s">
        <v>143</v>
      </c>
      <c r="C15">
        <v>10018</v>
      </c>
      <c r="D15">
        <v>10048</v>
      </c>
      <c r="E15">
        <v>20</v>
      </c>
      <c r="F15">
        <v>5</v>
      </c>
      <c r="G15">
        <v>20</v>
      </c>
      <c r="H15">
        <v>6</v>
      </c>
      <c r="I15">
        <v>500</v>
      </c>
      <c r="J15">
        <v>14</v>
      </c>
      <c r="K15">
        <v>100</v>
      </c>
      <c r="L15">
        <v>6</v>
      </c>
      <c r="M15">
        <v>14</v>
      </c>
      <c r="N15">
        <v>3</v>
      </c>
      <c r="O15">
        <v>9</v>
      </c>
      <c r="P15">
        <v>4</v>
      </c>
      <c r="Q15">
        <v>9</v>
      </c>
      <c r="R15">
        <v>5</v>
      </c>
      <c r="S15">
        <v>180</v>
      </c>
      <c r="T15">
        <v>540</v>
      </c>
      <c r="U15">
        <v>30</v>
      </c>
      <c r="V15" s="8">
        <v>400561</v>
      </c>
      <c r="W15" s="7">
        <v>5021</v>
      </c>
      <c r="X15">
        <v>0</v>
      </c>
      <c r="Y15">
        <v>0</v>
      </c>
      <c r="Z15">
        <v>400562</v>
      </c>
      <c r="AA15" s="7">
        <v>5022</v>
      </c>
      <c r="AB15">
        <v>0</v>
      </c>
      <c r="AC15">
        <v>0</v>
      </c>
      <c r="AD15">
        <v>400562</v>
      </c>
      <c r="AE15">
        <v>0</v>
      </c>
      <c r="AF15">
        <v>40056</v>
      </c>
      <c r="AG15">
        <v>80</v>
      </c>
      <c r="AH15" s="8">
        <v>400564</v>
      </c>
      <c r="AI15" s="7">
        <v>5013</v>
      </c>
      <c r="AJ15">
        <v>80</v>
      </c>
      <c r="AK15" s="6">
        <v>0</v>
      </c>
      <c r="AL15">
        <v>5</v>
      </c>
      <c r="AM15">
        <v>6101</v>
      </c>
      <c r="AN15">
        <v>20</v>
      </c>
      <c r="AO15">
        <v>6102</v>
      </c>
      <c r="AP15">
        <v>50</v>
      </c>
      <c r="AQ15">
        <v>6103</v>
      </c>
      <c r="AR15">
        <v>80</v>
      </c>
      <c r="AS15">
        <v>6104</v>
      </c>
      <c r="AT15">
        <v>140</v>
      </c>
      <c r="AU15">
        <v>6105</v>
      </c>
      <c r="AV15">
        <v>200</v>
      </c>
      <c r="AW15" t="s">
        <v>149</v>
      </c>
      <c r="AX15">
        <v>1</v>
      </c>
    </row>
    <row r="16" spans="1:50" s="11" customFormat="1">
      <c r="A16" s="9">
        <v>601</v>
      </c>
      <c r="B16" s="9" t="s">
        <v>171</v>
      </c>
      <c r="C16" s="12">
        <v>10027</v>
      </c>
      <c r="D16" s="12">
        <v>10054</v>
      </c>
      <c r="E16" s="9">
        <v>10</v>
      </c>
      <c r="F16" s="9">
        <v>5</v>
      </c>
      <c r="G16" s="9">
        <v>20</v>
      </c>
      <c r="H16" s="9">
        <v>6</v>
      </c>
      <c r="I16" s="9">
        <v>1000</v>
      </c>
      <c r="J16" s="9">
        <v>21</v>
      </c>
      <c r="K16" s="9">
        <v>500</v>
      </c>
      <c r="L16" s="9">
        <v>6</v>
      </c>
      <c r="M16" s="9">
        <v>14</v>
      </c>
      <c r="N16" s="9">
        <v>5</v>
      </c>
      <c r="O16" s="9">
        <v>180</v>
      </c>
      <c r="P16" s="9">
        <v>3</v>
      </c>
      <c r="Q16" s="9">
        <v>9</v>
      </c>
      <c r="R16" s="9">
        <v>4</v>
      </c>
      <c r="S16" s="9">
        <v>9</v>
      </c>
      <c r="T16" s="9">
        <v>540</v>
      </c>
      <c r="U16" s="9">
        <v>30</v>
      </c>
      <c r="V16">
        <v>400341</v>
      </c>
      <c r="W16" s="13">
        <v>6011</v>
      </c>
      <c r="X16" s="9">
        <v>0</v>
      </c>
      <c r="Y16" s="9">
        <v>0</v>
      </c>
      <c r="Z16" s="8">
        <v>400342</v>
      </c>
      <c r="AA16" s="13">
        <v>6012</v>
      </c>
      <c r="AB16" s="9">
        <v>0</v>
      </c>
      <c r="AC16" s="9">
        <v>0</v>
      </c>
      <c r="AD16">
        <v>400342</v>
      </c>
      <c r="AE16" s="9">
        <v>0</v>
      </c>
      <c r="AF16">
        <v>40034</v>
      </c>
      <c r="AG16">
        <v>160</v>
      </c>
      <c r="AH16">
        <v>400344</v>
      </c>
      <c r="AI16" s="12">
        <v>6013</v>
      </c>
      <c r="AJ16">
        <v>160</v>
      </c>
      <c r="AK16" s="10">
        <v>0</v>
      </c>
      <c r="AL16" s="9">
        <v>6</v>
      </c>
      <c r="AM16" s="15">
        <v>6111</v>
      </c>
      <c r="AN16">
        <v>40</v>
      </c>
      <c r="AO16" s="15">
        <v>6112</v>
      </c>
      <c r="AP16">
        <v>80</v>
      </c>
      <c r="AQ16" s="15">
        <v>6113</v>
      </c>
      <c r="AR16">
        <v>120</v>
      </c>
      <c r="AS16" s="15">
        <v>6114</v>
      </c>
      <c r="AT16">
        <v>160</v>
      </c>
      <c r="AU16" s="15">
        <v>6115</v>
      </c>
      <c r="AV16" s="9">
        <v>200</v>
      </c>
      <c r="AW16" s="9" t="s">
        <v>173</v>
      </c>
      <c r="AX16" s="9">
        <v>1</v>
      </c>
    </row>
    <row r="17" spans="1:50" s="11" customFormat="1">
      <c r="A17" s="9">
        <v>602</v>
      </c>
      <c r="B17" s="9" t="s">
        <v>172</v>
      </c>
      <c r="C17" s="12">
        <v>10028</v>
      </c>
      <c r="D17" s="12">
        <v>10055</v>
      </c>
      <c r="E17" s="9">
        <v>20</v>
      </c>
      <c r="F17" s="9">
        <v>5</v>
      </c>
      <c r="G17" s="9">
        <v>20</v>
      </c>
      <c r="H17" s="9">
        <v>6</v>
      </c>
      <c r="I17" s="9">
        <v>500</v>
      </c>
      <c r="J17" s="9">
        <v>21</v>
      </c>
      <c r="K17" s="9">
        <v>250</v>
      </c>
      <c r="L17" s="9">
        <v>6</v>
      </c>
      <c r="M17" s="9">
        <v>14</v>
      </c>
      <c r="N17" s="9">
        <v>5</v>
      </c>
      <c r="O17" s="9">
        <v>180</v>
      </c>
      <c r="P17" s="9">
        <v>3</v>
      </c>
      <c r="Q17" s="9">
        <v>9</v>
      </c>
      <c r="R17" s="9">
        <v>4</v>
      </c>
      <c r="S17" s="9">
        <v>9</v>
      </c>
      <c r="T17" s="9">
        <v>540</v>
      </c>
      <c r="U17" s="9">
        <v>30</v>
      </c>
      <c r="V17">
        <v>201441</v>
      </c>
      <c r="W17" s="13">
        <v>6021</v>
      </c>
      <c r="X17" s="9">
        <v>0</v>
      </c>
      <c r="Y17" s="9">
        <v>0</v>
      </c>
      <c r="Z17">
        <v>201442</v>
      </c>
      <c r="AA17" s="13">
        <v>6022</v>
      </c>
      <c r="AB17" s="9">
        <v>0</v>
      </c>
      <c r="AC17" s="9">
        <v>0</v>
      </c>
      <c r="AD17">
        <v>201442</v>
      </c>
      <c r="AE17" s="9">
        <v>0</v>
      </c>
      <c r="AF17" s="9">
        <v>40056</v>
      </c>
      <c r="AG17">
        <v>160</v>
      </c>
      <c r="AH17">
        <v>201444</v>
      </c>
      <c r="AI17" s="12">
        <v>6013</v>
      </c>
      <c r="AJ17">
        <v>160</v>
      </c>
      <c r="AK17" s="10">
        <v>0</v>
      </c>
      <c r="AL17" s="9">
        <v>6</v>
      </c>
      <c r="AM17" s="15">
        <v>6121</v>
      </c>
      <c r="AN17">
        <v>40</v>
      </c>
      <c r="AO17" s="15">
        <v>6122</v>
      </c>
      <c r="AP17">
        <v>80</v>
      </c>
      <c r="AQ17" s="15">
        <v>6123</v>
      </c>
      <c r="AR17">
        <v>120</v>
      </c>
      <c r="AS17" s="15">
        <v>6124</v>
      </c>
      <c r="AT17">
        <v>160</v>
      </c>
      <c r="AU17" s="15">
        <v>6125</v>
      </c>
      <c r="AV17" s="9">
        <v>200</v>
      </c>
      <c r="AW17" s="9" t="s">
        <v>174</v>
      </c>
      <c r="AX17" s="9">
        <v>1</v>
      </c>
    </row>
    <row r="18" spans="1:50" s="16" customFormat="1">
      <c r="A18" s="16">
        <v>701</v>
      </c>
      <c r="B18" s="16" t="s">
        <v>176</v>
      </c>
      <c r="C18" s="7">
        <v>10014</v>
      </c>
      <c r="D18" s="7">
        <v>10014</v>
      </c>
      <c r="E18" s="16">
        <v>10</v>
      </c>
      <c r="F18" s="16">
        <v>6</v>
      </c>
      <c r="G18" s="16">
        <v>23</v>
      </c>
      <c r="H18" s="16">
        <v>6</v>
      </c>
      <c r="I18" s="19">
        <v>5000</v>
      </c>
      <c r="J18" s="19">
        <v>18</v>
      </c>
      <c r="K18" s="19">
        <v>300</v>
      </c>
      <c r="L18" s="16">
        <v>6</v>
      </c>
      <c r="M18" s="16">
        <v>17</v>
      </c>
      <c r="N18" s="16">
        <v>3</v>
      </c>
      <c r="O18" s="16">
        <v>10</v>
      </c>
      <c r="P18" s="16">
        <v>4</v>
      </c>
      <c r="Q18" s="16">
        <v>10</v>
      </c>
      <c r="R18" s="16">
        <v>5</v>
      </c>
      <c r="S18" s="16">
        <v>200</v>
      </c>
      <c r="T18" s="16">
        <v>880</v>
      </c>
      <c r="U18" s="16">
        <v>50</v>
      </c>
      <c r="V18" s="28" t="e">
        <f>INDEX(Sheet4!$C$6:$F$214,MATCH(LEFT(Sheet1!#REF!,LEN(Sheet1!#REF!)-2),Sheet4!$B$6:$B$214,0),MATCH(Sheet1!W$3,Sheet4!$C$1:$F$1,0))</f>
        <v>#REF!</v>
      </c>
      <c r="W18" s="7">
        <v>6021</v>
      </c>
      <c r="X18" s="16">
        <v>0</v>
      </c>
      <c r="Y18" s="16">
        <v>0</v>
      </c>
      <c r="Z18" s="28" t="e">
        <f>INDEX(Sheet4!$C$6:$F$214,MATCH(LEFT(Sheet1!#REF!,LEN(Sheet1!#REF!)-2),Sheet4!$B$6:$B$214,0),MATCH(Sheet1!AA$3,Sheet4!$C$1:$F$1,0))</f>
        <v>#REF!</v>
      </c>
      <c r="AA18" s="7">
        <v>6022</v>
      </c>
      <c r="AB18" s="16">
        <v>0</v>
      </c>
      <c r="AC18" s="16">
        <v>0</v>
      </c>
      <c r="AD18" s="30" t="e">
        <f>Z18</f>
        <v>#REF!</v>
      </c>
      <c r="AE18" s="16">
        <v>0</v>
      </c>
      <c r="AF18" s="19"/>
      <c r="AG18" s="16">
        <f>AG17</f>
        <v>160</v>
      </c>
      <c r="AH18" s="28" t="e">
        <f>INDEX(Sheet4!$C$6:$F$214,MATCH(LEFT(Sheet1!#REF!,LEN(Sheet1!#REF!)-2),Sheet4!$B$6:$B$214,0),MATCH(Sheet1!AI$3,Sheet4!$C$1:$F$1,0))</f>
        <v>#REF!</v>
      </c>
      <c r="AI18" s="7">
        <v>6013</v>
      </c>
      <c r="AJ18" s="16">
        <v>160</v>
      </c>
      <c r="AK18" s="17">
        <v>0</v>
      </c>
      <c r="AL18" s="18">
        <v>0</v>
      </c>
      <c r="AM18" s="16">
        <v>6131</v>
      </c>
      <c r="AN18" s="16">
        <v>40</v>
      </c>
      <c r="AO18" s="16">
        <v>6132</v>
      </c>
      <c r="AP18" s="16">
        <v>80</v>
      </c>
      <c r="AQ18" s="16">
        <v>6133</v>
      </c>
      <c r="AR18" s="16">
        <v>120</v>
      </c>
      <c r="AS18" s="16">
        <v>6134</v>
      </c>
      <c r="AT18" s="16">
        <v>160</v>
      </c>
      <c r="AU18" s="16">
        <v>6135</v>
      </c>
      <c r="AV18" s="18">
        <v>200</v>
      </c>
      <c r="AW18" s="18" t="s">
        <v>180</v>
      </c>
      <c r="AX18" s="18">
        <v>1</v>
      </c>
    </row>
    <row r="19" spans="1:50" s="16" customFormat="1">
      <c r="A19" s="16">
        <v>702</v>
      </c>
      <c r="B19" s="16" t="s">
        <v>177</v>
      </c>
      <c r="C19" s="7">
        <v>10014</v>
      </c>
      <c r="D19" s="7">
        <v>10014</v>
      </c>
      <c r="E19" s="16">
        <v>10</v>
      </c>
      <c r="F19" s="16">
        <v>6</v>
      </c>
      <c r="G19" s="16">
        <v>23</v>
      </c>
      <c r="H19" s="16">
        <v>6</v>
      </c>
      <c r="I19" s="19">
        <v>5000</v>
      </c>
      <c r="J19" s="19">
        <v>24</v>
      </c>
      <c r="K19" s="19">
        <v>300</v>
      </c>
      <c r="L19" s="16">
        <v>6</v>
      </c>
      <c r="M19" s="16">
        <v>17</v>
      </c>
      <c r="N19" s="16">
        <v>3</v>
      </c>
      <c r="O19" s="16">
        <v>10</v>
      </c>
      <c r="P19" s="16">
        <v>4</v>
      </c>
      <c r="Q19" s="16">
        <v>10</v>
      </c>
      <c r="R19" s="16">
        <v>5</v>
      </c>
      <c r="S19" s="16">
        <v>200</v>
      </c>
      <c r="T19" s="16">
        <v>880</v>
      </c>
      <c r="U19" s="16">
        <v>50</v>
      </c>
      <c r="V19" s="28" t="e">
        <f>INDEX(Sheet4!$C$6:$F$214,MATCH(LEFT(Sheet1!#REF!,LEN(Sheet1!#REF!)-2),Sheet4!$B$6:$B$214,0),MATCH(Sheet1!W$3,Sheet4!$C$1:$F$1,0))</f>
        <v>#REF!</v>
      </c>
      <c r="W19" s="7">
        <v>6021</v>
      </c>
      <c r="X19" s="16">
        <v>0</v>
      </c>
      <c r="Y19" s="16">
        <v>0</v>
      </c>
      <c r="Z19" s="28" t="e">
        <f>INDEX(Sheet4!$C$6:$F$214,MATCH(LEFT(Sheet1!#REF!,LEN(Sheet1!#REF!)-2),Sheet4!$B$6:$B$214,0),MATCH(Sheet1!AA$3,Sheet4!$C$1:$F$1,0))</f>
        <v>#REF!</v>
      </c>
      <c r="AA19" s="7">
        <v>6022</v>
      </c>
      <c r="AB19" s="16">
        <v>0</v>
      </c>
      <c r="AC19" s="16">
        <v>0</v>
      </c>
      <c r="AD19" s="30" t="e">
        <f t="shared" ref="AD19:AD21" si="0">Z19</f>
        <v>#REF!</v>
      </c>
      <c r="AE19" s="16">
        <v>0</v>
      </c>
      <c r="AF19" s="19"/>
      <c r="AG19" s="16">
        <f t="shared" ref="AG19:AG21" si="1">AG18</f>
        <v>160</v>
      </c>
      <c r="AH19" s="28" t="e">
        <f>INDEX(Sheet4!$C$6:$F$214,MATCH(LEFT(Sheet1!#REF!,LEN(Sheet1!#REF!)-2),Sheet4!$B$6:$B$214,0),MATCH(Sheet1!AI$3,Sheet4!$C$1:$F$1,0))</f>
        <v>#REF!</v>
      </c>
      <c r="AI19" s="7">
        <v>6013</v>
      </c>
      <c r="AJ19" s="16">
        <v>160</v>
      </c>
      <c r="AK19" s="17">
        <v>0</v>
      </c>
      <c r="AL19" s="18">
        <v>0</v>
      </c>
      <c r="AM19" s="16">
        <v>6141</v>
      </c>
      <c r="AN19" s="16">
        <v>40</v>
      </c>
      <c r="AO19" s="16">
        <v>6142</v>
      </c>
      <c r="AP19" s="16">
        <v>80</v>
      </c>
      <c r="AQ19" s="16">
        <v>6143</v>
      </c>
      <c r="AR19" s="16">
        <v>120</v>
      </c>
      <c r="AS19" s="16">
        <v>6144</v>
      </c>
      <c r="AT19" s="16">
        <v>160</v>
      </c>
      <c r="AU19" s="16">
        <v>6145</v>
      </c>
      <c r="AV19" s="18">
        <v>200</v>
      </c>
      <c r="AW19" s="18" t="s">
        <v>181</v>
      </c>
      <c r="AX19" s="18">
        <v>1</v>
      </c>
    </row>
    <row r="20" spans="1:50" s="16" customFormat="1">
      <c r="A20" s="16">
        <v>703</v>
      </c>
      <c r="B20" s="16" t="s">
        <v>178</v>
      </c>
      <c r="C20" s="7">
        <v>10014</v>
      </c>
      <c r="D20" s="7">
        <v>10014</v>
      </c>
      <c r="E20" s="16">
        <v>10</v>
      </c>
      <c r="F20" s="16">
        <v>6</v>
      </c>
      <c r="G20" s="16">
        <v>23</v>
      </c>
      <c r="H20" s="16">
        <v>6</v>
      </c>
      <c r="I20" s="19">
        <v>5000</v>
      </c>
      <c r="J20" s="19">
        <v>17</v>
      </c>
      <c r="K20" s="19">
        <v>300</v>
      </c>
      <c r="L20" s="16">
        <v>6</v>
      </c>
      <c r="M20" s="16">
        <v>17</v>
      </c>
      <c r="N20" s="16">
        <v>3</v>
      </c>
      <c r="O20" s="16">
        <v>10</v>
      </c>
      <c r="P20" s="16">
        <v>4</v>
      </c>
      <c r="Q20" s="16">
        <v>10</v>
      </c>
      <c r="R20" s="16">
        <v>5</v>
      </c>
      <c r="S20" s="16">
        <v>200</v>
      </c>
      <c r="T20" s="16">
        <v>880</v>
      </c>
      <c r="U20" s="16">
        <v>50</v>
      </c>
      <c r="V20" s="28" t="e">
        <f>INDEX(Sheet4!$C$6:$F$214,MATCH(LEFT(Sheet1!#REF!,LEN(Sheet1!#REF!)-2),Sheet4!$B$6:$B$214,0),MATCH(Sheet1!W$3,Sheet4!$C$1:$F$1,0))</f>
        <v>#REF!</v>
      </c>
      <c r="W20" s="7">
        <v>6021</v>
      </c>
      <c r="X20" s="16">
        <v>0</v>
      </c>
      <c r="Y20" s="16">
        <v>0</v>
      </c>
      <c r="Z20" s="28" t="e">
        <f>INDEX(Sheet4!$C$6:$F$214,MATCH(LEFT(Sheet1!#REF!,LEN(Sheet1!#REF!)-2),Sheet4!$B$6:$B$214,0),MATCH(Sheet1!AA$3,Sheet4!$C$1:$F$1,0))</f>
        <v>#REF!</v>
      </c>
      <c r="AA20" s="7">
        <v>6022</v>
      </c>
      <c r="AB20" s="16">
        <v>0</v>
      </c>
      <c r="AC20" s="16">
        <v>0</v>
      </c>
      <c r="AD20" s="30" t="e">
        <f t="shared" si="0"/>
        <v>#REF!</v>
      </c>
      <c r="AE20" s="16">
        <v>0</v>
      </c>
      <c r="AF20" s="19"/>
      <c r="AG20" s="16">
        <f t="shared" si="1"/>
        <v>160</v>
      </c>
      <c r="AH20" s="28" t="e">
        <f>INDEX(Sheet4!$C$6:$F$214,MATCH(LEFT(Sheet1!#REF!,LEN(Sheet1!#REF!)-2),Sheet4!$B$6:$B$214,0),MATCH(Sheet1!AI$3,Sheet4!$C$1:$F$1,0))</f>
        <v>#REF!</v>
      </c>
      <c r="AI20" s="7">
        <v>6013</v>
      </c>
      <c r="AJ20" s="16">
        <v>160</v>
      </c>
      <c r="AK20" s="17">
        <v>0</v>
      </c>
      <c r="AL20" s="18">
        <v>0</v>
      </c>
      <c r="AM20" s="16">
        <v>6151</v>
      </c>
      <c r="AN20" s="16">
        <v>40</v>
      </c>
      <c r="AO20" s="16">
        <v>6152</v>
      </c>
      <c r="AP20" s="16">
        <v>80</v>
      </c>
      <c r="AQ20" s="16">
        <v>6153</v>
      </c>
      <c r="AR20" s="16">
        <v>120</v>
      </c>
      <c r="AS20" s="16">
        <v>6154</v>
      </c>
      <c r="AT20" s="16">
        <v>160</v>
      </c>
      <c r="AU20" s="16">
        <v>6155</v>
      </c>
      <c r="AV20" s="18">
        <v>200</v>
      </c>
      <c r="AW20" s="18" t="s">
        <v>182</v>
      </c>
      <c r="AX20" s="18">
        <v>1</v>
      </c>
    </row>
    <row r="21" spans="1:50" s="16" customFormat="1">
      <c r="A21" s="16">
        <v>704</v>
      </c>
      <c r="B21" s="16" t="s">
        <v>179</v>
      </c>
      <c r="C21" s="7">
        <v>10014</v>
      </c>
      <c r="D21" s="7">
        <v>10014</v>
      </c>
      <c r="E21" s="16">
        <v>10</v>
      </c>
      <c r="F21" s="16">
        <v>6</v>
      </c>
      <c r="G21" s="16">
        <v>23</v>
      </c>
      <c r="H21" s="16">
        <v>6</v>
      </c>
      <c r="I21" s="19">
        <v>5000</v>
      </c>
      <c r="J21" s="19">
        <v>12</v>
      </c>
      <c r="K21" s="19">
        <v>300</v>
      </c>
      <c r="L21" s="16">
        <v>6</v>
      </c>
      <c r="M21" s="16">
        <v>17</v>
      </c>
      <c r="N21" s="16">
        <v>3</v>
      </c>
      <c r="O21" s="16">
        <v>10</v>
      </c>
      <c r="P21" s="16">
        <v>4</v>
      </c>
      <c r="Q21" s="16">
        <v>10</v>
      </c>
      <c r="R21" s="16">
        <v>5</v>
      </c>
      <c r="S21" s="16">
        <v>200</v>
      </c>
      <c r="T21" s="16">
        <v>880</v>
      </c>
      <c r="U21" s="16">
        <v>50</v>
      </c>
      <c r="V21" s="28" t="e">
        <f>INDEX(Sheet4!$C$6:$F$214,MATCH(LEFT(Sheet1!#REF!,LEN(Sheet1!#REF!)-2),Sheet4!$B$6:$B$214,0),MATCH(Sheet1!W$3,Sheet4!$C$1:$F$1,0))</f>
        <v>#REF!</v>
      </c>
      <c r="W21" s="7">
        <v>6021</v>
      </c>
      <c r="X21" s="16">
        <v>0</v>
      </c>
      <c r="Y21" s="16">
        <v>0</v>
      </c>
      <c r="Z21" s="28" t="e">
        <f>INDEX(Sheet4!$C$6:$F$214,MATCH(LEFT(Sheet1!#REF!,LEN(Sheet1!#REF!)-2),Sheet4!$B$6:$B$214,0),MATCH(Sheet1!AA$3,Sheet4!$C$1:$F$1,0))</f>
        <v>#REF!</v>
      </c>
      <c r="AA21" s="7">
        <v>6022</v>
      </c>
      <c r="AB21" s="16">
        <v>0</v>
      </c>
      <c r="AC21" s="16">
        <v>0</v>
      </c>
      <c r="AD21" s="30" t="e">
        <f t="shared" si="0"/>
        <v>#REF!</v>
      </c>
      <c r="AE21" s="16">
        <v>0</v>
      </c>
      <c r="AF21" s="19"/>
      <c r="AG21" s="16">
        <f t="shared" si="1"/>
        <v>160</v>
      </c>
      <c r="AH21" s="28" t="e">
        <f>INDEX(Sheet4!$C$6:$F$214,MATCH(LEFT(Sheet1!#REF!,LEN(Sheet1!#REF!)-2),Sheet4!$B$6:$B$214,0),MATCH(Sheet1!AI$3,Sheet4!$C$1:$F$1,0))</f>
        <v>#REF!</v>
      </c>
      <c r="AI21" s="7">
        <v>6013</v>
      </c>
      <c r="AJ21" s="16">
        <v>160</v>
      </c>
      <c r="AK21" s="17">
        <v>0</v>
      </c>
      <c r="AL21" s="18">
        <v>0</v>
      </c>
      <c r="AM21" s="16">
        <v>6161</v>
      </c>
      <c r="AN21" s="16">
        <v>40</v>
      </c>
      <c r="AO21" s="16">
        <v>6162</v>
      </c>
      <c r="AP21" s="16">
        <v>80</v>
      </c>
      <c r="AQ21" s="16">
        <v>6163</v>
      </c>
      <c r="AR21" s="16">
        <v>120</v>
      </c>
      <c r="AS21" s="16">
        <v>6164</v>
      </c>
      <c r="AT21" s="16">
        <v>160</v>
      </c>
      <c r="AU21" s="16">
        <v>6165</v>
      </c>
      <c r="AV21" s="18">
        <v>200</v>
      </c>
      <c r="AW21" s="18" t="s">
        <v>183</v>
      </c>
      <c r="AX21" s="18">
        <v>1</v>
      </c>
    </row>
  </sheetData>
  <phoneticPr fontId="1" type="noConversion"/>
  <conditionalFormatting sqref="A4:AI4">
    <cfRule type="expression" dxfId="35" priority="26">
      <formula>A4="Excluded"</formula>
    </cfRule>
    <cfRule type="expression" dxfId="34" priority="27">
      <formula>A4="Server"</formula>
    </cfRule>
    <cfRule type="expression" dxfId="33" priority="28">
      <formula>A4="Both"</formula>
    </cfRule>
  </conditionalFormatting>
  <conditionalFormatting sqref="A4:AI4">
    <cfRule type="expression" dxfId="32" priority="25">
      <formula>A4="Client"</formula>
    </cfRule>
  </conditionalFormatting>
  <conditionalFormatting sqref="AJ4:AK4">
    <cfRule type="expression" dxfId="31" priority="22">
      <formula>AJ4="Excluded"</formula>
    </cfRule>
    <cfRule type="expression" dxfId="30" priority="23">
      <formula>AJ4="Server"</formula>
    </cfRule>
    <cfRule type="expression" dxfId="29" priority="24">
      <formula>AJ4="Both"</formula>
    </cfRule>
  </conditionalFormatting>
  <conditionalFormatting sqref="AJ4:AK4">
    <cfRule type="expression" dxfId="28" priority="21">
      <formula>AJ4="Client"</formula>
    </cfRule>
  </conditionalFormatting>
  <conditionalFormatting sqref="AL4:AV4">
    <cfRule type="expression" dxfId="27" priority="18">
      <formula>AL4="Excluded"</formula>
    </cfRule>
    <cfRule type="expression" dxfId="26" priority="19">
      <formula>AL4="Server"</formula>
    </cfRule>
    <cfRule type="expression" dxfId="25" priority="20">
      <formula>AL4="Both"</formula>
    </cfRule>
  </conditionalFormatting>
  <conditionalFormatting sqref="AL4:AV4">
    <cfRule type="expression" dxfId="24" priority="17">
      <formula>AL4="Client"</formula>
    </cfRule>
  </conditionalFormatting>
  <conditionalFormatting sqref="AW4">
    <cfRule type="expression" dxfId="23" priority="14">
      <formula>AW4="Excluded"</formula>
    </cfRule>
    <cfRule type="expression" dxfId="22" priority="15">
      <formula>AW4="Server"</formula>
    </cfRule>
    <cfRule type="expression" dxfId="21" priority="16">
      <formula>AW4="Both"</formula>
    </cfRule>
  </conditionalFormatting>
  <conditionalFormatting sqref="AW4">
    <cfRule type="expression" dxfId="20" priority="13">
      <formula>AW4="Client"</formula>
    </cfRule>
  </conditionalFormatting>
  <conditionalFormatting sqref="AJ4:AK4">
    <cfRule type="expression" dxfId="19" priority="10">
      <formula>AJ4="Excluded"</formula>
    </cfRule>
    <cfRule type="expression" dxfId="18" priority="11">
      <formula>AJ4="Server"</formula>
    </cfRule>
    <cfRule type="expression" dxfId="17" priority="12">
      <formula>AJ4="Both"</formula>
    </cfRule>
  </conditionalFormatting>
  <conditionalFormatting sqref="AJ4:AK4">
    <cfRule type="expression" dxfId="16" priority="9">
      <formula>AJ4="Client"</formula>
    </cfRule>
  </conditionalFormatting>
  <conditionalFormatting sqref="AX4">
    <cfRule type="expression" dxfId="15" priority="6">
      <formula>AX4="Excluded"</formula>
    </cfRule>
    <cfRule type="expression" dxfId="14" priority="7">
      <formula>AX4="Server"</formula>
    </cfRule>
    <cfRule type="expression" dxfId="13" priority="8">
      <formula>AX4="Both"</formula>
    </cfRule>
  </conditionalFormatting>
  <conditionalFormatting sqref="AX4">
    <cfRule type="expression" dxfId="12" priority="5">
      <formula>AX4="Client"</formula>
    </cfRule>
  </conditionalFormatting>
  <conditionalFormatting sqref="AK4">
    <cfRule type="expression" dxfId="11" priority="2">
      <formula>AK4="Excluded"</formula>
    </cfRule>
    <cfRule type="expression" dxfId="10" priority="3">
      <formula>AK4="Server"</formula>
    </cfRule>
    <cfRule type="expression" dxfId="9" priority="4">
      <formula>AK4="Both"</formula>
    </cfRule>
  </conditionalFormatting>
  <conditionalFormatting sqref="AK4">
    <cfRule type="expression" dxfId="8" priority="1">
      <formula>AK4="Client"</formula>
    </cfRule>
  </conditionalFormatting>
  <dataValidations count="2">
    <dataValidation type="list" allowBlank="1" showInputMessage="1" showErrorMessage="1" sqref="AK4">
      <formula1>"Both,Server,Client,Exclude"</formula1>
    </dataValidation>
    <dataValidation type="list" allowBlank="1" showInputMessage="1" showErrorMessage="1" sqref="A4:AJ4 AL4:A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14"/>
  <sheetViews>
    <sheetView workbookViewId="0">
      <selection activeCell="K4" sqref="K4"/>
    </sheetView>
  </sheetViews>
  <sheetFormatPr defaultColWidth="8.875" defaultRowHeight="13.5"/>
  <cols>
    <col min="1" max="1" width="6.5" bestFit="1" customWidth="1"/>
    <col min="2" max="2" width="8" bestFit="1" customWidth="1"/>
    <col min="3" max="3" width="10.625" bestFit="1" customWidth="1"/>
    <col min="4" max="4" width="12.125" bestFit="1" customWidth="1"/>
    <col min="5" max="5" width="13" bestFit="1" customWidth="1"/>
    <col min="6" max="6" width="11.375" bestFit="1" customWidth="1"/>
    <col min="7" max="7" width="17.125" bestFit="1" customWidth="1"/>
  </cols>
  <sheetData>
    <row r="1" spans="1:9">
      <c r="A1" t="s">
        <v>396</v>
      </c>
      <c r="C1" s="29" t="s">
        <v>20</v>
      </c>
      <c r="D1" s="29" t="s">
        <v>23</v>
      </c>
      <c r="E1" s="29" t="s">
        <v>410</v>
      </c>
      <c r="G1" s="29" t="s">
        <v>108</v>
      </c>
    </row>
    <row r="2" spans="1:9">
      <c r="A2" t="s">
        <v>397</v>
      </c>
      <c r="B2" t="s">
        <v>184</v>
      </c>
      <c r="C2" t="s">
        <v>397</v>
      </c>
      <c r="D2" t="s">
        <v>397</v>
      </c>
      <c r="E2" t="s">
        <v>397</v>
      </c>
      <c r="F2" t="s">
        <v>397</v>
      </c>
      <c r="G2" t="s">
        <v>397</v>
      </c>
    </row>
    <row r="3" spans="1:9">
      <c r="A3" s="20" t="s">
        <v>398</v>
      </c>
      <c r="B3" s="21" t="s">
        <v>185</v>
      </c>
      <c r="C3" s="1" t="s">
        <v>399</v>
      </c>
      <c r="D3" s="1" t="s">
        <v>400</v>
      </c>
      <c r="E3" s="1" t="s">
        <v>401</v>
      </c>
      <c r="F3" s="1" t="s">
        <v>402</v>
      </c>
      <c r="G3" s="1" t="s">
        <v>403</v>
      </c>
    </row>
    <row r="4" spans="1:9">
      <c r="A4" s="22" t="s">
        <v>27</v>
      </c>
      <c r="B4" s="23" t="s">
        <v>27</v>
      </c>
      <c r="C4" s="2" t="s">
        <v>27</v>
      </c>
      <c r="D4" s="2" t="s">
        <v>27</v>
      </c>
      <c r="E4" s="2" t="s">
        <v>27</v>
      </c>
      <c r="F4" s="2" t="s">
        <v>74</v>
      </c>
      <c r="G4" s="2" t="s">
        <v>27</v>
      </c>
    </row>
    <row r="5" spans="1:9">
      <c r="A5" s="24" t="s">
        <v>396</v>
      </c>
      <c r="B5" s="25" t="s">
        <v>186</v>
      </c>
      <c r="C5" s="3" t="s">
        <v>404</v>
      </c>
      <c r="D5" s="3" t="s">
        <v>405</v>
      </c>
      <c r="E5" s="3" t="s">
        <v>406</v>
      </c>
      <c r="F5" s="3" t="s">
        <v>407</v>
      </c>
      <c r="G5" s="3" t="s">
        <v>408</v>
      </c>
      <c r="I5" s="27" t="s">
        <v>409</v>
      </c>
    </row>
    <row r="6" spans="1:9">
      <c r="A6" s="16">
        <v>10001</v>
      </c>
      <c r="B6" s="26" t="s">
        <v>187</v>
      </c>
      <c r="C6">
        <v>100011</v>
      </c>
      <c r="D6">
        <v>100014</v>
      </c>
      <c r="E6">
        <v>100012</v>
      </c>
      <c r="F6">
        <v>10</v>
      </c>
      <c r="G6">
        <v>100019</v>
      </c>
      <c r="I6">
        <f>COUNTIF(Sheet1!$B:$B,Sheet4!B6&amp;"时装")</f>
        <v>0</v>
      </c>
    </row>
    <row r="7" spans="1:9">
      <c r="A7" s="16">
        <v>10012</v>
      </c>
      <c r="B7" s="26" t="s">
        <v>188</v>
      </c>
      <c r="C7">
        <v>100121</v>
      </c>
      <c r="D7">
        <v>100124</v>
      </c>
      <c r="E7">
        <v>100122</v>
      </c>
      <c r="F7">
        <v>20</v>
      </c>
      <c r="G7">
        <v>0</v>
      </c>
      <c r="I7">
        <f>COUNTIF(Sheet1!$B:$B,Sheet4!B7&amp;"时装")</f>
        <v>0</v>
      </c>
    </row>
    <row r="8" spans="1:9">
      <c r="A8" s="16">
        <v>10023</v>
      </c>
      <c r="B8" s="26" t="s">
        <v>189</v>
      </c>
      <c r="C8">
        <v>100231</v>
      </c>
      <c r="D8">
        <v>100234</v>
      </c>
      <c r="E8">
        <v>100232</v>
      </c>
      <c r="F8">
        <v>10</v>
      </c>
      <c r="G8">
        <v>0</v>
      </c>
      <c r="I8">
        <f>COUNTIF(Sheet1!$B:$B,Sheet4!B8&amp;"时装")</f>
        <v>0</v>
      </c>
    </row>
    <row r="9" spans="1:9">
      <c r="A9" s="16">
        <v>10034</v>
      </c>
      <c r="B9" s="26" t="s">
        <v>190</v>
      </c>
      <c r="C9">
        <v>100341</v>
      </c>
      <c r="D9">
        <v>100344</v>
      </c>
      <c r="E9">
        <v>100342</v>
      </c>
      <c r="F9">
        <v>20</v>
      </c>
      <c r="G9">
        <v>0</v>
      </c>
      <c r="I9">
        <f>COUNTIF(Sheet1!$B:$B,Sheet4!B9&amp;"时装")</f>
        <v>0</v>
      </c>
    </row>
    <row r="10" spans="1:9">
      <c r="A10" s="16">
        <v>10045</v>
      </c>
      <c r="B10" s="26" t="s">
        <v>191</v>
      </c>
      <c r="C10">
        <v>100451</v>
      </c>
      <c r="D10">
        <v>100454</v>
      </c>
      <c r="E10">
        <v>100452</v>
      </c>
      <c r="F10">
        <v>10</v>
      </c>
      <c r="G10">
        <v>0</v>
      </c>
      <c r="I10">
        <f>COUNTIF(Sheet1!$B:$B,Sheet4!B10&amp;"时装")</f>
        <v>0</v>
      </c>
    </row>
    <row r="11" spans="1:9">
      <c r="A11" s="16">
        <v>10056</v>
      </c>
      <c r="B11" s="26" t="s">
        <v>192</v>
      </c>
      <c r="C11">
        <v>100561</v>
      </c>
      <c r="D11">
        <v>100564</v>
      </c>
      <c r="E11">
        <v>100562</v>
      </c>
      <c r="F11">
        <v>10</v>
      </c>
      <c r="G11">
        <v>100569</v>
      </c>
      <c r="I11">
        <f>COUNTIF(Sheet1!$B:$B,Sheet4!B11&amp;"时装")</f>
        <v>0</v>
      </c>
    </row>
    <row r="12" spans="1:9">
      <c r="A12" s="16">
        <v>10067</v>
      </c>
      <c r="B12" s="26" t="s">
        <v>193</v>
      </c>
      <c r="C12">
        <v>100671</v>
      </c>
      <c r="D12">
        <v>100674</v>
      </c>
      <c r="E12">
        <v>100672</v>
      </c>
      <c r="F12">
        <v>20</v>
      </c>
      <c r="G12">
        <v>0</v>
      </c>
      <c r="I12">
        <f>COUNTIF(Sheet1!$B:$B,Sheet4!B12&amp;"时装")</f>
        <v>0</v>
      </c>
    </row>
    <row r="13" spans="1:9">
      <c r="A13" s="16">
        <v>10078</v>
      </c>
      <c r="B13" s="26" t="s">
        <v>194</v>
      </c>
      <c r="C13">
        <v>100781</v>
      </c>
      <c r="D13">
        <v>100784</v>
      </c>
      <c r="E13">
        <v>100782</v>
      </c>
      <c r="F13">
        <v>10</v>
      </c>
      <c r="G13">
        <v>0</v>
      </c>
      <c r="I13">
        <f>COUNTIF(Sheet1!$B:$B,Sheet4!B13&amp;"时装")</f>
        <v>0</v>
      </c>
    </row>
    <row r="14" spans="1:9">
      <c r="A14" s="16">
        <v>10089</v>
      </c>
      <c r="B14" s="26" t="s">
        <v>195</v>
      </c>
      <c r="C14">
        <v>100891</v>
      </c>
      <c r="D14">
        <v>100894</v>
      </c>
      <c r="E14">
        <v>100892</v>
      </c>
      <c r="F14">
        <v>20</v>
      </c>
      <c r="G14">
        <v>0</v>
      </c>
      <c r="I14">
        <f>COUNTIF(Sheet1!$B:$B,Sheet4!B14&amp;"时装")</f>
        <v>0</v>
      </c>
    </row>
    <row r="15" spans="1:9">
      <c r="A15" s="16">
        <v>10100</v>
      </c>
      <c r="B15" s="26" t="s">
        <v>196</v>
      </c>
      <c r="C15">
        <v>101001</v>
      </c>
      <c r="D15">
        <v>0</v>
      </c>
      <c r="E15">
        <v>101002</v>
      </c>
      <c r="F15">
        <v>10</v>
      </c>
      <c r="G15">
        <v>0</v>
      </c>
      <c r="I15">
        <f>COUNTIF(Sheet1!$B:$B,Sheet4!B15&amp;"时装")</f>
        <v>0</v>
      </c>
    </row>
    <row r="16" spans="1:9">
      <c r="A16" s="16">
        <v>10111</v>
      </c>
      <c r="B16" s="26" t="s">
        <v>197</v>
      </c>
      <c r="C16">
        <v>101111</v>
      </c>
      <c r="D16">
        <v>101114</v>
      </c>
      <c r="E16">
        <v>101112</v>
      </c>
      <c r="F16">
        <v>10</v>
      </c>
      <c r="G16">
        <v>0</v>
      </c>
      <c r="I16">
        <f>COUNTIF(Sheet1!$B:$B,Sheet4!B16&amp;"时装")</f>
        <v>0</v>
      </c>
    </row>
    <row r="17" spans="1:9">
      <c r="A17" s="16">
        <v>10122</v>
      </c>
      <c r="B17" s="26" t="s">
        <v>198</v>
      </c>
      <c r="C17">
        <v>101221</v>
      </c>
      <c r="D17">
        <v>101224</v>
      </c>
      <c r="E17">
        <v>101222</v>
      </c>
      <c r="F17">
        <v>20</v>
      </c>
      <c r="G17">
        <v>0</v>
      </c>
      <c r="I17">
        <f>COUNTIF(Sheet1!$B:$B,Sheet4!B17&amp;"时装")</f>
        <v>0</v>
      </c>
    </row>
    <row r="18" spans="1:9">
      <c r="A18" s="16">
        <v>10133</v>
      </c>
      <c r="B18" s="26" t="s">
        <v>199</v>
      </c>
      <c r="C18">
        <v>101331</v>
      </c>
      <c r="D18">
        <v>101334</v>
      </c>
      <c r="E18">
        <v>101332</v>
      </c>
      <c r="F18">
        <v>20</v>
      </c>
      <c r="G18">
        <v>0</v>
      </c>
      <c r="I18">
        <f>COUNTIF(Sheet1!$B:$B,Sheet4!B18&amp;"时装")</f>
        <v>0</v>
      </c>
    </row>
    <row r="19" spans="1:9">
      <c r="A19" s="16">
        <v>10144</v>
      </c>
      <c r="B19" s="26" t="s">
        <v>200</v>
      </c>
      <c r="C19">
        <v>101441</v>
      </c>
      <c r="D19">
        <v>0</v>
      </c>
      <c r="E19">
        <v>101442</v>
      </c>
      <c r="F19">
        <v>10</v>
      </c>
      <c r="G19">
        <v>0</v>
      </c>
      <c r="I19">
        <f>COUNTIF(Sheet1!$B:$B,Sheet4!B19&amp;"时装")</f>
        <v>0</v>
      </c>
    </row>
    <row r="20" spans="1:9">
      <c r="A20" s="16">
        <v>10155</v>
      </c>
      <c r="B20" s="26" t="s">
        <v>201</v>
      </c>
      <c r="C20">
        <v>101551</v>
      </c>
      <c r="D20">
        <v>101554</v>
      </c>
      <c r="E20">
        <v>101552</v>
      </c>
      <c r="F20">
        <v>20</v>
      </c>
      <c r="G20">
        <v>0</v>
      </c>
      <c r="I20">
        <f>COUNTIF(Sheet1!$B:$B,Sheet4!B20&amp;"时装")</f>
        <v>0</v>
      </c>
    </row>
    <row r="21" spans="1:9">
      <c r="A21" s="16">
        <v>10166</v>
      </c>
      <c r="B21" s="26" t="s">
        <v>202</v>
      </c>
      <c r="C21">
        <v>101661</v>
      </c>
      <c r="D21">
        <v>101664</v>
      </c>
      <c r="E21">
        <v>101662</v>
      </c>
      <c r="F21">
        <v>20</v>
      </c>
      <c r="G21">
        <v>0</v>
      </c>
      <c r="I21">
        <f>COUNTIF(Sheet1!$B:$B,Sheet4!B21&amp;"时装")</f>
        <v>0</v>
      </c>
    </row>
    <row r="22" spans="1:9">
      <c r="A22" s="16">
        <v>10177</v>
      </c>
      <c r="B22" s="26" t="s">
        <v>203</v>
      </c>
      <c r="C22">
        <v>101771</v>
      </c>
      <c r="D22">
        <v>101774</v>
      </c>
      <c r="E22">
        <v>101772</v>
      </c>
      <c r="F22">
        <v>10</v>
      </c>
      <c r="G22">
        <v>0</v>
      </c>
      <c r="I22">
        <f>COUNTIF(Sheet1!$B:$B,Sheet4!B22&amp;"时装")</f>
        <v>0</v>
      </c>
    </row>
    <row r="23" spans="1:9">
      <c r="A23" s="16">
        <v>10188</v>
      </c>
      <c r="B23" s="26" t="s">
        <v>204</v>
      </c>
      <c r="C23">
        <v>101881</v>
      </c>
      <c r="D23">
        <v>101884</v>
      </c>
      <c r="E23">
        <v>101882</v>
      </c>
      <c r="F23">
        <v>10</v>
      </c>
      <c r="G23">
        <v>0</v>
      </c>
      <c r="I23">
        <f>COUNTIF(Sheet1!$B:$B,Sheet4!B23&amp;"时装")</f>
        <v>0</v>
      </c>
    </row>
    <row r="24" spans="1:9">
      <c r="A24" s="16">
        <v>10199</v>
      </c>
      <c r="B24" s="26" t="s">
        <v>205</v>
      </c>
      <c r="C24">
        <v>101991</v>
      </c>
      <c r="D24">
        <v>101994</v>
      </c>
      <c r="E24">
        <v>101992</v>
      </c>
      <c r="F24">
        <v>10</v>
      </c>
      <c r="G24">
        <v>0</v>
      </c>
      <c r="I24">
        <f>COUNTIF(Sheet1!$B:$B,Sheet4!B24&amp;"时装")</f>
        <v>0</v>
      </c>
    </row>
    <row r="25" spans="1:9">
      <c r="A25" s="16">
        <v>10210</v>
      </c>
      <c r="B25" s="26" t="s">
        <v>206</v>
      </c>
      <c r="C25">
        <v>102101</v>
      </c>
      <c r="D25">
        <v>102104</v>
      </c>
      <c r="E25">
        <v>102102</v>
      </c>
      <c r="F25">
        <v>20</v>
      </c>
      <c r="G25">
        <v>0</v>
      </c>
      <c r="I25">
        <f>COUNTIF(Sheet1!$B:$B,Sheet4!B25&amp;"时装")</f>
        <v>0</v>
      </c>
    </row>
    <row r="26" spans="1:9">
      <c r="A26" s="16">
        <v>10221</v>
      </c>
      <c r="B26" t="s">
        <v>207</v>
      </c>
      <c r="C26">
        <v>102211</v>
      </c>
      <c r="D26">
        <v>0</v>
      </c>
      <c r="E26">
        <v>102212</v>
      </c>
      <c r="F26">
        <v>10</v>
      </c>
      <c r="G26">
        <v>0</v>
      </c>
      <c r="I26">
        <f>COUNTIF(Sheet1!$B:$B,Sheet4!B26&amp;"时装")</f>
        <v>0</v>
      </c>
    </row>
    <row r="27" spans="1:9">
      <c r="A27" s="16">
        <v>10232</v>
      </c>
      <c r="B27" t="s">
        <v>208</v>
      </c>
      <c r="C27">
        <v>102321</v>
      </c>
      <c r="D27">
        <v>0</v>
      </c>
      <c r="E27">
        <v>102322</v>
      </c>
      <c r="F27">
        <v>10</v>
      </c>
      <c r="G27">
        <v>0</v>
      </c>
      <c r="I27">
        <f>COUNTIF(Sheet1!$B:$B,Sheet4!B27&amp;"时装")</f>
        <v>0</v>
      </c>
    </row>
    <row r="28" spans="1:9">
      <c r="A28" s="16">
        <v>10243</v>
      </c>
      <c r="B28" t="s">
        <v>209</v>
      </c>
      <c r="C28">
        <v>102431</v>
      </c>
      <c r="D28">
        <v>0</v>
      </c>
      <c r="E28">
        <v>102432</v>
      </c>
      <c r="F28">
        <v>10</v>
      </c>
      <c r="G28">
        <v>0</v>
      </c>
      <c r="I28">
        <f>COUNTIF(Sheet1!$B:$B,Sheet4!B28&amp;"时装")</f>
        <v>0</v>
      </c>
    </row>
    <row r="29" spans="1:9">
      <c r="A29" s="16">
        <v>10254</v>
      </c>
      <c r="B29" t="s">
        <v>210</v>
      </c>
      <c r="C29">
        <v>102541</v>
      </c>
      <c r="D29">
        <v>0</v>
      </c>
      <c r="E29">
        <v>102542</v>
      </c>
      <c r="F29">
        <v>10</v>
      </c>
      <c r="G29">
        <v>0</v>
      </c>
      <c r="I29">
        <f>COUNTIF(Sheet1!$B:$B,Sheet4!B29&amp;"时装")</f>
        <v>0</v>
      </c>
    </row>
    <row r="30" spans="1:9">
      <c r="A30" s="16">
        <v>10265</v>
      </c>
      <c r="B30" t="s">
        <v>211</v>
      </c>
      <c r="C30">
        <v>102651</v>
      </c>
      <c r="D30">
        <v>0</v>
      </c>
      <c r="E30">
        <v>102652</v>
      </c>
      <c r="F30">
        <v>10</v>
      </c>
      <c r="G30">
        <v>0</v>
      </c>
      <c r="I30">
        <f>COUNTIF(Sheet1!$B:$B,Sheet4!B30&amp;"时装")</f>
        <v>0</v>
      </c>
    </row>
    <row r="31" spans="1:9">
      <c r="A31" s="16">
        <v>10276</v>
      </c>
      <c r="B31" t="s">
        <v>212</v>
      </c>
      <c r="C31">
        <v>102761</v>
      </c>
      <c r="D31">
        <v>0</v>
      </c>
      <c r="E31">
        <v>102762</v>
      </c>
      <c r="F31">
        <v>10</v>
      </c>
      <c r="G31">
        <v>0</v>
      </c>
      <c r="I31">
        <f>COUNTIF(Sheet1!$B:$B,Sheet4!B31&amp;"时装")</f>
        <v>0</v>
      </c>
    </row>
    <row r="32" spans="1:9">
      <c r="A32" s="16">
        <v>10287</v>
      </c>
      <c r="B32" t="s">
        <v>213</v>
      </c>
      <c r="C32">
        <v>102871</v>
      </c>
      <c r="D32">
        <v>0</v>
      </c>
      <c r="E32">
        <v>102872</v>
      </c>
      <c r="F32">
        <v>10</v>
      </c>
      <c r="G32">
        <v>0</v>
      </c>
      <c r="I32">
        <f>COUNTIF(Sheet1!$B:$B,Sheet4!B32&amp;"时装")</f>
        <v>0</v>
      </c>
    </row>
    <row r="33" spans="1:9">
      <c r="A33" s="16">
        <v>10298</v>
      </c>
      <c r="B33" t="s">
        <v>214</v>
      </c>
      <c r="C33">
        <v>102981</v>
      </c>
      <c r="D33">
        <v>0</v>
      </c>
      <c r="E33">
        <v>102982</v>
      </c>
      <c r="F33">
        <v>10</v>
      </c>
      <c r="G33">
        <v>0</v>
      </c>
      <c r="I33">
        <f>COUNTIF(Sheet1!$B:$B,Sheet4!B33&amp;"时装")</f>
        <v>0</v>
      </c>
    </row>
    <row r="34" spans="1:9">
      <c r="A34" s="16">
        <v>10309</v>
      </c>
      <c r="B34" t="s">
        <v>215</v>
      </c>
      <c r="C34">
        <v>103091</v>
      </c>
      <c r="D34">
        <v>0</v>
      </c>
      <c r="E34">
        <v>103092</v>
      </c>
      <c r="F34">
        <v>10</v>
      </c>
      <c r="G34">
        <v>0</v>
      </c>
      <c r="I34">
        <f>COUNTIF(Sheet1!$B:$B,Sheet4!B34&amp;"时装")</f>
        <v>0</v>
      </c>
    </row>
    <row r="35" spans="1:9">
      <c r="A35" s="16">
        <v>10320</v>
      </c>
      <c r="B35" t="s">
        <v>216</v>
      </c>
      <c r="C35">
        <v>103201</v>
      </c>
      <c r="D35">
        <v>0</v>
      </c>
      <c r="E35">
        <v>103202</v>
      </c>
      <c r="F35">
        <v>10</v>
      </c>
      <c r="G35">
        <v>0</v>
      </c>
      <c r="I35">
        <f>COUNTIF(Sheet1!$B:$B,Sheet4!B35&amp;"时装")</f>
        <v>0</v>
      </c>
    </row>
    <row r="36" spans="1:9">
      <c r="A36" s="16">
        <v>10331</v>
      </c>
      <c r="B36" t="s">
        <v>217</v>
      </c>
      <c r="C36">
        <v>103311</v>
      </c>
      <c r="D36">
        <v>0</v>
      </c>
      <c r="E36">
        <v>103312</v>
      </c>
      <c r="F36">
        <v>10</v>
      </c>
      <c r="G36">
        <v>0</v>
      </c>
      <c r="I36">
        <f>COUNTIF(Sheet1!$B:$B,Sheet4!B36&amp;"时装")</f>
        <v>0</v>
      </c>
    </row>
    <row r="37" spans="1:9">
      <c r="A37" s="16">
        <v>10342</v>
      </c>
      <c r="B37" t="s">
        <v>218</v>
      </c>
      <c r="C37">
        <v>103421</v>
      </c>
      <c r="D37">
        <v>0</v>
      </c>
      <c r="E37">
        <v>103422</v>
      </c>
      <c r="F37">
        <v>10</v>
      </c>
      <c r="G37">
        <v>0</v>
      </c>
      <c r="I37">
        <f>COUNTIF(Sheet1!$B:$B,Sheet4!B37&amp;"时装")</f>
        <v>0</v>
      </c>
    </row>
    <row r="38" spans="1:9">
      <c r="A38" s="16">
        <v>10353</v>
      </c>
      <c r="B38" t="s">
        <v>219</v>
      </c>
      <c r="C38">
        <v>103531</v>
      </c>
      <c r="D38">
        <v>0</v>
      </c>
      <c r="E38">
        <v>103532</v>
      </c>
      <c r="F38">
        <v>10</v>
      </c>
      <c r="G38">
        <v>0</v>
      </c>
      <c r="I38">
        <f>COUNTIF(Sheet1!$B:$B,Sheet4!B38&amp;"时装")</f>
        <v>0</v>
      </c>
    </row>
    <row r="39" spans="1:9">
      <c r="A39" s="16">
        <v>10364</v>
      </c>
      <c r="B39" t="s">
        <v>220</v>
      </c>
      <c r="C39">
        <v>103641</v>
      </c>
      <c r="D39">
        <v>0</v>
      </c>
      <c r="E39">
        <v>103642</v>
      </c>
      <c r="F39">
        <v>10</v>
      </c>
      <c r="G39">
        <v>0</v>
      </c>
      <c r="I39">
        <f>COUNTIF(Sheet1!$B:$B,Sheet4!B39&amp;"时装")</f>
        <v>0</v>
      </c>
    </row>
    <row r="40" spans="1:9">
      <c r="A40" s="16">
        <v>10375</v>
      </c>
      <c r="B40" t="s">
        <v>221</v>
      </c>
      <c r="C40">
        <v>103751</v>
      </c>
      <c r="D40">
        <v>0</v>
      </c>
      <c r="E40">
        <v>103752</v>
      </c>
      <c r="F40">
        <v>10</v>
      </c>
      <c r="G40">
        <v>0</v>
      </c>
      <c r="I40">
        <f>COUNTIF(Sheet1!$B:$B,Sheet4!B40&amp;"时装")</f>
        <v>0</v>
      </c>
    </row>
    <row r="41" spans="1:9">
      <c r="A41" s="16">
        <v>10386</v>
      </c>
      <c r="B41" t="s">
        <v>222</v>
      </c>
      <c r="C41">
        <v>103861</v>
      </c>
      <c r="D41">
        <v>0</v>
      </c>
      <c r="E41">
        <v>103862</v>
      </c>
      <c r="F41">
        <v>10</v>
      </c>
      <c r="G41">
        <v>0</v>
      </c>
      <c r="I41">
        <f>COUNTIF(Sheet1!$B:$B,Sheet4!B41&amp;"时装")</f>
        <v>0</v>
      </c>
    </row>
    <row r="42" spans="1:9">
      <c r="A42" s="16">
        <v>10397</v>
      </c>
      <c r="B42" t="s">
        <v>223</v>
      </c>
      <c r="C42">
        <v>103971</v>
      </c>
      <c r="D42">
        <v>0</v>
      </c>
      <c r="E42">
        <v>103972</v>
      </c>
      <c r="F42">
        <v>10</v>
      </c>
      <c r="G42">
        <v>0</v>
      </c>
      <c r="I42">
        <f>COUNTIF(Sheet1!$B:$B,Sheet4!B42&amp;"时装")</f>
        <v>0</v>
      </c>
    </row>
    <row r="43" spans="1:9">
      <c r="A43" s="16">
        <v>10408</v>
      </c>
      <c r="B43" t="s">
        <v>224</v>
      </c>
      <c r="C43">
        <v>104081</v>
      </c>
      <c r="D43">
        <v>0</v>
      </c>
      <c r="E43">
        <v>104082</v>
      </c>
      <c r="F43">
        <v>10</v>
      </c>
      <c r="G43">
        <v>0</v>
      </c>
      <c r="I43">
        <f>COUNTIF(Sheet1!$B:$B,Sheet4!B43&amp;"时装")</f>
        <v>0</v>
      </c>
    </row>
    <row r="44" spans="1:9">
      <c r="A44" s="16">
        <v>10419</v>
      </c>
      <c r="B44" t="s">
        <v>225</v>
      </c>
      <c r="C44">
        <v>104191</v>
      </c>
      <c r="D44">
        <v>0</v>
      </c>
      <c r="E44">
        <v>104192</v>
      </c>
      <c r="F44">
        <v>10</v>
      </c>
      <c r="G44">
        <v>0</v>
      </c>
      <c r="I44">
        <f>COUNTIF(Sheet1!$B:$B,Sheet4!B44&amp;"时装")</f>
        <v>0</v>
      </c>
    </row>
    <row r="45" spans="1:9">
      <c r="A45" s="16">
        <v>10430</v>
      </c>
      <c r="B45" t="s">
        <v>226</v>
      </c>
      <c r="C45">
        <v>104301</v>
      </c>
      <c r="D45">
        <v>0</v>
      </c>
      <c r="E45">
        <v>104302</v>
      </c>
      <c r="F45">
        <v>10</v>
      </c>
      <c r="G45">
        <v>0</v>
      </c>
      <c r="I45">
        <f>COUNTIF(Sheet1!$B:$B,Sheet4!B45&amp;"时装")</f>
        <v>0</v>
      </c>
    </row>
    <row r="46" spans="1:9">
      <c r="A46" s="16">
        <v>10441</v>
      </c>
      <c r="B46" t="s">
        <v>227</v>
      </c>
      <c r="C46">
        <v>104411</v>
      </c>
      <c r="D46">
        <v>0</v>
      </c>
      <c r="E46">
        <v>104412</v>
      </c>
      <c r="F46">
        <v>10</v>
      </c>
      <c r="G46">
        <v>0</v>
      </c>
      <c r="I46">
        <f>COUNTIF(Sheet1!$B:$B,Sheet4!B46&amp;"时装")</f>
        <v>0</v>
      </c>
    </row>
    <row r="47" spans="1:9">
      <c r="A47" s="16">
        <v>10452</v>
      </c>
      <c r="B47" t="s">
        <v>228</v>
      </c>
      <c r="C47">
        <v>104521</v>
      </c>
      <c r="D47">
        <v>0</v>
      </c>
      <c r="E47">
        <v>104522</v>
      </c>
      <c r="F47">
        <v>10</v>
      </c>
      <c r="G47">
        <v>0</v>
      </c>
      <c r="I47">
        <f>COUNTIF(Sheet1!$B:$B,Sheet4!B47&amp;"时装")</f>
        <v>0</v>
      </c>
    </row>
    <row r="48" spans="1:9">
      <c r="A48" s="16">
        <v>10463</v>
      </c>
      <c r="B48" t="s">
        <v>229</v>
      </c>
      <c r="C48">
        <v>104631</v>
      </c>
      <c r="D48">
        <v>0</v>
      </c>
      <c r="E48">
        <v>104632</v>
      </c>
      <c r="F48">
        <v>10</v>
      </c>
      <c r="G48">
        <v>0</v>
      </c>
      <c r="I48">
        <f>COUNTIF(Sheet1!$B:$B,Sheet4!B48&amp;"时装")</f>
        <v>0</v>
      </c>
    </row>
    <row r="49" spans="1:9">
      <c r="A49" s="16">
        <v>10474</v>
      </c>
      <c r="B49" t="s">
        <v>230</v>
      </c>
      <c r="C49">
        <v>104741</v>
      </c>
      <c r="D49">
        <v>0</v>
      </c>
      <c r="E49">
        <v>104742</v>
      </c>
      <c r="F49">
        <v>10</v>
      </c>
      <c r="G49">
        <v>0</v>
      </c>
      <c r="I49">
        <f>COUNTIF(Sheet1!$B:$B,Sheet4!B49&amp;"时装")</f>
        <v>0</v>
      </c>
    </row>
    <row r="50" spans="1:9">
      <c r="A50" s="16">
        <v>10485</v>
      </c>
      <c r="B50" t="s">
        <v>231</v>
      </c>
      <c r="C50">
        <v>104851</v>
      </c>
      <c r="D50">
        <v>0</v>
      </c>
      <c r="E50">
        <v>104852</v>
      </c>
      <c r="F50">
        <v>10</v>
      </c>
      <c r="G50">
        <v>0</v>
      </c>
      <c r="I50">
        <f>COUNTIF(Sheet1!$B:$B,Sheet4!B50&amp;"时装")</f>
        <v>0</v>
      </c>
    </row>
    <row r="51" spans="1:9">
      <c r="A51" s="16">
        <v>10496</v>
      </c>
      <c r="B51" t="s">
        <v>232</v>
      </c>
      <c r="C51">
        <v>104961</v>
      </c>
      <c r="D51">
        <v>0</v>
      </c>
      <c r="E51">
        <v>104962</v>
      </c>
      <c r="F51">
        <v>10</v>
      </c>
      <c r="G51">
        <v>0</v>
      </c>
      <c r="I51">
        <f>COUNTIF(Sheet1!$B:$B,Sheet4!B51&amp;"时装")</f>
        <v>0</v>
      </c>
    </row>
    <row r="52" spans="1:9">
      <c r="A52" s="16">
        <v>10507</v>
      </c>
      <c r="B52" t="s">
        <v>233</v>
      </c>
      <c r="C52">
        <v>105071</v>
      </c>
      <c r="D52">
        <v>0</v>
      </c>
      <c r="E52">
        <v>105072</v>
      </c>
      <c r="F52">
        <v>10</v>
      </c>
      <c r="G52">
        <v>0</v>
      </c>
      <c r="I52">
        <f>COUNTIF(Sheet1!$B:$B,Sheet4!B52&amp;"时装")</f>
        <v>0</v>
      </c>
    </row>
    <row r="53" spans="1:9">
      <c r="A53" s="16">
        <v>10518</v>
      </c>
      <c r="B53" t="s">
        <v>234</v>
      </c>
      <c r="C53">
        <v>105181</v>
      </c>
      <c r="D53">
        <v>0</v>
      </c>
      <c r="E53">
        <v>105182</v>
      </c>
      <c r="F53">
        <v>10</v>
      </c>
      <c r="G53">
        <v>0</v>
      </c>
      <c r="I53">
        <f>COUNTIF(Sheet1!$B:$B,Sheet4!B53&amp;"时装")</f>
        <v>0</v>
      </c>
    </row>
    <row r="54" spans="1:9">
      <c r="A54" s="16">
        <v>10529</v>
      </c>
      <c r="B54" t="s">
        <v>235</v>
      </c>
      <c r="C54">
        <v>105291</v>
      </c>
      <c r="D54">
        <v>0</v>
      </c>
      <c r="E54">
        <v>105292</v>
      </c>
      <c r="F54">
        <v>10</v>
      </c>
      <c r="G54">
        <v>0</v>
      </c>
      <c r="I54">
        <f>COUNTIF(Sheet1!$B:$B,Sheet4!B54&amp;"时装")</f>
        <v>0</v>
      </c>
    </row>
    <row r="55" spans="1:9">
      <c r="A55" s="16">
        <v>10540</v>
      </c>
      <c r="B55" t="s">
        <v>236</v>
      </c>
      <c r="C55">
        <v>105401</v>
      </c>
      <c r="D55">
        <v>0</v>
      </c>
      <c r="E55">
        <v>105402</v>
      </c>
      <c r="F55">
        <v>10</v>
      </c>
      <c r="G55">
        <v>0</v>
      </c>
      <c r="I55">
        <f>COUNTIF(Sheet1!$B:$B,Sheet4!B55&amp;"时装")</f>
        <v>0</v>
      </c>
    </row>
    <row r="56" spans="1:9">
      <c r="A56" s="16">
        <v>10551</v>
      </c>
      <c r="B56" t="s">
        <v>237</v>
      </c>
      <c r="C56">
        <v>105511</v>
      </c>
      <c r="D56">
        <v>0</v>
      </c>
      <c r="E56">
        <v>105512</v>
      </c>
      <c r="F56">
        <v>10</v>
      </c>
      <c r="G56">
        <v>0</v>
      </c>
      <c r="I56">
        <f>COUNTIF(Sheet1!$B:$B,Sheet4!B56&amp;"时装")</f>
        <v>0</v>
      </c>
    </row>
    <row r="57" spans="1:9">
      <c r="A57" s="16">
        <v>10562</v>
      </c>
      <c r="B57" t="s">
        <v>238</v>
      </c>
      <c r="C57">
        <v>105621</v>
      </c>
      <c r="D57">
        <v>0</v>
      </c>
      <c r="E57">
        <v>105622</v>
      </c>
      <c r="F57">
        <v>10</v>
      </c>
      <c r="G57">
        <v>0</v>
      </c>
      <c r="I57">
        <f>COUNTIF(Sheet1!$B:$B,Sheet4!B57&amp;"时装")</f>
        <v>0</v>
      </c>
    </row>
    <row r="58" spans="1:9">
      <c r="A58" s="16">
        <v>10573</v>
      </c>
      <c r="B58" t="s">
        <v>239</v>
      </c>
      <c r="C58">
        <v>105731</v>
      </c>
      <c r="D58">
        <v>0</v>
      </c>
      <c r="E58">
        <v>105732</v>
      </c>
      <c r="F58">
        <v>10</v>
      </c>
      <c r="G58">
        <v>0</v>
      </c>
      <c r="I58">
        <f>COUNTIF(Sheet1!$B:$B,Sheet4!B58&amp;"时装")</f>
        <v>0</v>
      </c>
    </row>
    <row r="59" spans="1:9">
      <c r="A59" s="16">
        <v>10584</v>
      </c>
      <c r="B59" t="s">
        <v>240</v>
      </c>
      <c r="C59">
        <v>105841</v>
      </c>
      <c r="D59">
        <v>0</v>
      </c>
      <c r="E59">
        <v>105842</v>
      </c>
      <c r="F59">
        <v>10</v>
      </c>
      <c r="G59">
        <v>0</v>
      </c>
      <c r="I59">
        <f>COUNTIF(Sheet1!$B:$B,Sheet4!B59&amp;"时装")</f>
        <v>0</v>
      </c>
    </row>
    <row r="60" spans="1:9">
      <c r="A60" s="16">
        <v>10595</v>
      </c>
      <c r="B60" t="s">
        <v>241</v>
      </c>
      <c r="C60">
        <v>105951</v>
      </c>
      <c r="D60">
        <v>0</v>
      </c>
      <c r="E60">
        <v>105952</v>
      </c>
      <c r="F60">
        <v>10</v>
      </c>
      <c r="G60">
        <v>0</v>
      </c>
      <c r="I60">
        <f>COUNTIF(Sheet1!$B:$B,Sheet4!B60&amp;"时装")</f>
        <v>0</v>
      </c>
    </row>
    <row r="61" spans="1:9">
      <c r="A61" s="16">
        <v>10606</v>
      </c>
      <c r="B61" t="s">
        <v>242</v>
      </c>
      <c r="C61">
        <v>106061</v>
      </c>
      <c r="D61">
        <v>0</v>
      </c>
      <c r="E61">
        <v>106062</v>
      </c>
      <c r="F61">
        <v>10</v>
      </c>
      <c r="G61">
        <v>0</v>
      </c>
      <c r="I61">
        <f>COUNTIF(Sheet1!$B:$B,Sheet4!B61&amp;"时装")</f>
        <v>0</v>
      </c>
    </row>
    <row r="62" spans="1:9">
      <c r="A62" s="16">
        <v>10617</v>
      </c>
      <c r="B62" t="s">
        <v>243</v>
      </c>
      <c r="C62">
        <v>106171</v>
      </c>
      <c r="D62">
        <v>0</v>
      </c>
      <c r="E62">
        <v>106172</v>
      </c>
      <c r="F62">
        <v>10</v>
      </c>
      <c r="G62">
        <v>0</v>
      </c>
      <c r="I62">
        <f>COUNTIF(Sheet1!$B:$B,Sheet4!B62&amp;"时装")</f>
        <v>0</v>
      </c>
    </row>
    <row r="63" spans="1:9">
      <c r="A63" s="16">
        <v>10628</v>
      </c>
      <c r="B63" t="s">
        <v>244</v>
      </c>
      <c r="C63">
        <v>106281</v>
      </c>
      <c r="D63">
        <v>0</v>
      </c>
      <c r="E63">
        <v>106282</v>
      </c>
      <c r="F63">
        <v>10</v>
      </c>
      <c r="G63">
        <v>0</v>
      </c>
      <c r="I63">
        <f>COUNTIF(Sheet1!$B:$B,Sheet4!B63&amp;"时装")</f>
        <v>0</v>
      </c>
    </row>
    <row r="64" spans="1:9">
      <c r="A64" s="16">
        <v>10639</v>
      </c>
      <c r="B64" t="s">
        <v>245</v>
      </c>
      <c r="C64">
        <v>106391</v>
      </c>
      <c r="D64">
        <v>0</v>
      </c>
      <c r="E64">
        <v>106392</v>
      </c>
      <c r="F64">
        <v>10</v>
      </c>
      <c r="G64">
        <v>0</v>
      </c>
      <c r="I64">
        <f>COUNTIF(Sheet1!$B:$B,Sheet4!B64&amp;"时装")</f>
        <v>0</v>
      </c>
    </row>
    <row r="65" spans="1:9">
      <c r="A65" s="16">
        <v>10650</v>
      </c>
      <c r="B65" t="s">
        <v>246</v>
      </c>
      <c r="C65">
        <v>106501</v>
      </c>
      <c r="D65">
        <v>0</v>
      </c>
      <c r="E65">
        <v>106502</v>
      </c>
      <c r="F65">
        <v>10</v>
      </c>
      <c r="G65">
        <v>0</v>
      </c>
      <c r="I65">
        <f>COUNTIF(Sheet1!$B:$B,Sheet4!B65&amp;"时装")</f>
        <v>0</v>
      </c>
    </row>
    <row r="66" spans="1:9">
      <c r="A66" s="16">
        <v>10661</v>
      </c>
      <c r="B66" t="s">
        <v>247</v>
      </c>
      <c r="C66">
        <v>106611</v>
      </c>
      <c r="D66">
        <v>0</v>
      </c>
      <c r="E66">
        <v>106612</v>
      </c>
      <c r="F66">
        <v>10</v>
      </c>
      <c r="G66">
        <v>0</v>
      </c>
      <c r="I66">
        <f>COUNTIF(Sheet1!$B:$B,Sheet4!B66&amp;"时装")</f>
        <v>0</v>
      </c>
    </row>
    <row r="67" spans="1:9">
      <c r="A67" s="16">
        <v>10672</v>
      </c>
      <c r="B67" t="s">
        <v>248</v>
      </c>
      <c r="C67">
        <v>106721</v>
      </c>
      <c r="D67">
        <v>0</v>
      </c>
      <c r="E67">
        <v>106722</v>
      </c>
      <c r="F67">
        <v>10</v>
      </c>
      <c r="G67">
        <v>0</v>
      </c>
      <c r="I67">
        <f>COUNTIF(Sheet1!$B:$B,Sheet4!B67&amp;"时装")</f>
        <v>0</v>
      </c>
    </row>
    <row r="68" spans="1:9">
      <c r="A68" s="16">
        <v>20001</v>
      </c>
      <c r="B68" s="26" t="s">
        <v>249</v>
      </c>
      <c r="C68">
        <v>200011</v>
      </c>
      <c r="D68">
        <v>200014</v>
      </c>
      <c r="E68">
        <v>200012</v>
      </c>
      <c r="F68">
        <v>10</v>
      </c>
      <c r="G68">
        <v>200019</v>
      </c>
      <c r="I68">
        <f>COUNTIF(Sheet1!$B:$B,Sheet4!B68&amp;"时装")</f>
        <v>0</v>
      </c>
    </row>
    <row r="69" spans="1:9">
      <c r="A69" s="16">
        <v>20012</v>
      </c>
      <c r="B69" s="26" t="s">
        <v>250</v>
      </c>
      <c r="C69">
        <v>200121</v>
      </c>
      <c r="D69">
        <v>200124</v>
      </c>
      <c r="E69">
        <v>200122</v>
      </c>
      <c r="F69">
        <v>30</v>
      </c>
      <c r="G69">
        <v>0</v>
      </c>
      <c r="I69">
        <f>COUNTIF(Sheet1!$B:$B,Sheet4!B69&amp;"时装")</f>
        <v>0</v>
      </c>
    </row>
    <row r="70" spans="1:9">
      <c r="A70" s="16">
        <v>20023</v>
      </c>
      <c r="B70" s="26" t="s">
        <v>251</v>
      </c>
      <c r="C70">
        <v>200231</v>
      </c>
      <c r="D70">
        <v>200234</v>
      </c>
      <c r="E70">
        <v>200232</v>
      </c>
      <c r="F70">
        <v>10</v>
      </c>
      <c r="G70">
        <v>0</v>
      </c>
      <c r="I70">
        <f>COUNTIF(Sheet1!$B:$B,Sheet4!B70&amp;"时装")</f>
        <v>0</v>
      </c>
    </row>
    <row r="71" spans="1:9">
      <c r="A71" s="16">
        <v>20034</v>
      </c>
      <c r="B71" s="26" t="s">
        <v>252</v>
      </c>
      <c r="C71">
        <v>200341</v>
      </c>
      <c r="D71">
        <v>200344</v>
      </c>
      <c r="E71">
        <v>200342</v>
      </c>
      <c r="F71">
        <v>10</v>
      </c>
      <c r="G71">
        <v>0</v>
      </c>
      <c r="I71">
        <f>COUNTIF(Sheet1!$B:$B,Sheet4!B71&amp;"时装")</f>
        <v>0</v>
      </c>
    </row>
    <row r="72" spans="1:9">
      <c r="A72" s="16">
        <v>20045</v>
      </c>
      <c r="B72" s="26" t="s">
        <v>253</v>
      </c>
      <c r="C72">
        <v>200451</v>
      </c>
      <c r="D72">
        <v>200454</v>
      </c>
      <c r="E72">
        <v>200452</v>
      </c>
      <c r="F72">
        <v>20</v>
      </c>
      <c r="G72">
        <v>0</v>
      </c>
      <c r="I72">
        <f>COUNTIF(Sheet1!$B:$B,Sheet4!B72&amp;"时装")</f>
        <v>0</v>
      </c>
    </row>
    <row r="73" spans="1:9">
      <c r="A73" s="16">
        <v>20056</v>
      </c>
      <c r="B73" s="26" t="s">
        <v>254</v>
      </c>
      <c r="C73">
        <v>200561</v>
      </c>
      <c r="D73">
        <v>200564</v>
      </c>
      <c r="E73">
        <v>200562</v>
      </c>
      <c r="F73">
        <v>20</v>
      </c>
      <c r="G73">
        <v>0</v>
      </c>
      <c r="I73">
        <f>COUNTIF(Sheet1!$B:$B,Sheet4!B73&amp;"时装")</f>
        <v>0</v>
      </c>
    </row>
    <row r="74" spans="1:9">
      <c r="A74" s="16">
        <v>20067</v>
      </c>
      <c r="B74" s="26" t="s">
        <v>255</v>
      </c>
      <c r="C74">
        <v>200671</v>
      </c>
      <c r="D74">
        <v>200674</v>
      </c>
      <c r="E74">
        <v>200672</v>
      </c>
      <c r="F74">
        <v>20</v>
      </c>
      <c r="G74">
        <v>0</v>
      </c>
      <c r="I74">
        <f>COUNTIF(Sheet1!$B:$B,Sheet4!B74&amp;"时装")</f>
        <v>0</v>
      </c>
    </row>
    <row r="75" spans="1:9">
      <c r="A75" s="16">
        <v>20078</v>
      </c>
      <c r="B75" s="26" t="s">
        <v>256</v>
      </c>
      <c r="C75">
        <v>200781</v>
      </c>
      <c r="D75">
        <v>200784</v>
      </c>
      <c r="E75">
        <v>200782</v>
      </c>
      <c r="F75">
        <v>10</v>
      </c>
      <c r="G75">
        <v>200789</v>
      </c>
      <c r="I75">
        <f>COUNTIF(Sheet1!$B:$B,Sheet4!B75&amp;"时装")</f>
        <v>0</v>
      </c>
    </row>
    <row r="76" spans="1:9">
      <c r="A76" s="16">
        <v>20089</v>
      </c>
      <c r="B76" s="26" t="s">
        <v>257</v>
      </c>
      <c r="C76">
        <v>200891</v>
      </c>
      <c r="D76">
        <v>200894</v>
      </c>
      <c r="E76">
        <v>200892</v>
      </c>
      <c r="F76">
        <v>10</v>
      </c>
      <c r="G76">
        <v>0</v>
      </c>
      <c r="I76">
        <f>COUNTIF(Sheet1!$B:$B,Sheet4!B76&amp;"时装")</f>
        <v>0</v>
      </c>
    </row>
    <row r="77" spans="1:9">
      <c r="A77" s="16">
        <v>20100</v>
      </c>
      <c r="B77" s="26" t="s">
        <v>258</v>
      </c>
      <c r="C77">
        <v>201001</v>
      </c>
      <c r="D77">
        <v>0</v>
      </c>
      <c r="E77">
        <v>201002</v>
      </c>
      <c r="F77">
        <v>10</v>
      </c>
      <c r="G77">
        <v>0</v>
      </c>
      <c r="I77">
        <f>COUNTIF(Sheet1!$B:$B,Sheet4!B77&amp;"时装")</f>
        <v>0</v>
      </c>
    </row>
    <row r="78" spans="1:9">
      <c r="A78" s="16">
        <v>20111</v>
      </c>
      <c r="B78" s="26" t="s">
        <v>259</v>
      </c>
      <c r="C78">
        <v>201111</v>
      </c>
      <c r="D78">
        <v>201114</v>
      </c>
      <c r="E78">
        <v>201112</v>
      </c>
      <c r="F78">
        <v>20</v>
      </c>
      <c r="G78">
        <v>0</v>
      </c>
      <c r="I78">
        <f>COUNTIF(Sheet1!$B:$B,Sheet4!B78&amp;"时装")</f>
        <v>0</v>
      </c>
    </row>
    <row r="79" spans="1:9">
      <c r="A79" s="16">
        <v>20122</v>
      </c>
      <c r="B79" s="26" t="s">
        <v>260</v>
      </c>
      <c r="C79">
        <v>201221</v>
      </c>
      <c r="D79">
        <v>0</v>
      </c>
      <c r="E79">
        <v>201222</v>
      </c>
      <c r="F79">
        <v>10</v>
      </c>
      <c r="G79">
        <v>0</v>
      </c>
      <c r="I79">
        <f>COUNTIF(Sheet1!$B:$B,Sheet4!B79&amp;"时装")</f>
        <v>0</v>
      </c>
    </row>
    <row r="80" spans="1:9">
      <c r="A80" s="16">
        <v>20133</v>
      </c>
      <c r="B80" s="26" t="s">
        <v>261</v>
      </c>
      <c r="C80">
        <v>201331</v>
      </c>
      <c r="D80">
        <v>0</v>
      </c>
      <c r="E80">
        <v>201332</v>
      </c>
      <c r="F80">
        <v>10</v>
      </c>
      <c r="G80">
        <v>0</v>
      </c>
      <c r="I80">
        <f>COUNTIF(Sheet1!$B:$B,Sheet4!B80&amp;"时装")</f>
        <v>0</v>
      </c>
    </row>
    <row r="81" spans="1:9">
      <c r="A81" s="16">
        <v>20144</v>
      </c>
      <c r="B81" s="26" t="s">
        <v>262</v>
      </c>
      <c r="C81">
        <v>201441</v>
      </c>
      <c r="D81">
        <v>201444</v>
      </c>
      <c r="E81">
        <v>201442</v>
      </c>
      <c r="F81">
        <v>20</v>
      </c>
      <c r="G81">
        <v>0</v>
      </c>
      <c r="I81">
        <f>COUNTIF(Sheet1!$B:$B,Sheet4!B81&amp;"时装")</f>
        <v>0</v>
      </c>
    </row>
    <row r="82" spans="1:9">
      <c r="A82" s="16">
        <v>20155</v>
      </c>
      <c r="B82" s="26" t="s">
        <v>263</v>
      </c>
      <c r="C82">
        <v>201551</v>
      </c>
      <c r="D82">
        <v>201554</v>
      </c>
      <c r="E82">
        <v>201552</v>
      </c>
      <c r="F82">
        <v>20</v>
      </c>
      <c r="G82">
        <v>0</v>
      </c>
      <c r="I82">
        <f>COUNTIF(Sheet1!$B:$B,Sheet4!B82&amp;"时装")</f>
        <v>0</v>
      </c>
    </row>
    <row r="83" spans="1:9">
      <c r="A83" s="16">
        <v>20166</v>
      </c>
      <c r="B83" s="26" t="s">
        <v>264</v>
      </c>
      <c r="C83">
        <v>201661</v>
      </c>
      <c r="D83">
        <v>201664</v>
      </c>
      <c r="E83">
        <v>201662</v>
      </c>
      <c r="F83">
        <v>10</v>
      </c>
      <c r="G83">
        <v>0</v>
      </c>
      <c r="I83">
        <f>COUNTIF(Sheet1!$B:$B,Sheet4!B83&amp;"时装")</f>
        <v>0</v>
      </c>
    </row>
    <row r="84" spans="1:9">
      <c r="A84" s="16">
        <v>20177</v>
      </c>
      <c r="B84" s="26" t="s">
        <v>265</v>
      </c>
      <c r="C84">
        <v>201771</v>
      </c>
      <c r="D84">
        <v>201774</v>
      </c>
      <c r="E84">
        <v>201772</v>
      </c>
      <c r="F84">
        <v>20</v>
      </c>
      <c r="G84">
        <v>0</v>
      </c>
      <c r="I84">
        <f>COUNTIF(Sheet1!$B:$B,Sheet4!B84&amp;"时装")</f>
        <v>0</v>
      </c>
    </row>
    <row r="85" spans="1:9">
      <c r="A85" s="16">
        <v>20188</v>
      </c>
      <c r="B85" s="26" t="s">
        <v>266</v>
      </c>
      <c r="C85">
        <v>201881</v>
      </c>
      <c r="D85">
        <v>201884</v>
      </c>
      <c r="E85">
        <v>201882</v>
      </c>
      <c r="F85">
        <v>10</v>
      </c>
      <c r="G85">
        <v>0</v>
      </c>
      <c r="I85">
        <f>COUNTIF(Sheet1!$B:$B,Sheet4!B85&amp;"时装")</f>
        <v>0</v>
      </c>
    </row>
    <row r="86" spans="1:9">
      <c r="A86" s="16">
        <v>20199</v>
      </c>
      <c r="B86" s="26" t="s">
        <v>267</v>
      </c>
      <c r="C86">
        <v>201991</v>
      </c>
      <c r="D86">
        <v>201994</v>
      </c>
      <c r="E86">
        <v>201992</v>
      </c>
      <c r="F86">
        <v>20</v>
      </c>
      <c r="G86">
        <v>0</v>
      </c>
      <c r="I86">
        <f>COUNTIF(Sheet1!$B:$B,Sheet4!B86&amp;"时装")</f>
        <v>0</v>
      </c>
    </row>
    <row r="87" spans="1:9">
      <c r="A87" s="16">
        <v>20210</v>
      </c>
      <c r="B87" t="s">
        <v>268</v>
      </c>
      <c r="C87">
        <v>202101</v>
      </c>
      <c r="D87">
        <v>0</v>
      </c>
      <c r="E87">
        <v>202102</v>
      </c>
      <c r="F87">
        <v>10</v>
      </c>
      <c r="G87">
        <v>0</v>
      </c>
      <c r="I87">
        <f>COUNTIF(Sheet1!$B:$B,Sheet4!B87&amp;"时装")</f>
        <v>0</v>
      </c>
    </row>
    <row r="88" spans="1:9">
      <c r="A88" s="16">
        <v>20221</v>
      </c>
      <c r="B88" t="s">
        <v>269</v>
      </c>
      <c r="C88">
        <v>202211</v>
      </c>
      <c r="D88">
        <v>0</v>
      </c>
      <c r="E88">
        <v>202212</v>
      </c>
      <c r="F88">
        <v>10</v>
      </c>
      <c r="G88">
        <v>0</v>
      </c>
      <c r="I88">
        <f>COUNTIF(Sheet1!$B:$B,Sheet4!B88&amp;"时装")</f>
        <v>0</v>
      </c>
    </row>
    <row r="89" spans="1:9">
      <c r="A89" s="16">
        <v>20232</v>
      </c>
      <c r="B89" t="s">
        <v>270</v>
      </c>
      <c r="C89">
        <v>202321</v>
      </c>
      <c r="D89">
        <v>0</v>
      </c>
      <c r="E89">
        <v>202322</v>
      </c>
      <c r="F89">
        <v>10</v>
      </c>
      <c r="G89">
        <v>0</v>
      </c>
      <c r="I89">
        <f>COUNTIF(Sheet1!$B:$B,Sheet4!B89&amp;"时装")</f>
        <v>0</v>
      </c>
    </row>
    <row r="90" spans="1:9">
      <c r="A90" s="16">
        <v>20243</v>
      </c>
      <c r="B90" t="s">
        <v>271</v>
      </c>
      <c r="C90">
        <v>202431</v>
      </c>
      <c r="D90">
        <v>0</v>
      </c>
      <c r="E90">
        <v>202432</v>
      </c>
      <c r="F90">
        <v>10</v>
      </c>
      <c r="G90">
        <v>0</v>
      </c>
      <c r="I90">
        <f>COUNTIF(Sheet1!$B:$B,Sheet4!B90&amp;"时装")</f>
        <v>0</v>
      </c>
    </row>
    <row r="91" spans="1:9">
      <c r="A91" s="16">
        <v>20254</v>
      </c>
      <c r="B91" t="s">
        <v>272</v>
      </c>
      <c r="C91">
        <v>202541</v>
      </c>
      <c r="D91">
        <v>0</v>
      </c>
      <c r="E91">
        <v>202542</v>
      </c>
      <c r="F91">
        <v>10</v>
      </c>
      <c r="G91">
        <v>0</v>
      </c>
      <c r="I91">
        <f>COUNTIF(Sheet1!$B:$B,Sheet4!B91&amp;"时装")</f>
        <v>0</v>
      </c>
    </row>
    <row r="92" spans="1:9">
      <c r="A92" s="16">
        <v>20265</v>
      </c>
      <c r="B92" t="s">
        <v>273</v>
      </c>
      <c r="C92">
        <v>202651</v>
      </c>
      <c r="D92">
        <v>0</v>
      </c>
      <c r="E92">
        <v>202652</v>
      </c>
      <c r="F92">
        <v>10</v>
      </c>
      <c r="G92">
        <v>0</v>
      </c>
      <c r="I92">
        <f>COUNTIF(Sheet1!$B:$B,Sheet4!B92&amp;"时装")</f>
        <v>0</v>
      </c>
    </row>
    <row r="93" spans="1:9">
      <c r="A93" s="16">
        <v>20276</v>
      </c>
      <c r="B93" t="s">
        <v>274</v>
      </c>
      <c r="C93">
        <v>202761</v>
      </c>
      <c r="D93">
        <v>0</v>
      </c>
      <c r="E93">
        <v>202762</v>
      </c>
      <c r="F93">
        <v>10</v>
      </c>
      <c r="G93">
        <v>0</v>
      </c>
      <c r="I93">
        <f>COUNTIF(Sheet1!$B:$B,Sheet4!B93&amp;"时装")</f>
        <v>0</v>
      </c>
    </row>
    <row r="94" spans="1:9">
      <c r="A94" s="16">
        <v>20287</v>
      </c>
      <c r="B94" t="s">
        <v>275</v>
      </c>
      <c r="C94">
        <v>202871</v>
      </c>
      <c r="D94">
        <v>0</v>
      </c>
      <c r="E94">
        <v>202872</v>
      </c>
      <c r="F94">
        <v>10</v>
      </c>
      <c r="G94">
        <v>0</v>
      </c>
      <c r="I94">
        <f>COUNTIF(Sheet1!$B:$B,Sheet4!B94&amp;"时装")</f>
        <v>0</v>
      </c>
    </row>
    <row r="95" spans="1:9">
      <c r="A95" s="16">
        <v>20298</v>
      </c>
      <c r="B95" t="s">
        <v>276</v>
      </c>
      <c r="C95">
        <v>202981</v>
      </c>
      <c r="D95">
        <v>0</v>
      </c>
      <c r="E95">
        <v>202982</v>
      </c>
      <c r="F95">
        <v>10</v>
      </c>
      <c r="G95">
        <v>0</v>
      </c>
      <c r="I95">
        <f>COUNTIF(Sheet1!$B:$B,Sheet4!B95&amp;"时装")</f>
        <v>0</v>
      </c>
    </row>
    <row r="96" spans="1:9">
      <c r="A96" s="16">
        <v>20309</v>
      </c>
      <c r="B96" t="s">
        <v>277</v>
      </c>
      <c r="C96">
        <v>203091</v>
      </c>
      <c r="D96">
        <v>0</v>
      </c>
      <c r="E96">
        <v>203092</v>
      </c>
      <c r="F96">
        <v>10</v>
      </c>
      <c r="G96">
        <v>0</v>
      </c>
      <c r="I96">
        <f>COUNTIF(Sheet1!$B:$B,Sheet4!B96&amp;"时装")</f>
        <v>0</v>
      </c>
    </row>
    <row r="97" spans="1:9">
      <c r="A97" s="16">
        <v>20320</v>
      </c>
      <c r="B97" t="s">
        <v>278</v>
      </c>
      <c r="C97">
        <v>203201</v>
      </c>
      <c r="D97">
        <v>0</v>
      </c>
      <c r="E97">
        <v>203202</v>
      </c>
      <c r="F97">
        <v>10</v>
      </c>
      <c r="G97">
        <v>0</v>
      </c>
      <c r="I97">
        <f>COUNTIF(Sheet1!$B:$B,Sheet4!B97&amp;"时装")</f>
        <v>0</v>
      </c>
    </row>
    <row r="98" spans="1:9">
      <c r="A98" s="16">
        <v>20331</v>
      </c>
      <c r="B98" t="s">
        <v>279</v>
      </c>
      <c r="C98">
        <v>203311</v>
      </c>
      <c r="D98">
        <v>0</v>
      </c>
      <c r="E98">
        <v>203312</v>
      </c>
      <c r="F98">
        <v>10</v>
      </c>
      <c r="G98">
        <v>0</v>
      </c>
      <c r="I98">
        <f>COUNTIF(Sheet1!$B:$B,Sheet4!B98&amp;"时装")</f>
        <v>0</v>
      </c>
    </row>
    <row r="99" spans="1:9">
      <c r="A99" s="16">
        <v>20342</v>
      </c>
      <c r="B99" t="s">
        <v>280</v>
      </c>
      <c r="C99">
        <v>203421</v>
      </c>
      <c r="D99">
        <v>0</v>
      </c>
      <c r="E99">
        <v>203422</v>
      </c>
      <c r="F99">
        <v>10</v>
      </c>
      <c r="G99">
        <v>0</v>
      </c>
      <c r="I99">
        <f>COUNTIF(Sheet1!$B:$B,Sheet4!B99&amp;"时装")</f>
        <v>0</v>
      </c>
    </row>
    <row r="100" spans="1:9">
      <c r="A100" s="16">
        <v>20353</v>
      </c>
      <c r="B100" t="s">
        <v>281</v>
      </c>
      <c r="C100">
        <v>203531</v>
      </c>
      <c r="D100">
        <v>0</v>
      </c>
      <c r="E100">
        <v>203532</v>
      </c>
      <c r="F100">
        <v>10</v>
      </c>
      <c r="G100">
        <v>0</v>
      </c>
      <c r="I100">
        <f>COUNTIF(Sheet1!$B:$B,Sheet4!B100&amp;"时装")</f>
        <v>0</v>
      </c>
    </row>
    <row r="101" spans="1:9">
      <c r="A101" s="16">
        <v>20364</v>
      </c>
      <c r="B101" t="s">
        <v>282</v>
      </c>
      <c r="C101">
        <v>203641</v>
      </c>
      <c r="D101">
        <v>0</v>
      </c>
      <c r="E101">
        <v>203642</v>
      </c>
      <c r="F101">
        <v>10</v>
      </c>
      <c r="G101">
        <v>0</v>
      </c>
      <c r="I101">
        <f>COUNTIF(Sheet1!$B:$B,Sheet4!B101&amp;"时装")</f>
        <v>0</v>
      </c>
    </row>
    <row r="102" spans="1:9">
      <c r="A102" s="16">
        <v>20375</v>
      </c>
      <c r="B102" t="s">
        <v>283</v>
      </c>
      <c r="C102">
        <v>203751</v>
      </c>
      <c r="D102">
        <v>0</v>
      </c>
      <c r="E102">
        <v>203752</v>
      </c>
      <c r="F102">
        <v>10</v>
      </c>
      <c r="G102">
        <v>0</v>
      </c>
      <c r="I102">
        <f>COUNTIF(Sheet1!$B:$B,Sheet4!B102&amp;"时装")</f>
        <v>0</v>
      </c>
    </row>
    <row r="103" spans="1:9">
      <c r="A103" s="16">
        <v>20386</v>
      </c>
      <c r="B103" t="s">
        <v>284</v>
      </c>
      <c r="C103">
        <v>203861</v>
      </c>
      <c r="D103">
        <v>0</v>
      </c>
      <c r="E103">
        <v>203862</v>
      </c>
      <c r="F103">
        <v>10</v>
      </c>
      <c r="G103">
        <v>0</v>
      </c>
      <c r="I103">
        <f>COUNTIF(Sheet1!$B:$B,Sheet4!B103&amp;"时装")</f>
        <v>0</v>
      </c>
    </row>
    <row r="104" spans="1:9">
      <c r="A104" s="16">
        <v>20397</v>
      </c>
      <c r="B104" t="s">
        <v>285</v>
      </c>
      <c r="C104">
        <v>203971</v>
      </c>
      <c r="D104">
        <v>0</v>
      </c>
      <c r="E104">
        <v>203972</v>
      </c>
      <c r="F104">
        <v>10</v>
      </c>
      <c r="G104">
        <v>0</v>
      </c>
      <c r="I104">
        <f>COUNTIF(Sheet1!$B:$B,Sheet4!B104&amp;"时装")</f>
        <v>0</v>
      </c>
    </row>
    <row r="105" spans="1:9">
      <c r="A105" s="16">
        <v>20408</v>
      </c>
      <c r="B105" t="s">
        <v>286</v>
      </c>
      <c r="C105">
        <v>204081</v>
      </c>
      <c r="D105">
        <v>0</v>
      </c>
      <c r="E105">
        <v>204082</v>
      </c>
      <c r="F105">
        <v>10</v>
      </c>
      <c r="G105">
        <v>0</v>
      </c>
      <c r="I105">
        <f>COUNTIF(Sheet1!$B:$B,Sheet4!B105&amp;"时装")</f>
        <v>0</v>
      </c>
    </row>
    <row r="106" spans="1:9">
      <c r="A106" s="16">
        <v>20419</v>
      </c>
      <c r="B106" t="s">
        <v>287</v>
      </c>
      <c r="C106">
        <v>204191</v>
      </c>
      <c r="D106">
        <v>0</v>
      </c>
      <c r="E106">
        <v>204192</v>
      </c>
      <c r="F106">
        <v>10</v>
      </c>
      <c r="G106">
        <v>0</v>
      </c>
      <c r="I106">
        <f>COUNTIF(Sheet1!$B:$B,Sheet4!B106&amp;"时装")</f>
        <v>0</v>
      </c>
    </row>
    <row r="107" spans="1:9">
      <c r="A107" s="16">
        <v>20430</v>
      </c>
      <c r="B107" t="s">
        <v>288</v>
      </c>
      <c r="C107">
        <v>204301</v>
      </c>
      <c r="D107">
        <v>0</v>
      </c>
      <c r="E107">
        <v>204302</v>
      </c>
      <c r="F107">
        <v>10</v>
      </c>
      <c r="G107">
        <v>0</v>
      </c>
      <c r="I107">
        <f>COUNTIF(Sheet1!$B:$B,Sheet4!B107&amp;"时装")</f>
        <v>0</v>
      </c>
    </row>
    <row r="108" spans="1:9">
      <c r="A108" s="16">
        <v>20441</v>
      </c>
      <c r="B108" t="s">
        <v>289</v>
      </c>
      <c r="C108">
        <v>204411</v>
      </c>
      <c r="D108">
        <v>0</v>
      </c>
      <c r="E108">
        <v>204412</v>
      </c>
      <c r="F108">
        <v>10</v>
      </c>
      <c r="G108">
        <v>0</v>
      </c>
      <c r="I108">
        <f>COUNTIF(Sheet1!$B:$B,Sheet4!B108&amp;"时装")</f>
        <v>0</v>
      </c>
    </row>
    <row r="109" spans="1:9">
      <c r="A109" s="16">
        <v>20452</v>
      </c>
      <c r="B109" t="s">
        <v>290</v>
      </c>
      <c r="C109">
        <v>204521</v>
      </c>
      <c r="D109">
        <v>0</v>
      </c>
      <c r="E109">
        <v>204522</v>
      </c>
      <c r="F109">
        <v>10</v>
      </c>
      <c r="G109">
        <v>0</v>
      </c>
      <c r="I109">
        <f>COUNTIF(Sheet1!$B:$B,Sheet4!B109&amp;"时装")</f>
        <v>0</v>
      </c>
    </row>
    <row r="110" spans="1:9">
      <c r="A110" s="16">
        <v>20463</v>
      </c>
      <c r="B110" t="s">
        <v>291</v>
      </c>
      <c r="C110">
        <v>204631</v>
      </c>
      <c r="D110">
        <v>0</v>
      </c>
      <c r="E110">
        <v>204632</v>
      </c>
      <c r="F110">
        <v>10</v>
      </c>
      <c r="G110">
        <v>0</v>
      </c>
      <c r="I110">
        <f>COUNTIF(Sheet1!$B:$B,Sheet4!B110&amp;"时装")</f>
        <v>0</v>
      </c>
    </row>
    <row r="111" spans="1:9">
      <c r="A111" s="16">
        <v>20474</v>
      </c>
      <c r="B111" t="s">
        <v>292</v>
      </c>
      <c r="C111">
        <v>204741</v>
      </c>
      <c r="D111">
        <v>0</v>
      </c>
      <c r="E111">
        <v>204742</v>
      </c>
      <c r="F111">
        <v>10</v>
      </c>
      <c r="G111">
        <v>0</v>
      </c>
      <c r="I111">
        <f>COUNTIF(Sheet1!$B:$B,Sheet4!B111&amp;"时装")</f>
        <v>0</v>
      </c>
    </row>
    <row r="112" spans="1:9">
      <c r="A112" s="16">
        <v>20485</v>
      </c>
      <c r="B112" t="s">
        <v>293</v>
      </c>
      <c r="C112">
        <v>204851</v>
      </c>
      <c r="D112">
        <v>0</v>
      </c>
      <c r="E112">
        <v>204852</v>
      </c>
      <c r="F112">
        <v>10</v>
      </c>
      <c r="G112">
        <v>0</v>
      </c>
      <c r="I112">
        <f>COUNTIF(Sheet1!$B:$B,Sheet4!B112&amp;"时装")</f>
        <v>0</v>
      </c>
    </row>
    <row r="113" spans="1:9">
      <c r="A113" s="16">
        <v>20496</v>
      </c>
      <c r="B113" t="s">
        <v>294</v>
      </c>
      <c r="C113">
        <v>204961</v>
      </c>
      <c r="D113">
        <v>0</v>
      </c>
      <c r="E113">
        <v>204962</v>
      </c>
      <c r="F113">
        <v>10</v>
      </c>
      <c r="G113">
        <v>0</v>
      </c>
      <c r="I113">
        <f>COUNTIF(Sheet1!$B:$B,Sheet4!B113&amp;"时装")</f>
        <v>0</v>
      </c>
    </row>
    <row r="114" spans="1:9">
      <c r="A114" s="16">
        <v>20507</v>
      </c>
      <c r="B114" t="s">
        <v>295</v>
      </c>
      <c r="C114">
        <v>205071</v>
      </c>
      <c r="D114">
        <v>0</v>
      </c>
      <c r="E114">
        <v>205072</v>
      </c>
      <c r="F114">
        <v>10</v>
      </c>
      <c r="G114">
        <v>0</v>
      </c>
      <c r="I114">
        <f>COUNTIF(Sheet1!$B:$B,Sheet4!B114&amp;"时装")</f>
        <v>0</v>
      </c>
    </row>
    <row r="115" spans="1:9">
      <c r="A115" s="16">
        <v>20518</v>
      </c>
      <c r="B115" t="s">
        <v>296</v>
      </c>
      <c r="C115">
        <v>205181</v>
      </c>
      <c r="D115">
        <v>0</v>
      </c>
      <c r="E115">
        <v>205182</v>
      </c>
      <c r="F115">
        <v>10</v>
      </c>
      <c r="G115">
        <v>0</v>
      </c>
      <c r="I115">
        <f>COUNTIF(Sheet1!$B:$B,Sheet4!B115&amp;"时装")</f>
        <v>0</v>
      </c>
    </row>
    <row r="116" spans="1:9">
      <c r="A116" s="16">
        <v>20529</v>
      </c>
      <c r="B116" t="s">
        <v>297</v>
      </c>
      <c r="C116">
        <v>205291</v>
      </c>
      <c r="D116">
        <v>0</v>
      </c>
      <c r="E116">
        <v>205292</v>
      </c>
      <c r="F116">
        <v>10</v>
      </c>
      <c r="G116">
        <v>0</v>
      </c>
      <c r="I116">
        <f>COUNTIF(Sheet1!$B:$B,Sheet4!B116&amp;"时装")</f>
        <v>0</v>
      </c>
    </row>
    <row r="117" spans="1:9">
      <c r="A117" s="16">
        <v>20540</v>
      </c>
      <c r="B117" t="s">
        <v>298</v>
      </c>
      <c r="C117">
        <v>205401</v>
      </c>
      <c r="D117">
        <v>0</v>
      </c>
      <c r="E117">
        <v>205402</v>
      </c>
      <c r="F117">
        <v>10</v>
      </c>
      <c r="G117">
        <v>0</v>
      </c>
      <c r="I117">
        <f>COUNTIF(Sheet1!$B:$B,Sheet4!B117&amp;"时装")</f>
        <v>0</v>
      </c>
    </row>
    <row r="118" spans="1:9">
      <c r="A118" s="16">
        <v>20551</v>
      </c>
      <c r="B118" t="s">
        <v>299</v>
      </c>
      <c r="C118">
        <v>205511</v>
      </c>
      <c r="D118">
        <v>0</v>
      </c>
      <c r="E118">
        <v>205512</v>
      </c>
      <c r="F118">
        <v>10</v>
      </c>
      <c r="G118">
        <v>0</v>
      </c>
      <c r="I118">
        <f>COUNTIF(Sheet1!$B:$B,Sheet4!B118&amp;"时装")</f>
        <v>0</v>
      </c>
    </row>
    <row r="119" spans="1:9">
      <c r="A119" s="16">
        <v>30001</v>
      </c>
      <c r="B119" s="26" t="s">
        <v>300</v>
      </c>
      <c r="C119">
        <v>300011</v>
      </c>
      <c r="D119">
        <v>300014</v>
      </c>
      <c r="E119">
        <v>300012</v>
      </c>
      <c r="F119">
        <v>10</v>
      </c>
      <c r="G119">
        <v>300019</v>
      </c>
      <c r="I119">
        <f>COUNTIF(Sheet1!$B:$B,Sheet4!B119&amp;"时装")</f>
        <v>0</v>
      </c>
    </row>
    <row r="120" spans="1:9">
      <c r="A120" s="16">
        <v>30012</v>
      </c>
      <c r="B120" s="26" t="s">
        <v>301</v>
      </c>
      <c r="C120">
        <v>300121</v>
      </c>
      <c r="D120">
        <v>300124</v>
      </c>
      <c r="E120">
        <v>300122</v>
      </c>
      <c r="F120">
        <v>20</v>
      </c>
      <c r="G120">
        <v>0</v>
      </c>
      <c r="I120">
        <f>COUNTIF(Sheet1!$B:$B,Sheet4!B120&amp;"时装")</f>
        <v>0</v>
      </c>
    </row>
    <row r="121" spans="1:9">
      <c r="A121" s="16">
        <v>30023</v>
      </c>
      <c r="B121" s="26" t="s">
        <v>302</v>
      </c>
      <c r="C121">
        <v>300231</v>
      </c>
      <c r="D121">
        <v>300234</v>
      </c>
      <c r="E121">
        <v>300232</v>
      </c>
      <c r="F121">
        <v>20</v>
      </c>
      <c r="G121">
        <v>0</v>
      </c>
      <c r="I121">
        <f>COUNTIF(Sheet1!$B:$B,Sheet4!B121&amp;"时装")</f>
        <v>0</v>
      </c>
    </row>
    <row r="122" spans="1:9">
      <c r="A122" s="16">
        <v>30034</v>
      </c>
      <c r="B122" s="26" t="s">
        <v>303</v>
      </c>
      <c r="C122">
        <v>300341</v>
      </c>
      <c r="D122">
        <v>300344</v>
      </c>
      <c r="E122">
        <v>300342</v>
      </c>
      <c r="F122">
        <v>10</v>
      </c>
      <c r="G122">
        <v>0</v>
      </c>
      <c r="I122">
        <f>COUNTIF(Sheet1!$B:$B,Sheet4!B122&amp;"时装")</f>
        <v>0</v>
      </c>
    </row>
    <row r="123" spans="1:9">
      <c r="A123" s="16">
        <v>30045</v>
      </c>
      <c r="B123" s="26" t="s">
        <v>304</v>
      </c>
      <c r="C123">
        <v>300451</v>
      </c>
      <c r="D123">
        <v>300454</v>
      </c>
      <c r="E123">
        <v>300452</v>
      </c>
      <c r="F123">
        <v>10</v>
      </c>
      <c r="G123">
        <v>300459</v>
      </c>
      <c r="I123">
        <f>COUNTIF(Sheet1!$B:$B,Sheet4!B123&amp;"时装")</f>
        <v>0</v>
      </c>
    </row>
    <row r="124" spans="1:9">
      <c r="A124" s="16">
        <v>30056</v>
      </c>
      <c r="B124" s="26" t="s">
        <v>305</v>
      </c>
      <c r="C124">
        <v>300561</v>
      </c>
      <c r="D124">
        <v>300564</v>
      </c>
      <c r="E124">
        <v>300562</v>
      </c>
      <c r="F124">
        <v>10</v>
      </c>
      <c r="G124">
        <v>0</v>
      </c>
      <c r="I124">
        <f>COUNTIF(Sheet1!$B:$B,Sheet4!B124&amp;"时装")</f>
        <v>0</v>
      </c>
    </row>
    <row r="125" spans="1:9">
      <c r="A125" s="16">
        <v>30067</v>
      </c>
      <c r="B125" s="26" t="s">
        <v>306</v>
      </c>
      <c r="C125">
        <v>300671</v>
      </c>
      <c r="D125">
        <v>300674</v>
      </c>
      <c r="E125">
        <v>300672</v>
      </c>
      <c r="F125">
        <v>10</v>
      </c>
      <c r="G125">
        <v>0</v>
      </c>
      <c r="I125">
        <f>COUNTIF(Sheet1!$B:$B,Sheet4!B125&amp;"时装")</f>
        <v>0</v>
      </c>
    </row>
    <row r="126" spans="1:9">
      <c r="A126" s="16">
        <v>30078</v>
      </c>
      <c r="B126" s="26" t="s">
        <v>307</v>
      </c>
      <c r="C126">
        <v>300781</v>
      </c>
      <c r="D126">
        <v>300784</v>
      </c>
      <c r="E126">
        <v>300782</v>
      </c>
      <c r="F126">
        <v>20</v>
      </c>
      <c r="G126">
        <v>0</v>
      </c>
      <c r="I126">
        <f>COUNTIF(Sheet1!$B:$B,Sheet4!B126&amp;"时装")</f>
        <v>0</v>
      </c>
    </row>
    <row r="127" spans="1:9">
      <c r="A127" s="16">
        <v>30089</v>
      </c>
      <c r="B127" s="26" t="s">
        <v>308</v>
      </c>
      <c r="C127">
        <v>300891</v>
      </c>
      <c r="D127">
        <v>300894</v>
      </c>
      <c r="E127">
        <v>300892</v>
      </c>
      <c r="F127">
        <v>20</v>
      </c>
      <c r="G127">
        <v>0</v>
      </c>
      <c r="I127">
        <f>COUNTIF(Sheet1!$B:$B,Sheet4!B127&amp;"时装")</f>
        <v>0</v>
      </c>
    </row>
    <row r="128" spans="1:9">
      <c r="A128" s="16">
        <v>30100</v>
      </c>
      <c r="B128" s="26" t="s">
        <v>309</v>
      </c>
      <c r="C128">
        <v>301001</v>
      </c>
      <c r="D128">
        <v>0</v>
      </c>
      <c r="E128">
        <v>301002</v>
      </c>
      <c r="F128">
        <v>10</v>
      </c>
      <c r="G128">
        <v>0</v>
      </c>
      <c r="I128">
        <f>COUNTIF(Sheet1!$B:$B,Sheet4!B128&amp;"时装")</f>
        <v>0</v>
      </c>
    </row>
    <row r="129" spans="1:9">
      <c r="A129" s="16">
        <v>30111</v>
      </c>
      <c r="B129" s="26" t="s">
        <v>310</v>
      </c>
      <c r="C129">
        <v>301111</v>
      </c>
      <c r="D129">
        <v>301114</v>
      </c>
      <c r="E129">
        <v>301112</v>
      </c>
      <c r="F129">
        <v>10</v>
      </c>
      <c r="G129">
        <v>0</v>
      </c>
      <c r="I129">
        <f>COUNTIF(Sheet1!$B:$B,Sheet4!B129&amp;"时装")</f>
        <v>0</v>
      </c>
    </row>
    <row r="130" spans="1:9">
      <c r="A130" s="16">
        <v>30122</v>
      </c>
      <c r="B130" s="26" t="s">
        <v>311</v>
      </c>
      <c r="C130">
        <v>301221</v>
      </c>
      <c r="D130">
        <v>301224</v>
      </c>
      <c r="E130">
        <v>301222</v>
      </c>
      <c r="F130">
        <v>20</v>
      </c>
      <c r="G130">
        <v>0</v>
      </c>
      <c r="I130">
        <f>COUNTIF(Sheet1!$B:$B,Sheet4!B130&amp;"时装")</f>
        <v>0</v>
      </c>
    </row>
    <row r="131" spans="1:9">
      <c r="A131" s="16">
        <v>30133</v>
      </c>
      <c r="B131" s="26" t="s">
        <v>312</v>
      </c>
      <c r="C131">
        <v>301331</v>
      </c>
      <c r="D131">
        <v>0</v>
      </c>
      <c r="E131">
        <v>301332</v>
      </c>
      <c r="F131">
        <v>10</v>
      </c>
      <c r="G131">
        <v>0</v>
      </c>
      <c r="I131">
        <f>COUNTIF(Sheet1!$B:$B,Sheet4!B131&amp;"时装")</f>
        <v>0</v>
      </c>
    </row>
    <row r="132" spans="1:9">
      <c r="A132" s="16">
        <v>30144</v>
      </c>
      <c r="B132" s="26" t="s">
        <v>313</v>
      </c>
      <c r="C132">
        <v>301441</v>
      </c>
      <c r="D132">
        <v>301444</v>
      </c>
      <c r="E132">
        <v>301442</v>
      </c>
      <c r="F132">
        <v>20</v>
      </c>
      <c r="G132">
        <v>0</v>
      </c>
      <c r="I132">
        <f>COUNTIF(Sheet1!$B:$B,Sheet4!B132&amp;"时装")</f>
        <v>0</v>
      </c>
    </row>
    <row r="133" spans="1:9">
      <c r="A133" s="16">
        <v>30155</v>
      </c>
      <c r="B133" s="26" t="s">
        <v>314</v>
      </c>
      <c r="C133">
        <v>301551</v>
      </c>
      <c r="D133">
        <v>0</v>
      </c>
      <c r="E133">
        <v>301552</v>
      </c>
      <c r="F133">
        <v>10</v>
      </c>
      <c r="G133">
        <v>0</v>
      </c>
      <c r="I133">
        <f>COUNTIF(Sheet1!$B:$B,Sheet4!B133&amp;"时装")</f>
        <v>0</v>
      </c>
    </row>
    <row r="134" spans="1:9">
      <c r="A134" s="16">
        <v>30166</v>
      </c>
      <c r="B134" s="26" t="s">
        <v>315</v>
      </c>
      <c r="C134">
        <v>301661</v>
      </c>
      <c r="D134">
        <v>301664</v>
      </c>
      <c r="E134">
        <v>301662</v>
      </c>
      <c r="F134">
        <v>10</v>
      </c>
      <c r="G134">
        <v>0</v>
      </c>
      <c r="I134">
        <f>COUNTIF(Sheet1!$B:$B,Sheet4!B134&amp;"时装")</f>
        <v>0</v>
      </c>
    </row>
    <row r="135" spans="1:9">
      <c r="A135" s="16">
        <v>30177</v>
      </c>
      <c r="B135" s="26" t="s">
        <v>316</v>
      </c>
      <c r="C135">
        <v>301771</v>
      </c>
      <c r="D135">
        <v>301774</v>
      </c>
      <c r="E135">
        <v>301772</v>
      </c>
      <c r="F135">
        <v>20</v>
      </c>
      <c r="G135">
        <v>0</v>
      </c>
      <c r="I135">
        <f>COUNTIF(Sheet1!$B:$B,Sheet4!B135&amp;"时装")</f>
        <v>0</v>
      </c>
    </row>
    <row r="136" spans="1:9">
      <c r="A136" s="16">
        <v>30188</v>
      </c>
      <c r="B136" s="26" t="s">
        <v>317</v>
      </c>
      <c r="C136">
        <v>301881</v>
      </c>
      <c r="D136">
        <v>301884</v>
      </c>
      <c r="E136">
        <v>301882</v>
      </c>
      <c r="F136">
        <v>10</v>
      </c>
      <c r="G136">
        <v>0</v>
      </c>
      <c r="I136">
        <f>COUNTIF(Sheet1!$B:$B,Sheet4!B136&amp;"时装")</f>
        <v>0</v>
      </c>
    </row>
    <row r="137" spans="1:9">
      <c r="A137" s="16">
        <v>30199</v>
      </c>
      <c r="B137" s="26" t="s">
        <v>318</v>
      </c>
      <c r="C137">
        <v>301991</v>
      </c>
      <c r="D137">
        <v>301994</v>
      </c>
      <c r="E137">
        <v>301992</v>
      </c>
      <c r="F137">
        <v>20</v>
      </c>
      <c r="G137">
        <v>0</v>
      </c>
      <c r="I137">
        <f>COUNTIF(Sheet1!$B:$B,Sheet4!B137&amp;"时装")</f>
        <v>0</v>
      </c>
    </row>
    <row r="138" spans="1:9">
      <c r="A138" s="16">
        <v>30210</v>
      </c>
      <c r="B138" t="s">
        <v>319</v>
      </c>
      <c r="C138">
        <v>302101</v>
      </c>
      <c r="D138">
        <v>0</v>
      </c>
      <c r="E138">
        <v>302102</v>
      </c>
      <c r="F138">
        <v>10</v>
      </c>
      <c r="G138">
        <v>0</v>
      </c>
      <c r="I138">
        <f>COUNTIF(Sheet1!$B:$B,Sheet4!B138&amp;"时装")</f>
        <v>0</v>
      </c>
    </row>
    <row r="139" spans="1:9">
      <c r="A139" s="16">
        <v>30221</v>
      </c>
      <c r="B139" t="s">
        <v>320</v>
      </c>
      <c r="C139">
        <v>302211</v>
      </c>
      <c r="D139">
        <v>0</v>
      </c>
      <c r="E139">
        <v>302212</v>
      </c>
      <c r="F139">
        <v>10</v>
      </c>
      <c r="G139">
        <v>0</v>
      </c>
      <c r="I139">
        <f>COUNTIF(Sheet1!$B:$B,Sheet4!B139&amp;"时装")</f>
        <v>0</v>
      </c>
    </row>
    <row r="140" spans="1:9">
      <c r="A140" s="16">
        <v>30232</v>
      </c>
      <c r="B140" t="s">
        <v>321</v>
      </c>
      <c r="C140">
        <v>302321</v>
      </c>
      <c r="D140">
        <v>0</v>
      </c>
      <c r="E140">
        <v>302322</v>
      </c>
      <c r="F140">
        <v>10</v>
      </c>
      <c r="G140">
        <v>0</v>
      </c>
      <c r="I140">
        <f>COUNTIF(Sheet1!$B:$B,Sheet4!B140&amp;"时装")</f>
        <v>0</v>
      </c>
    </row>
    <row r="141" spans="1:9">
      <c r="A141" s="16">
        <v>30243</v>
      </c>
      <c r="B141" t="s">
        <v>322</v>
      </c>
      <c r="C141">
        <v>302431</v>
      </c>
      <c r="D141">
        <v>0</v>
      </c>
      <c r="E141">
        <v>302432</v>
      </c>
      <c r="F141">
        <v>10</v>
      </c>
      <c r="G141">
        <v>0</v>
      </c>
      <c r="I141">
        <f>COUNTIF(Sheet1!$B:$B,Sheet4!B141&amp;"时装")</f>
        <v>0</v>
      </c>
    </row>
    <row r="142" spans="1:9">
      <c r="A142" s="16">
        <v>30254</v>
      </c>
      <c r="B142" t="s">
        <v>323</v>
      </c>
      <c r="C142">
        <v>302541</v>
      </c>
      <c r="D142">
        <v>0</v>
      </c>
      <c r="E142">
        <v>302542</v>
      </c>
      <c r="F142">
        <v>10</v>
      </c>
      <c r="G142">
        <v>0</v>
      </c>
      <c r="I142">
        <f>COUNTIF(Sheet1!$B:$B,Sheet4!B142&amp;"时装")</f>
        <v>0</v>
      </c>
    </row>
    <row r="143" spans="1:9">
      <c r="A143" s="16">
        <v>30265</v>
      </c>
      <c r="B143" t="s">
        <v>324</v>
      </c>
      <c r="C143">
        <v>302651</v>
      </c>
      <c r="D143">
        <v>0</v>
      </c>
      <c r="E143">
        <v>302652</v>
      </c>
      <c r="F143">
        <v>10</v>
      </c>
      <c r="G143">
        <v>0</v>
      </c>
      <c r="I143">
        <f>COUNTIF(Sheet1!$B:$B,Sheet4!B143&amp;"时装")</f>
        <v>0</v>
      </c>
    </row>
    <row r="144" spans="1:9">
      <c r="A144" s="16">
        <v>30276</v>
      </c>
      <c r="B144" t="s">
        <v>325</v>
      </c>
      <c r="C144">
        <v>302761</v>
      </c>
      <c r="D144">
        <v>0</v>
      </c>
      <c r="E144">
        <v>302762</v>
      </c>
      <c r="F144">
        <v>10</v>
      </c>
      <c r="G144">
        <v>0</v>
      </c>
      <c r="I144">
        <f>COUNTIF(Sheet1!$B:$B,Sheet4!B144&amp;"时装")</f>
        <v>0</v>
      </c>
    </row>
    <row r="145" spans="1:9">
      <c r="A145" s="16">
        <v>30287</v>
      </c>
      <c r="B145" t="s">
        <v>326</v>
      </c>
      <c r="C145">
        <v>302871</v>
      </c>
      <c r="D145">
        <v>0</v>
      </c>
      <c r="E145">
        <v>302872</v>
      </c>
      <c r="F145">
        <v>10</v>
      </c>
      <c r="G145">
        <v>0</v>
      </c>
      <c r="I145">
        <f>COUNTIF(Sheet1!$B:$B,Sheet4!B145&amp;"时装")</f>
        <v>0</v>
      </c>
    </row>
    <row r="146" spans="1:9">
      <c r="A146" s="16">
        <v>30298</v>
      </c>
      <c r="B146" t="s">
        <v>327</v>
      </c>
      <c r="C146">
        <v>302981</v>
      </c>
      <c r="D146">
        <v>0</v>
      </c>
      <c r="E146">
        <v>302982</v>
      </c>
      <c r="F146">
        <v>10</v>
      </c>
      <c r="G146">
        <v>0</v>
      </c>
      <c r="I146">
        <f>COUNTIF(Sheet1!$B:$B,Sheet4!B146&amp;"时装")</f>
        <v>0</v>
      </c>
    </row>
    <row r="147" spans="1:9">
      <c r="A147" s="16">
        <v>30309</v>
      </c>
      <c r="B147" t="s">
        <v>328</v>
      </c>
      <c r="C147">
        <v>303091</v>
      </c>
      <c r="D147">
        <v>0</v>
      </c>
      <c r="E147">
        <v>303092</v>
      </c>
      <c r="F147">
        <v>10</v>
      </c>
      <c r="G147">
        <v>0</v>
      </c>
      <c r="I147">
        <f>COUNTIF(Sheet1!$B:$B,Sheet4!B147&amp;"时装")</f>
        <v>0</v>
      </c>
    </row>
    <row r="148" spans="1:9">
      <c r="A148" s="16">
        <v>30320</v>
      </c>
      <c r="B148" t="s">
        <v>329</v>
      </c>
      <c r="C148">
        <v>303201</v>
      </c>
      <c r="D148">
        <v>0</v>
      </c>
      <c r="E148">
        <v>303202</v>
      </c>
      <c r="F148">
        <v>10</v>
      </c>
      <c r="G148">
        <v>0</v>
      </c>
      <c r="I148">
        <f>COUNTIF(Sheet1!$B:$B,Sheet4!B148&amp;"时装")</f>
        <v>0</v>
      </c>
    </row>
    <row r="149" spans="1:9">
      <c r="A149" s="16">
        <v>30331</v>
      </c>
      <c r="B149" t="s">
        <v>330</v>
      </c>
      <c r="C149">
        <v>303311</v>
      </c>
      <c r="D149">
        <v>0</v>
      </c>
      <c r="E149">
        <v>303312</v>
      </c>
      <c r="F149">
        <v>10</v>
      </c>
      <c r="G149">
        <v>0</v>
      </c>
      <c r="I149">
        <f>COUNTIF(Sheet1!$B:$B,Sheet4!B149&amp;"时装")</f>
        <v>0</v>
      </c>
    </row>
    <row r="150" spans="1:9">
      <c r="A150" s="16">
        <v>30342</v>
      </c>
      <c r="B150" t="s">
        <v>331</v>
      </c>
      <c r="C150">
        <v>303421</v>
      </c>
      <c r="D150">
        <v>0</v>
      </c>
      <c r="E150">
        <v>303422</v>
      </c>
      <c r="F150">
        <v>10</v>
      </c>
      <c r="G150">
        <v>0</v>
      </c>
      <c r="I150">
        <f>COUNTIF(Sheet1!$B:$B,Sheet4!B150&amp;"时装")</f>
        <v>0</v>
      </c>
    </row>
    <row r="151" spans="1:9">
      <c r="A151" s="16">
        <v>30353</v>
      </c>
      <c r="B151" t="s">
        <v>332</v>
      </c>
      <c r="C151">
        <v>303531</v>
      </c>
      <c r="D151">
        <v>0</v>
      </c>
      <c r="E151">
        <v>303532</v>
      </c>
      <c r="F151">
        <v>10</v>
      </c>
      <c r="G151">
        <v>0</v>
      </c>
      <c r="I151">
        <f>COUNTIF(Sheet1!$B:$B,Sheet4!B151&amp;"时装")</f>
        <v>0</v>
      </c>
    </row>
    <row r="152" spans="1:9">
      <c r="A152" s="16">
        <v>30364</v>
      </c>
      <c r="B152" t="s">
        <v>333</v>
      </c>
      <c r="C152">
        <v>303641</v>
      </c>
      <c r="D152">
        <v>0</v>
      </c>
      <c r="E152">
        <v>303642</v>
      </c>
      <c r="F152">
        <v>10</v>
      </c>
      <c r="G152">
        <v>0</v>
      </c>
      <c r="I152">
        <f>COUNTIF(Sheet1!$B:$B,Sheet4!B152&amp;"时装")</f>
        <v>0</v>
      </c>
    </row>
    <row r="153" spans="1:9">
      <c r="A153" s="16">
        <v>30375</v>
      </c>
      <c r="B153" t="s">
        <v>334</v>
      </c>
      <c r="C153">
        <v>303751</v>
      </c>
      <c r="D153">
        <v>0</v>
      </c>
      <c r="E153">
        <v>303752</v>
      </c>
      <c r="F153">
        <v>10</v>
      </c>
      <c r="G153">
        <v>0</v>
      </c>
      <c r="I153">
        <f>COUNTIF(Sheet1!$B:$B,Sheet4!B153&amp;"时装")</f>
        <v>0</v>
      </c>
    </row>
    <row r="154" spans="1:9">
      <c r="A154" s="16">
        <v>30386</v>
      </c>
      <c r="B154" t="s">
        <v>335</v>
      </c>
      <c r="C154">
        <v>303861</v>
      </c>
      <c r="D154">
        <v>0</v>
      </c>
      <c r="E154">
        <v>303862</v>
      </c>
      <c r="F154">
        <v>10</v>
      </c>
      <c r="G154">
        <v>0</v>
      </c>
      <c r="I154">
        <f>COUNTIF(Sheet1!$B:$B,Sheet4!B154&amp;"时装")</f>
        <v>0</v>
      </c>
    </row>
    <row r="155" spans="1:9">
      <c r="A155" s="16">
        <v>30397</v>
      </c>
      <c r="B155" t="s">
        <v>336</v>
      </c>
      <c r="C155">
        <v>303971</v>
      </c>
      <c r="D155">
        <v>0</v>
      </c>
      <c r="E155">
        <v>303972</v>
      </c>
      <c r="F155">
        <v>10</v>
      </c>
      <c r="G155">
        <v>0</v>
      </c>
      <c r="I155">
        <f>COUNTIF(Sheet1!$B:$B,Sheet4!B155&amp;"时装")</f>
        <v>0</v>
      </c>
    </row>
    <row r="156" spans="1:9">
      <c r="A156" s="16">
        <v>30408</v>
      </c>
      <c r="B156" t="s">
        <v>337</v>
      </c>
      <c r="C156">
        <v>304081</v>
      </c>
      <c r="D156">
        <v>0</v>
      </c>
      <c r="E156">
        <v>304082</v>
      </c>
      <c r="F156">
        <v>10</v>
      </c>
      <c r="G156">
        <v>0</v>
      </c>
      <c r="I156">
        <f>COUNTIF(Sheet1!$B:$B,Sheet4!B156&amp;"时装")</f>
        <v>0</v>
      </c>
    </row>
    <row r="157" spans="1:9">
      <c r="A157" s="16">
        <v>30419</v>
      </c>
      <c r="B157" t="s">
        <v>338</v>
      </c>
      <c r="C157">
        <v>304191</v>
      </c>
      <c r="D157">
        <v>0</v>
      </c>
      <c r="E157">
        <v>304192</v>
      </c>
      <c r="F157">
        <v>10</v>
      </c>
      <c r="G157">
        <v>0</v>
      </c>
      <c r="I157">
        <f>COUNTIF(Sheet1!$B:$B,Sheet4!B157&amp;"时装")</f>
        <v>0</v>
      </c>
    </row>
    <row r="158" spans="1:9">
      <c r="A158" s="16">
        <v>30430</v>
      </c>
      <c r="B158" t="s">
        <v>339</v>
      </c>
      <c r="C158">
        <v>304301</v>
      </c>
      <c r="D158">
        <v>0</v>
      </c>
      <c r="E158">
        <v>304302</v>
      </c>
      <c r="F158">
        <v>10</v>
      </c>
      <c r="G158">
        <v>0</v>
      </c>
      <c r="I158">
        <f>COUNTIF(Sheet1!$B:$B,Sheet4!B158&amp;"时装")</f>
        <v>0</v>
      </c>
    </row>
    <row r="159" spans="1:9">
      <c r="A159" s="16">
        <v>30441</v>
      </c>
      <c r="B159" t="s">
        <v>340</v>
      </c>
      <c r="C159">
        <v>304411</v>
      </c>
      <c r="D159">
        <v>0</v>
      </c>
      <c r="E159">
        <v>304412</v>
      </c>
      <c r="F159">
        <v>10</v>
      </c>
      <c r="G159">
        <v>0</v>
      </c>
      <c r="I159">
        <f>COUNTIF(Sheet1!$B:$B,Sheet4!B159&amp;"时装")</f>
        <v>0</v>
      </c>
    </row>
    <row r="160" spans="1:9">
      <c r="A160" s="16">
        <v>30452</v>
      </c>
      <c r="B160" t="s">
        <v>341</v>
      </c>
      <c r="C160">
        <v>304521</v>
      </c>
      <c r="D160">
        <v>0</v>
      </c>
      <c r="E160">
        <v>304522</v>
      </c>
      <c r="F160">
        <v>10</v>
      </c>
      <c r="G160">
        <v>0</v>
      </c>
      <c r="I160">
        <f>COUNTIF(Sheet1!$B:$B,Sheet4!B160&amp;"时装")</f>
        <v>0</v>
      </c>
    </row>
    <row r="161" spans="1:9">
      <c r="A161" s="16">
        <v>30463</v>
      </c>
      <c r="B161" t="s">
        <v>342</v>
      </c>
      <c r="C161">
        <v>304631</v>
      </c>
      <c r="D161">
        <v>0</v>
      </c>
      <c r="E161">
        <v>304632</v>
      </c>
      <c r="F161">
        <v>10</v>
      </c>
      <c r="G161">
        <v>0</v>
      </c>
      <c r="I161">
        <f>COUNTIF(Sheet1!$B:$B,Sheet4!B161&amp;"时装")</f>
        <v>0</v>
      </c>
    </row>
    <row r="162" spans="1:9">
      <c r="A162" s="16">
        <v>30474</v>
      </c>
      <c r="B162" t="s">
        <v>343</v>
      </c>
      <c r="C162">
        <v>304741</v>
      </c>
      <c r="D162">
        <v>0</v>
      </c>
      <c r="E162">
        <v>304742</v>
      </c>
      <c r="F162">
        <v>10</v>
      </c>
      <c r="G162">
        <v>0</v>
      </c>
      <c r="I162">
        <f>COUNTIF(Sheet1!$B:$B,Sheet4!B162&amp;"时装")</f>
        <v>0</v>
      </c>
    </row>
    <row r="163" spans="1:9">
      <c r="A163" s="16">
        <v>30485</v>
      </c>
      <c r="B163" t="s">
        <v>344</v>
      </c>
      <c r="C163">
        <v>304851</v>
      </c>
      <c r="D163">
        <v>0</v>
      </c>
      <c r="E163">
        <v>304852</v>
      </c>
      <c r="F163">
        <v>10</v>
      </c>
      <c r="G163">
        <v>0</v>
      </c>
      <c r="I163">
        <f>COUNTIF(Sheet1!$B:$B,Sheet4!B163&amp;"时装")</f>
        <v>0</v>
      </c>
    </row>
    <row r="164" spans="1:9">
      <c r="A164" s="16">
        <v>30496</v>
      </c>
      <c r="B164" t="s">
        <v>345</v>
      </c>
      <c r="C164">
        <v>304961</v>
      </c>
      <c r="D164">
        <v>0</v>
      </c>
      <c r="E164">
        <v>304962</v>
      </c>
      <c r="F164">
        <v>10</v>
      </c>
      <c r="G164">
        <v>0</v>
      </c>
      <c r="I164">
        <f>COUNTIF(Sheet1!$B:$B,Sheet4!B164&amp;"时装")</f>
        <v>0</v>
      </c>
    </row>
    <row r="165" spans="1:9">
      <c r="A165" s="16">
        <v>30507</v>
      </c>
      <c r="B165" t="s">
        <v>346</v>
      </c>
      <c r="C165">
        <v>305071</v>
      </c>
      <c r="D165">
        <v>0</v>
      </c>
      <c r="E165">
        <v>305072</v>
      </c>
      <c r="F165">
        <v>10</v>
      </c>
      <c r="G165">
        <v>0</v>
      </c>
      <c r="I165">
        <f>COUNTIF(Sheet1!$B:$B,Sheet4!B165&amp;"时装")</f>
        <v>0</v>
      </c>
    </row>
    <row r="166" spans="1:9">
      <c r="A166" s="16">
        <v>30518</v>
      </c>
      <c r="B166" t="s">
        <v>347</v>
      </c>
      <c r="C166">
        <v>305181</v>
      </c>
      <c r="D166">
        <v>0</v>
      </c>
      <c r="E166">
        <v>305182</v>
      </c>
      <c r="F166">
        <v>10</v>
      </c>
      <c r="G166">
        <v>0</v>
      </c>
      <c r="I166">
        <f>COUNTIF(Sheet1!$B:$B,Sheet4!B166&amp;"时装")</f>
        <v>0</v>
      </c>
    </row>
    <row r="167" spans="1:9">
      <c r="A167" s="16">
        <v>30529</v>
      </c>
      <c r="B167" t="s">
        <v>348</v>
      </c>
      <c r="C167">
        <v>305291</v>
      </c>
      <c r="D167">
        <v>0</v>
      </c>
      <c r="E167">
        <v>305292</v>
      </c>
      <c r="F167">
        <v>10</v>
      </c>
      <c r="G167">
        <v>0</v>
      </c>
      <c r="I167">
        <f>COUNTIF(Sheet1!$B:$B,Sheet4!B167&amp;"时装")</f>
        <v>0</v>
      </c>
    </row>
    <row r="168" spans="1:9">
      <c r="A168" s="16">
        <v>30540</v>
      </c>
      <c r="B168" t="s">
        <v>349</v>
      </c>
      <c r="C168">
        <v>305401</v>
      </c>
      <c r="D168">
        <v>0</v>
      </c>
      <c r="E168">
        <v>305402</v>
      </c>
      <c r="F168">
        <v>10</v>
      </c>
      <c r="G168">
        <v>0</v>
      </c>
      <c r="I168">
        <f>COUNTIF(Sheet1!$B:$B,Sheet4!B168&amp;"时装")</f>
        <v>0</v>
      </c>
    </row>
    <row r="169" spans="1:9">
      <c r="A169" s="16">
        <v>40001</v>
      </c>
      <c r="B169" s="26" t="s">
        <v>350</v>
      </c>
      <c r="C169">
        <v>400011</v>
      </c>
      <c r="D169">
        <v>400014</v>
      </c>
      <c r="E169">
        <v>400012</v>
      </c>
      <c r="F169">
        <v>10</v>
      </c>
      <c r="G169">
        <v>400019</v>
      </c>
      <c r="I169">
        <f>COUNTIF(Sheet1!$B:$B,Sheet4!B169&amp;"时装")</f>
        <v>0</v>
      </c>
    </row>
    <row r="170" spans="1:9">
      <c r="A170" s="16">
        <v>40012</v>
      </c>
      <c r="B170" s="26" t="s">
        <v>351</v>
      </c>
      <c r="C170">
        <v>400121</v>
      </c>
      <c r="D170">
        <v>0</v>
      </c>
      <c r="E170">
        <v>400122</v>
      </c>
      <c r="F170">
        <v>10</v>
      </c>
      <c r="G170">
        <v>0</v>
      </c>
      <c r="I170">
        <f>COUNTIF(Sheet1!$B:$B,Sheet4!B170&amp;"时装")</f>
        <v>0</v>
      </c>
    </row>
    <row r="171" spans="1:9">
      <c r="A171" s="16">
        <v>40023</v>
      </c>
      <c r="B171" s="26" t="s">
        <v>352</v>
      </c>
      <c r="C171">
        <v>400231</v>
      </c>
      <c r="D171">
        <v>400234</v>
      </c>
      <c r="E171">
        <v>400232</v>
      </c>
      <c r="F171">
        <v>20</v>
      </c>
      <c r="G171">
        <v>0</v>
      </c>
      <c r="I171">
        <f>COUNTIF(Sheet1!$B:$B,Sheet4!B171&amp;"时装")</f>
        <v>0</v>
      </c>
    </row>
    <row r="172" spans="1:9">
      <c r="A172" s="16">
        <v>40034</v>
      </c>
      <c r="B172" s="26" t="s">
        <v>353</v>
      </c>
      <c r="C172">
        <v>400341</v>
      </c>
      <c r="D172">
        <v>400344</v>
      </c>
      <c r="E172">
        <v>400342</v>
      </c>
      <c r="F172">
        <v>10</v>
      </c>
      <c r="G172">
        <v>0</v>
      </c>
      <c r="I172">
        <f>COUNTIF(Sheet1!$B:$B,Sheet4!B172&amp;"时装")</f>
        <v>0</v>
      </c>
    </row>
    <row r="173" spans="1:9">
      <c r="A173" s="16">
        <v>40045</v>
      </c>
      <c r="B173" s="26" t="s">
        <v>354</v>
      </c>
      <c r="C173">
        <v>400451</v>
      </c>
      <c r="D173">
        <v>400454</v>
      </c>
      <c r="E173">
        <v>400452</v>
      </c>
      <c r="F173">
        <v>10</v>
      </c>
      <c r="G173">
        <v>400459</v>
      </c>
      <c r="I173">
        <f>COUNTIF(Sheet1!$B:$B,Sheet4!B173&amp;"时装")</f>
        <v>0</v>
      </c>
    </row>
    <row r="174" spans="1:9">
      <c r="A174" s="16">
        <v>40056</v>
      </c>
      <c r="B174" s="26" t="s">
        <v>355</v>
      </c>
      <c r="C174">
        <v>400561</v>
      </c>
      <c r="D174">
        <v>400564</v>
      </c>
      <c r="E174">
        <v>400562</v>
      </c>
      <c r="F174">
        <v>20</v>
      </c>
      <c r="G174">
        <v>0</v>
      </c>
      <c r="I174">
        <f>COUNTIF(Sheet1!$B:$B,Sheet4!B174&amp;"时装")</f>
        <v>0</v>
      </c>
    </row>
    <row r="175" spans="1:9">
      <c r="A175" s="16">
        <v>40067</v>
      </c>
      <c r="B175" s="26" t="s">
        <v>356</v>
      </c>
      <c r="C175">
        <v>400671</v>
      </c>
      <c r="D175">
        <v>400674</v>
      </c>
      <c r="E175">
        <v>400672</v>
      </c>
      <c r="F175">
        <v>10</v>
      </c>
      <c r="G175">
        <v>0</v>
      </c>
      <c r="I175">
        <f>COUNTIF(Sheet1!$B:$B,Sheet4!B175&amp;"时装")</f>
        <v>0</v>
      </c>
    </row>
    <row r="176" spans="1:9">
      <c r="A176" s="16">
        <v>40078</v>
      </c>
      <c r="B176" s="26" t="s">
        <v>357</v>
      </c>
      <c r="C176">
        <v>400781</v>
      </c>
      <c r="D176">
        <v>400784</v>
      </c>
      <c r="E176">
        <v>400782</v>
      </c>
      <c r="F176">
        <v>20</v>
      </c>
      <c r="G176">
        <v>0</v>
      </c>
      <c r="I176">
        <f>COUNTIF(Sheet1!$B:$B,Sheet4!B176&amp;"时装")</f>
        <v>0</v>
      </c>
    </row>
    <row r="177" spans="1:9">
      <c r="A177" s="16">
        <v>40089</v>
      </c>
      <c r="B177" s="26" t="s">
        <v>358</v>
      </c>
      <c r="C177">
        <v>400891</v>
      </c>
      <c r="D177">
        <v>0</v>
      </c>
      <c r="E177">
        <v>400892</v>
      </c>
      <c r="F177">
        <v>10</v>
      </c>
      <c r="G177">
        <v>0</v>
      </c>
      <c r="I177">
        <f>COUNTIF(Sheet1!$B:$B,Sheet4!B177&amp;"时装")</f>
        <v>0</v>
      </c>
    </row>
    <row r="178" spans="1:9">
      <c r="A178" s="16">
        <v>40100</v>
      </c>
      <c r="B178" s="26" t="s">
        <v>359</v>
      </c>
      <c r="C178">
        <v>401001</v>
      </c>
      <c r="D178">
        <v>0</v>
      </c>
      <c r="E178">
        <v>401002</v>
      </c>
      <c r="F178">
        <v>10</v>
      </c>
      <c r="G178">
        <v>0</v>
      </c>
      <c r="I178">
        <f>COUNTIF(Sheet1!$B:$B,Sheet4!B178&amp;"时装")</f>
        <v>0</v>
      </c>
    </row>
    <row r="179" spans="1:9">
      <c r="A179" s="16">
        <v>40111</v>
      </c>
      <c r="B179" s="26" t="s">
        <v>360</v>
      </c>
      <c r="C179">
        <v>401111</v>
      </c>
      <c r="D179">
        <v>401114</v>
      </c>
      <c r="E179">
        <v>401112</v>
      </c>
      <c r="F179">
        <v>10</v>
      </c>
      <c r="G179">
        <v>0</v>
      </c>
      <c r="I179">
        <f>COUNTIF(Sheet1!$B:$B,Sheet4!B179&amp;"时装")</f>
        <v>0</v>
      </c>
    </row>
    <row r="180" spans="1:9">
      <c r="A180" s="16">
        <v>40122</v>
      </c>
      <c r="B180" s="26" t="s">
        <v>361</v>
      </c>
      <c r="C180">
        <v>401221</v>
      </c>
      <c r="D180">
        <v>401224</v>
      </c>
      <c r="E180">
        <v>401222</v>
      </c>
      <c r="F180">
        <v>20</v>
      </c>
      <c r="G180">
        <v>0</v>
      </c>
      <c r="I180">
        <f>COUNTIF(Sheet1!$B:$B,Sheet4!B180&amp;"时装")</f>
        <v>0</v>
      </c>
    </row>
    <row r="181" spans="1:9">
      <c r="A181" s="16">
        <v>40133</v>
      </c>
      <c r="B181" s="26" t="s">
        <v>362</v>
      </c>
      <c r="C181">
        <v>401331</v>
      </c>
      <c r="D181">
        <v>401334</v>
      </c>
      <c r="E181">
        <v>401332</v>
      </c>
      <c r="F181">
        <v>10</v>
      </c>
      <c r="G181">
        <v>0</v>
      </c>
      <c r="I181">
        <f>COUNTIF(Sheet1!$B:$B,Sheet4!B181&amp;"时装")</f>
        <v>0</v>
      </c>
    </row>
    <row r="182" spans="1:9">
      <c r="A182" s="16">
        <v>40144</v>
      </c>
      <c r="B182" s="26" t="s">
        <v>363</v>
      </c>
      <c r="C182">
        <v>401441</v>
      </c>
      <c r="D182">
        <v>401444</v>
      </c>
      <c r="E182">
        <v>401442</v>
      </c>
      <c r="F182">
        <v>10</v>
      </c>
      <c r="G182">
        <v>0</v>
      </c>
      <c r="I182">
        <f>COUNTIF(Sheet1!$B:$B,Sheet4!B182&amp;"时装")</f>
        <v>0</v>
      </c>
    </row>
    <row r="183" spans="1:9">
      <c r="A183" s="16">
        <v>40155</v>
      </c>
      <c r="B183" s="26" t="s">
        <v>364</v>
      </c>
      <c r="C183">
        <v>401551</v>
      </c>
      <c r="D183">
        <v>401554</v>
      </c>
      <c r="E183">
        <v>401552</v>
      </c>
      <c r="F183">
        <v>20</v>
      </c>
      <c r="G183">
        <v>0</v>
      </c>
      <c r="I183">
        <f>COUNTIF(Sheet1!$B:$B,Sheet4!B183&amp;"时装")</f>
        <v>0</v>
      </c>
    </row>
    <row r="184" spans="1:9">
      <c r="A184" s="16">
        <v>40166</v>
      </c>
      <c r="B184" s="26" t="s">
        <v>365</v>
      </c>
      <c r="C184">
        <v>401661</v>
      </c>
      <c r="D184">
        <v>401664</v>
      </c>
      <c r="E184">
        <v>401662</v>
      </c>
      <c r="F184">
        <v>20</v>
      </c>
      <c r="G184">
        <v>0</v>
      </c>
      <c r="I184">
        <f>COUNTIF(Sheet1!$B:$B,Sheet4!B184&amp;"时装")</f>
        <v>0</v>
      </c>
    </row>
    <row r="185" spans="1:9">
      <c r="A185" s="16">
        <v>40177</v>
      </c>
      <c r="B185" s="26" t="s">
        <v>366</v>
      </c>
      <c r="C185">
        <v>401771</v>
      </c>
      <c r="D185">
        <v>401774</v>
      </c>
      <c r="E185">
        <v>401772</v>
      </c>
      <c r="F185">
        <v>20</v>
      </c>
      <c r="G185">
        <v>0</v>
      </c>
      <c r="I185">
        <f>COUNTIF(Sheet1!$B:$B,Sheet4!B185&amp;"时装")</f>
        <v>0</v>
      </c>
    </row>
    <row r="186" spans="1:9">
      <c r="A186" s="16">
        <v>40188</v>
      </c>
      <c r="B186" s="26" t="s">
        <v>367</v>
      </c>
      <c r="C186">
        <v>401881</v>
      </c>
      <c r="D186">
        <v>401884</v>
      </c>
      <c r="E186">
        <v>401882</v>
      </c>
      <c r="F186">
        <v>10</v>
      </c>
      <c r="G186">
        <v>0</v>
      </c>
      <c r="I186">
        <f>COUNTIF(Sheet1!$B:$B,Sheet4!B186&amp;"时装")</f>
        <v>0</v>
      </c>
    </row>
    <row r="187" spans="1:9">
      <c r="A187" s="16">
        <v>40199</v>
      </c>
      <c r="B187" t="s">
        <v>368</v>
      </c>
      <c r="C187">
        <v>401991</v>
      </c>
      <c r="D187">
        <v>0</v>
      </c>
      <c r="E187">
        <v>401992</v>
      </c>
      <c r="F187">
        <v>10</v>
      </c>
      <c r="G187">
        <v>0</v>
      </c>
      <c r="I187">
        <f>COUNTIF(Sheet1!$B:$B,Sheet4!B187&amp;"时装")</f>
        <v>0</v>
      </c>
    </row>
    <row r="188" spans="1:9">
      <c r="A188" s="16">
        <v>40210</v>
      </c>
      <c r="B188" t="s">
        <v>369</v>
      </c>
      <c r="C188">
        <v>402101</v>
      </c>
      <c r="D188">
        <v>0</v>
      </c>
      <c r="E188">
        <v>402102</v>
      </c>
      <c r="F188">
        <v>10</v>
      </c>
      <c r="G188">
        <v>0</v>
      </c>
      <c r="I188">
        <f>COUNTIF(Sheet1!$B:$B,Sheet4!B188&amp;"时装")</f>
        <v>0</v>
      </c>
    </row>
    <row r="189" spans="1:9">
      <c r="A189" s="16">
        <v>40221</v>
      </c>
      <c r="B189" t="s">
        <v>370</v>
      </c>
      <c r="C189">
        <v>402211</v>
      </c>
      <c r="D189">
        <v>0</v>
      </c>
      <c r="E189">
        <v>402212</v>
      </c>
      <c r="F189">
        <v>10</v>
      </c>
      <c r="G189">
        <v>0</v>
      </c>
      <c r="I189">
        <f>COUNTIF(Sheet1!$B:$B,Sheet4!B189&amp;"时装")</f>
        <v>0</v>
      </c>
    </row>
    <row r="190" spans="1:9">
      <c r="A190" s="16">
        <v>40232</v>
      </c>
      <c r="B190" t="s">
        <v>371</v>
      </c>
      <c r="C190">
        <v>402321</v>
      </c>
      <c r="D190">
        <v>0</v>
      </c>
      <c r="E190">
        <v>402322</v>
      </c>
      <c r="F190">
        <v>10</v>
      </c>
      <c r="G190">
        <v>0</v>
      </c>
      <c r="I190">
        <f>COUNTIF(Sheet1!$B:$B,Sheet4!B190&amp;"时装")</f>
        <v>0</v>
      </c>
    </row>
    <row r="191" spans="1:9">
      <c r="A191" s="16">
        <v>40243</v>
      </c>
      <c r="B191" t="s">
        <v>372</v>
      </c>
      <c r="C191">
        <v>402431</v>
      </c>
      <c r="D191">
        <v>0</v>
      </c>
      <c r="E191">
        <v>402432</v>
      </c>
      <c r="F191">
        <v>10</v>
      </c>
      <c r="G191">
        <v>0</v>
      </c>
      <c r="I191">
        <f>COUNTIF(Sheet1!$B:$B,Sheet4!B191&amp;"时装")</f>
        <v>0</v>
      </c>
    </row>
    <row r="192" spans="1:9">
      <c r="A192" s="16">
        <v>40254</v>
      </c>
      <c r="B192" t="s">
        <v>373</v>
      </c>
      <c r="C192">
        <v>402541</v>
      </c>
      <c r="D192">
        <v>0</v>
      </c>
      <c r="E192">
        <v>402542</v>
      </c>
      <c r="F192">
        <v>10</v>
      </c>
      <c r="G192">
        <v>0</v>
      </c>
      <c r="I192">
        <f>COUNTIF(Sheet1!$B:$B,Sheet4!B192&amp;"时装")</f>
        <v>0</v>
      </c>
    </row>
    <row r="193" spans="1:9">
      <c r="A193" s="16">
        <v>40265</v>
      </c>
      <c r="B193" t="s">
        <v>374</v>
      </c>
      <c r="C193">
        <v>402651</v>
      </c>
      <c r="D193">
        <v>0</v>
      </c>
      <c r="E193">
        <v>402652</v>
      </c>
      <c r="F193">
        <v>10</v>
      </c>
      <c r="G193">
        <v>0</v>
      </c>
      <c r="I193">
        <f>COUNTIF(Sheet1!$B:$B,Sheet4!B193&amp;"时装")</f>
        <v>0</v>
      </c>
    </row>
    <row r="194" spans="1:9">
      <c r="A194" s="16">
        <v>40276</v>
      </c>
      <c r="B194" t="s">
        <v>375</v>
      </c>
      <c r="C194">
        <v>402761</v>
      </c>
      <c r="D194">
        <v>0</v>
      </c>
      <c r="E194">
        <v>402762</v>
      </c>
      <c r="F194">
        <v>10</v>
      </c>
      <c r="G194">
        <v>0</v>
      </c>
      <c r="I194">
        <f>COUNTIF(Sheet1!$B:$B,Sheet4!B194&amp;"时装")</f>
        <v>0</v>
      </c>
    </row>
    <row r="195" spans="1:9">
      <c r="A195" s="16">
        <v>40287</v>
      </c>
      <c r="B195" t="s">
        <v>376</v>
      </c>
      <c r="C195">
        <v>402871</v>
      </c>
      <c r="D195">
        <v>0</v>
      </c>
      <c r="E195">
        <v>402872</v>
      </c>
      <c r="F195">
        <v>10</v>
      </c>
      <c r="G195">
        <v>0</v>
      </c>
      <c r="I195">
        <f>COUNTIF(Sheet1!$B:$B,Sheet4!B195&amp;"时装")</f>
        <v>0</v>
      </c>
    </row>
    <row r="196" spans="1:9">
      <c r="A196" s="16">
        <v>40298</v>
      </c>
      <c r="B196" t="s">
        <v>377</v>
      </c>
      <c r="C196">
        <v>402981</v>
      </c>
      <c r="D196">
        <v>0</v>
      </c>
      <c r="E196">
        <v>402982</v>
      </c>
      <c r="F196">
        <v>10</v>
      </c>
      <c r="G196">
        <v>0</v>
      </c>
      <c r="I196">
        <f>COUNTIF(Sheet1!$B:$B,Sheet4!B196&amp;"时装")</f>
        <v>0</v>
      </c>
    </row>
    <row r="197" spans="1:9">
      <c r="A197" s="16">
        <v>40309</v>
      </c>
      <c r="B197" t="s">
        <v>378</v>
      </c>
      <c r="C197">
        <v>403091</v>
      </c>
      <c r="D197">
        <v>0</v>
      </c>
      <c r="E197">
        <v>403092</v>
      </c>
      <c r="F197">
        <v>10</v>
      </c>
      <c r="G197">
        <v>0</v>
      </c>
      <c r="I197">
        <f>COUNTIF(Sheet1!$B:$B,Sheet4!B197&amp;"时装")</f>
        <v>0</v>
      </c>
    </row>
    <row r="198" spans="1:9">
      <c r="A198" s="16">
        <v>40320</v>
      </c>
      <c r="B198" t="s">
        <v>379</v>
      </c>
      <c r="C198">
        <v>403201</v>
      </c>
      <c r="D198">
        <v>0</v>
      </c>
      <c r="E198">
        <v>403202</v>
      </c>
      <c r="F198">
        <v>10</v>
      </c>
      <c r="G198">
        <v>0</v>
      </c>
      <c r="I198">
        <f>COUNTIF(Sheet1!$B:$B,Sheet4!B198&amp;"时装")</f>
        <v>0</v>
      </c>
    </row>
    <row r="199" spans="1:9">
      <c r="A199" s="16">
        <v>40331</v>
      </c>
      <c r="B199" t="s">
        <v>380</v>
      </c>
      <c r="C199">
        <v>403311</v>
      </c>
      <c r="D199">
        <v>0</v>
      </c>
      <c r="E199">
        <v>403312</v>
      </c>
      <c r="F199">
        <v>10</v>
      </c>
      <c r="G199">
        <v>0</v>
      </c>
      <c r="I199">
        <f>COUNTIF(Sheet1!$B:$B,Sheet4!B199&amp;"时装")</f>
        <v>0</v>
      </c>
    </row>
    <row r="200" spans="1:9">
      <c r="A200" s="16">
        <v>40342</v>
      </c>
      <c r="B200" t="s">
        <v>381</v>
      </c>
      <c r="C200">
        <v>403421</v>
      </c>
      <c r="D200">
        <v>0</v>
      </c>
      <c r="E200">
        <v>403422</v>
      </c>
      <c r="F200">
        <v>10</v>
      </c>
      <c r="G200">
        <v>0</v>
      </c>
      <c r="I200">
        <f>COUNTIF(Sheet1!$B:$B,Sheet4!B200&amp;"时装")</f>
        <v>0</v>
      </c>
    </row>
    <row r="201" spans="1:9">
      <c r="A201" s="16">
        <v>40353</v>
      </c>
      <c r="B201" t="s">
        <v>382</v>
      </c>
      <c r="C201">
        <v>403531</v>
      </c>
      <c r="D201">
        <v>0</v>
      </c>
      <c r="E201">
        <v>403532</v>
      </c>
      <c r="F201">
        <v>10</v>
      </c>
      <c r="G201">
        <v>0</v>
      </c>
      <c r="I201">
        <f>COUNTIF(Sheet1!$B:$B,Sheet4!B201&amp;"时装")</f>
        <v>0</v>
      </c>
    </row>
    <row r="202" spans="1:9">
      <c r="A202" s="16">
        <v>40364</v>
      </c>
      <c r="B202" t="s">
        <v>383</v>
      </c>
      <c r="C202">
        <v>403641</v>
      </c>
      <c r="D202">
        <v>0</v>
      </c>
      <c r="E202">
        <v>403642</v>
      </c>
      <c r="F202">
        <v>10</v>
      </c>
      <c r="G202">
        <v>0</v>
      </c>
      <c r="I202">
        <f>COUNTIF(Sheet1!$B:$B,Sheet4!B202&amp;"时装")</f>
        <v>0</v>
      </c>
    </row>
    <row r="203" spans="1:9">
      <c r="A203" s="16">
        <v>40375</v>
      </c>
      <c r="B203" t="s">
        <v>384</v>
      </c>
      <c r="C203">
        <v>403751</v>
      </c>
      <c r="D203">
        <v>0</v>
      </c>
      <c r="E203">
        <v>403752</v>
      </c>
      <c r="F203">
        <v>10</v>
      </c>
      <c r="G203">
        <v>0</v>
      </c>
      <c r="I203">
        <f>COUNTIF(Sheet1!$B:$B,Sheet4!B203&amp;"时装")</f>
        <v>0</v>
      </c>
    </row>
    <row r="204" spans="1:9">
      <c r="A204" s="16">
        <v>40386</v>
      </c>
      <c r="B204" t="s">
        <v>385</v>
      </c>
      <c r="C204">
        <v>403861</v>
      </c>
      <c r="D204">
        <v>0</v>
      </c>
      <c r="E204">
        <v>403862</v>
      </c>
      <c r="F204">
        <v>10</v>
      </c>
      <c r="G204">
        <v>0</v>
      </c>
      <c r="I204">
        <f>COUNTIF(Sheet1!$B:$B,Sheet4!B204&amp;"时装")</f>
        <v>0</v>
      </c>
    </row>
    <row r="205" spans="1:9">
      <c r="A205" s="16">
        <v>40397</v>
      </c>
      <c r="B205" t="s">
        <v>386</v>
      </c>
      <c r="C205">
        <v>403971</v>
      </c>
      <c r="D205">
        <v>0</v>
      </c>
      <c r="E205">
        <v>403972</v>
      </c>
      <c r="F205">
        <v>10</v>
      </c>
      <c r="G205">
        <v>0</v>
      </c>
      <c r="I205">
        <f>COUNTIF(Sheet1!$B:$B,Sheet4!B205&amp;"时装")</f>
        <v>0</v>
      </c>
    </row>
    <row r="206" spans="1:9">
      <c r="A206" s="16">
        <v>40408</v>
      </c>
      <c r="B206" t="s">
        <v>387</v>
      </c>
      <c r="C206">
        <v>404081</v>
      </c>
      <c r="D206">
        <v>0</v>
      </c>
      <c r="E206">
        <v>404082</v>
      </c>
      <c r="F206">
        <v>10</v>
      </c>
      <c r="G206">
        <v>0</v>
      </c>
      <c r="I206">
        <f>COUNTIF(Sheet1!$B:$B,Sheet4!B206&amp;"时装")</f>
        <v>0</v>
      </c>
    </row>
    <row r="207" spans="1:9">
      <c r="A207" s="16">
        <v>40419</v>
      </c>
      <c r="B207" t="s">
        <v>388</v>
      </c>
      <c r="C207">
        <v>404191</v>
      </c>
      <c r="D207">
        <v>0</v>
      </c>
      <c r="E207">
        <v>404192</v>
      </c>
      <c r="F207">
        <v>10</v>
      </c>
      <c r="G207">
        <v>0</v>
      </c>
      <c r="I207">
        <f>COUNTIF(Sheet1!$B:$B,Sheet4!B207&amp;"时装")</f>
        <v>0</v>
      </c>
    </row>
    <row r="208" spans="1:9">
      <c r="A208" s="16">
        <v>40430</v>
      </c>
      <c r="B208" t="s">
        <v>389</v>
      </c>
      <c r="C208">
        <v>404301</v>
      </c>
      <c r="D208">
        <v>0</v>
      </c>
      <c r="E208">
        <v>404302</v>
      </c>
      <c r="F208">
        <v>10</v>
      </c>
      <c r="G208">
        <v>0</v>
      </c>
      <c r="I208">
        <f>COUNTIF(Sheet1!$B:$B,Sheet4!B208&amp;"时装")</f>
        <v>0</v>
      </c>
    </row>
    <row r="209" spans="1:9">
      <c r="A209" s="16">
        <v>40441</v>
      </c>
      <c r="B209" t="s">
        <v>390</v>
      </c>
      <c r="C209">
        <v>404411</v>
      </c>
      <c r="D209">
        <v>0</v>
      </c>
      <c r="E209">
        <v>404412</v>
      </c>
      <c r="F209">
        <v>10</v>
      </c>
      <c r="G209">
        <v>0</v>
      </c>
      <c r="I209">
        <f>COUNTIF(Sheet1!$B:$B,Sheet4!B209&amp;"时装")</f>
        <v>0</v>
      </c>
    </row>
    <row r="210" spans="1:9">
      <c r="A210" s="16">
        <v>40452</v>
      </c>
      <c r="B210" t="s">
        <v>391</v>
      </c>
      <c r="C210">
        <v>404521</v>
      </c>
      <c r="D210">
        <v>0</v>
      </c>
      <c r="E210">
        <v>404522</v>
      </c>
      <c r="F210">
        <v>10</v>
      </c>
      <c r="G210">
        <v>0</v>
      </c>
      <c r="I210">
        <f>COUNTIF(Sheet1!$B:$B,Sheet4!B210&amp;"时装")</f>
        <v>0</v>
      </c>
    </row>
    <row r="211" spans="1:9">
      <c r="A211" s="16">
        <v>40463</v>
      </c>
      <c r="B211" t="s">
        <v>392</v>
      </c>
      <c r="C211">
        <v>404631</v>
      </c>
      <c r="D211">
        <v>0</v>
      </c>
      <c r="E211">
        <v>404632</v>
      </c>
      <c r="F211">
        <v>10</v>
      </c>
      <c r="G211">
        <v>0</v>
      </c>
      <c r="I211">
        <f>COUNTIF(Sheet1!$B:$B,Sheet4!B211&amp;"时装")</f>
        <v>0</v>
      </c>
    </row>
    <row r="212" spans="1:9">
      <c r="A212" s="16">
        <v>40474</v>
      </c>
      <c r="B212" t="s">
        <v>393</v>
      </c>
      <c r="C212">
        <v>404741</v>
      </c>
      <c r="D212">
        <v>0</v>
      </c>
      <c r="E212">
        <v>404742</v>
      </c>
      <c r="F212">
        <v>10</v>
      </c>
      <c r="G212">
        <v>0</v>
      </c>
      <c r="I212">
        <f>COUNTIF(Sheet1!$B:$B,Sheet4!B212&amp;"时装")</f>
        <v>0</v>
      </c>
    </row>
    <row r="213" spans="1:9">
      <c r="A213" s="16">
        <v>40485</v>
      </c>
      <c r="B213" t="s">
        <v>394</v>
      </c>
      <c r="C213">
        <v>404851</v>
      </c>
      <c r="D213">
        <v>0</v>
      </c>
      <c r="E213">
        <v>404852</v>
      </c>
      <c r="F213">
        <v>10</v>
      </c>
      <c r="G213">
        <v>0</v>
      </c>
      <c r="I213">
        <f>COUNTIF(Sheet1!$B:$B,Sheet4!B213&amp;"时装")</f>
        <v>0</v>
      </c>
    </row>
    <row r="214" spans="1:9">
      <c r="A214" s="16">
        <v>40496</v>
      </c>
      <c r="B214" t="s">
        <v>395</v>
      </c>
      <c r="C214">
        <v>404961</v>
      </c>
      <c r="D214">
        <v>0</v>
      </c>
      <c r="E214">
        <v>404962</v>
      </c>
      <c r="F214">
        <v>10</v>
      </c>
      <c r="G214">
        <v>0</v>
      </c>
      <c r="I214">
        <f>COUNTIF(Sheet1!$B:$B,Sheet4!B214&amp;"时装")</f>
        <v>0</v>
      </c>
    </row>
  </sheetData>
  <phoneticPr fontId="1" type="noConversion"/>
  <conditionalFormatting sqref="A4:G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G4">
    <cfRule type="expression" dxfId="4" priority="1">
      <formula>A4="Client"</formula>
    </cfRule>
  </conditionalFormatting>
  <dataValidations count="1">
    <dataValidation type="list" allowBlank="1" showInputMessage="1" showErrorMessage="1" sqref="A4:G4">
      <formula1>"Both,Server,Client,Excluded"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2016-06-12T05:30:32Z</dcterms:modified>
</cp:coreProperties>
</file>