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025" yWindow="-15" windowWidth="13890" windowHeight="131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F127" i="1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26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06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C86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27"/>
  <c r="T28"/>
  <c r="T29"/>
  <c r="T30"/>
  <c r="T31"/>
  <c r="T32"/>
  <c r="T33"/>
  <c r="T34"/>
  <c r="T35"/>
  <c r="T36"/>
  <c r="T37"/>
  <c r="T38"/>
  <c r="T39"/>
  <c r="T26"/>
  <c r="C87"/>
  <c r="C88"/>
  <c r="C89"/>
  <c r="C90"/>
  <c r="C91"/>
  <c r="T87"/>
  <c r="T91"/>
  <c r="C92"/>
  <c r="T90"/>
  <c r="T88"/>
  <c r="T89"/>
  <c r="C93"/>
  <c r="T92"/>
  <c r="C94"/>
  <c r="T93"/>
  <c r="C95"/>
  <c r="T94"/>
  <c r="C96"/>
  <c r="T95"/>
  <c r="T96"/>
  <c r="C97"/>
  <c r="T97"/>
  <c r="C98"/>
  <c r="T98"/>
  <c r="C99"/>
  <c r="T99"/>
  <c r="C100"/>
  <c r="C101"/>
  <c r="T100"/>
  <c r="C102"/>
  <c r="T101"/>
  <c r="C103"/>
  <c r="T102"/>
  <c r="C104"/>
  <c r="T103"/>
  <c r="T104"/>
  <c r="C105"/>
  <c r="T105"/>
  <c r="T106"/>
  <c r="P26" i="2"/>
  <c r="R25"/>
  <c r="U25"/>
  <c r="R24"/>
  <c r="U24"/>
  <c r="R23"/>
  <c r="U23"/>
  <c r="R22"/>
  <c r="U22"/>
  <c r="R21"/>
  <c r="U21"/>
  <c r="R20"/>
  <c r="U20"/>
  <c r="R19"/>
  <c r="U19"/>
  <c r="R18"/>
  <c r="U18"/>
  <c r="R17"/>
  <c r="U17"/>
  <c r="R16"/>
  <c r="U16"/>
  <c r="R15"/>
  <c r="U15"/>
  <c r="R14"/>
  <c r="U14"/>
  <c r="R13"/>
  <c r="U13"/>
  <c r="R12"/>
  <c r="U12"/>
  <c r="R11"/>
  <c r="U11"/>
  <c r="R10"/>
  <c r="U10"/>
  <c r="R9"/>
  <c r="U9"/>
  <c r="R8"/>
  <c r="U8"/>
  <c r="R7"/>
  <c r="U7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R6"/>
  <c r="U6"/>
  <c r="R26"/>
  <c r="U26"/>
  <c r="P27"/>
  <c r="T27"/>
  <c r="U16" i="1"/>
  <c r="X16"/>
  <c r="U17"/>
  <c r="X17"/>
  <c r="U18"/>
  <c r="X18"/>
  <c r="U19"/>
  <c r="X19"/>
  <c r="U20"/>
  <c r="X20"/>
  <c r="U21"/>
  <c r="X21"/>
  <c r="U22"/>
  <c r="X22"/>
  <c r="U23"/>
  <c r="X23"/>
  <c r="U24"/>
  <c r="X24"/>
  <c r="U25"/>
  <c r="X25"/>
  <c r="U7"/>
  <c r="X7"/>
  <c r="U8"/>
  <c r="X8"/>
  <c r="U9"/>
  <c r="X9"/>
  <c r="U10"/>
  <c r="X10"/>
  <c r="U11"/>
  <c r="X11"/>
  <c r="U12"/>
  <c r="X12"/>
  <c r="U13"/>
  <c r="X13"/>
  <c r="U14"/>
  <c r="X14"/>
  <c r="U15"/>
  <c r="X15"/>
  <c r="U6"/>
  <c r="X6"/>
  <c r="S26"/>
  <c r="B1" i="3"/>
  <c r="B3"/>
  <c r="B4"/>
  <c r="V6" i="1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P28" i="2"/>
  <c r="R28"/>
  <c r="U28"/>
  <c r="R27"/>
  <c r="U27"/>
  <c r="S27"/>
  <c r="V26" i="1"/>
  <c r="S27"/>
  <c r="S28"/>
  <c r="S29"/>
  <c r="S30"/>
  <c r="S31"/>
  <c r="S32"/>
  <c r="S33"/>
  <c r="U26"/>
  <c r="X26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P29" i="2"/>
  <c r="S28"/>
  <c r="S29"/>
  <c r="T28"/>
  <c r="T29"/>
  <c r="W27" i="1"/>
  <c r="W28"/>
  <c r="W29"/>
  <c r="W30"/>
  <c r="W31"/>
  <c r="W32"/>
  <c r="U32"/>
  <c r="X32"/>
  <c r="U31"/>
  <c r="X31"/>
  <c r="U28"/>
  <c r="X28"/>
  <c r="U27"/>
  <c r="X27"/>
  <c r="U29"/>
  <c r="X29"/>
  <c r="V27"/>
  <c r="V28"/>
  <c r="V29"/>
  <c r="V30"/>
  <c r="V31"/>
  <c r="V32"/>
  <c r="V33"/>
  <c r="U30"/>
  <c r="X30"/>
  <c r="W33"/>
  <c r="S34"/>
  <c r="U33"/>
  <c r="X33"/>
  <c r="V34"/>
  <c r="S35"/>
  <c r="P30" i="2"/>
  <c r="T30"/>
  <c r="R29"/>
  <c r="U29"/>
  <c r="U34" i="1"/>
  <c r="X34"/>
  <c r="W34"/>
  <c r="V35"/>
  <c r="U35"/>
  <c r="X35"/>
  <c r="S36"/>
  <c r="W35"/>
  <c r="P31" i="2"/>
  <c r="T31"/>
  <c r="S30"/>
  <c r="S31"/>
  <c r="R30"/>
  <c r="U30"/>
  <c r="R31"/>
  <c r="U31"/>
  <c r="S37" i="1"/>
  <c r="U36"/>
  <c r="X36"/>
  <c r="W36"/>
  <c r="V36"/>
  <c r="P32" i="2"/>
  <c r="R32"/>
  <c r="U32"/>
  <c r="T32"/>
  <c r="S32"/>
  <c r="W37" i="1"/>
  <c r="S38"/>
  <c r="V37"/>
  <c r="U37"/>
  <c r="X37"/>
  <c r="P33" i="2"/>
  <c r="T33"/>
  <c r="R33"/>
  <c r="U33"/>
  <c r="V38" i="1"/>
  <c r="S33" i="2"/>
  <c r="W38" i="1"/>
  <c r="S39"/>
  <c r="V39"/>
  <c r="U38"/>
  <c r="X38"/>
  <c r="P34" i="2"/>
  <c r="T34"/>
  <c r="S34"/>
  <c r="S40" i="1"/>
  <c r="V40"/>
  <c r="U39"/>
  <c r="X39"/>
  <c r="W39"/>
  <c r="P35" i="2"/>
  <c r="S35"/>
  <c r="R34"/>
  <c r="U34"/>
  <c r="U40" i="1"/>
  <c r="X40"/>
  <c r="T35" i="2"/>
  <c r="W40" i="1"/>
  <c r="S41"/>
  <c r="P36" i="2"/>
  <c r="S36"/>
  <c r="R35"/>
  <c r="U35"/>
  <c r="T36"/>
  <c r="W41" i="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U41"/>
  <c r="X41"/>
  <c r="V41"/>
  <c r="P37" i="2"/>
  <c r="R36"/>
  <c r="U36"/>
  <c r="W42" i="1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U63"/>
  <c r="X63"/>
  <c r="U54"/>
  <c r="X54"/>
  <c r="U49"/>
  <c r="X49"/>
  <c r="S87"/>
  <c r="U86"/>
  <c r="X86"/>
  <c r="U62"/>
  <c r="X62"/>
  <c r="U83"/>
  <c r="X83"/>
  <c r="U58"/>
  <c r="X58"/>
  <c r="U46"/>
  <c r="X46"/>
  <c r="U50"/>
  <c r="X50"/>
  <c r="U81"/>
  <c r="X81"/>
  <c r="U73"/>
  <c r="X73"/>
  <c r="U52"/>
  <c r="X52"/>
  <c r="U82"/>
  <c r="X82"/>
  <c r="U53"/>
  <c r="X53"/>
  <c r="U78"/>
  <c r="X78"/>
  <c r="U44"/>
  <c r="X44"/>
  <c r="U67"/>
  <c r="X67"/>
  <c r="U70"/>
  <c r="X70"/>
  <c r="U69"/>
  <c r="X69"/>
  <c r="U66"/>
  <c r="X66"/>
  <c r="U79"/>
  <c r="X79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U42"/>
  <c r="X42"/>
  <c r="U59"/>
  <c r="X59"/>
  <c r="U47"/>
  <c r="X47"/>
  <c r="U65"/>
  <c r="U71"/>
  <c r="X71"/>
  <c r="U72"/>
  <c r="X72"/>
  <c r="U85"/>
  <c r="U45"/>
  <c r="X45"/>
  <c r="U80"/>
  <c r="X80"/>
  <c r="U57"/>
  <c r="X57"/>
  <c r="U60"/>
  <c r="X60"/>
  <c r="U84"/>
  <c r="X84"/>
  <c r="U61"/>
  <c r="X61"/>
  <c r="U55"/>
  <c r="U75"/>
  <c r="X75"/>
  <c r="U68"/>
  <c r="X68"/>
  <c r="U74"/>
  <c r="X74"/>
  <c r="U51"/>
  <c r="X51"/>
  <c r="U76"/>
  <c r="X76"/>
  <c r="U43"/>
  <c r="X43"/>
  <c r="U56"/>
  <c r="X56"/>
  <c r="U48"/>
  <c r="X48"/>
  <c r="U77"/>
  <c r="X77"/>
  <c r="U64"/>
  <c r="X64"/>
  <c r="P38" i="2"/>
  <c r="R37"/>
  <c r="U37"/>
  <c r="S37"/>
  <c r="T37"/>
  <c r="S88" i="1"/>
  <c r="V88"/>
  <c r="U87"/>
  <c r="X87"/>
  <c r="I5" i="3"/>
  <c r="X65" i="1"/>
  <c r="I4" i="3"/>
  <c r="X55" i="1"/>
  <c r="I6" i="3"/>
  <c r="X85" i="1"/>
  <c r="S38" i="2"/>
  <c r="P39"/>
  <c r="R38"/>
  <c r="U38"/>
  <c r="T38"/>
  <c r="S39"/>
  <c r="F6" i="3"/>
  <c r="G6"/>
  <c r="F5"/>
  <c r="G5"/>
  <c r="F4"/>
  <c r="G4"/>
  <c r="S89" i="1"/>
  <c r="V89"/>
  <c r="U88"/>
  <c r="X88"/>
  <c r="W88"/>
  <c r="P40" i="2"/>
  <c r="R39"/>
  <c r="U39"/>
  <c r="T39"/>
  <c r="H5" i="3"/>
  <c r="W89" i="1"/>
  <c r="H4" i="3"/>
  <c r="H6"/>
  <c r="S90" i="1"/>
  <c r="V90"/>
  <c r="U89"/>
  <c r="X89"/>
  <c r="P41" i="2"/>
  <c r="R40"/>
  <c r="U40"/>
  <c r="S40"/>
  <c r="T40"/>
  <c r="W90" i="1"/>
  <c r="W91"/>
  <c r="S91"/>
  <c r="V91"/>
  <c r="U90"/>
  <c r="X90"/>
  <c r="P42" i="2"/>
  <c r="R41"/>
  <c r="U41"/>
  <c r="S41"/>
  <c r="T41"/>
  <c r="S92" i="1"/>
  <c r="V92"/>
  <c r="U91"/>
  <c r="X91"/>
  <c r="S42" i="2"/>
  <c r="S43"/>
  <c r="P43"/>
  <c r="R42"/>
  <c r="U42"/>
  <c r="T42"/>
  <c r="S93" i="1"/>
  <c r="V93"/>
  <c r="U92"/>
  <c r="X92"/>
  <c r="W92"/>
  <c r="P44" i="2"/>
  <c r="R43"/>
  <c r="U43"/>
  <c r="T43"/>
  <c r="S94" i="1"/>
  <c r="V94"/>
  <c r="U93"/>
  <c r="X93"/>
  <c r="W93"/>
  <c r="P45" i="2"/>
  <c r="R44"/>
  <c r="U44"/>
  <c r="S44"/>
  <c r="T44"/>
  <c r="W94" i="1"/>
  <c r="S95"/>
  <c r="U94"/>
  <c r="X94"/>
  <c r="P46" i="2"/>
  <c r="R45"/>
  <c r="U45"/>
  <c r="S45"/>
  <c r="T45"/>
  <c r="S96" i="1"/>
  <c r="U95"/>
  <c r="X95"/>
  <c r="W95"/>
  <c r="V95"/>
  <c r="P47" i="2"/>
  <c r="R46"/>
  <c r="U46"/>
  <c r="S46"/>
  <c r="T46"/>
  <c r="S97" i="1"/>
  <c r="U96"/>
  <c r="X96"/>
  <c r="W96"/>
  <c r="V96"/>
  <c r="P48" i="2"/>
  <c r="R47"/>
  <c r="U47"/>
  <c r="S47"/>
  <c r="T47"/>
  <c r="W97" i="1"/>
  <c r="S98"/>
  <c r="U97"/>
  <c r="X97"/>
  <c r="V97"/>
  <c r="P49" i="2"/>
  <c r="R48"/>
  <c r="U48"/>
  <c r="S48"/>
  <c r="T48"/>
  <c r="S99" i="1"/>
  <c r="U98"/>
  <c r="X98"/>
  <c r="W98"/>
  <c r="V98"/>
  <c r="P50" i="2"/>
  <c r="R49"/>
  <c r="U49"/>
  <c r="S49"/>
  <c r="T49"/>
  <c r="W99" i="1"/>
  <c r="S100"/>
  <c r="U99"/>
  <c r="X99"/>
  <c r="V99"/>
  <c r="P51" i="2"/>
  <c r="R50"/>
  <c r="U50"/>
  <c r="S50"/>
  <c r="T50"/>
  <c r="S101" i="1"/>
  <c r="U100"/>
  <c r="X100"/>
  <c r="W100"/>
  <c r="V100"/>
  <c r="P52" i="2"/>
  <c r="R51"/>
  <c r="U51"/>
  <c r="S51"/>
  <c r="T51"/>
  <c r="W101" i="1"/>
  <c r="S102"/>
  <c r="U101"/>
  <c r="X101"/>
  <c r="V101"/>
  <c r="P53" i="2"/>
  <c r="R52"/>
  <c r="U52"/>
  <c r="S52"/>
  <c r="T52"/>
  <c r="S103" i="1"/>
  <c r="U102"/>
  <c r="X102"/>
  <c r="W102"/>
  <c r="V102"/>
  <c r="P54" i="2"/>
  <c r="R53"/>
  <c r="U53"/>
  <c r="S53"/>
  <c r="T53"/>
  <c r="W103" i="1"/>
  <c r="S104"/>
  <c r="U103"/>
  <c r="X103"/>
  <c r="V103"/>
  <c r="P55" i="2"/>
  <c r="R54"/>
  <c r="U54"/>
  <c r="S54"/>
  <c r="T54"/>
  <c r="S105" i="1"/>
  <c r="U104"/>
  <c r="X104"/>
  <c r="W104"/>
  <c r="V104"/>
  <c r="P56" i="2"/>
  <c r="R55"/>
  <c r="U55"/>
  <c r="S55"/>
  <c r="T55"/>
  <c r="U105" i="1"/>
  <c r="X105"/>
  <c r="S106"/>
  <c r="W105"/>
  <c r="V105"/>
  <c r="P57" i="2"/>
  <c r="R56"/>
  <c r="U56"/>
  <c r="S56"/>
  <c r="T56"/>
  <c r="W106" i="1"/>
  <c r="W107"/>
  <c r="S107"/>
  <c r="U106"/>
  <c r="X106"/>
  <c r="V106"/>
  <c r="P58" i="2"/>
  <c r="R57"/>
  <c r="U57"/>
  <c r="S57"/>
  <c r="T57"/>
  <c r="S108" i="1"/>
  <c r="W108"/>
  <c r="U107"/>
  <c r="X107"/>
  <c r="V107"/>
  <c r="P59" i="2"/>
  <c r="R58"/>
  <c r="U58"/>
  <c r="S58"/>
  <c r="T58"/>
  <c r="S109" i="1"/>
  <c r="W109"/>
  <c r="U108"/>
  <c r="X108"/>
  <c r="V108"/>
  <c r="P60" i="2"/>
  <c r="R59"/>
  <c r="U59"/>
  <c r="S59"/>
  <c r="T59"/>
  <c r="S110" i="1"/>
  <c r="W110"/>
  <c r="U109"/>
  <c r="X109"/>
  <c r="V109"/>
  <c r="P61" i="2"/>
  <c r="R60"/>
  <c r="U60"/>
  <c r="S60"/>
  <c r="T60"/>
  <c r="S111" i="1"/>
  <c r="W111"/>
  <c r="U110"/>
  <c r="X110"/>
  <c r="V110"/>
  <c r="P62" i="2"/>
  <c r="R61"/>
  <c r="U61"/>
  <c r="S61"/>
  <c r="T61"/>
  <c r="S112" i="1"/>
  <c r="W112"/>
  <c r="U111"/>
  <c r="X111"/>
  <c r="V111"/>
  <c r="P63" i="2"/>
  <c r="R62"/>
  <c r="U62"/>
  <c r="S62"/>
  <c r="T62"/>
  <c r="S113" i="1"/>
  <c r="W113"/>
  <c r="U112"/>
  <c r="X112"/>
  <c r="V112"/>
  <c r="P64" i="2"/>
  <c r="R63"/>
  <c r="U63"/>
  <c r="S63"/>
  <c r="T63"/>
  <c r="S114" i="1"/>
  <c r="W114"/>
  <c r="U113"/>
  <c r="X113"/>
  <c r="V113"/>
  <c r="P65" i="2"/>
  <c r="R64"/>
  <c r="U64"/>
  <c r="S64"/>
  <c r="T64"/>
  <c r="S115" i="1"/>
  <c r="U114"/>
  <c r="X114"/>
  <c r="V114"/>
  <c r="P66" i="2"/>
  <c r="R65"/>
  <c r="U65"/>
  <c r="S65"/>
  <c r="T65"/>
  <c r="S116" i="1"/>
  <c r="U115"/>
  <c r="X115"/>
  <c r="W115"/>
  <c r="V115"/>
  <c r="P67" i="2"/>
  <c r="R66"/>
  <c r="U66"/>
  <c r="S66"/>
  <c r="T66"/>
  <c r="W116" i="1"/>
  <c r="S117"/>
  <c r="U116"/>
  <c r="X116"/>
  <c r="V116"/>
  <c r="P68" i="2"/>
  <c r="R67"/>
  <c r="U67"/>
  <c r="S67"/>
  <c r="T67"/>
  <c r="S118" i="1"/>
  <c r="U117"/>
  <c r="X117"/>
  <c r="W117"/>
  <c r="V117"/>
  <c r="P69" i="2"/>
  <c r="R68"/>
  <c r="U68"/>
  <c r="S68"/>
  <c r="T68"/>
  <c r="S119" i="1"/>
  <c r="U118"/>
  <c r="X118"/>
  <c r="W118"/>
  <c r="V118"/>
  <c r="P70" i="2"/>
  <c r="R69"/>
  <c r="U69"/>
  <c r="S69"/>
  <c r="T69"/>
  <c r="S120" i="1"/>
  <c r="U119"/>
  <c r="X119"/>
  <c r="W119"/>
  <c r="V119"/>
  <c r="P71" i="2"/>
  <c r="R70"/>
  <c r="U70"/>
  <c r="S70"/>
  <c r="T70"/>
  <c r="S121" i="1"/>
  <c r="U120"/>
  <c r="X120"/>
  <c r="W120"/>
  <c r="V120"/>
  <c r="P72" i="2"/>
  <c r="R71"/>
  <c r="U71"/>
  <c r="S71"/>
  <c r="T71"/>
  <c r="S122" i="1"/>
  <c r="U121"/>
  <c r="X121"/>
  <c r="W121"/>
  <c r="V121"/>
  <c r="P73" i="2"/>
  <c r="R72"/>
  <c r="U72"/>
  <c r="S72"/>
  <c r="T72"/>
  <c r="S123" i="1"/>
  <c r="U122"/>
  <c r="X122"/>
  <c r="W122"/>
  <c r="V122"/>
  <c r="P74" i="2"/>
  <c r="R73"/>
  <c r="U73"/>
  <c r="S73"/>
  <c r="T73"/>
  <c r="S124" i="1"/>
  <c r="U123"/>
  <c r="X123"/>
  <c r="W123"/>
  <c r="V123"/>
  <c r="P75" i="2"/>
  <c r="R74"/>
  <c r="U74"/>
  <c r="S74"/>
  <c r="T74"/>
  <c r="S125" i="1"/>
  <c r="U125"/>
  <c r="U124"/>
  <c r="X124"/>
  <c r="W124"/>
  <c r="V124"/>
  <c r="P76" i="2"/>
  <c r="R75"/>
  <c r="U75"/>
  <c r="S75"/>
  <c r="T75"/>
  <c r="X125" i="1"/>
  <c r="I7" i="3"/>
  <c r="W125" i="1"/>
  <c r="V125"/>
  <c r="P77" i="2"/>
  <c r="R76"/>
  <c r="U76"/>
  <c r="S76"/>
  <c r="T76"/>
  <c r="F7" i="3"/>
  <c r="G7"/>
  <c r="P78" i="2"/>
  <c r="R77"/>
  <c r="U77"/>
  <c r="S77"/>
  <c r="T77"/>
  <c r="H7" i="3"/>
  <c r="P79" i="2"/>
  <c r="R78"/>
  <c r="U78"/>
  <c r="S78"/>
  <c r="T78"/>
  <c r="P80"/>
  <c r="R79"/>
  <c r="U79"/>
  <c r="S79"/>
  <c r="T79"/>
  <c r="P81"/>
  <c r="R80"/>
  <c r="U80"/>
  <c r="S80"/>
  <c r="T80"/>
  <c r="P82"/>
  <c r="R81"/>
  <c r="U81"/>
  <c r="S81"/>
  <c r="T81"/>
  <c r="P83"/>
  <c r="R82"/>
  <c r="U82"/>
  <c r="S82"/>
  <c r="T82"/>
  <c r="P84"/>
  <c r="R83"/>
  <c r="U83"/>
  <c r="S83"/>
  <c r="T83"/>
  <c r="P85"/>
  <c r="R84"/>
  <c r="U84"/>
  <c r="S84"/>
  <c r="T84"/>
  <c r="P86"/>
  <c r="R85"/>
  <c r="U85"/>
  <c r="S85"/>
  <c r="T85"/>
  <c r="P87"/>
  <c r="R86"/>
  <c r="U86"/>
  <c r="S86"/>
  <c r="T86"/>
  <c r="P88"/>
  <c r="R87"/>
  <c r="U87"/>
  <c r="S87"/>
  <c r="T87"/>
  <c r="S88"/>
  <c r="P89"/>
  <c r="R88"/>
  <c r="U88"/>
  <c r="T88"/>
  <c r="P90"/>
  <c r="R89"/>
  <c r="U89"/>
  <c r="S89"/>
  <c r="T89"/>
  <c r="P91"/>
  <c r="R90"/>
  <c r="U90"/>
  <c r="S90"/>
  <c r="T90"/>
  <c r="P92"/>
  <c r="R91"/>
  <c r="U91"/>
  <c r="S91"/>
  <c r="T91"/>
  <c r="P93"/>
  <c r="R92"/>
  <c r="U92"/>
  <c r="S92"/>
  <c r="T92"/>
  <c r="P94"/>
  <c r="R93"/>
  <c r="U93"/>
  <c r="S93"/>
  <c r="T93"/>
  <c r="P95"/>
  <c r="R94"/>
  <c r="U94"/>
  <c r="S94"/>
  <c r="T94"/>
  <c r="P96"/>
  <c r="R95"/>
  <c r="U95"/>
  <c r="S95"/>
  <c r="T95"/>
  <c r="P97"/>
  <c r="R96"/>
  <c r="U96"/>
  <c r="S96"/>
  <c r="T96"/>
  <c r="P98"/>
  <c r="R97"/>
  <c r="U97"/>
  <c r="S97"/>
  <c r="T97"/>
  <c r="P99"/>
  <c r="R98"/>
  <c r="U98"/>
  <c r="S98"/>
  <c r="T98"/>
  <c r="P100"/>
  <c r="R99"/>
  <c r="U99"/>
  <c r="S99"/>
  <c r="T99"/>
  <c r="P101"/>
  <c r="R100"/>
  <c r="U100"/>
  <c r="S100"/>
  <c r="T100"/>
  <c r="P102"/>
  <c r="R101"/>
  <c r="U101"/>
  <c r="S101"/>
  <c r="T101"/>
  <c r="P103"/>
  <c r="R102"/>
  <c r="U102"/>
  <c r="S102"/>
  <c r="T102"/>
  <c r="P104"/>
  <c r="R103"/>
  <c r="U103"/>
  <c r="S103"/>
  <c r="T103"/>
  <c r="P105"/>
  <c r="R104"/>
  <c r="U104"/>
  <c r="S104"/>
  <c r="T104"/>
  <c r="P106"/>
  <c r="R105"/>
  <c r="U105"/>
  <c r="S105"/>
  <c r="T105"/>
  <c r="P107"/>
  <c r="R106"/>
  <c r="U106"/>
  <c r="S106"/>
  <c r="T106"/>
  <c r="P108"/>
  <c r="R107"/>
  <c r="U107"/>
  <c r="S107"/>
  <c r="T107"/>
  <c r="P109"/>
  <c r="R108"/>
  <c r="U108"/>
  <c r="S108"/>
  <c r="T108"/>
  <c r="P110"/>
  <c r="R109"/>
  <c r="U109"/>
  <c r="S109"/>
  <c r="T109"/>
  <c r="P111"/>
  <c r="R110"/>
  <c r="U110"/>
  <c r="S110"/>
  <c r="T110"/>
  <c r="P112"/>
  <c r="R111"/>
  <c r="U111"/>
  <c r="S111"/>
  <c r="T111"/>
  <c r="P113"/>
  <c r="R112"/>
  <c r="U112"/>
  <c r="S112"/>
  <c r="T112"/>
  <c r="P114"/>
  <c r="R113"/>
  <c r="U113"/>
  <c r="S113"/>
  <c r="T113"/>
  <c r="P115"/>
  <c r="R114"/>
  <c r="U114"/>
  <c r="S114"/>
  <c r="T114"/>
  <c r="P116"/>
  <c r="R115"/>
  <c r="U115"/>
  <c r="S115"/>
  <c r="T115"/>
  <c r="P117"/>
  <c r="R116"/>
  <c r="U116"/>
  <c r="S116"/>
  <c r="T116"/>
  <c r="P118"/>
  <c r="R117"/>
  <c r="U117"/>
  <c r="S117"/>
  <c r="T117"/>
  <c r="P119"/>
  <c r="R118"/>
  <c r="U118"/>
  <c r="S118"/>
  <c r="T118"/>
  <c r="P120"/>
  <c r="R119"/>
  <c r="U119"/>
  <c r="S119"/>
  <c r="T119"/>
  <c r="P121"/>
  <c r="R120"/>
  <c r="U120"/>
  <c r="S120"/>
  <c r="T120"/>
  <c r="P122"/>
  <c r="R121"/>
  <c r="U121"/>
  <c r="S121"/>
  <c r="T121"/>
  <c r="P123"/>
  <c r="R122"/>
  <c r="U122"/>
  <c r="S122"/>
  <c r="T122"/>
  <c r="P124"/>
  <c r="R123"/>
  <c r="U123"/>
  <c r="S123"/>
  <c r="T123"/>
  <c r="P125"/>
  <c r="R125"/>
  <c r="U125"/>
  <c r="R124"/>
  <c r="U124"/>
  <c r="S124"/>
  <c r="T124"/>
  <c r="S125"/>
  <c r="T125"/>
</calcChain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最大12，有几个就写几
1-6第一阵容
7-12第二阵容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援军即小伙伴，最大暂定为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，数字为几就代表该等级拥有几个援军位置。填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则该等级不开启援军位置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有几个写几个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升级恢复精力值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升级恢复体力值</t>
        </r>
      </text>
    </comment>
    <comment ref="Y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rebel_info</t>
        </r>
      </text>
    </comment>
    <comment ref="A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rebel_expliot_reward_info</t>
        </r>
      </text>
    </comment>
    <comment ref="A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rebel_expliot_reward_info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最大12，有几个就写几
1-6第一阵容
7-12第二阵容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援军即小伙伴，最大暂定为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，数字为几就代表该等级拥有几个援军位置。填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则该等级不开启援军位置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有几个写几个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武将强化的最大值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升级恢复精力值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升级恢复体力值</t>
        </r>
      </text>
    </comment>
    <comment ref="V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rebel_info</t>
        </r>
      </text>
    </comment>
    <comment ref="Y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rebel_expliot_reward_info</t>
        </r>
      </text>
    </comment>
  </commentList>
</comments>
</file>

<file path=xl/sharedStrings.xml><?xml version="1.0" encoding="utf-8"?>
<sst xmlns="http://schemas.openxmlformats.org/spreadsheetml/2006/main" count="264" uniqueCount="83">
  <si>
    <t>id</t>
    <phoneticPr fontId="1" type="noConversion"/>
  </si>
  <si>
    <t>int</t>
    <phoneticPr fontId="1" type="noConversion"/>
  </si>
  <si>
    <t>角色等级</t>
    <phoneticPr fontId="1" type="noConversion"/>
  </si>
  <si>
    <t>升到下级所需经验</t>
    <phoneticPr fontId="1" type="noConversion"/>
  </si>
  <si>
    <t>拥有阵容位</t>
    <phoneticPr fontId="1" type="noConversion"/>
  </si>
  <si>
    <t>好友数量上限</t>
    <phoneticPr fontId="1" type="noConversion"/>
  </si>
  <si>
    <t>装备等级上限</t>
    <phoneticPr fontId="1" type="noConversion"/>
  </si>
  <si>
    <t>Both</t>
  </si>
  <si>
    <t>level</t>
    <phoneticPr fontId="1" type="noConversion"/>
  </si>
  <si>
    <t>experience</t>
    <phoneticPr fontId="1" type="noConversion"/>
  </si>
  <si>
    <t>team_num</t>
    <phoneticPr fontId="1" type="noConversion"/>
  </si>
  <si>
    <t>max_friend_num</t>
    <phoneticPr fontId="1" type="noConversion"/>
  </si>
  <si>
    <t>max_equipment_level</t>
    <phoneticPr fontId="1" type="noConversion"/>
  </si>
  <si>
    <t>装备包裹数量</t>
    <phoneticPr fontId="1" type="noConversion"/>
  </si>
  <si>
    <t>武将包裹数量</t>
    <phoneticPr fontId="1" type="noConversion"/>
  </si>
  <si>
    <t>equipment_bag_num</t>
    <phoneticPr fontId="1" type="noConversion"/>
  </si>
  <si>
    <t>knight_bag_num</t>
    <phoneticPr fontId="1" type="noConversion"/>
  </si>
  <si>
    <t>int</t>
    <phoneticPr fontId="1" type="noConversion"/>
  </si>
  <si>
    <t>升级恢复精力</t>
    <phoneticPr fontId="1" type="noConversion"/>
  </si>
  <si>
    <t>升级恢复体力</t>
    <phoneticPr fontId="1" type="noConversion"/>
  </si>
  <si>
    <t>energy_recover</t>
    <phoneticPr fontId="1" type="noConversion"/>
  </si>
  <si>
    <t>power_recover</t>
    <phoneticPr fontId="1" type="noConversion"/>
  </si>
  <si>
    <t>叛军类型</t>
    <phoneticPr fontId="1" type="noConversion"/>
  </si>
  <si>
    <t>叛军最小等级</t>
    <phoneticPr fontId="1" type="noConversion"/>
  </si>
  <si>
    <t>叛军最大等级</t>
    <phoneticPr fontId="1" type="noConversion"/>
  </si>
  <si>
    <t>rebel_type</t>
    <phoneticPr fontId="1" type="noConversion"/>
  </si>
  <si>
    <t>rebel_min_level</t>
    <phoneticPr fontId="1" type="noConversion"/>
  </si>
  <si>
    <t>rebel_max_level</t>
    <phoneticPr fontId="1" type="noConversion"/>
  </si>
  <si>
    <t>叛军功勋段类型</t>
    <phoneticPr fontId="1" type="noConversion"/>
  </si>
  <si>
    <t>rebel_exploit_type</t>
    <phoneticPr fontId="1" type="noConversion"/>
  </si>
  <si>
    <t>int</t>
    <phoneticPr fontId="1" type="noConversion"/>
  </si>
  <si>
    <t>PVP单次经验</t>
    <phoneticPr fontId="1" type="noConversion"/>
  </si>
  <si>
    <t>pvp_exp</t>
    <phoneticPr fontId="1" type="noConversion"/>
  </si>
  <si>
    <t>PVP单次银两</t>
    <phoneticPr fontId="1" type="noConversion"/>
  </si>
  <si>
    <t>pvp_money</t>
    <phoneticPr fontId="1" type="noConversion"/>
  </si>
  <si>
    <t>PVE单次经验</t>
    <phoneticPr fontId="1" type="noConversion"/>
  </si>
  <si>
    <t>PVE单次银两</t>
    <phoneticPr fontId="1" type="noConversion"/>
  </si>
  <si>
    <t>pve_exp</t>
    <phoneticPr fontId="1" type="noConversion"/>
  </si>
  <si>
    <t>pve_money</t>
    <phoneticPr fontId="1" type="noConversion"/>
  </si>
  <si>
    <t>arena_drop</t>
    <phoneticPr fontId="1" type="noConversion"/>
  </si>
  <si>
    <t>grab_drop</t>
    <phoneticPr fontId="1" type="noConversion"/>
  </si>
  <si>
    <t>竞技场翻牌</t>
    <phoneticPr fontId="1" type="noConversion"/>
  </si>
  <si>
    <t>夺宝翻牌</t>
    <phoneticPr fontId="1" type="noConversion"/>
  </si>
  <si>
    <t>int</t>
    <phoneticPr fontId="1" type="noConversion"/>
  </si>
  <si>
    <t>宝物包裹上限</t>
    <phoneticPr fontId="1" type="noConversion"/>
  </si>
  <si>
    <t>treasure_bag_num</t>
    <phoneticPr fontId="1" type="noConversion"/>
  </si>
  <si>
    <t>int</t>
    <phoneticPr fontId="1" type="noConversion"/>
  </si>
  <si>
    <t>battle_friends_num</t>
    <phoneticPr fontId="1" type="noConversion"/>
  </si>
  <si>
    <t>equipment_bag_num_client</t>
    <phoneticPr fontId="1" type="noConversion"/>
  </si>
  <si>
    <t>knight_bag_num_client</t>
    <phoneticPr fontId="1" type="noConversion"/>
  </si>
  <si>
    <t>treasure_bag_num_client</t>
    <phoneticPr fontId="1" type="noConversion"/>
  </si>
  <si>
    <t>装备包裹数量(客户端用)</t>
    <phoneticPr fontId="1" type="noConversion"/>
  </si>
  <si>
    <t>武将包裹数量(客户端用)</t>
    <phoneticPr fontId="1" type="noConversion"/>
  </si>
  <si>
    <t>宝物包裹上限(客户端用)</t>
    <phoneticPr fontId="1" type="noConversion"/>
  </si>
  <si>
    <t>援军阵容位</t>
    <phoneticPr fontId="1" type="noConversion"/>
  </si>
  <si>
    <t>等级</t>
    <phoneticPr fontId="1" type="noConversion"/>
  </si>
  <si>
    <t>非R副本次数</t>
    <phoneticPr fontId="1" type="noConversion"/>
  </si>
  <si>
    <t>单级下副本次数</t>
  </si>
  <si>
    <t>单级增量</t>
  </si>
  <si>
    <t>总下副本次数</t>
  </si>
  <si>
    <t>需要体力</t>
  </si>
  <si>
    <t>真实需要体力</t>
  </si>
  <si>
    <t>期望平均</t>
    <phoneticPr fontId="1" type="noConversion"/>
  </si>
  <si>
    <t>最慢(0)</t>
    <phoneticPr fontId="1" type="noConversion"/>
  </si>
  <si>
    <t>最快天数(40)</t>
    <phoneticPr fontId="1" type="noConversion"/>
  </si>
  <si>
    <t>Excluded</t>
  </si>
  <si>
    <t>int</t>
    <phoneticPr fontId="1" type="noConversion"/>
  </si>
  <si>
    <t>平均升级天数（每天产出5个体力丹）</t>
    <phoneticPr fontId="1" type="noConversion"/>
  </si>
  <si>
    <t>平均(5)</t>
    <phoneticPr fontId="1" type="noConversion"/>
  </si>
  <si>
    <t>int</t>
    <phoneticPr fontId="1" type="noConversion"/>
  </si>
  <si>
    <t>时装等级上限</t>
    <phoneticPr fontId="1" type="noConversion"/>
  </si>
  <si>
    <t>max_dress_level</t>
    <phoneticPr fontId="1" type="noConversion"/>
  </si>
  <si>
    <t>叛军BOSS荣誉段类型</t>
    <phoneticPr fontId="1" type="noConversion"/>
  </si>
  <si>
    <t>boss_exploit_type</t>
    <phoneticPr fontId="1" type="noConversion"/>
  </si>
  <si>
    <t>宠物包裹数量(客户端用)</t>
  </si>
  <si>
    <t>宠物包裹数量</t>
  </si>
  <si>
    <t>pet_bag_num_client</t>
  </si>
  <si>
    <t>pet_bag_num</t>
    <phoneticPr fontId="1" type="noConversion"/>
  </si>
  <si>
    <t>招财银两数</t>
    <phoneticPr fontId="1" type="noConversion"/>
  </si>
  <si>
    <t>fortune_num</t>
    <phoneticPr fontId="1" type="noConversion"/>
  </si>
  <si>
    <t>int</t>
    <phoneticPr fontId="1" type="noConversion"/>
  </si>
  <si>
    <t>英雄包裹数量(客户端用)</t>
  </si>
  <si>
    <t>英雄包裹数量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</si>
</sst>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55"/>
  <sheetViews>
    <sheetView tabSelected="1" workbookViewId="0">
      <pane xSplit="4" ySplit="5" topLeftCell="J6" activePane="bottomRight" state="frozen"/>
      <selection pane="topRight" activeCell="E1" sqref="E1"/>
      <selection pane="bottomLeft" activeCell="A6" sqref="A6"/>
      <selection pane="bottomRight" activeCell="M3" sqref="M3"/>
    </sheetView>
  </sheetViews>
  <sheetFormatPr defaultRowHeight="13.5"/>
  <cols>
    <col min="1" max="1" width="5" bestFit="1" customWidth="1"/>
    <col min="2" max="2" width="8" bestFit="1" customWidth="1"/>
    <col min="3" max="3" width="15" bestFit="1" customWidth="1"/>
    <col min="4" max="4" width="9.625" bestFit="1" customWidth="1"/>
    <col min="5" max="5" width="15.5" bestFit="1" customWidth="1"/>
    <col min="6" max="6" width="12.25" customWidth="1"/>
    <col min="7" max="7" width="13" bestFit="1" customWidth="1"/>
    <col min="8" max="8" width="16.375" customWidth="1"/>
    <col min="9" max="9" width="20.5" bestFit="1" customWidth="1"/>
    <col min="10" max="10" width="11.375" bestFit="1" customWidth="1"/>
    <col min="11" max="11" width="20.5" bestFit="1" customWidth="1"/>
    <col min="12" max="12" width="14.75" customWidth="1"/>
    <col min="13" max="13" width="20.5" customWidth="1"/>
    <col min="14" max="14" width="12.25" bestFit="1" customWidth="1"/>
    <col min="15" max="15" width="20.5" customWidth="1"/>
    <col min="16" max="16" width="13.875" bestFit="1" customWidth="1"/>
    <col min="17" max="17" width="12.25" customWidth="1"/>
    <col min="18" max="18" width="11.375" customWidth="1"/>
    <col min="19" max="19" width="13.125" bestFit="1" customWidth="1"/>
    <col min="20" max="21" width="12.75" bestFit="1" customWidth="1"/>
    <col min="22" max="23" width="13.875" bestFit="1" customWidth="1"/>
    <col min="24" max="24" width="30.375" bestFit="1" customWidth="1"/>
    <col min="25" max="25" width="9" customWidth="1"/>
    <col min="26" max="27" width="13" bestFit="1" customWidth="1"/>
    <col min="28" max="28" width="15.5" bestFit="1" customWidth="1"/>
    <col min="29" max="32" width="10.625" bestFit="1" customWidth="1"/>
    <col min="33" max="33" width="9.625" bestFit="1" customWidth="1"/>
    <col min="34" max="34" width="8.25" bestFit="1" customWidth="1"/>
    <col min="35" max="35" width="17.125" bestFit="1" customWidth="1"/>
    <col min="36" max="36" width="9.75" bestFit="1" customWidth="1"/>
  </cols>
  <sheetData>
    <row r="1" spans="1:36">
      <c r="A1" t="s">
        <v>0</v>
      </c>
    </row>
    <row r="2" spans="1:36">
      <c r="A2" t="s">
        <v>1</v>
      </c>
      <c r="B2" t="s">
        <v>1</v>
      </c>
      <c r="C2" t="s">
        <v>1</v>
      </c>
      <c r="D2" t="s">
        <v>1</v>
      </c>
      <c r="E2" t="s">
        <v>46</v>
      </c>
      <c r="F2" t="s">
        <v>1</v>
      </c>
      <c r="G2" t="s">
        <v>69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43</v>
      </c>
      <c r="P2" t="s">
        <v>43</v>
      </c>
      <c r="Q2" t="s">
        <v>17</v>
      </c>
      <c r="R2" t="s">
        <v>17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66</v>
      </c>
      <c r="Y2" t="s">
        <v>1</v>
      </c>
      <c r="Z2" t="s">
        <v>1</v>
      </c>
      <c r="AA2" t="s">
        <v>1</v>
      </c>
      <c r="AB2" t="s">
        <v>1</v>
      </c>
      <c r="AC2" t="s">
        <v>30</v>
      </c>
      <c r="AD2" t="s">
        <v>30</v>
      </c>
      <c r="AE2" t="s">
        <v>30</v>
      </c>
      <c r="AF2" t="s">
        <v>30</v>
      </c>
      <c r="AG2" t="s">
        <v>17</v>
      </c>
      <c r="AH2" t="s">
        <v>17</v>
      </c>
      <c r="AI2" t="s">
        <v>1</v>
      </c>
      <c r="AJ2" t="s">
        <v>80</v>
      </c>
    </row>
    <row r="3" spans="1:36">
      <c r="A3" s="1" t="s">
        <v>0</v>
      </c>
      <c r="B3" s="1" t="s">
        <v>2</v>
      </c>
      <c r="C3" s="1" t="s">
        <v>3</v>
      </c>
      <c r="D3" s="1" t="s">
        <v>4</v>
      </c>
      <c r="E3" s="1" t="s">
        <v>54</v>
      </c>
      <c r="F3" s="1" t="s">
        <v>5</v>
      </c>
      <c r="G3" s="1" t="s">
        <v>70</v>
      </c>
      <c r="H3" s="1" t="s">
        <v>6</v>
      </c>
      <c r="I3" s="1" t="s">
        <v>74</v>
      </c>
      <c r="J3" s="1" t="s">
        <v>75</v>
      </c>
      <c r="K3" s="1" t="s">
        <v>51</v>
      </c>
      <c r="L3" s="1" t="s">
        <v>13</v>
      </c>
      <c r="M3" s="1" t="s">
        <v>81</v>
      </c>
      <c r="N3" s="1" t="s">
        <v>82</v>
      </c>
      <c r="O3" s="1" t="s">
        <v>53</v>
      </c>
      <c r="P3" s="1" t="s">
        <v>44</v>
      </c>
      <c r="Q3" s="1" t="s">
        <v>18</v>
      </c>
      <c r="R3" s="1" t="s">
        <v>19</v>
      </c>
      <c r="S3" s="1" t="s">
        <v>57</v>
      </c>
      <c r="T3" s="1" t="s">
        <v>58</v>
      </c>
      <c r="U3" s="1" t="s">
        <v>59</v>
      </c>
      <c r="V3" s="1" t="s">
        <v>60</v>
      </c>
      <c r="W3" s="1" t="s">
        <v>61</v>
      </c>
      <c r="X3" s="1" t="s">
        <v>67</v>
      </c>
      <c r="Y3" s="1" t="s">
        <v>22</v>
      </c>
      <c r="Z3" s="1" t="s">
        <v>23</v>
      </c>
      <c r="AA3" s="1" t="s">
        <v>24</v>
      </c>
      <c r="AB3" s="1" t="s">
        <v>28</v>
      </c>
      <c r="AC3" s="1" t="s">
        <v>31</v>
      </c>
      <c r="AD3" s="1" t="s">
        <v>33</v>
      </c>
      <c r="AE3" s="1" t="s">
        <v>35</v>
      </c>
      <c r="AF3" s="1" t="s">
        <v>36</v>
      </c>
      <c r="AG3" s="1" t="s">
        <v>41</v>
      </c>
      <c r="AH3" s="1" t="s">
        <v>42</v>
      </c>
      <c r="AI3" s="1" t="s">
        <v>72</v>
      </c>
      <c r="AJ3" s="1" t="s">
        <v>78</v>
      </c>
    </row>
    <row r="4" spans="1:36">
      <c r="A4" s="2" t="s">
        <v>7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65</v>
      </c>
      <c r="T4" s="2" t="s">
        <v>65</v>
      </c>
      <c r="U4" s="2" t="s">
        <v>65</v>
      </c>
      <c r="V4" s="2" t="s">
        <v>65</v>
      </c>
      <c r="W4" s="2" t="s">
        <v>65</v>
      </c>
      <c r="X4" s="2" t="s">
        <v>65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2" t="s">
        <v>7</v>
      </c>
      <c r="AE4" s="2" t="s">
        <v>7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</row>
    <row r="5" spans="1:36">
      <c r="A5" s="3" t="s">
        <v>0</v>
      </c>
      <c r="B5" s="3" t="s">
        <v>8</v>
      </c>
      <c r="C5" s="3" t="s">
        <v>9</v>
      </c>
      <c r="D5" s="3" t="s">
        <v>10</v>
      </c>
      <c r="E5" s="4" t="s">
        <v>47</v>
      </c>
      <c r="F5" s="3" t="s">
        <v>11</v>
      </c>
      <c r="G5" s="3" t="s">
        <v>71</v>
      </c>
      <c r="H5" s="3" t="s">
        <v>12</v>
      </c>
      <c r="I5" s="3" t="s">
        <v>76</v>
      </c>
      <c r="J5" s="3" t="s">
        <v>77</v>
      </c>
      <c r="K5" s="3" t="s">
        <v>48</v>
      </c>
      <c r="L5" s="3" t="s">
        <v>15</v>
      </c>
      <c r="M5" s="3" t="s">
        <v>49</v>
      </c>
      <c r="N5" s="3" t="s">
        <v>16</v>
      </c>
      <c r="O5" s="3" t="s">
        <v>50</v>
      </c>
      <c r="P5" s="3" t="s">
        <v>45</v>
      </c>
      <c r="Q5" s="3" t="s">
        <v>20</v>
      </c>
      <c r="R5" s="3" t="s">
        <v>21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 t="s">
        <v>25</v>
      </c>
      <c r="Z5" s="3" t="s">
        <v>26</v>
      </c>
      <c r="AA5" s="3" t="s">
        <v>27</v>
      </c>
      <c r="AB5" s="3" t="s">
        <v>29</v>
      </c>
      <c r="AC5" s="3" t="s">
        <v>32</v>
      </c>
      <c r="AD5" s="3" t="s">
        <v>34</v>
      </c>
      <c r="AE5" s="3" t="s">
        <v>37</v>
      </c>
      <c r="AF5" s="3" t="s">
        <v>38</v>
      </c>
      <c r="AG5" s="3" t="s">
        <v>39</v>
      </c>
      <c r="AH5" s="3" t="s">
        <v>40</v>
      </c>
      <c r="AI5" s="3" t="s">
        <v>73</v>
      </c>
      <c r="AJ5" s="3" t="s">
        <v>79</v>
      </c>
    </row>
    <row r="6" spans="1:36">
      <c r="A6">
        <v>1</v>
      </c>
      <c r="B6">
        <v>1</v>
      </c>
      <c r="C6">
        <v>10</v>
      </c>
      <c r="D6">
        <v>1</v>
      </c>
      <c r="E6">
        <v>0</v>
      </c>
      <c r="F6">
        <v>10</v>
      </c>
      <c r="G6">
        <v>2</v>
      </c>
      <c r="H6">
        <v>2</v>
      </c>
      <c r="I6">
        <v>30</v>
      </c>
      <c r="J6">
        <v>100</v>
      </c>
      <c r="K6">
        <v>80</v>
      </c>
      <c r="L6">
        <v>120</v>
      </c>
      <c r="M6">
        <v>80</v>
      </c>
      <c r="N6">
        <v>600</v>
      </c>
      <c r="O6">
        <v>80</v>
      </c>
      <c r="P6">
        <v>600</v>
      </c>
      <c r="Q6">
        <v>0</v>
      </c>
      <c r="R6">
        <v>5</v>
      </c>
      <c r="S6">
        <v>1</v>
      </c>
      <c r="U6">
        <f>SUM($S$6:S6)</f>
        <v>1</v>
      </c>
      <c r="V6">
        <f>100-S6*5</f>
        <v>95</v>
      </c>
      <c r="W6">
        <f>V6+R6</f>
        <v>100</v>
      </c>
      <c r="X6">
        <f>INT((U6-(SUM($R$6:R6)/5))/((340+5*25)/5)+1)</f>
        <v>1</v>
      </c>
      <c r="Y6">
        <v>1</v>
      </c>
      <c r="Z6">
        <v>1</v>
      </c>
      <c r="AA6">
        <v>10000</v>
      </c>
      <c r="AB6">
        <v>2</v>
      </c>
      <c r="AC6">
        <v>2</v>
      </c>
      <c r="AD6">
        <v>380</v>
      </c>
      <c r="AE6">
        <v>10</v>
      </c>
      <c r="AF6">
        <v>380</v>
      </c>
      <c r="AG6">
        <f>AH6+1000</f>
        <v>31001</v>
      </c>
      <c r="AH6">
        <v>30001</v>
      </c>
      <c r="AI6">
        <v>1</v>
      </c>
      <c r="AJ6">
        <v>0</v>
      </c>
    </row>
    <row r="7" spans="1:36">
      <c r="A7">
        <v>2</v>
      </c>
      <c r="B7">
        <v>2</v>
      </c>
      <c r="C7">
        <v>20</v>
      </c>
      <c r="D7">
        <v>2</v>
      </c>
      <c r="E7">
        <v>0</v>
      </c>
      <c r="F7">
        <v>10</v>
      </c>
      <c r="G7">
        <v>4</v>
      </c>
      <c r="H7">
        <v>4</v>
      </c>
      <c r="I7">
        <v>30</v>
      </c>
      <c r="J7">
        <v>100</v>
      </c>
      <c r="K7">
        <v>80</v>
      </c>
      <c r="L7">
        <v>120</v>
      </c>
      <c r="M7">
        <v>80</v>
      </c>
      <c r="N7">
        <v>600</v>
      </c>
      <c r="O7">
        <v>80</v>
      </c>
      <c r="P7">
        <v>600</v>
      </c>
      <c r="Q7">
        <v>0</v>
      </c>
      <c r="R7">
        <v>5</v>
      </c>
      <c r="S7">
        <v>1</v>
      </c>
      <c r="U7">
        <f>SUM($S$6:S7)</f>
        <v>2</v>
      </c>
      <c r="V7">
        <f t="shared" ref="V7:V38" si="0">V6-S7*5</f>
        <v>90</v>
      </c>
      <c r="W7">
        <f t="shared" ref="W7:W38" si="1">W6-S7*5+R7</f>
        <v>100</v>
      </c>
      <c r="X7">
        <f>INT((U7-(SUM($R$6:R7)/5))/((340+5*25)/5)+1)</f>
        <v>1</v>
      </c>
      <c r="Y7">
        <v>1</v>
      </c>
      <c r="Z7">
        <v>1</v>
      </c>
      <c r="AA7">
        <v>10000</v>
      </c>
      <c r="AB7">
        <v>2</v>
      </c>
      <c r="AC7">
        <v>4</v>
      </c>
      <c r="AD7">
        <v>430</v>
      </c>
      <c r="AE7">
        <v>20</v>
      </c>
      <c r="AF7">
        <v>430</v>
      </c>
      <c r="AG7">
        <f t="shared" ref="AG7:AG70" si="2">AH7+1000</f>
        <v>31001</v>
      </c>
      <c r="AH7">
        <v>30001</v>
      </c>
      <c r="AI7">
        <v>1</v>
      </c>
      <c r="AJ7">
        <v>0</v>
      </c>
    </row>
    <row r="8" spans="1:36">
      <c r="A8">
        <v>3</v>
      </c>
      <c r="B8">
        <v>3</v>
      </c>
      <c r="C8">
        <v>30</v>
      </c>
      <c r="D8">
        <v>3</v>
      </c>
      <c r="E8">
        <v>0</v>
      </c>
      <c r="F8">
        <v>10</v>
      </c>
      <c r="G8">
        <v>6</v>
      </c>
      <c r="H8">
        <v>6</v>
      </c>
      <c r="I8">
        <v>30</v>
      </c>
      <c r="J8">
        <v>100</v>
      </c>
      <c r="K8">
        <v>80</v>
      </c>
      <c r="L8">
        <v>120</v>
      </c>
      <c r="M8">
        <v>80</v>
      </c>
      <c r="N8">
        <v>600</v>
      </c>
      <c r="O8">
        <v>80</v>
      </c>
      <c r="P8">
        <v>600</v>
      </c>
      <c r="Q8">
        <v>0</v>
      </c>
      <c r="R8">
        <v>5</v>
      </c>
      <c r="S8">
        <v>1</v>
      </c>
      <c r="U8">
        <f>SUM($S$6:S8)</f>
        <v>3</v>
      </c>
      <c r="V8">
        <f t="shared" si="0"/>
        <v>85</v>
      </c>
      <c r="W8">
        <f t="shared" si="1"/>
        <v>100</v>
      </c>
      <c r="X8">
        <f>INT((U8-(SUM($R$6:R8)/5))/((340+5*25)/5)+1)</f>
        <v>1</v>
      </c>
      <c r="Y8">
        <v>1</v>
      </c>
      <c r="Z8">
        <v>1</v>
      </c>
      <c r="AA8">
        <v>10000</v>
      </c>
      <c r="AB8">
        <v>2</v>
      </c>
      <c r="AC8">
        <v>6</v>
      </c>
      <c r="AD8">
        <v>490</v>
      </c>
      <c r="AE8">
        <v>30</v>
      </c>
      <c r="AF8">
        <v>490</v>
      </c>
      <c r="AG8">
        <f t="shared" si="2"/>
        <v>31001</v>
      </c>
      <c r="AH8">
        <v>30001</v>
      </c>
      <c r="AI8">
        <v>1</v>
      </c>
      <c r="AJ8">
        <v>0</v>
      </c>
    </row>
    <row r="9" spans="1:36">
      <c r="A9">
        <v>4</v>
      </c>
      <c r="B9">
        <v>4</v>
      </c>
      <c r="C9">
        <v>40</v>
      </c>
      <c r="D9">
        <v>3</v>
      </c>
      <c r="E9">
        <v>0</v>
      </c>
      <c r="F9">
        <v>10</v>
      </c>
      <c r="G9">
        <v>8</v>
      </c>
      <c r="H9">
        <v>8</v>
      </c>
      <c r="I9">
        <v>30</v>
      </c>
      <c r="J9">
        <v>100</v>
      </c>
      <c r="K9">
        <v>80</v>
      </c>
      <c r="L9">
        <v>120</v>
      </c>
      <c r="M9">
        <v>80</v>
      </c>
      <c r="N9">
        <v>600</v>
      </c>
      <c r="O9">
        <v>80</v>
      </c>
      <c r="P9">
        <v>600</v>
      </c>
      <c r="Q9">
        <v>0</v>
      </c>
      <c r="R9">
        <v>5</v>
      </c>
      <c r="S9">
        <v>1</v>
      </c>
      <c r="U9">
        <f>SUM($S$6:S9)</f>
        <v>4</v>
      </c>
      <c r="V9">
        <f t="shared" si="0"/>
        <v>80</v>
      </c>
      <c r="W9">
        <f t="shared" si="1"/>
        <v>100</v>
      </c>
      <c r="X9">
        <f>INT((U9-(SUM($R$6:R9)/5))/((340+5*25)/5)+1)</f>
        <v>1</v>
      </c>
      <c r="Y9">
        <v>1</v>
      </c>
      <c r="Z9">
        <v>1</v>
      </c>
      <c r="AA9">
        <v>10000</v>
      </c>
      <c r="AB9">
        <v>2</v>
      </c>
      <c r="AC9">
        <v>8</v>
      </c>
      <c r="AD9">
        <v>540</v>
      </c>
      <c r="AE9">
        <v>40</v>
      </c>
      <c r="AF9">
        <v>540</v>
      </c>
      <c r="AG9">
        <f t="shared" si="2"/>
        <v>31001</v>
      </c>
      <c r="AH9">
        <v>30001</v>
      </c>
      <c r="AI9">
        <v>1</v>
      </c>
      <c r="AJ9">
        <v>0</v>
      </c>
    </row>
    <row r="10" spans="1:36">
      <c r="A10">
        <v>5</v>
      </c>
      <c r="B10">
        <v>5</v>
      </c>
      <c r="C10">
        <v>100</v>
      </c>
      <c r="D10">
        <v>3</v>
      </c>
      <c r="E10">
        <v>0</v>
      </c>
      <c r="F10">
        <v>10</v>
      </c>
      <c r="G10">
        <v>10</v>
      </c>
      <c r="H10">
        <v>10</v>
      </c>
      <c r="I10">
        <v>30</v>
      </c>
      <c r="J10">
        <v>100</v>
      </c>
      <c r="K10">
        <v>80</v>
      </c>
      <c r="L10">
        <v>120</v>
      </c>
      <c r="M10">
        <v>80</v>
      </c>
      <c r="N10">
        <v>600</v>
      </c>
      <c r="O10">
        <v>80</v>
      </c>
      <c r="P10">
        <v>600</v>
      </c>
      <c r="Q10">
        <v>0</v>
      </c>
      <c r="R10">
        <v>5</v>
      </c>
      <c r="S10">
        <v>2</v>
      </c>
      <c r="U10">
        <f>SUM($S$6:S10)</f>
        <v>6</v>
      </c>
      <c r="V10">
        <f t="shared" si="0"/>
        <v>70</v>
      </c>
      <c r="W10">
        <f t="shared" si="1"/>
        <v>95</v>
      </c>
      <c r="X10">
        <f>INT((U10-(SUM($R$6:R10)/5))/((340+5*25)/5)+1)</f>
        <v>1</v>
      </c>
      <c r="Y10">
        <v>1</v>
      </c>
      <c r="Z10">
        <v>1</v>
      </c>
      <c r="AA10">
        <v>10000</v>
      </c>
      <c r="AB10">
        <v>2</v>
      </c>
      <c r="AC10">
        <v>10</v>
      </c>
      <c r="AD10">
        <v>600</v>
      </c>
      <c r="AE10">
        <v>50</v>
      </c>
      <c r="AF10">
        <v>600</v>
      </c>
      <c r="AG10">
        <f t="shared" si="2"/>
        <v>31001</v>
      </c>
      <c r="AH10">
        <v>30001</v>
      </c>
      <c r="AI10">
        <v>1</v>
      </c>
      <c r="AJ10">
        <v>0</v>
      </c>
    </row>
    <row r="11" spans="1:36">
      <c r="A11">
        <v>6</v>
      </c>
      <c r="B11">
        <v>6</v>
      </c>
      <c r="C11">
        <v>120</v>
      </c>
      <c r="D11">
        <v>3</v>
      </c>
      <c r="E11">
        <v>0</v>
      </c>
      <c r="F11">
        <v>10</v>
      </c>
      <c r="G11">
        <v>12</v>
      </c>
      <c r="H11">
        <v>12</v>
      </c>
      <c r="I11">
        <v>30</v>
      </c>
      <c r="J11">
        <v>100</v>
      </c>
      <c r="K11">
        <v>80</v>
      </c>
      <c r="L11">
        <v>120</v>
      </c>
      <c r="M11">
        <v>80</v>
      </c>
      <c r="N11">
        <v>600</v>
      </c>
      <c r="O11">
        <v>80</v>
      </c>
      <c r="P11">
        <v>600</v>
      </c>
      <c r="Q11">
        <v>0</v>
      </c>
      <c r="R11">
        <v>10</v>
      </c>
      <c r="S11">
        <v>2</v>
      </c>
      <c r="U11">
        <f>SUM($S$6:S11)</f>
        <v>8</v>
      </c>
      <c r="V11">
        <f t="shared" si="0"/>
        <v>60</v>
      </c>
      <c r="W11">
        <f t="shared" si="1"/>
        <v>95</v>
      </c>
      <c r="X11">
        <f>INT((U11-(SUM($R$6:R11)/5))/((340+5*25)/5)+1)</f>
        <v>1</v>
      </c>
      <c r="Y11">
        <v>1</v>
      </c>
      <c r="Z11">
        <v>1</v>
      </c>
      <c r="AA11">
        <v>10000</v>
      </c>
      <c r="AB11">
        <v>2</v>
      </c>
      <c r="AC11">
        <v>12</v>
      </c>
      <c r="AD11">
        <v>650</v>
      </c>
      <c r="AE11">
        <v>60</v>
      </c>
      <c r="AF11">
        <v>650</v>
      </c>
      <c r="AG11">
        <f t="shared" si="2"/>
        <v>31001</v>
      </c>
      <c r="AH11">
        <v>30001</v>
      </c>
      <c r="AI11">
        <v>1</v>
      </c>
      <c r="AJ11">
        <v>0</v>
      </c>
    </row>
    <row r="12" spans="1:36">
      <c r="A12">
        <v>7</v>
      </c>
      <c r="B12">
        <v>7</v>
      </c>
      <c r="C12">
        <v>210</v>
      </c>
      <c r="D12">
        <v>3</v>
      </c>
      <c r="E12">
        <v>0</v>
      </c>
      <c r="F12">
        <v>10</v>
      </c>
      <c r="G12">
        <v>14</v>
      </c>
      <c r="H12">
        <v>14</v>
      </c>
      <c r="I12">
        <v>30</v>
      </c>
      <c r="J12">
        <v>100</v>
      </c>
      <c r="K12">
        <v>80</v>
      </c>
      <c r="L12">
        <v>120</v>
      </c>
      <c r="M12">
        <v>80</v>
      </c>
      <c r="N12">
        <v>600</v>
      </c>
      <c r="O12">
        <v>80</v>
      </c>
      <c r="P12">
        <v>600</v>
      </c>
      <c r="Q12">
        <v>0</v>
      </c>
      <c r="R12">
        <v>10</v>
      </c>
      <c r="S12">
        <v>3</v>
      </c>
      <c r="U12">
        <f>SUM($S$6:S12)</f>
        <v>11</v>
      </c>
      <c r="V12">
        <f t="shared" si="0"/>
        <v>45</v>
      </c>
      <c r="W12">
        <f t="shared" si="1"/>
        <v>90</v>
      </c>
      <c r="X12">
        <f>INT((U12-(SUM($R$6:R12)/5))/((340+5*25)/5)+1)</f>
        <v>1</v>
      </c>
      <c r="Y12">
        <v>1</v>
      </c>
      <c r="Z12">
        <v>1</v>
      </c>
      <c r="AA12">
        <v>10000</v>
      </c>
      <c r="AB12">
        <v>2</v>
      </c>
      <c r="AC12">
        <v>14</v>
      </c>
      <c r="AD12">
        <v>700</v>
      </c>
      <c r="AE12">
        <v>70</v>
      </c>
      <c r="AF12">
        <v>700</v>
      </c>
      <c r="AG12">
        <f t="shared" si="2"/>
        <v>31001</v>
      </c>
      <c r="AH12">
        <v>30001</v>
      </c>
      <c r="AI12">
        <v>1</v>
      </c>
      <c r="AJ12">
        <v>0</v>
      </c>
    </row>
    <row r="13" spans="1:36">
      <c r="A13">
        <v>8</v>
      </c>
      <c r="B13">
        <v>8</v>
      </c>
      <c r="C13">
        <v>240</v>
      </c>
      <c r="D13">
        <v>3</v>
      </c>
      <c r="E13">
        <v>0</v>
      </c>
      <c r="F13">
        <v>10</v>
      </c>
      <c r="G13">
        <v>16</v>
      </c>
      <c r="H13">
        <v>16</v>
      </c>
      <c r="I13">
        <v>30</v>
      </c>
      <c r="J13">
        <v>100</v>
      </c>
      <c r="K13">
        <v>80</v>
      </c>
      <c r="L13">
        <v>120</v>
      </c>
      <c r="M13">
        <v>80</v>
      </c>
      <c r="N13">
        <v>600</v>
      </c>
      <c r="O13">
        <v>80</v>
      </c>
      <c r="P13">
        <v>600</v>
      </c>
      <c r="Q13">
        <v>0</v>
      </c>
      <c r="R13">
        <v>10</v>
      </c>
      <c r="S13">
        <v>3</v>
      </c>
      <c r="U13">
        <f>SUM($S$6:S13)</f>
        <v>14</v>
      </c>
      <c r="V13">
        <f t="shared" si="0"/>
        <v>30</v>
      </c>
      <c r="W13">
        <f t="shared" si="1"/>
        <v>85</v>
      </c>
      <c r="X13">
        <f>INT((U13-(SUM($R$6:R13)/5))/((340+5*25)/5)+1)</f>
        <v>1</v>
      </c>
      <c r="Y13">
        <v>1</v>
      </c>
      <c r="Z13">
        <v>1</v>
      </c>
      <c r="AA13">
        <v>10000</v>
      </c>
      <c r="AB13">
        <v>2</v>
      </c>
      <c r="AC13">
        <v>16</v>
      </c>
      <c r="AD13">
        <v>760</v>
      </c>
      <c r="AE13">
        <v>80</v>
      </c>
      <c r="AF13">
        <v>760</v>
      </c>
      <c r="AG13">
        <f t="shared" si="2"/>
        <v>31001</v>
      </c>
      <c r="AH13">
        <v>30001</v>
      </c>
      <c r="AI13">
        <v>1</v>
      </c>
      <c r="AJ13">
        <v>0</v>
      </c>
    </row>
    <row r="14" spans="1:36">
      <c r="A14">
        <v>9</v>
      </c>
      <c r="B14">
        <v>9</v>
      </c>
      <c r="C14">
        <v>360</v>
      </c>
      <c r="D14">
        <v>4</v>
      </c>
      <c r="E14">
        <v>0</v>
      </c>
      <c r="F14">
        <v>10</v>
      </c>
      <c r="G14">
        <v>18</v>
      </c>
      <c r="H14">
        <v>18</v>
      </c>
      <c r="I14">
        <v>30</v>
      </c>
      <c r="J14">
        <v>100</v>
      </c>
      <c r="K14">
        <v>80</v>
      </c>
      <c r="L14">
        <v>120</v>
      </c>
      <c r="M14">
        <v>80</v>
      </c>
      <c r="N14">
        <v>600</v>
      </c>
      <c r="O14">
        <v>80</v>
      </c>
      <c r="P14">
        <v>600</v>
      </c>
      <c r="Q14">
        <v>0</v>
      </c>
      <c r="R14">
        <v>10</v>
      </c>
      <c r="S14">
        <v>4</v>
      </c>
      <c r="U14">
        <f>SUM($S$6:S14)</f>
        <v>18</v>
      </c>
      <c r="V14">
        <f t="shared" si="0"/>
        <v>10</v>
      </c>
      <c r="W14">
        <f t="shared" si="1"/>
        <v>75</v>
      </c>
      <c r="X14">
        <f>INT((U14-(SUM($R$6:R14)/5))/((340+5*25)/5)+1)</f>
        <v>1</v>
      </c>
      <c r="Y14">
        <v>1</v>
      </c>
      <c r="Z14">
        <v>1</v>
      </c>
      <c r="AA14">
        <v>10000</v>
      </c>
      <c r="AB14">
        <v>2</v>
      </c>
      <c r="AC14">
        <v>18</v>
      </c>
      <c r="AD14">
        <v>810</v>
      </c>
      <c r="AE14">
        <v>90</v>
      </c>
      <c r="AF14">
        <v>810</v>
      </c>
      <c r="AG14">
        <f t="shared" si="2"/>
        <v>31001</v>
      </c>
      <c r="AH14">
        <v>30001</v>
      </c>
      <c r="AI14">
        <v>1</v>
      </c>
      <c r="AJ14">
        <v>0</v>
      </c>
    </row>
    <row r="15" spans="1:36">
      <c r="A15">
        <v>10</v>
      </c>
      <c r="B15">
        <v>10</v>
      </c>
      <c r="C15">
        <v>400</v>
      </c>
      <c r="D15">
        <v>4</v>
      </c>
      <c r="E15">
        <v>0</v>
      </c>
      <c r="F15">
        <v>10</v>
      </c>
      <c r="G15">
        <v>20</v>
      </c>
      <c r="H15">
        <v>20</v>
      </c>
      <c r="I15">
        <v>30</v>
      </c>
      <c r="J15">
        <v>100</v>
      </c>
      <c r="K15">
        <v>80</v>
      </c>
      <c r="L15">
        <v>120</v>
      </c>
      <c r="M15">
        <v>80</v>
      </c>
      <c r="N15">
        <v>600</v>
      </c>
      <c r="O15">
        <v>80</v>
      </c>
      <c r="P15">
        <v>600</v>
      </c>
      <c r="Q15">
        <v>0</v>
      </c>
      <c r="R15">
        <v>10</v>
      </c>
      <c r="S15">
        <v>4</v>
      </c>
      <c r="U15">
        <f>SUM($S$6:S15)</f>
        <v>22</v>
      </c>
      <c r="V15">
        <f t="shared" si="0"/>
        <v>-10</v>
      </c>
      <c r="W15">
        <f t="shared" si="1"/>
        <v>65</v>
      </c>
      <c r="X15">
        <f>INT((U15-(SUM($R$6:R15)/5))/((340+5*25)/5)+1)</f>
        <v>1</v>
      </c>
      <c r="Y15">
        <v>1</v>
      </c>
      <c r="Z15">
        <v>1</v>
      </c>
      <c r="AA15">
        <v>10000</v>
      </c>
      <c r="AB15">
        <v>2</v>
      </c>
      <c r="AC15">
        <v>20</v>
      </c>
      <c r="AD15">
        <v>870</v>
      </c>
      <c r="AE15">
        <v>100</v>
      </c>
      <c r="AF15">
        <v>870</v>
      </c>
      <c r="AG15">
        <f t="shared" si="2"/>
        <v>31001</v>
      </c>
      <c r="AH15">
        <v>30001</v>
      </c>
      <c r="AI15">
        <v>1</v>
      </c>
      <c r="AJ15">
        <v>0</v>
      </c>
    </row>
    <row r="16" spans="1:36">
      <c r="A16">
        <v>11</v>
      </c>
      <c r="B16">
        <v>11</v>
      </c>
      <c r="C16">
        <v>550</v>
      </c>
      <c r="D16">
        <v>4</v>
      </c>
      <c r="E16">
        <v>0</v>
      </c>
      <c r="F16">
        <v>11</v>
      </c>
      <c r="G16">
        <v>22</v>
      </c>
      <c r="H16">
        <v>22</v>
      </c>
      <c r="I16">
        <v>30</v>
      </c>
      <c r="J16">
        <v>100</v>
      </c>
      <c r="K16">
        <v>80</v>
      </c>
      <c r="L16">
        <v>120</v>
      </c>
      <c r="M16">
        <v>120</v>
      </c>
      <c r="N16">
        <v>600</v>
      </c>
      <c r="O16">
        <v>120</v>
      </c>
      <c r="P16">
        <v>600</v>
      </c>
      <c r="Q16">
        <v>0</v>
      </c>
      <c r="R16">
        <v>20</v>
      </c>
      <c r="S16">
        <v>5</v>
      </c>
      <c r="U16">
        <f>SUM($S$6:S16)</f>
        <v>27</v>
      </c>
      <c r="V16">
        <f t="shared" si="0"/>
        <v>-35</v>
      </c>
      <c r="W16">
        <f t="shared" si="1"/>
        <v>60</v>
      </c>
      <c r="X16">
        <f>INT((U16-(SUM($R$6:R16)/5))/((340+5*25)/5)+1)</f>
        <v>1</v>
      </c>
      <c r="Y16">
        <v>1</v>
      </c>
      <c r="Z16">
        <v>1</v>
      </c>
      <c r="AA16">
        <v>10000</v>
      </c>
      <c r="AB16">
        <v>2</v>
      </c>
      <c r="AC16">
        <v>22</v>
      </c>
      <c r="AD16">
        <v>920</v>
      </c>
      <c r="AE16">
        <v>110</v>
      </c>
      <c r="AF16">
        <v>920</v>
      </c>
      <c r="AG16">
        <f t="shared" si="2"/>
        <v>31001</v>
      </c>
      <c r="AH16">
        <v>30001</v>
      </c>
      <c r="AI16">
        <v>1</v>
      </c>
      <c r="AJ16">
        <v>0</v>
      </c>
    </row>
    <row r="17" spans="1:36">
      <c r="A17">
        <v>12</v>
      </c>
      <c r="B17">
        <v>12</v>
      </c>
      <c r="C17">
        <v>600</v>
      </c>
      <c r="D17">
        <v>4</v>
      </c>
      <c r="E17">
        <v>0</v>
      </c>
      <c r="F17">
        <v>12</v>
      </c>
      <c r="G17">
        <v>24</v>
      </c>
      <c r="H17">
        <v>24</v>
      </c>
      <c r="I17">
        <v>30</v>
      </c>
      <c r="J17">
        <v>100</v>
      </c>
      <c r="K17">
        <v>80</v>
      </c>
      <c r="L17">
        <v>120</v>
      </c>
      <c r="M17">
        <v>120</v>
      </c>
      <c r="N17">
        <v>600</v>
      </c>
      <c r="O17">
        <v>120</v>
      </c>
      <c r="P17">
        <v>600</v>
      </c>
      <c r="Q17">
        <v>0</v>
      </c>
      <c r="R17">
        <v>20</v>
      </c>
      <c r="S17">
        <v>5</v>
      </c>
      <c r="U17">
        <f>SUM($S$6:S17)</f>
        <v>32</v>
      </c>
      <c r="V17">
        <f t="shared" si="0"/>
        <v>-60</v>
      </c>
      <c r="W17">
        <f t="shared" si="1"/>
        <v>55</v>
      </c>
      <c r="X17">
        <f>INT((U17-(SUM($R$6:R17)/5))/((340+5*25)/5)+1)</f>
        <v>1</v>
      </c>
      <c r="Y17">
        <v>1</v>
      </c>
      <c r="Z17">
        <v>1</v>
      </c>
      <c r="AA17">
        <v>10000</v>
      </c>
      <c r="AB17">
        <v>2</v>
      </c>
      <c r="AC17">
        <v>24</v>
      </c>
      <c r="AD17">
        <v>970</v>
      </c>
      <c r="AE17">
        <v>120</v>
      </c>
      <c r="AF17">
        <v>970</v>
      </c>
      <c r="AG17">
        <f t="shared" si="2"/>
        <v>31001</v>
      </c>
      <c r="AH17">
        <v>30001</v>
      </c>
      <c r="AI17">
        <v>1</v>
      </c>
      <c r="AJ17">
        <v>0</v>
      </c>
    </row>
    <row r="18" spans="1:36">
      <c r="A18">
        <v>13</v>
      </c>
      <c r="B18">
        <v>13</v>
      </c>
      <c r="C18">
        <v>780</v>
      </c>
      <c r="D18">
        <v>4</v>
      </c>
      <c r="E18">
        <v>0</v>
      </c>
      <c r="F18">
        <v>13</v>
      </c>
      <c r="G18">
        <v>26</v>
      </c>
      <c r="H18">
        <v>26</v>
      </c>
      <c r="I18">
        <v>30</v>
      </c>
      <c r="J18">
        <v>100</v>
      </c>
      <c r="K18">
        <v>80</v>
      </c>
      <c r="L18">
        <v>120</v>
      </c>
      <c r="M18">
        <v>120</v>
      </c>
      <c r="N18">
        <v>600</v>
      </c>
      <c r="O18">
        <v>120</v>
      </c>
      <c r="P18">
        <v>600</v>
      </c>
      <c r="Q18">
        <v>0</v>
      </c>
      <c r="R18">
        <v>20</v>
      </c>
      <c r="S18">
        <v>6</v>
      </c>
      <c r="U18">
        <f>SUM($S$6:S18)</f>
        <v>38</v>
      </c>
      <c r="V18">
        <f t="shared" si="0"/>
        <v>-90</v>
      </c>
      <c r="W18">
        <f t="shared" si="1"/>
        <v>45</v>
      </c>
      <c r="X18">
        <f>INT((U18-(SUM($R$6:R18)/5))/((340+5*25)/5)+1)</f>
        <v>1</v>
      </c>
      <c r="Y18">
        <v>1</v>
      </c>
      <c r="Z18">
        <v>1</v>
      </c>
      <c r="AA18">
        <v>10000</v>
      </c>
      <c r="AB18">
        <v>2</v>
      </c>
      <c r="AC18">
        <v>26</v>
      </c>
      <c r="AD18">
        <v>1030</v>
      </c>
      <c r="AE18">
        <v>130</v>
      </c>
      <c r="AF18">
        <v>1030</v>
      </c>
      <c r="AG18">
        <f t="shared" si="2"/>
        <v>31001</v>
      </c>
      <c r="AH18">
        <v>30001</v>
      </c>
      <c r="AI18">
        <v>1</v>
      </c>
      <c r="AJ18">
        <v>0</v>
      </c>
    </row>
    <row r="19" spans="1:36">
      <c r="A19">
        <v>14</v>
      </c>
      <c r="B19">
        <v>14</v>
      </c>
      <c r="C19">
        <v>840</v>
      </c>
      <c r="D19">
        <v>4</v>
      </c>
      <c r="E19">
        <v>0</v>
      </c>
      <c r="F19">
        <v>14</v>
      </c>
      <c r="G19">
        <v>28</v>
      </c>
      <c r="H19">
        <v>28</v>
      </c>
      <c r="I19">
        <v>30</v>
      </c>
      <c r="J19">
        <v>100</v>
      </c>
      <c r="K19">
        <v>80</v>
      </c>
      <c r="L19">
        <v>120</v>
      </c>
      <c r="M19">
        <v>120</v>
      </c>
      <c r="N19">
        <v>600</v>
      </c>
      <c r="O19">
        <v>120</v>
      </c>
      <c r="P19">
        <v>600</v>
      </c>
      <c r="Q19">
        <v>0</v>
      </c>
      <c r="R19">
        <v>20</v>
      </c>
      <c r="S19">
        <v>6</v>
      </c>
      <c r="U19">
        <f>SUM($S$6:S19)</f>
        <v>44</v>
      </c>
      <c r="V19">
        <f t="shared" si="0"/>
        <v>-120</v>
      </c>
      <c r="W19">
        <f t="shared" si="1"/>
        <v>35</v>
      </c>
      <c r="X19">
        <f>INT((U19-(SUM($R$6:R19)/5))/((340+5*25)/5)+1)</f>
        <v>1</v>
      </c>
      <c r="Y19">
        <v>1</v>
      </c>
      <c r="Z19">
        <v>1</v>
      </c>
      <c r="AA19">
        <v>10000</v>
      </c>
      <c r="AB19">
        <v>2</v>
      </c>
      <c r="AC19">
        <v>28</v>
      </c>
      <c r="AD19">
        <v>1080</v>
      </c>
      <c r="AE19">
        <v>140</v>
      </c>
      <c r="AF19">
        <v>1080</v>
      </c>
      <c r="AG19">
        <f t="shared" si="2"/>
        <v>31001</v>
      </c>
      <c r="AH19">
        <v>30001</v>
      </c>
      <c r="AI19">
        <v>1</v>
      </c>
      <c r="AJ19">
        <v>0</v>
      </c>
    </row>
    <row r="20" spans="1:36">
      <c r="A20">
        <v>15</v>
      </c>
      <c r="B20">
        <v>15</v>
      </c>
      <c r="C20">
        <v>1050</v>
      </c>
      <c r="D20">
        <v>4</v>
      </c>
      <c r="E20">
        <v>0</v>
      </c>
      <c r="F20">
        <v>15</v>
      </c>
      <c r="G20">
        <v>30</v>
      </c>
      <c r="H20">
        <v>30</v>
      </c>
      <c r="I20">
        <v>30</v>
      </c>
      <c r="J20">
        <v>100</v>
      </c>
      <c r="K20">
        <v>80</v>
      </c>
      <c r="L20">
        <v>120</v>
      </c>
      <c r="M20">
        <v>120</v>
      </c>
      <c r="N20">
        <v>600</v>
      </c>
      <c r="O20">
        <v>120</v>
      </c>
      <c r="P20">
        <v>600</v>
      </c>
      <c r="Q20">
        <v>10</v>
      </c>
      <c r="R20">
        <v>20</v>
      </c>
      <c r="S20">
        <v>7</v>
      </c>
      <c r="U20">
        <f>SUM($S$6:S20)</f>
        <v>51</v>
      </c>
      <c r="V20">
        <f t="shared" si="0"/>
        <v>-155</v>
      </c>
      <c r="W20">
        <f t="shared" si="1"/>
        <v>20</v>
      </c>
      <c r="X20">
        <f>INT((U20-(SUM($R$6:R20)/5))/((340+5*25)/5)+1)</f>
        <v>1</v>
      </c>
      <c r="Y20">
        <v>1</v>
      </c>
      <c r="Z20">
        <v>1</v>
      </c>
      <c r="AA20">
        <v>10000</v>
      </c>
      <c r="AB20">
        <v>2</v>
      </c>
      <c r="AC20">
        <v>30</v>
      </c>
      <c r="AD20">
        <v>1140</v>
      </c>
      <c r="AE20">
        <v>150</v>
      </c>
      <c r="AF20">
        <v>1140</v>
      </c>
      <c r="AG20">
        <f t="shared" si="2"/>
        <v>31001</v>
      </c>
      <c r="AH20">
        <v>30001</v>
      </c>
      <c r="AI20">
        <v>1</v>
      </c>
      <c r="AJ20">
        <v>0</v>
      </c>
    </row>
    <row r="21" spans="1:36">
      <c r="A21">
        <v>16</v>
      </c>
      <c r="B21">
        <v>16</v>
      </c>
      <c r="C21">
        <v>1120</v>
      </c>
      <c r="D21">
        <v>5</v>
      </c>
      <c r="E21">
        <v>0</v>
      </c>
      <c r="F21">
        <v>16</v>
      </c>
      <c r="G21">
        <v>32</v>
      </c>
      <c r="H21">
        <v>32</v>
      </c>
      <c r="I21">
        <v>30</v>
      </c>
      <c r="J21">
        <v>100</v>
      </c>
      <c r="K21">
        <v>80</v>
      </c>
      <c r="L21">
        <v>120</v>
      </c>
      <c r="M21">
        <v>120</v>
      </c>
      <c r="N21">
        <v>600</v>
      </c>
      <c r="O21">
        <v>120</v>
      </c>
      <c r="P21">
        <v>600</v>
      </c>
      <c r="Q21">
        <v>10</v>
      </c>
      <c r="R21">
        <v>20</v>
      </c>
      <c r="S21">
        <v>7</v>
      </c>
      <c r="U21">
        <f>SUM($S$6:S21)</f>
        <v>58</v>
      </c>
      <c r="V21">
        <f t="shared" si="0"/>
        <v>-190</v>
      </c>
      <c r="W21">
        <f t="shared" si="1"/>
        <v>5</v>
      </c>
      <c r="X21">
        <f>INT((U21-(SUM($R$6:R21)/5))/((340+5*25)/5)+1)</f>
        <v>1</v>
      </c>
      <c r="Y21">
        <v>1</v>
      </c>
      <c r="Z21">
        <v>1</v>
      </c>
      <c r="AA21">
        <v>10000</v>
      </c>
      <c r="AB21">
        <v>2</v>
      </c>
      <c r="AC21">
        <v>32</v>
      </c>
      <c r="AD21">
        <v>1190</v>
      </c>
      <c r="AE21">
        <v>160</v>
      </c>
      <c r="AF21">
        <v>1190</v>
      </c>
      <c r="AG21">
        <f t="shared" si="2"/>
        <v>31002</v>
      </c>
      <c r="AH21">
        <v>30002</v>
      </c>
      <c r="AI21">
        <v>1</v>
      </c>
      <c r="AJ21">
        <v>0</v>
      </c>
    </row>
    <row r="22" spans="1:36">
      <c r="A22">
        <v>17</v>
      </c>
      <c r="B22">
        <v>17</v>
      </c>
      <c r="C22">
        <v>1360</v>
      </c>
      <c r="D22">
        <v>5</v>
      </c>
      <c r="E22">
        <v>0</v>
      </c>
      <c r="F22">
        <v>17</v>
      </c>
      <c r="G22">
        <v>34</v>
      </c>
      <c r="H22">
        <v>34</v>
      </c>
      <c r="I22">
        <v>30</v>
      </c>
      <c r="J22">
        <v>100</v>
      </c>
      <c r="K22">
        <v>80</v>
      </c>
      <c r="L22">
        <v>120</v>
      </c>
      <c r="M22">
        <v>120</v>
      </c>
      <c r="N22">
        <v>600</v>
      </c>
      <c r="O22">
        <v>120</v>
      </c>
      <c r="P22">
        <v>600</v>
      </c>
      <c r="Q22">
        <v>10</v>
      </c>
      <c r="R22">
        <v>20</v>
      </c>
      <c r="S22">
        <v>8</v>
      </c>
      <c r="U22">
        <f>SUM($S$6:S22)</f>
        <v>66</v>
      </c>
      <c r="V22">
        <f t="shared" si="0"/>
        <v>-230</v>
      </c>
      <c r="W22">
        <f t="shared" si="1"/>
        <v>-15</v>
      </c>
      <c r="X22">
        <f>INT((U22-(SUM($R$6:R22)/5))/((340+5*25)/5)+1)</f>
        <v>1</v>
      </c>
      <c r="Y22">
        <v>1</v>
      </c>
      <c r="Z22">
        <v>1</v>
      </c>
      <c r="AA22">
        <v>10000</v>
      </c>
      <c r="AB22">
        <v>2</v>
      </c>
      <c r="AC22">
        <v>34</v>
      </c>
      <c r="AD22">
        <v>1240</v>
      </c>
      <c r="AE22">
        <v>170</v>
      </c>
      <c r="AF22">
        <v>1240</v>
      </c>
      <c r="AG22">
        <f t="shared" si="2"/>
        <v>31002</v>
      </c>
      <c r="AH22">
        <v>30002</v>
      </c>
      <c r="AI22">
        <v>1</v>
      </c>
      <c r="AJ22">
        <v>0</v>
      </c>
    </row>
    <row r="23" spans="1:36">
      <c r="A23">
        <v>18</v>
      </c>
      <c r="B23">
        <v>18</v>
      </c>
      <c r="C23">
        <v>1440</v>
      </c>
      <c r="D23">
        <v>5</v>
      </c>
      <c r="E23">
        <v>0</v>
      </c>
      <c r="F23">
        <v>18</v>
      </c>
      <c r="G23">
        <v>36</v>
      </c>
      <c r="H23">
        <v>36</v>
      </c>
      <c r="I23">
        <v>30</v>
      </c>
      <c r="J23">
        <v>100</v>
      </c>
      <c r="K23">
        <v>80</v>
      </c>
      <c r="L23">
        <v>120</v>
      </c>
      <c r="M23">
        <v>120</v>
      </c>
      <c r="N23">
        <v>600</v>
      </c>
      <c r="O23">
        <v>120</v>
      </c>
      <c r="P23">
        <v>600</v>
      </c>
      <c r="Q23">
        <v>10</v>
      </c>
      <c r="R23">
        <v>20</v>
      </c>
      <c r="S23">
        <v>8</v>
      </c>
      <c r="U23">
        <f>SUM($S$6:S23)</f>
        <v>74</v>
      </c>
      <c r="V23">
        <f t="shared" si="0"/>
        <v>-270</v>
      </c>
      <c r="W23">
        <f t="shared" si="1"/>
        <v>-35</v>
      </c>
      <c r="X23">
        <f>INT((U23-(SUM($R$6:R23)/5))/((340+5*25)/5)+1)</f>
        <v>1</v>
      </c>
      <c r="Y23">
        <v>1</v>
      </c>
      <c r="Z23">
        <v>1</v>
      </c>
      <c r="AA23">
        <v>10000</v>
      </c>
      <c r="AB23">
        <v>2</v>
      </c>
      <c r="AC23">
        <v>36</v>
      </c>
      <c r="AD23">
        <v>1300</v>
      </c>
      <c r="AE23">
        <v>180</v>
      </c>
      <c r="AF23">
        <v>1300</v>
      </c>
      <c r="AG23">
        <f t="shared" si="2"/>
        <v>31002</v>
      </c>
      <c r="AH23">
        <v>30002</v>
      </c>
      <c r="AI23">
        <v>1</v>
      </c>
      <c r="AJ23">
        <v>0</v>
      </c>
    </row>
    <row r="24" spans="1:36">
      <c r="A24">
        <v>19</v>
      </c>
      <c r="B24">
        <v>19</v>
      </c>
      <c r="C24">
        <v>1710</v>
      </c>
      <c r="D24">
        <v>5</v>
      </c>
      <c r="E24">
        <v>0</v>
      </c>
      <c r="F24">
        <v>19</v>
      </c>
      <c r="G24">
        <v>38</v>
      </c>
      <c r="H24">
        <v>38</v>
      </c>
      <c r="I24">
        <v>30</v>
      </c>
      <c r="J24">
        <v>100</v>
      </c>
      <c r="K24">
        <v>80</v>
      </c>
      <c r="L24">
        <v>120</v>
      </c>
      <c r="M24">
        <v>120</v>
      </c>
      <c r="N24">
        <v>600</v>
      </c>
      <c r="O24">
        <v>120</v>
      </c>
      <c r="P24">
        <v>600</v>
      </c>
      <c r="Q24">
        <v>10</v>
      </c>
      <c r="R24">
        <v>20</v>
      </c>
      <c r="S24">
        <v>9</v>
      </c>
      <c r="U24">
        <f>SUM($S$6:S24)</f>
        <v>83</v>
      </c>
      <c r="V24">
        <f t="shared" si="0"/>
        <v>-315</v>
      </c>
      <c r="W24">
        <f t="shared" si="1"/>
        <v>-60</v>
      </c>
      <c r="X24">
        <f>INT((U24-(SUM($R$6:R24)/5))/((340+5*25)/5)+1)</f>
        <v>1</v>
      </c>
      <c r="Y24">
        <v>1</v>
      </c>
      <c r="Z24">
        <v>1</v>
      </c>
      <c r="AA24">
        <v>10000</v>
      </c>
      <c r="AB24">
        <v>2</v>
      </c>
      <c r="AC24">
        <v>38</v>
      </c>
      <c r="AD24">
        <v>1350</v>
      </c>
      <c r="AE24">
        <v>190</v>
      </c>
      <c r="AF24">
        <v>1350</v>
      </c>
      <c r="AG24">
        <f t="shared" si="2"/>
        <v>31002</v>
      </c>
      <c r="AH24">
        <v>30002</v>
      </c>
      <c r="AI24">
        <v>1</v>
      </c>
      <c r="AJ24">
        <v>0</v>
      </c>
    </row>
    <row r="25" spans="1:36">
      <c r="A25">
        <v>20</v>
      </c>
      <c r="B25">
        <v>20</v>
      </c>
      <c r="C25">
        <v>1800</v>
      </c>
      <c r="D25">
        <v>5</v>
      </c>
      <c r="E25">
        <v>0</v>
      </c>
      <c r="F25">
        <v>20</v>
      </c>
      <c r="G25">
        <v>40</v>
      </c>
      <c r="H25">
        <v>40</v>
      </c>
      <c r="I25">
        <v>30</v>
      </c>
      <c r="J25">
        <v>100</v>
      </c>
      <c r="K25">
        <v>80</v>
      </c>
      <c r="L25">
        <v>120</v>
      </c>
      <c r="M25">
        <v>120</v>
      </c>
      <c r="N25">
        <v>600</v>
      </c>
      <c r="O25">
        <v>120</v>
      </c>
      <c r="P25">
        <v>600</v>
      </c>
      <c r="Q25">
        <v>10</v>
      </c>
      <c r="R25">
        <v>20</v>
      </c>
      <c r="S25">
        <v>9</v>
      </c>
      <c r="U25">
        <f>SUM($S$6:S25)</f>
        <v>92</v>
      </c>
      <c r="V25">
        <f t="shared" si="0"/>
        <v>-360</v>
      </c>
      <c r="W25">
        <f t="shared" si="1"/>
        <v>-85</v>
      </c>
      <c r="X25">
        <f>INT((U25-(SUM($R$6:R25)/5))/((340+5*25)/5)+1)</f>
        <v>1</v>
      </c>
      <c r="Y25">
        <v>1</v>
      </c>
      <c r="Z25">
        <v>1</v>
      </c>
      <c r="AA25">
        <v>10000</v>
      </c>
      <c r="AB25">
        <v>2</v>
      </c>
      <c r="AC25">
        <v>40</v>
      </c>
      <c r="AD25">
        <v>1410</v>
      </c>
      <c r="AE25">
        <v>200</v>
      </c>
      <c r="AF25">
        <v>1410</v>
      </c>
      <c r="AG25">
        <f t="shared" si="2"/>
        <v>31002</v>
      </c>
      <c r="AH25">
        <v>30002</v>
      </c>
      <c r="AI25">
        <v>1</v>
      </c>
      <c r="AJ25">
        <v>0</v>
      </c>
    </row>
    <row r="26" spans="1:36">
      <c r="A26">
        <v>21</v>
      </c>
      <c r="B26">
        <v>21</v>
      </c>
      <c r="C26">
        <v>2310</v>
      </c>
      <c r="D26">
        <v>5</v>
      </c>
      <c r="E26">
        <v>0</v>
      </c>
      <c r="F26">
        <v>21</v>
      </c>
      <c r="G26">
        <v>42</v>
      </c>
      <c r="H26">
        <v>42</v>
      </c>
      <c r="I26">
        <v>30</v>
      </c>
      <c r="J26">
        <v>100</v>
      </c>
      <c r="K26">
        <v>80</v>
      </c>
      <c r="L26">
        <v>120</v>
      </c>
      <c r="M26">
        <v>120</v>
      </c>
      <c r="N26">
        <v>600</v>
      </c>
      <c r="O26">
        <v>120</v>
      </c>
      <c r="P26">
        <v>600</v>
      </c>
      <c r="Q26">
        <v>10</v>
      </c>
      <c r="R26">
        <v>30</v>
      </c>
      <c r="S26">
        <f>S25+T26</f>
        <v>11.428571428571429</v>
      </c>
      <c r="T26">
        <f>(C26-C25)/AE26</f>
        <v>2.4285714285714284</v>
      </c>
      <c r="U26">
        <f>SUM($S$6:S26)</f>
        <v>103.42857142857143</v>
      </c>
      <c r="V26">
        <f t="shared" si="0"/>
        <v>-417.14285714285717</v>
      </c>
      <c r="W26">
        <f t="shared" si="1"/>
        <v>-112.14285714285714</v>
      </c>
      <c r="X26">
        <f>INT((U26-(SUM($R$6:R26)/5))/((340+5*25)/5)+1)</f>
        <v>1</v>
      </c>
      <c r="Y26">
        <v>1</v>
      </c>
      <c r="Z26">
        <v>1</v>
      </c>
      <c r="AA26">
        <v>10000</v>
      </c>
      <c r="AB26">
        <v>2</v>
      </c>
      <c r="AC26">
        <v>42</v>
      </c>
      <c r="AD26">
        <v>1460</v>
      </c>
      <c r="AE26">
        <v>210</v>
      </c>
      <c r="AF26">
        <v>1460</v>
      </c>
      <c r="AG26">
        <f t="shared" si="2"/>
        <v>31003</v>
      </c>
      <c r="AH26">
        <v>30003</v>
      </c>
      <c r="AI26">
        <v>1</v>
      </c>
      <c r="AJ26">
        <v>0</v>
      </c>
    </row>
    <row r="27" spans="1:36">
      <c r="A27">
        <v>22</v>
      </c>
      <c r="B27">
        <v>22</v>
      </c>
      <c r="C27">
        <v>2860</v>
      </c>
      <c r="D27">
        <v>5</v>
      </c>
      <c r="E27">
        <v>0</v>
      </c>
      <c r="F27">
        <v>22</v>
      </c>
      <c r="G27">
        <v>44</v>
      </c>
      <c r="H27">
        <v>44</v>
      </c>
      <c r="I27">
        <v>30</v>
      </c>
      <c r="J27">
        <v>100</v>
      </c>
      <c r="K27">
        <v>80</v>
      </c>
      <c r="L27">
        <v>120</v>
      </c>
      <c r="M27">
        <v>120</v>
      </c>
      <c r="N27">
        <v>600</v>
      </c>
      <c r="O27">
        <v>120</v>
      </c>
      <c r="P27">
        <v>600</v>
      </c>
      <c r="Q27">
        <v>10</v>
      </c>
      <c r="R27">
        <v>30</v>
      </c>
      <c r="S27">
        <f t="shared" ref="S27:S85" si="3">S26+T27</f>
        <v>13.928571428571429</v>
      </c>
      <c r="T27">
        <f t="shared" ref="T27:T90" si="4">(C27-C26)/AE27</f>
        <v>2.5</v>
      </c>
      <c r="U27">
        <f>SUM($S$6:S27)</f>
        <v>117.35714285714286</v>
      </c>
      <c r="V27">
        <f t="shared" si="0"/>
        <v>-486.78571428571433</v>
      </c>
      <c r="W27">
        <f t="shared" si="1"/>
        <v>-151.78571428571428</v>
      </c>
      <c r="X27">
        <f>INT((U27-(SUM($R$6:R27)/5))/((340+5*25)/5)+1)</f>
        <v>1</v>
      </c>
      <c r="Y27">
        <v>1</v>
      </c>
      <c r="Z27">
        <v>1</v>
      </c>
      <c r="AA27">
        <v>10000</v>
      </c>
      <c r="AB27">
        <v>2</v>
      </c>
      <c r="AC27">
        <v>44</v>
      </c>
      <c r="AD27">
        <v>1510</v>
      </c>
      <c r="AE27">
        <v>220</v>
      </c>
      <c r="AF27">
        <v>1510</v>
      </c>
      <c r="AG27">
        <f t="shared" si="2"/>
        <v>31003</v>
      </c>
      <c r="AH27">
        <v>30003</v>
      </c>
      <c r="AI27">
        <v>1</v>
      </c>
      <c r="AJ27">
        <v>0</v>
      </c>
    </row>
    <row r="28" spans="1:36">
      <c r="A28">
        <v>23</v>
      </c>
      <c r="B28">
        <v>23</v>
      </c>
      <c r="C28">
        <v>3450</v>
      </c>
      <c r="D28">
        <v>5</v>
      </c>
      <c r="E28">
        <v>0</v>
      </c>
      <c r="F28">
        <v>23</v>
      </c>
      <c r="G28">
        <v>46</v>
      </c>
      <c r="H28">
        <v>46</v>
      </c>
      <c r="I28">
        <v>30</v>
      </c>
      <c r="J28">
        <v>100</v>
      </c>
      <c r="K28">
        <v>80</v>
      </c>
      <c r="L28">
        <v>120</v>
      </c>
      <c r="M28">
        <v>120</v>
      </c>
      <c r="N28">
        <v>600</v>
      </c>
      <c r="O28">
        <v>120</v>
      </c>
      <c r="P28">
        <v>600</v>
      </c>
      <c r="Q28">
        <v>10</v>
      </c>
      <c r="R28">
        <v>30</v>
      </c>
      <c r="S28">
        <f t="shared" si="3"/>
        <v>16.493788819875775</v>
      </c>
      <c r="T28">
        <f t="shared" si="4"/>
        <v>2.5652173913043477</v>
      </c>
      <c r="U28">
        <f>SUM($S$6:S28)</f>
        <v>133.85093167701865</v>
      </c>
      <c r="V28">
        <f t="shared" si="0"/>
        <v>-569.25465838509319</v>
      </c>
      <c r="W28">
        <f t="shared" si="1"/>
        <v>-204.25465838509314</v>
      </c>
      <c r="X28">
        <f>INT((U28-(SUM($R$6:R28)/5))/((340+5*25)/5)+1)</f>
        <v>1</v>
      </c>
      <c r="Y28">
        <v>1</v>
      </c>
      <c r="Z28">
        <v>1</v>
      </c>
      <c r="AA28">
        <v>10000</v>
      </c>
      <c r="AB28">
        <v>2</v>
      </c>
      <c r="AC28">
        <v>46</v>
      </c>
      <c r="AD28">
        <v>1570</v>
      </c>
      <c r="AE28">
        <v>230</v>
      </c>
      <c r="AF28">
        <v>1570</v>
      </c>
      <c r="AG28">
        <f t="shared" si="2"/>
        <v>31003</v>
      </c>
      <c r="AH28">
        <v>30003</v>
      </c>
      <c r="AI28">
        <v>1</v>
      </c>
      <c r="AJ28">
        <v>0</v>
      </c>
    </row>
    <row r="29" spans="1:36">
      <c r="A29">
        <v>24</v>
      </c>
      <c r="B29">
        <v>24</v>
      </c>
      <c r="C29">
        <v>4080</v>
      </c>
      <c r="D29">
        <v>5</v>
      </c>
      <c r="E29">
        <v>0</v>
      </c>
      <c r="F29">
        <v>24</v>
      </c>
      <c r="G29">
        <v>48</v>
      </c>
      <c r="H29">
        <v>48</v>
      </c>
      <c r="I29">
        <v>30</v>
      </c>
      <c r="J29">
        <v>100</v>
      </c>
      <c r="K29">
        <v>80</v>
      </c>
      <c r="L29">
        <v>120</v>
      </c>
      <c r="M29">
        <v>120</v>
      </c>
      <c r="N29">
        <v>600</v>
      </c>
      <c r="O29">
        <v>120</v>
      </c>
      <c r="P29">
        <v>600</v>
      </c>
      <c r="Q29">
        <v>10</v>
      </c>
      <c r="R29">
        <v>30</v>
      </c>
      <c r="S29">
        <f t="shared" si="3"/>
        <v>19.118788819875775</v>
      </c>
      <c r="T29">
        <f t="shared" si="4"/>
        <v>2.625</v>
      </c>
      <c r="U29">
        <f>SUM($S$6:S29)</f>
        <v>152.96972049689441</v>
      </c>
      <c r="V29">
        <f t="shared" si="0"/>
        <v>-664.84860248447205</v>
      </c>
      <c r="W29">
        <f t="shared" si="1"/>
        <v>-269.848602484472</v>
      </c>
      <c r="X29">
        <f>INT((U29-(SUM($R$6:R29)/5))/((340+5*25)/5)+1)</f>
        <v>1</v>
      </c>
      <c r="Y29">
        <v>1</v>
      </c>
      <c r="Z29">
        <v>1</v>
      </c>
      <c r="AA29">
        <v>10000</v>
      </c>
      <c r="AB29">
        <v>2</v>
      </c>
      <c r="AC29">
        <v>48</v>
      </c>
      <c r="AD29">
        <v>1620</v>
      </c>
      <c r="AE29">
        <v>240</v>
      </c>
      <c r="AF29">
        <v>1620</v>
      </c>
      <c r="AG29">
        <f t="shared" si="2"/>
        <v>31003</v>
      </c>
      <c r="AH29">
        <v>30003</v>
      </c>
      <c r="AI29">
        <v>1</v>
      </c>
      <c r="AJ29">
        <v>0</v>
      </c>
    </row>
    <row r="30" spans="1:36">
      <c r="A30">
        <v>25</v>
      </c>
      <c r="B30">
        <v>25</v>
      </c>
      <c r="C30">
        <v>4750</v>
      </c>
      <c r="D30">
        <v>6</v>
      </c>
      <c r="E30">
        <v>0</v>
      </c>
      <c r="F30">
        <v>25</v>
      </c>
      <c r="G30">
        <v>50</v>
      </c>
      <c r="H30">
        <v>50</v>
      </c>
      <c r="I30">
        <v>30</v>
      </c>
      <c r="J30">
        <v>100</v>
      </c>
      <c r="K30">
        <v>80</v>
      </c>
      <c r="L30">
        <v>120</v>
      </c>
      <c r="M30">
        <v>120</v>
      </c>
      <c r="N30">
        <v>600</v>
      </c>
      <c r="O30">
        <v>120</v>
      </c>
      <c r="P30">
        <v>600</v>
      </c>
      <c r="Q30">
        <v>10</v>
      </c>
      <c r="R30">
        <v>30</v>
      </c>
      <c r="S30">
        <f t="shared" si="3"/>
        <v>21.798788819875774</v>
      </c>
      <c r="T30">
        <f t="shared" si="4"/>
        <v>2.68</v>
      </c>
      <c r="U30">
        <f>SUM($S$6:S30)</f>
        <v>174.76850931677018</v>
      </c>
      <c r="V30">
        <f t="shared" si="0"/>
        <v>-773.84254658385089</v>
      </c>
      <c r="W30">
        <f t="shared" si="1"/>
        <v>-348.84254658385089</v>
      </c>
      <c r="X30">
        <f>INT((U30-(SUM($R$6:R30)/5))/((340+5*25)/5)+1)</f>
        <v>1</v>
      </c>
      <c r="Y30">
        <v>1</v>
      </c>
      <c r="Z30">
        <v>1</v>
      </c>
      <c r="AA30">
        <v>10000</v>
      </c>
      <c r="AB30">
        <v>2</v>
      </c>
      <c r="AC30">
        <v>50</v>
      </c>
      <c r="AD30">
        <v>1680</v>
      </c>
      <c r="AE30">
        <v>250</v>
      </c>
      <c r="AF30">
        <v>1680</v>
      </c>
      <c r="AG30">
        <f t="shared" si="2"/>
        <v>31003</v>
      </c>
      <c r="AH30">
        <v>30003</v>
      </c>
      <c r="AI30">
        <v>1</v>
      </c>
      <c r="AJ30">
        <v>0</v>
      </c>
    </row>
    <row r="31" spans="1:36">
      <c r="A31">
        <v>26</v>
      </c>
      <c r="B31">
        <v>26</v>
      </c>
      <c r="C31">
        <v>5720</v>
      </c>
      <c r="D31">
        <v>6</v>
      </c>
      <c r="E31">
        <v>0</v>
      </c>
      <c r="F31">
        <v>26</v>
      </c>
      <c r="G31">
        <v>52</v>
      </c>
      <c r="H31">
        <v>52</v>
      </c>
      <c r="I31">
        <v>30</v>
      </c>
      <c r="J31">
        <v>100</v>
      </c>
      <c r="K31">
        <v>80</v>
      </c>
      <c r="L31">
        <v>120</v>
      </c>
      <c r="M31">
        <v>120</v>
      </c>
      <c r="N31">
        <v>600</v>
      </c>
      <c r="O31">
        <v>120</v>
      </c>
      <c r="P31">
        <v>600</v>
      </c>
      <c r="Q31">
        <v>10</v>
      </c>
      <c r="R31">
        <v>30</v>
      </c>
      <c r="S31">
        <f t="shared" si="3"/>
        <v>25.529558050645004</v>
      </c>
      <c r="T31">
        <f t="shared" si="4"/>
        <v>3.7307692307692308</v>
      </c>
      <c r="U31">
        <f>SUM($S$6:S31)</f>
        <v>200.29806736741517</v>
      </c>
      <c r="V31">
        <f t="shared" si="0"/>
        <v>-901.49033683707592</v>
      </c>
      <c r="W31">
        <f t="shared" si="1"/>
        <v>-446.49033683707592</v>
      </c>
      <c r="X31">
        <f>INT((U31-(SUM($R$6:R31)/5))/((340+5*25)/5)+1)</f>
        <v>2</v>
      </c>
      <c r="Y31">
        <v>1</v>
      </c>
      <c r="Z31">
        <v>1</v>
      </c>
      <c r="AA31">
        <v>10000</v>
      </c>
      <c r="AB31">
        <v>2</v>
      </c>
      <c r="AC31">
        <v>52</v>
      </c>
      <c r="AD31">
        <v>1730</v>
      </c>
      <c r="AE31">
        <v>260</v>
      </c>
      <c r="AF31">
        <v>1730</v>
      </c>
      <c r="AG31">
        <f t="shared" si="2"/>
        <v>31003</v>
      </c>
      <c r="AH31">
        <v>30003</v>
      </c>
      <c r="AI31">
        <v>1</v>
      </c>
      <c r="AJ31">
        <v>0</v>
      </c>
    </row>
    <row r="32" spans="1:36">
      <c r="A32">
        <v>27</v>
      </c>
      <c r="B32">
        <v>27</v>
      </c>
      <c r="C32">
        <v>6750</v>
      </c>
      <c r="D32">
        <v>6</v>
      </c>
      <c r="E32">
        <v>0</v>
      </c>
      <c r="F32">
        <v>27</v>
      </c>
      <c r="G32">
        <v>54</v>
      </c>
      <c r="H32">
        <v>54</v>
      </c>
      <c r="I32">
        <v>30</v>
      </c>
      <c r="J32">
        <v>100</v>
      </c>
      <c r="K32">
        <v>80</v>
      </c>
      <c r="L32">
        <v>120</v>
      </c>
      <c r="M32">
        <v>120</v>
      </c>
      <c r="N32">
        <v>600</v>
      </c>
      <c r="O32">
        <v>120</v>
      </c>
      <c r="P32">
        <v>600</v>
      </c>
      <c r="Q32">
        <v>10</v>
      </c>
      <c r="R32">
        <v>30</v>
      </c>
      <c r="S32">
        <f t="shared" si="3"/>
        <v>29.344372865459817</v>
      </c>
      <c r="T32">
        <f t="shared" si="4"/>
        <v>3.8148148148148149</v>
      </c>
      <c r="U32">
        <f>SUM($S$6:S32)</f>
        <v>229.642440232875</v>
      </c>
      <c r="V32">
        <f t="shared" si="0"/>
        <v>-1048.2122011643751</v>
      </c>
      <c r="W32">
        <f t="shared" si="1"/>
        <v>-563.21220116437507</v>
      </c>
      <c r="X32">
        <f>INT((U32-(SUM($R$6:R32)/5))/((340+5*25)/5)+1)</f>
        <v>2</v>
      </c>
      <c r="Y32">
        <v>1</v>
      </c>
      <c r="Z32">
        <v>1</v>
      </c>
      <c r="AA32">
        <v>10000</v>
      </c>
      <c r="AB32">
        <v>2</v>
      </c>
      <c r="AC32">
        <v>54</v>
      </c>
      <c r="AD32">
        <v>1780</v>
      </c>
      <c r="AE32">
        <v>270</v>
      </c>
      <c r="AF32">
        <v>1780</v>
      </c>
      <c r="AG32">
        <f t="shared" si="2"/>
        <v>31003</v>
      </c>
      <c r="AH32">
        <v>30003</v>
      </c>
      <c r="AI32">
        <v>1</v>
      </c>
      <c r="AJ32">
        <v>0</v>
      </c>
    </row>
    <row r="33" spans="1:36">
      <c r="A33">
        <v>28</v>
      </c>
      <c r="B33">
        <v>28</v>
      </c>
      <c r="C33">
        <v>7840</v>
      </c>
      <c r="D33">
        <v>6</v>
      </c>
      <c r="E33">
        <v>0</v>
      </c>
      <c r="F33">
        <v>28</v>
      </c>
      <c r="G33">
        <v>56</v>
      </c>
      <c r="H33">
        <v>56</v>
      </c>
      <c r="I33">
        <v>30</v>
      </c>
      <c r="J33">
        <v>100</v>
      </c>
      <c r="K33">
        <v>80</v>
      </c>
      <c r="L33">
        <v>120</v>
      </c>
      <c r="M33">
        <v>120</v>
      </c>
      <c r="N33">
        <v>600</v>
      </c>
      <c r="O33">
        <v>120</v>
      </c>
      <c r="P33">
        <v>600</v>
      </c>
      <c r="Q33">
        <v>10</v>
      </c>
      <c r="R33">
        <v>30</v>
      </c>
      <c r="S33">
        <f t="shared" si="3"/>
        <v>33.237230008316963</v>
      </c>
      <c r="T33">
        <f t="shared" si="4"/>
        <v>3.8928571428571428</v>
      </c>
      <c r="U33">
        <f>SUM($S$6:S33)</f>
        <v>262.87967024119195</v>
      </c>
      <c r="V33">
        <f t="shared" si="0"/>
        <v>-1214.3983512059599</v>
      </c>
      <c r="W33">
        <f t="shared" si="1"/>
        <v>-699.3983512059599</v>
      </c>
      <c r="X33">
        <f>INT((U33-(SUM($R$6:R33)/5))/((340+5*25)/5)+1)</f>
        <v>2</v>
      </c>
      <c r="Y33">
        <v>1</v>
      </c>
      <c r="Z33">
        <v>1</v>
      </c>
      <c r="AA33">
        <v>10000</v>
      </c>
      <c r="AB33">
        <v>2</v>
      </c>
      <c r="AC33">
        <v>56</v>
      </c>
      <c r="AD33">
        <v>1840</v>
      </c>
      <c r="AE33">
        <v>280</v>
      </c>
      <c r="AF33">
        <v>1840</v>
      </c>
      <c r="AG33">
        <f t="shared" si="2"/>
        <v>31003</v>
      </c>
      <c r="AH33">
        <v>30003</v>
      </c>
      <c r="AI33">
        <v>1</v>
      </c>
      <c r="AJ33">
        <v>0</v>
      </c>
    </row>
    <row r="34" spans="1:36">
      <c r="A34">
        <v>29</v>
      </c>
      <c r="B34">
        <v>29</v>
      </c>
      <c r="C34">
        <v>8990</v>
      </c>
      <c r="D34">
        <v>6</v>
      </c>
      <c r="E34">
        <v>0</v>
      </c>
      <c r="F34">
        <v>29</v>
      </c>
      <c r="G34">
        <v>58</v>
      </c>
      <c r="H34">
        <v>58</v>
      </c>
      <c r="I34">
        <v>30</v>
      </c>
      <c r="J34">
        <v>100</v>
      </c>
      <c r="K34">
        <v>80</v>
      </c>
      <c r="L34">
        <v>120</v>
      </c>
      <c r="M34">
        <v>120</v>
      </c>
      <c r="N34">
        <v>600</v>
      </c>
      <c r="O34">
        <v>120</v>
      </c>
      <c r="P34">
        <v>600</v>
      </c>
      <c r="Q34">
        <v>10</v>
      </c>
      <c r="R34">
        <v>30</v>
      </c>
      <c r="S34">
        <f t="shared" si="3"/>
        <v>37.202747249696273</v>
      </c>
      <c r="T34">
        <f t="shared" si="4"/>
        <v>3.9655172413793105</v>
      </c>
      <c r="U34">
        <f>SUM($S$6:S34)</f>
        <v>300.08241749088825</v>
      </c>
      <c r="V34">
        <f t="shared" si="0"/>
        <v>-1400.4120874544412</v>
      </c>
      <c r="W34">
        <f t="shared" si="1"/>
        <v>-855.41208745444123</v>
      </c>
      <c r="X34">
        <f>INT((U34-(SUM($R$6:R34)/5))/((340+5*25)/5)+1)</f>
        <v>3</v>
      </c>
      <c r="Y34">
        <v>1</v>
      </c>
      <c r="Z34">
        <v>1</v>
      </c>
      <c r="AA34">
        <v>10000</v>
      </c>
      <c r="AB34">
        <v>2</v>
      </c>
      <c r="AC34">
        <v>58</v>
      </c>
      <c r="AD34">
        <v>1890</v>
      </c>
      <c r="AE34">
        <v>290</v>
      </c>
      <c r="AF34">
        <v>1890</v>
      </c>
      <c r="AG34">
        <f t="shared" si="2"/>
        <v>31003</v>
      </c>
      <c r="AH34">
        <v>30003</v>
      </c>
      <c r="AI34">
        <v>1</v>
      </c>
      <c r="AJ34">
        <v>0</v>
      </c>
    </row>
    <row r="35" spans="1:36">
      <c r="A35">
        <v>30</v>
      </c>
      <c r="B35">
        <v>30</v>
      </c>
      <c r="C35">
        <v>10200</v>
      </c>
      <c r="D35">
        <v>6</v>
      </c>
      <c r="E35">
        <v>1</v>
      </c>
      <c r="F35">
        <v>30</v>
      </c>
      <c r="G35">
        <v>60</v>
      </c>
      <c r="H35">
        <v>60</v>
      </c>
      <c r="I35">
        <v>30</v>
      </c>
      <c r="J35">
        <v>100</v>
      </c>
      <c r="K35">
        <v>80</v>
      </c>
      <c r="L35">
        <v>120</v>
      </c>
      <c r="M35">
        <v>120</v>
      </c>
      <c r="N35">
        <v>600</v>
      </c>
      <c r="O35">
        <v>120</v>
      </c>
      <c r="P35">
        <v>600</v>
      </c>
      <c r="Q35">
        <v>10</v>
      </c>
      <c r="R35">
        <v>30</v>
      </c>
      <c r="S35">
        <f t="shared" si="3"/>
        <v>41.236080583029604</v>
      </c>
      <c r="T35">
        <f t="shared" si="4"/>
        <v>4.0333333333333332</v>
      </c>
      <c r="U35">
        <f>SUM($S$6:S35)</f>
        <v>341.31849807391785</v>
      </c>
      <c r="V35">
        <f t="shared" si="0"/>
        <v>-1606.5924903695893</v>
      </c>
      <c r="W35">
        <f t="shared" si="1"/>
        <v>-1031.5924903695893</v>
      </c>
      <c r="X35">
        <f>INT((U35-(SUM($R$6:R35)/5))/((340+5*25)/5)+1)</f>
        <v>3</v>
      </c>
      <c r="Y35">
        <v>2</v>
      </c>
      <c r="Z35">
        <v>1</v>
      </c>
      <c r="AA35">
        <v>10000</v>
      </c>
      <c r="AB35">
        <v>2</v>
      </c>
      <c r="AC35">
        <v>60</v>
      </c>
      <c r="AD35">
        <v>1950</v>
      </c>
      <c r="AE35">
        <v>300</v>
      </c>
      <c r="AF35">
        <v>1950</v>
      </c>
      <c r="AG35">
        <f t="shared" si="2"/>
        <v>31003</v>
      </c>
      <c r="AH35">
        <v>30003</v>
      </c>
      <c r="AI35">
        <v>1</v>
      </c>
      <c r="AJ35">
        <v>0</v>
      </c>
    </row>
    <row r="36" spans="1:36">
      <c r="A36">
        <v>31</v>
      </c>
      <c r="B36">
        <v>31</v>
      </c>
      <c r="C36">
        <v>12090</v>
      </c>
      <c r="D36">
        <v>6</v>
      </c>
      <c r="E36">
        <v>1</v>
      </c>
      <c r="F36">
        <v>31</v>
      </c>
      <c r="G36">
        <v>62</v>
      </c>
      <c r="H36">
        <v>62</v>
      </c>
      <c r="I36">
        <v>30</v>
      </c>
      <c r="J36">
        <v>100</v>
      </c>
      <c r="K36">
        <v>80</v>
      </c>
      <c r="L36">
        <v>120</v>
      </c>
      <c r="M36">
        <v>150</v>
      </c>
      <c r="N36">
        <v>600</v>
      </c>
      <c r="O36">
        <v>150</v>
      </c>
      <c r="P36">
        <v>600</v>
      </c>
      <c r="Q36">
        <v>10</v>
      </c>
      <c r="R36">
        <v>40</v>
      </c>
      <c r="S36">
        <f t="shared" si="3"/>
        <v>47.332854776577989</v>
      </c>
      <c r="T36">
        <f t="shared" si="4"/>
        <v>6.096774193548387</v>
      </c>
      <c r="U36">
        <f>SUM($S$6:S36)</f>
        <v>388.65135285049587</v>
      </c>
      <c r="V36">
        <f t="shared" si="0"/>
        <v>-1843.2567642524793</v>
      </c>
      <c r="W36">
        <f t="shared" si="1"/>
        <v>-1228.2567642524793</v>
      </c>
      <c r="X36">
        <f>INT((U36-(SUM($R$6:R36)/5))/((340+5*25)/5)+1)</f>
        <v>3</v>
      </c>
      <c r="Y36">
        <v>2</v>
      </c>
      <c r="Z36">
        <v>1</v>
      </c>
      <c r="AA36">
        <v>10000</v>
      </c>
      <c r="AB36">
        <v>2</v>
      </c>
      <c r="AC36">
        <v>62</v>
      </c>
      <c r="AD36">
        <v>2000</v>
      </c>
      <c r="AE36">
        <v>310</v>
      </c>
      <c r="AF36">
        <v>2000</v>
      </c>
      <c r="AG36">
        <f t="shared" si="2"/>
        <v>31004</v>
      </c>
      <c r="AH36">
        <v>30004</v>
      </c>
      <c r="AI36">
        <v>1</v>
      </c>
      <c r="AJ36">
        <v>0</v>
      </c>
    </row>
    <row r="37" spans="1:36">
      <c r="A37">
        <v>32</v>
      </c>
      <c r="B37">
        <v>32</v>
      </c>
      <c r="C37">
        <v>14080</v>
      </c>
      <c r="D37">
        <v>6</v>
      </c>
      <c r="E37">
        <v>1</v>
      </c>
      <c r="F37">
        <v>32</v>
      </c>
      <c r="G37">
        <v>64</v>
      </c>
      <c r="H37">
        <v>64</v>
      </c>
      <c r="I37">
        <v>30</v>
      </c>
      <c r="J37">
        <v>100</v>
      </c>
      <c r="K37">
        <v>80</v>
      </c>
      <c r="L37">
        <v>120</v>
      </c>
      <c r="M37">
        <v>150</v>
      </c>
      <c r="N37">
        <v>600</v>
      </c>
      <c r="O37">
        <v>150</v>
      </c>
      <c r="P37">
        <v>600</v>
      </c>
      <c r="Q37">
        <v>10</v>
      </c>
      <c r="R37">
        <v>40</v>
      </c>
      <c r="S37">
        <f t="shared" si="3"/>
        <v>53.551604776577989</v>
      </c>
      <c r="T37">
        <f t="shared" si="4"/>
        <v>6.21875</v>
      </c>
      <c r="U37">
        <f>SUM($S$6:S37)</f>
        <v>442.20295762707383</v>
      </c>
      <c r="V37">
        <f t="shared" si="0"/>
        <v>-2111.0147881353691</v>
      </c>
      <c r="W37">
        <f t="shared" si="1"/>
        <v>-1456.0147881353691</v>
      </c>
      <c r="X37">
        <f>INT((U37-(SUM($R$6:R37)/5))/((340+5*25)/5)+1)</f>
        <v>4</v>
      </c>
      <c r="Y37">
        <v>2</v>
      </c>
      <c r="Z37">
        <v>1</v>
      </c>
      <c r="AA37">
        <v>10000</v>
      </c>
      <c r="AB37">
        <v>2</v>
      </c>
      <c r="AC37">
        <v>64</v>
      </c>
      <c r="AD37">
        <v>2050</v>
      </c>
      <c r="AE37">
        <v>320</v>
      </c>
      <c r="AF37">
        <v>2050</v>
      </c>
      <c r="AG37">
        <f t="shared" si="2"/>
        <v>31004</v>
      </c>
      <c r="AH37">
        <v>30004</v>
      </c>
      <c r="AI37">
        <v>1</v>
      </c>
      <c r="AJ37">
        <v>0</v>
      </c>
    </row>
    <row r="38" spans="1:36">
      <c r="A38">
        <v>33</v>
      </c>
      <c r="B38">
        <v>33</v>
      </c>
      <c r="C38">
        <v>16170</v>
      </c>
      <c r="D38">
        <v>6</v>
      </c>
      <c r="E38">
        <v>1</v>
      </c>
      <c r="F38">
        <v>33</v>
      </c>
      <c r="G38">
        <v>66</v>
      </c>
      <c r="H38">
        <v>66</v>
      </c>
      <c r="I38">
        <v>30</v>
      </c>
      <c r="J38">
        <v>100</v>
      </c>
      <c r="K38">
        <v>80</v>
      </c>
      <c r="L38">
        <v>120</v>
      </c>
      <c r="M38">
        <v>150</v>
      </c>
      <c r="N38">
        <v>600</v>
      </c>
      <c r="O38">
        <v>150</v>
      </c>
      <c r="P38">
        <v>600</v>
      </c>
      <c r="Q38">
        <v>10</v>
      </c>
      <c r="R38">
        <v>40</v>
      </c>
      <c r="S38">
        <f t="shared" si="3"/>
        <v>59.884938109911324</v>
      </c>
      <c r="T38">
        <f t="shared" si="4"/>
        <v>6.333333333333333</v>
      </c>
      <c r="U38">
        <f>SUM($S$6:S38)</f>
        <v>502.08789573698516</v>
      </c>
      <c r="V38">
        <f t="shared" si="0"/>
        <v>-2410.4394786849257</v>
      </c>
      <c r="W38">
        <f t="shared" si="1"/>
        <v>-1715.4394786849257</v>
      </c>
      <c r="X38">
        <f>INT((U38-(SUM($R$6:R38)/5))/((340+5*25)/5)+1)</f>
        <v>4</v>
      </c>
      <c r="Y38">
        <v>2</v>
      </c>
      <c r="Z38">
        <v>1</v>
      </c>
      <c r="AA38">
        <v>10000</v>
      </c>
      <c r="AB38">
        <v>2</v>
      </c>
      <c r="AC38">
        <v>66</v>
      </c>
      <c r="AD38">
        <v>2110</v>
      </c>
      <c r="AE38">
        <v>330</v>
      </c>
      <c r="AF38">
        <v>2110</v>
      </c>
      <c r="AG38">
        <f t="shared" si="2"/>
        <v>31004</v>
      </c>
      <c r="AH38">
        <v>30004</v>
      </c>
      <c r="AI38">
        <v>1</v>
      </c>
      <c r="AJ38">
        <v>0</v>
      </c>
    </row>
    <row r="39" spans="1:36">
      <c r="A39">
        <v>34</v>
      </c>
      <c r="B39">
        <v>34</v>
      </c>
      <c r="C39">
        <v>18360</v>
      </c>
      <c r="D39">
        <v>6</v>
      </c>
      <c r="E39">
        <v>1</v>
      </c>
      <c r="F39">
        <v>34</v>
      </c>
      <c r="G39">
        <v>68</v>
      </c>
      <c r="H39">
        <v>68</v>
      </c>
      <c r="I39">
        <v>30</v>
      </c>
      <c r="J39">
        <v>100</v>
      </c>
      <c r="K39">
        <v>80</v>
      </c>
      <c r="L39">
        <v>120</v>
      </c>
      <c r="M39">
        <v>150</v>
      </c>
      <c r="N39">
        <v>600</v>
      </c>
      <c r="O39">
        <v>150</v>
      </c>
      <c r="P39">
        <v>600</v>
      </c>
      <c r="Q39">
        <v>10</v>
      </c>
      <c r="R39">
        <v>40</v>
      </c>
      <c r="S39">
        <f t="shared" si="3"/>
        <v>66.326114580499564</v>
      </c>
      <c r="T39">
        <f t="shared" si="4"/>
        <v>6.4411764705882355</v>
      </c>
      <c r="U39">
        <f>SUM($S$6:S39)</f>
        <v>568.41401031748478</v>
      </c>
      <c r="V39">
        <f t="shared" ref="V39:V70" si="5">V38-S39*5</f>
        <v>-2742.0700515874237</v>
      </c>
      <c r="W39">
        <f t="shared" ref="W39:W70" si="6">W38-S39*5+R39</f>
        <v>-2007.0700515874234</v>
      </c>
      <c r="X39">
        <f>INT((U39-(SUM($R$6:R39)/5))/((340+5*25)/5)+1)</f>
        <v>5</v>
      </c>
      <c r="Y39">
        <v>2</v>
      </c>
      <c r="Z39">
        <v>1</v>
      </c>
      <c r="AA39">
        <v>10000</v>
      </c>
      <c r="AB39">
        <v>2</v>
      </c>
      <c r="AC39">
        <v>68</v>
      </c>
      <c r="AD39">
        <v>2160</v>
      </c>
      <c r="AE39">
        <v>340</v>
      </c>
      <c r="AF39">
        <v>2160</v>
      </c>
      <c r="AG39">
        <f t="shared" si="2"/>
        <v>31004</v>
      </c>
      <c r="AH39">
        <v>30004</v>
      </c>
      <c r="AI39">
        <v>1</v>
      </c>
      <c r="AJ39">
        <v>0</v>
      </c>
    </row>
    <row r="40" spans="1:36">
      <c r="A40">
        <v>35</v>
      </c>
      <c r="B40">
        <v>35</v>
      </c>
      <c r="C40">
        <v>20650</v>
      </c>
      <c r="D40">
        <v>6</v>
      </c>
      <c r="E40">
        <v>2</v>
      </c>
      <c r="F40">
        <v>35</v>
      </c>
      <c r="G40">
        <v>70</v>
      </c>
      <c r="H40">
        <v>70</v>
      </c>
      <c r="I40">
        <v>30</v>
      </c>
      <c r="J40">
        <v>100</v>
      </c>
      <c r="K40">
        <v>80</v>
      </c>
      <c r="L40">
        <v>120</v>
      </c>
      <c r="M40">
        <v>150</v>
      </c>
      <c r="N40">
        <v>600</v>
      </c>
      <c r="O40">
        <v>150</v>
      </c>
      <c r="P40">
        <v>600</v>
      </c>
      <c r="Q40">
        <v>10</v>
      </c>
      <c r="R40">
        <v>40</v>
      </c>
      <c r="S40">
        <f t="shared" si="3"/>
        <v>72.868971723356708</v>
      </c>
      <c r="T40">
        <f t="shared" si="4"/>
        <v>6.5428571428571427</v>
      </c>
      <c r="U40">
        <f>SUM($S$6:S40)</f>
        <v>641.28298204084149</v>
      </c>
      <c r="V40">
        <f t="shared" si="5"/>
        <v>-3106.4149102042074</v>
      </c>
      <c r="W40">
        <f t="shared" si="6"/>
        <v>-2331.414910204207</v>
      </c>
      <c r="X40">
        <f>INT((U40-(SUM($R$6:R40)/5))/((340+5*25)/5)+1)</f>
        <v>6</v>
      </c>
      <c r="Y40">
        <v>2</v>
      </c>
      <c r="Z40">
        <v>1</v>
      </c>
      <c r="AA40">
        <v>10000</v>
      </c>
      <c r="AB40">
        <v>2</v>
      </c>
      <c r="AC40">
        <v>70</v>
      </c>
      <c r="AD40">
        <v>2220</v>
      </c>
      <c r="AE40">
        <v>350</v>
      </c>
      <c r="AF40">
        <v>2220</v>
      </c>
      <c r="AG40">
        <f t="shared" si="2"/>
        <v>31004</v>
      </c>
      <c r="AH40">
        <v>30004</v>
      </c>
      <c r="AI40">
        <v>1</v>
      </c>
      <c r="AJ40">
        <v>0</v>
      </c>
    </row>
    <row r="41" spans="1:36">
      <c r="A41">
        <v>36</v>
      </c>
      <c r="B41">
        <v>36</v>
      </c>
      <c r="C41">
        <v>23040</v>
      </c>
      <c r="D41">
        <v>6</v>
      </c>
      <c r="E41">
        <v>2</v>
      </c>
      <c r="F41">
        <v>36</v>
      </c>
      <c r="G41">
        <v>72</v>
      </c>
      <c r="H41">
        <v>72</v>
      </c>
      <c r="I41">
        <v>30</v>
      </c>
      <c r="J41">
        <v>100</v>
      </c>
      <c r="K41">
        <v>80</v>
      </c>
      <c r="L41">
        <v>120</v>
      </c>
      <c r="M41">
        <v>150</v>
      </c>
      <c r="N41">
        <v>600</v>
      </c>
      <c r="O41">
        <v>150</v>
      </c>
      <c r="P41">
        <v>600</v>
      </c>
      <c r="Q41">
        <v>10</v>
      </c>
      <c r="R41">
        <v>40</v>
      </c>
      <c r="S41">
        <f t="shared" si="3"/>
        <v>79.507860612245594</v>
      </c>
      <c r="T41">
        <f t="shared" si="4"/>
        <v>6.6388888888888893</v>
      </c>
      <c r="U41">
        <f>SUM($S$6:S41)</f>
        <v>720.79084265308711</v>
      </c>
      <c r="V41">
        <f t="shared" si="5"/>
        <v>-3503.9542132654356</v>
      </c>
      <c r="W41">
        <f t="shared" si="6"/>
        <v>-2688.9542132654351</v>
      </c>
      <c r="X41">
        <f>INT((U41-(SUM($R$6:R41)/5))/((340+5*25)/5)+1)</f>
        <v>6</v>
      </c>
      <c r="Y41">
        <v>2</v>
      </c>
      <c r="Z41">
        <v>1</v>
      </c>
      <c r="AA41">
        <v>10000</v>
      </c>
      <c r="AB41">
        <v>2</v>
      </c>
      <c r="AC41">
        <v>72</v>
      </c>
      <c r="AD41">
        <v>2270</v>
      </c>
      <c r="AE41">
        <v>360</v>
      </c>
      <c r="AF41">
        <v>2270</v>
      </c>
      <c r="AG41">
        <f t="shared" si="2"/>
        <v>31004</v>
      </c>
      <c r="AH41">
        <v>30004</v>
      </c>
      <c r="AI41">
        <v>1</v>
      </c>
      <c r="AJ41">
        <v>0</v>
      </c>
    </row>
    <row r="42" spans="1:36">
      <c r="A42">
        <v>37</v>
      </c>
      <c r="B42">
        <v>37</v>
      </c>
      <c r="C42">
        <v>25530</v>
      </c>
      <c r="D42">
        <v>6</v>
      </c>
      <c r="E42">
        <v>2</v>
      </c>
      <c r="F42">
        <v>37</v>
      </c>
      <c r="G42">
        <v>74</v>
      </c>
      <c r="H42">
        <v>74</v>
      </c>
      <c r="I42">
        <v>30</v>
      </c>
      <c r="J42">
        <v>100</v>
      </c>
      <c r="K42">
        <v>80</v>
      </c>
      <c r="L42">
        <v>120</v>
      </c>
      <c r="M42">
        <v>150</v>
      </c>
      <c r="N42">
        <v>600</v>
      </c>
      <c r="O42">
        <v>150</v>
      </c>
      <c r="P42">
        <v>600</v>
      </c>
      <c r="Q42">
        <v>10</v>
      </c>
      <c r="R42">
        <v>40</v>
      </c>
      <c r="S42">
        <f t="shared" si="3"/>
        <v>86.23759034197532</v>
      </c>
      <c r="T42">
        <f t="shared" si="4"/>
        <v>6.7297297297297298</v>
      </c>
      <c r="U42">
        <f>SUM($S$6:S42)</f>
        <v>807.02843299506242</v>
      </c>
      <c r="V42">
        <f t="shared" si="5"/>
        <v>-3935.142164975312</v>
      </c>
      <c r="W42">
        <f t="shared" si="6"/>
        <v>-3080.1421649753115</v>
      </c>
      <c r="X42">
        <f>INT((U42-(SUM($R$6:R42)/5))/((340+5*25)/5)+1)</f>
        <v>7</v>
      </c>
      <c r="Y42">
        <v>2</v>
      </c>
      <c r="Z42">
        <v>1</v>
      </c>
      <c r="AA42">
        <v>10000</v>
      </c>
      <c r="AB42">
        <v>2</v>
      </c>
      <c r="AC42">
        <v>74</v>
      </c>
      <c r="AD42">
        <v>2320</v>
      </c>
      <c r="AE42">
        <v>370</v>
      </c>
      <c r="AF42">
        <v>2320</v>
      </c>
      <c r="AG42">
        <f t="shared" si="2"/>
        <v>31004</v>
      </c>
      <c r="AH42">
        <v>30004</v>
      </c>
      <c r="AI42">
        <v>1</v>
      </c>
      <c r="AJ42">
        <v>0</v>
      </c>
    </row>
    <row r="43" spans="1:36">
      <c r="A43">
        <v>38</v>
      </c>
      <c r="B43">
        <v>38</v>
      </c>
      <c r="C43">
        <v>28120</v>
      </c>
      <c r="D43">
        <v>6</v>
      </c>
      <c r="E43">
        <v>2</v>
      </c>
      <c r="F43">
        <v>38</v>
      </c>
      <c r="G43">
        <v>76</v>
      </c>
      <c r="H43">
        <v>76</v>
      </c>
      <c r="I43">
        <v>30</v>
      </c>
      <c r="J43">
        <v>100</v>
      </c>
      <c r="K43">
        <v>80</v>
      </c>
      <c r="L43">
        <v>120</v>
      </c>
      <c r="M43">
        <v>150</v>
      </c>
      <c r="N43">
        <v>600</v>
      </c>
      <c r="O43">
        <v>150</v>
      </c>
      <c r="P43">
        <v>600</v>
      </c>
      <c r="Q43">
        <v>10</v>
      </c>
      <c r="R43">
        <v>40</v>
      </c>
      <c r="S43">
        <f t="shared" si="3"/>
        <v>93.053379815659525</v>
      </c>
      <c r="T43">
        <f t="shared" si="4"/>
        <v>6.8157894736842106</v>
      </c>
      <c r="U43">
        <f>SUM($S$6:S43)</f>
        <v>900.08181281072189</v>
      </c>
      <c r="V43">
        <f t="shared" si="5"/>
        <v>-4400.4090640536097</v>
      </c>
      <c r="W43">
        <f t="shared" si="6"/>
        <v>-3505.4090640536092</v>
      </c>
      <c r="X43">
        <f>INT((U43-(SUM($R$6:R43)/5))/((340+5*25)/5)+1)</f>
        <v>8</v>
      </c>
      <c r="Y43">
        <v>2</v>
      </c>
      <c r="Z43">
        <v>1</v>
      </c>
      <c r="AA43">
        <v>10000</v>
      </c>
      <c r="AB43">
        <v>2</v>
      </c>
      <c r="AC43">
        <v>76</v>
      </c>
      <c r="AD43">
        <v>2380</v>
      </c>
      <c r="AE43">
        <v>380</v>
      </c>
      <c r="AF43">
        <v>2380</v>
      </c>
      <c r="AG43">
        <f t="shared" si="2"/>
        <v>31004</v>
      </c>
      <c r="AH43">
        <v>30004</v>
      </c>
      <c r="AI43">
        <v>1</v>
      </c>
      <c r="AJ43">
        <v>0</v>
      </c>
    </row>
    <row r="44" spans="1:36">
      <c r="A44">
        <v>39</v>
      </c>
      <c r="B44">
        <v>39</v>
      </c>
      <c r="C44">
        <v>30810</v>
      </c>
      <c r="D44">
        <v>6</v>
      </c>
      <c r="E44">
        <v>2</v>
      </c>
      <c r="F44">
        <v>39</v>
      </c>
      <c r="G44">
        <v>78</v>
      </c>
      <c r="H44">
        <v>78</v>
      </c>
      <c r="I44">
        <v>30</v>
      </c>
      <c r="J44">
        <v>100</v>
      </c>
      <c r="K44">
        <v>80</v>
      </c>
      <c r="L44">
        <v>120</v>
      </c>
      <c r="M44">
        <v>150</v>
      </c>
      <c r="N44">
        <v>600</v>
      </c>
      <c r="O44">
        <v>150</v>
      </c>
      <c r="P44">
        <v>600</v>
      </c>
      <c r="Q44">
        <v>10</v>
      </c>
      <c r="R44">
        <v>40</v>
      </c>
      <c r="S44">
        <f t="shared" si="3"/>
        <v>99.950815713095423</v>
      </c>
      <c r="T44">
        <f t="shared" si="4"/>
        <v>6.8974358974358978</v>
      </c>
      <c r="U44">
        <f>SUM($S$6:S44)</f>
        <v>1000.0326285238173</v>
      </c>
      <c r="V44">
        <f t="shared" si="5"/>
        <v>-4900.163142619087</v>
      </c>
      <c r="W44">
        <f t="shared" si="6"/>
        <v>-3965.1631426190861</v>
      </c>
      <c r="X44">
        <f>INT((U44-(SUM($R$6:R44)/5))/((340+5*25)/5)+1)</f>
        <v>9</v>
      </c>
      <c r="Y44">
        <v>2</v>
      </c>
      <c r="Z44">
        <v>1</v>
      </c>
      <c r="AA44">
        <v>10000</v>
      </c>
      <c r="AB44">
        <v>2</v>
      </c>
      <c r="AC44">
        <v>78</v>
      </c>
      <c r="AD44">
        <v>2430</v>
      </c>
      <c r="AE44">
        <v>390</v>
      </c>
      <c r="AF44">
        <v>2430</v>
      </c>
      <c r="AG44">
        <f t="shared" si="2"/>
        <v>31004</v>
      </c>
      <c r="AH44">
        <v>30004</v>
      </c>
      <c r="AI44">
        <v>1</v>
      </c>
      <c r="AJ44">
        <v>0</v>
      </c>
    </row>
    <row r="45" spans="1:36">
      <c r="A45">
        <v>40</v>
      </c>
      <c r="B45">
        <v>40</v>
      </c>
      <c r="C45">
        <v>33600</v>
      </c>
      <c r="D45">
        <v>6</v>
      </c>
      <c r="E45">
        <v>3</v>
      </c>
      <c r="F45">
        <v>40</v>
      </c>
      <c r="G45">
        <v>80</v>
      </c>
      <c r="H45">
        <v>80</v>
      </c>
      <c r="I45">
        <v>30</v>
      </c>
      <c r="J45">
        <v>100</v>
      </c>
      <c r="K45">
        <v>80</v>
      </c>
      <c r="L45">
        <v>120</v>
      </c>
      <c r="M45">
        <v>150</v>
      </c>
      <c r="N45">
        <v>600</v>
      </c>
      <c r="O45">
        <v>150</v>
      </c>
      <c r="P45">
        <v>600</v>
      </c>
      <c r="Q45">
        <v>10</v>
      </c>
      <c r="R45">
        <v>40</v>
      </c>
      <c r="S45">
        <f t="shared" si="3"/>
        <v>106.92581571309542</v>
      </c>
      <c r="T45">
        <f t="shared" si="4"/>
        <v>6.9749999999999996</v>
      </c>
      <c r="U45">
        <f>SUM($S$6:S45)</f>
        <v>1106.9584442369128</v>
      </c>
      <c r="V45">
        <f t="shared" si="5"/>
        <v>-5434.7922211845644</v>
      </c>
      <c r="W45">
        <f t="shared" si="6"/>
        <v>-4459.7922211845635</v>
      </c>
      <c r="X45">
        <f>INT((U45-(SUM($R$6:R45)/5))/((340+5*25)/5)+1)</f>
        <v>10</v>
      </c>
      <c r="Y45">
        <v>2</v>
      </c>
      <c r="Z45">
        <v>1</v>
      </c>
      <c r="AA45">
        <v>10000</v>
      </c>
      <c r="AB45">
        <v>2</v>
      </c>
      <c r="AC45">
        <v>80</v>
      </c>
      <c r="AD45">
        <v>2490</v>
      </c>
      <c r="AE45">
        <v>400</v>
      </c>
      <c r="AF45">
        <v>2490</v>
      </c>
      <c r="AG45">
        <f t="shared" si="2"/>
        <v>31004</v>
      </c>
      <c r="AH45">
        <v>30004</v>
      </c>
      <c r="AI45">
        <v>1</v>
      </c>
      <c r="AJ45">
        <v>0</v>
      </c>
    </row>
    <row r="46" spans="1:36">
      <c r="A46">
        <v>41</v>
      </c>
      <c r="B46">
        <v>41</v>
      </c>
      <c r="C46">
        <v>37720</v>
      </c>
      <c r="D46">
        <v>6</v>
      </c>
      <c r="E46">
        <v>3</v>
      </c>
      <c r="F46">
        <v>40</v>
      </c>
      <c r="G46">
        <v>82</v>
      </c>
      <c r="H46">
        <v>82</v>
      </c>
      <c r="I46">
        <v>30</v>
      </c>
      <c r="J46">
        <v>100</v>
      </c>
      <c r="K46">
        <v>80</v>
      </c>
      <c r="L46">
        <v>120</v>
      </c>
      <c r="M46">
        <v>150</v>
      </c>
      <c r="N46">
        <v>600</v>
      </c>
      <c r="O46">
        <v>150</v>
      </c>
      <c r="P46">
        <v>600</v>
      </c>
      <c r="Q46">
        <v>10</v>
      </c>
      <c r="R46">
        <v>50</v>
      </c>
      <c r="S46">
        <f t="shared" si="3"/>
        <v>116.97459620090029</v>
      </c>
      <c r="T46">
        <f t="shared" si="4"/>
        <v>10.048780487804878</v>
      </c>
      <c r="U46">
        <f>SUM($S$6:S46)</f>
        <v>1223.9330404378131</v>
      </c>
      <c r="V46">
        <f t="shared" si="5"/>
        <v>-6019.6652021890659</v>
      </c>
      <c r="W46">
        <f t="shared" si="6"/>
        <v>-4994.665202189065</v>
      </c>
      <c r="X46">
        <f>INT((U46-(SUM($R$6:R46)/5))/((340+5*25)/5)+1)</f>
        <v>11</v>
      </c>
      <c r="Y46">
        <v>2</v>
      </c>
      <c r="Z46">
        <v>1</v>
      </c>
      <c r="AA46">
        <v>10000</v>
      </c>
      <c r="AB46">
        <v>2</v>
      </c>
      <c r="AC46">
        <v>82</v>
      </c>
      <c r="AD46">
        <v>2540</v>
      </c>
      <c r="AE46">
        <v>410</v>
      </c>
      <c r="AF46">
        <v>2540</v>
      </c>
      <c r="AG46">
        <f t="shared" si="2"/>
        <v>31005</v>
      </c>
      <c r="AH46">
        <v>30005</v>
      </c>
      <c r="AI46">
        <v>1</v>
      </c>
      <c r="AJ46">
        <v>0</v>
      </c>
    </row>
    <row r="47" spans="1:36">
      <c r="A47">
        <v>42</v>
      </c>
      <c r="B47">
        <v>42</v>
      </c>
      <c r="C47">
        <v>42000</v>
      </c>
      <c r="D47">
        <v>6</v>
      </c>
      <c r="E47">
        <v>3</v>
      </c>
      <c r="F47">
        <v>40</v>
      </c>
      <c r="G47">
        <v>84</v>
      </c>
      <c r="H47">
        <v>84</v>
      </c>
      <c r="I47">
        <v>30</v>
      </c>
      <c r="J47">
        <v>100</v>
      </c>
      <c r="K47">
        <v>80</v>
      </c>
      <c r="L47">
        <v>120</v>
      </c>
      <c r="M47">
        <v>150</v>
      </c>
      <c r="N47">
        <v>600</v>
      </c>
      <c r="O47">
        <v>150</v>
      </c>
      <c r="P47">
        <v>600</v>
      </c>
      <c r="Q47">
        <v>10</v>
      </c>
      <c r="R47">
        <v>50</v>
      </c>
      <c r="S47">
        <f t="shared" si="3"/>
        <v>127.16507239137648</v>
      </c>
      <c r="T47">
        <f t="shared" si="4"/>
        <v>10.19047619047619</v>
      </c>
      <c r="U47">
        <f>SUM($S$6:S47)</f>
        <v>1351.0981128291896</v>
      </c>
      <c r="V47">
        <f t="shared" si="5"/>
        <v>-6655.4905641459482</v>
      </c>
      <c r="W47">
        <f t="shared" si="6"/>
        <v>-5580.4905641459472</v>
      </c>
      <c r="X47">
        <f>INT((U47-(SUM($R$6:R47)/5))/((340+5*25)/5)+1)</f>
        <v>13</v>
      </c>
      <c r="Y47">
        <v>2</v>
      </c>
      <c r="Z47">
        <v>1</v>
      </c>
      <c r="AA47">
        <v>10000</v>
      </c>
      <c r="AB47">
        <v>2</v>
      </c>
      <c r="AC47">
        <v>84</v>
      </c>
      <c r="AD47">
        <v>2590</v>
      </c>
      <c r="AE47">
        <v>420</v>
      </c>
      <c r="AF47">
        <v>2590</v>
      </c>
      <c r="AG47">
        <f t="shared" si="2"/>
        <v>31005</v>
      </c>
      <c r="AH47">
        <v>30005</v>
      </c>
      <c r="AI47">
        <v>1</v>
      </c>
      <c r="AJ47">
        <v>0</v>
      </c>
    </row>
    <row r="48" spans="1:36">
      <c r="A48">
        <v>43</v>
      </c>
      <c r="B48">
        <v>43</v>
      </c>
      <c r="C48">
        <v>46440</v>
      </c>
      <c r="D48">
        <v>6</v>
      </c>
      <c r="E48">
        <v>3</v>
      </c>
      <c r="F48">
        <v>40</v>
      </c>
      <c r="G48">
        <v>86</v>
      </c>
      <c r="H48">
        <v>86</v>
      </c>
      <c r="I48">
        <v>30</v>
      </c>
      <c r="J48">
        <v>100</v>
      </c>
      <c r="K48">
        <v>80</v>
      </c>
      <c r="L48">
        <v>120</v>
      </c>
      <c r="M48">
        <v>150</v>
      </c>
      <c r="N48">
        <v>600</v>
      </c>
      <c r="O48">
        <v>150</v>
      </c>
      <c r="P48">
        <v>600</v>
      </c>
      <c r="Q48">
        <v>10</v>
      </c>
      <c r="R48">
        <v>50</v>
      </c>
      <c r="S48">
        <f t="shared" si="3"/>
        <v>137.49065378672532</v>
      </c>
      <c r="T48">
        <f t="shared" si="4"/>
        <v>10.325581395348838</v>
      </c>
      <c r="U48">
        <f>SUM($S$6:S48)</f>
        <v>1488.5887666159149</v>
      </c>
      <c r="V48">
        <f t="shared" si="5"/>
        <v>-7342.9438330795747</v>
      </c>
      <c r="W48">
        <f t="shared" si="6"/>
        <v>-6217.9438330795738</v>
      </c>
      <c r="X48">
        <f>INT((U48-(SUM($R$6:R48)/5))/((340+5*25)/5)+1)</f>
        <v>14</v>
      </c>
      <c r="Y48">
        <v>2</v>
      </c>
      <c r="Z48">
        <v>1</v>
      </c>
      <c r="AA48">
        <v>10000</v>
      </c>
      <c r="AB48">
        <v>2</v>
      </c>
      <c r="AC48">
        <v>86</v>
      </c>
      <c r="AD48">
        <v>2650</v>
      </c>
      <c r="AE48">
        <v>430</v>
      </c>
      <c r="AF48">
        <v>2650</v>
      </c>
      <c r="AG48">
        <f t="shared" si="2"/>
        <v>31005</v>
      </c>
      <c r="AH48">
        <v>30005</v>
      </c>
      <c r="AI48">
        <v>1</v>
      </c>
      <c r="AJ48">
        <v>0</v>
      </c>
    </row>
    <row r="49" spans="1:36">
      <c r="A49">
        <v>44</v>
      </c>
      <c r="B49">
        <v>44</v>
      </c>
      <c r="C49">
        <v>51040</v>
      </c>
      <c r="D49">
        <v>6</v>
      </c>
      <c r="E49">
        <v>3</v>
      </c>
      <c r="F49">
        <v>40</v>
      </c>
      <c r="G49">
        <v>88</v>
      </c>
      <c r="H49">
        <v>88</v>
      </c>
      <c r="I49">
        <v>30</v>
      </c>
      <c r="J49">
        <v>100</v>
      </c>
      <c r="K49">
        <v>80</v>
      </c>
      <c r="L49">
        <v>120</v>
      </c>
      <c r="M49">
        <v>150</v>
      </c>
      <c r="N49">
        <v>600</v>
      </c>
      <c r="O49">
        <v>150</v>
      </c>
      <c r="P49">
        <v>600</v>
      </c>
      <c r="Q49">
        <v>10</v>
      </c>
      <c r="R49">
        <v>50</v>
      </c>
      <c r="S49">
        <f t="shared" si="3"/>
        <v>147.94519924127079</v>
      </c>
      <c r="T49">
        <f t="shared" si="4"/>
        <v>10.454545454545455</v>
      </c>
      <c r="U49">
        <f>SUM($S$6:S49)</f>
        <v>1636.5339658571856</v>
      </c>
      <c r="V49">
        <f t="shared" si="5"/>
        <v>-8082.6698292859282</v>
      </c>
      <c r="W49">
        <f t="shared" si="6"/>
        <v>-6907.6698292859273</v>
      </c>
      <c r="X49">
        <f>INT((U49-(SUM($R$6:R49)/5))/((340+5*25)/5)+1)</f>
        <v>16</v>
      </c>
      <c r="Y49">
        <v>2</v>
      </c>
      <c r="Z49">
        <v>1</v>
      </c>
      <c r="AA49">
        <v>10000</v>
      </c>
      <c r="AB49">
        <v>2</v>
      </c>
      <c r="AC49">
        <v>88</v>
      </c>
      <c r="AD49">
        <v>2700</v>
      </c>
      <c r="AE49">
        <v>440</v>
      </c>
      <c r="AF49">
        <v>2700</v>
      </c>
      <c r="AG49">
        <f t="shared" si="2"/>
        <v>31005</v>
      </c>
      <c r="AH49">
        <v>30005</v>
      </c>
      <c r="AI49">
        <v>1</v>
      </c>
      <c r="AJ49">
        <v>0</v>
      </c>
    </row>
    <row r="50" spans="1:36">
      <c r="A50">
        <v>45</v>
      </c>
      <c r="B50">
        <v>45</v>
      </c>
      <c r="C50">
        <v>55800</v>
      </c>
      <c r="D50">
        <v>6</v>
      </c>
      <c r="E50">
        <v>4</v>
      </c>
      <c r="F50">
        <v>40</v>
      </c>
      <c r="G50">
        <v>90</v>
      </c>
      <c r="H50">
        <v>90</v>
      </c>
      <c r="I50">
        <v>30</v>
      </c>
      <c r="J50">
        <v>100</v>
      </c>
      <c r="K50">
        <v>80</v>
      </c>
      <c r="L50">
        <v>120</v>
      </c>
      <c r="M50">
        <v>150</v>
      </c>
      <c r="N50">
        <v>600</v>
      </c>
      <c r="O50">
        <v>150</v>
      </c>
      <c r="P50">
        <v>600</v>
      </c>
      <c r="Q50">
        <v>10</v>
      </c>
      <c r="R50">
        <v>50</v>
      </c>
      <c r="S50">
        <f t="shared" si="3"/>
        <v>158.52297701904857</v>
      </c>
      <c r="T50">
        <f t="shared" si="4"/>
        <v>10.577777777777778</v>
      </c>
      <c r="U50">
        <f>SUM($S$6:S50)</f>
        <v>1795.0569428762342</v>
      </c>
      <c r="V50">
        <f t="shared" si="5"/>
        <v>-8875.2847143811705</v>
      </c>
      <c r="W50">
        <f t="shared" si="6"/>
        <v>-7650.2847143811705</v>
      </c>
      <c r="X50">
        <f>INT((U50-(SUM($R$6:R50)/5))/((340+5*25)/5)+1)</f>
        <v>17</v>
      </c>
      <c r="Y50">
        <v>2</v>
      </c>
      <c r="Z50">
        <v>1</v>
      </c>
      <c r="AA50">
        <v>10000</v>
      </c>
      <c r="AB50">
        <v>2</v>
      </c>
      <c r="AC50">
        <v>90</v>
      </c>
      <c r="AD50">
        <v>2760</v>
      </c>
      <c r="AE50">
        <v>450</v>
      </c>
      <c r="AF50">
        <v>2760</v>
      </c>
      <c r="AG50">
        <f t="shared" si="2"/>
        <v>31005</v>
      </c>
      <c r="AH50">
        <v>30005</v>
      </c>
      <c r="AI50">
        <v>1</v>
      </c>
      <c r="AJ50">
        <v>0</v>
      </c>
    </row>
    <row r="51" spans="1:36">
      <c r="A51">
        <v>46</v>
      </c>
      <c r="B51">
        <v>46</v>
      </c>
      <c r="C51">
        <v>60720</v>
      </c>
      <c r="D51">
        <v>6</v>
      </c>
      <c r="E51">
        <v>4</v>
      </c>
      <c r="F51">
        <v>40</v>
      </c>
      <c r="G51">
        <v>92</v>
      </c>
      <c r="H51">
        <v>92</v>
      </c>
      <c r="I51">
        <v>30</v>
      </c>
      <c r="J51">
        <v>100</v>
      </c>
      <c r="K51">
        <v>80</v>
      </c>
      <c r="L51">
        <v>120</v>
      </c>
      <c r="M51">
        <v>150</v>
      </c>
      <c r="N51">
        <v>600</v>
      </c>
      <c r="O51">
        <v>150</v>
      </c>
      <c r="P51">
        <v>600</v>
      </c>
      <c r="Q51">
        <v>10</v>
      </c>
      <c r="R51">
        <v>50</v>
      </c>
      <c r="S51">
        <f t="shared" si="3"/>
        <v>169.2186291929616</v>
      </c>
      <c r="T51">
        <f t="shared" si="4"/>
        <v>10.695652173913043</v>
      </c>
      <c r="U51">
        <f>SUM($S$6:S51)</f>
        <v>1964.2755720691957</v>
      </c>
      <c r="V51">
        <f t="shared" si="5"/>
        <v>-9721.3778603459778</v>
      </c>
      <c r="W51">
        <f t="shared" si="6"/>
        <v>-8446.3778603459778</v>
      </c>
      <c r="X51">
        <f>INT((U51-(SUM($R$6:R51)/5))/((340+5*25)/5)+1)</f>
        <v>19</v>
      </c>
      <c r="Y51">
        <v>2</v>
      </c>
      <c r="Z51">
        <v>1</v>
      </c>
      <c r="AA51">
        <v>10000</v>
      </c>
      <c r="AB51">
        <v>2</v>
      </c>
      <c r="AC51">
        <v>92</v>
      </c>
      <c r="AD51">
        <v>2810</v>
      </c>
      <c r="AE51">
        <v>460</v>
      </c>
      <c r="AF51">
        <v>2810</v>
      </c>
      <c r="AG51">
        <f t="shared" si="2"/>
        <v>31005</v>
      </c>
      <c r="AH51">
        <v>30005</v>
      </c>
      <c r="AI51">
        <v>1</v>
      </c>
      <c r="AJ51">
        <v>0</v>
      </c>
    </row>
    <row r="52" spans="1:36">
      <c r="A52">
        <v>47</v>
      </c>
      <c r="B52">
        <v>47</v>
      </c>
      <c r="C52">
        <v>65800</v>
      </c>
      <c r="D52">
        <v>6</v>
      </c>
      <c r="E52">
        <v>4</v>
      </c>
      <c r="F52">
        <v>40</v>
      </c>
      <c r="G52">
        <v>94</v>
      </c>
      <c r="H52">
        <v>94</v>
      </c>
      <c r="I52">
        <v>30</v>
      </c>
      <c r="J52">
        <v>100</v>
      </c>
      <c r="K52">
        <v>80</v>
      </c>
      <c r="L52">
        <v>120</v>
      </c>
      <c r="M52">
        <v>150</v>
      </c>
      <c r="N52">
        <v>600</v>
      </c>
      <c r="O52">
        <v>150</v>
      </c>
      <c r="P52">
        <v>600</v>
      </c>
      <c r="Q52">
        <v>10</v>
      </c>
      <c r="R52">
        <v>50</v>
      </c>
      <c r="S52">
        <f t="shared" si="3"/>
        <v>180.02713983125946</v>
      </c>
      <c r="T52">
        <f t="shared" si="4"/>
        <v>10.808510638297872</v>
      </c>
      <c r="U52">
        <f>SUM($S$6:S52)</f>
        <v>2144.3027119004551</v>
      </c>
      <c r="V52">
        <f t="shared" si="5"/>
        <v>-10621.513559502275</v>
      </c>
      <c r="W52">
        <f t="shared" si="6"/>
        <v>-9296.5135595022748</v>
      </c>
      <c r="X52">
        <f>INT((U52-(SUM($R$6:R52)/5))/((340+5*25)/5)+1)</f>
        <v>21</v>
      </c>
      <c r="Y52">
        <v>2</v>
      </c>
      <c r="Z52">
        <v>1</v>
      </c>
      <c r="AA52">
        <v>10000</v>
      </c>
      <c r="AB52">
        <v>2</v>
      </c>
      <c r="AC52">
        <v>94</v>
      </c>
      <c r="AD52">
        <v>2860</v>
      </c>
      <c r="AE52">
        <v>470</v>
      </c>
      <c r="AF52">
        <v>2860</v>
      </c>
      <c r="AG52">
        <f t="shared" si="2"/>
        <v>31005</v>
      </c>
      <c r="AH52">
        <v>30005</v>
      </c>
      <c r="AI52">
        <v>1</v>
      </c>
      <c r="AJ52">
        <v>0</v>
      </c>
    </row>
    <row r="53" spans="1:36">
      <c r="A53">
        <v>48</v>
      </c>
      <c r="B53">
        <v>48</v>
      </c>
      <c r="C53">
        <v>71040</v>
      </c>
      <c r="D53">
        <v>6</v>
      </c>
      <c r="E53">
        <v>4</v>
      </c>
      <c r="F53">
        <v>40</v>
      </c>
      <c r="G53">
        <v>96</v>
      </c>
      <c r="H53">
        <v>96</v>
      </c>
      <c r="I53">
        <v>30</v>
      </c>
      <c r="J53">
        <v>100</v>
      </c>
      <c r="K53">
        <v>80</v>
      </c>
      <c r="L53">
        <v>120</v>
      </c>
      <c r="M53">
        <v>150</v>
      </c>
      <c r="N53">
        <v>600</v>
      </c>
      <c r="O53">
        <v>150</v>
      </c>
      <c r="P53">
        <v>600</v>
      </c>
      <c r="Q53">
        <v>10</v>
      </c>
      <c r="R53">
        <v>50</v>
      </c>
      <c r="S53">
        <f t="shared" si="3"/>
        <v>190.94380649792612</v>
      </c>
      <c r="T53">
        <f t="shared" si="4"/>
        <v>10.916666666666666</v>
      </c>
      <c r="U53">
        <f>SUM($S$6:S53)</f>
        <v>2335.2465183983813</v>
      </c>
      <c r="V53">
        <f t="shared" si="5"/>
        <v>-11576.232591991906</v>
      </c>
      <c r="W53">
        <f t="shared" si="6"/>
        <v>-10201.232591991906</v>
      </c>
      <c r="X53">
        <f>INT((U53-(SUM($R$6:R53)/5))/((340+5*25)/5)+1)</f>
        <v>23</v>
      </c>
      <c r="Y53">
        <v>2</v>
      </c>
      <c r="Z53">
        <v>1</v>
      </c>
      <c r="AA53">
        <v>10000</v>
      </c>
      <c r="AB53">
        <v>2</v>
      </c>
      <c r="AC53">
        <v>96</v>
      </c>
      <c r="AD53">
        <v>2920</v>
      </c>
      <c r="AE53">
        <v>480</v>
      </c>
      <c r="AF53">
        <v>2920</v>
      </c>
      <c r="AG53">
        <f t="shared" si="2"/>
        <v>31005</v>
      </c>
      <c r="AH53">
        <v>30005</v>
      </c>
      <c r="AI53">
        <v>1</v>
      </c>
      <c r="AJ53">
        <v>0</v>
      </c>
    </row>
    <row r="54" spans="1:36">
      <c r="A54">
        <v>49</v>
      </c>
      <c r="B54">
        <v>49</v>
      </c>
      <c r="C54">
        <v>76440</v>
      </c>
      <c r="D54">
        <v>6</v>
      </c>
      <c r="E54">
        <v>4</v>
      </c>
      <c r="F54">
        <v>40</v>
      </c>
      <c r="G54">
        <v>98</v>
      </c>
      <c r="H54">
        <v>98</v>
      </c>
      <c r="I54">
        <v>30</v>
      </c>
      <c r="J54">
        <v>100</v>
      </c>
      <c r="K54">
        <v>80</v>
      </c>
      <c r="L54">
        <v>120</v>
      </c>
      <c r="M54">
        <v>150</v>
      </c>
      <c r="N54">
        <v>600</v>
      </c>
      <c r="O54">
        <v>150</v>
      </c>
      <c r="P54">
        <v>600</v>
      </c>
      <c r="Q54">
        <v>10</v>
      </c>
      <c r="R54">
        <v>50</v>
      </c>
      <c r="S54">
        <f t="shared" si="3"/>
        <v>201.96421466119142</v>
      </c>
      <c r="T54">
        <f t="shared" si="4"/>
        <v>11.020408163265307</v>
      </c>
      <c r="U54">
        <f>SUM($S$6:S54)</f>
        <v>2537.2107330595727</v>
      </c>
      <c r="V54">
        <f t="shared" si="5"/>
        <v>-12586.053665297863</v>
      </c>
      <c r="W54">
        <f t="shared" si="6"/>
        <v>-11161.053665297863</v>
      </c>
      <c r="X54">
        <f>INT((U54-(SUM($R$6:R54)/5))/((340+5*25)/5)+1)</f>
        <v>25</v>
      </c>
      <c r="Y54">
        <v>2</v>
      </c>
      <c r="Z54">
        <v>1</v>
      </c>
      <c r="AA54">
        <v>10000</v>
      </c>
      <c r="AB54">
        <v>2</v>
      </c>
      <c r="AC54">
        <v>98</v>
      </c>
      <c r="AD54">
        <v>2970</v>
      </c>
      <c r="AE54">
        <v>490</v>
      </c>
      <c r="AF54">
        <v>2970</v>
      </c>
      <c r="AG54">
        <f t="shared" si="2"/>
        <v>31005</v>
      </c>
      <c r="AH54">
        <v>30005</v>
      </c>
      <c r="AI54">
        <v>1</v>
      </c>
      <c r="AJ54">
        <v>0</v>
      </c>
    </row>
    <row r="55" spans="1:36">
      <c r="A55">
        <v>50</v>
      </c>
      <c r="B55">
        <v>50</v>
      </c>
      <c r="C55">
        <v>82000</v>
      </c>
      <c r="D55">
        <v>6</v>
      </c>
      <c r="E55">
        <v>5</v>
      </c>
      <c r="F55">
        <v>40</v>
      </c>
      <c r="G55">
        <v>100</v>
      </c>
      <c r="H55">
        <v>100</v>
      </c>
      <c r="I55">
        <v>30</v>
      </c>
      <c r="J55">
        <v>100</v>
      </c>
      <c r="K55">
        <v>80</v>
      </c>
      <c r="L55">
        <v>120</v>
      </c>
      <c r="M55">
        <v>150</v>
      </c>
      <c r="N55">
        <v>600</v>
      </c>
      <c r="O55">
        <v>150</v>
      </c>
      <c r="P55">
        <v>600</v>
      </c>
      <c r="Q55">
        <v>10</v>
      </c>
      <c r="R55">
        <v>50</v>
      </c>
      <c r="S55">
        <f t="shared" si="3"/>
        <v>213.08421466119142</v>
      </c>
      <c r="T55">
        <f t="shared" si="4"/>
        <v>11.12</v>
      </c>
      <c r="U55">
        <f>SUM($S$6:S55)</f>
        <v>2750.294947720764</v>
      </c>
      <c r="V55">
        <f t="shared" si="5"/>
        <v>-13651.47473860382</v>
      </c>
      <c r="W55">
        <f t="shared" si="6"/>
        <v>-12176.47473860382</v>
      </c>
      <c r="X55">
        <f>INT((U55-(SUM($R$6:R55)/5))/((340+5*25)/5)+1)</f>
        <v>27</v>
      </c>
      <c r="Y55">
        <v>3</v>
      </c>
      <c r="Z55">
        <v>1</v>
      </c>
      <c r="AA55">
        <v>10000</v>
      </c>
      <c r="AB55">
        <v>3</v>
      </c>
      <c r="AC55">
        <v>100</v>
      </c>
      <c r="AD55">
        <v>3030</v>
      </c>
      <c r="AE55">
        <v>500</v>
      </c>
      <c r="AF55">
        <v>3030</v>
      </c>
      <c r="AG55">
        <f t="shared" si="2"/>
        <v>31005</v>
      </c>
      <c r="AH55">
        <v>30005</v>
      </c>
      <c r="AI55">
        <v>1</v>
      </c>
      <c r="AJ55">
        <v>295000</v>
      </c>
    </row>
    <row r="56" spans="1:36">
      <c r="A56">
        <v>51</v>
      </c>
      <c r="B56">
        <v>51</v>
      </c>
      <c r="C56">
        <v>87720</v>
      </c>
      <c r="D56">
        <v>6</v>
      </c>
      <c r="E56">
        <v>5</v>
      </c>
      <c r="F56">
        <v>40</v>
      </c>
      <c r="G56">
        <v>102</v>
      </c>
      <c r="H56">
        <v>102</v>
      </c>
      <c r="I56">
        <v>30</v>
      </c>
      <c r="J56">
        <v>100</v>
      </c>
      <c r="K56">
        <v>80</v>
      </c>
      <c r="L56">
        <v>120</v>
      </c>
      <c r="M56">
        <v>200</v>
      </c>
      <c r="N56">
        <v>600</v>
      </c>
      <c r="O56">
        <v>200</v>
      </c>
      <c r="P56">
        <v>600</v>
      </c>
      <c r="Q56">
        <v>10</v>
      </c>
      <c r="R56">
        <v>50</v>
      </c>
      <c r="S56">
        <f t="shared" si="3"/>
        <v>224.29990093570123</v>
      </c>
      <c r="T56">
        <f t="shared" si="4"/>
        <v>11.215686274509803</v>
      </c>
      <c r="U56">
        <f>SUM($S$6:S56)</f>
        <v>2974.5948486564653</v>
      </c>
      <c r="V56">
        <f t="shared" si="5"/>
        <v>-14772.974243282326</v>
      </c>
      <c r="W56">
        <f t="shared" si="6"/>
        <v>-13247.974243282326</v>
      </c>
      <c r="X56">
        <f>INT((U56-(SUM($R$6:R56)/5))/((340+5*25)/5)+1)</f>
        <v>29</v>
      </c>
      <c r="Y56">
        <v>3</v>
      </c>
      <c r="Z56">
        <v>1</v>
      </c>
      <c r="AA56">
        <v>10000</v>
      </c>
      <c r="AB56">
        <v>3</v>
      </c>
      <c r="AC56">
        <v>102</v>
      </c>
      <c r="AD56">
        <v>3080</v>
      </c>
      <c r="AE56">
        <v>510</v>
      </c>
      <c r="AF56">
        <v>3080</v>
      </c>
      <c r="AG56">
        <f t="shared" si="2"/>
        <v>31006</v>
      </c>
      <c r="AH56">
        <v>30006</v>
      </c>
      <c r="AI56">
        <v>1</v>
      </c>
      <c r="AJ56">
        <v>300000</v>
      </c>
    </row>
    <row r="57" spans="1:36">
      <c r="A57">
        <v>52</v>
      </c>
      <c r="B57">
        <v>52</v>
      </c>
      <c r="C57">
        <v>93600</v>
      </c>
      <c r="D57">
        <v>6</v>
      </c>
      <c r="E57">
        <v>5</v>
      </c>
      <c r="F57">
        <v>40</v>
      </c>
      <c r="G57">
        <v>104</v>
      </c>
      <c r="H57">
        <v>104</v>
      </c>
      <c r="I57">
        <v>30</v>
      </c>
      <c r="J57">
        <v>100</v>
      </c>
      <c r="K57">
        <v>80</v>
      </c>
      <c r="L57">
        <v>120</v>
      </c>
      <c r="M57">
        <v>200</v>
      </c>
      <c r="N57">
        <v>600</v>
      </c>
      <c r="O57">
        <v>200</v>
      </c>
      <c r="P57">
        <v>600</v>
      </c>
      <c r="Q57">
        <v>10</v>
      </c>
      <c r="R57">
        <v>50</v>
      </c>
      <c r="S57">
        <f t="shared" si="3"/>
        <v>235.60759324339355</v>
      </c>
      <c r="T57">
        <f t="shared" si="4"/>
        <v>11.307692307692308</v>
      </c>
      <c r="U57">
        <f>SUM($S$6:S57)</f>
        <v>3210.202441899859</v>
      </c>
      <c r="V57">
        <f t="shared" si="5"/>
        <v>-15951.012209499293</v>
      </c>
      <c r="W57">
        <f t="shared" si="6"/>
        <v>-14376.012209499293</v>
      </c>
      <c r="X57">
        <f>INT((U57-(SUM($R$6:R57)/5))/((340+5*25)/5)+1)</f>
        <v>32</v>
      </c>
      <c r="Y57">
        <v>3</v>
      </c>
      <c r="Z57">
        <v>1</v>
      </c>
      <c r="AA57">
        <v>10000</v>
      </c>
      <c r="AB57">
        <v>3</v>
      </c>
      <c r="AC57">
        <v>104</v>
      </c>
      <c r="AD57">
        <v>3130</v>
      </c>
      <c r="AE57">
        <v>520</v>
      </c>
      <c r="AF57">
        <v>3130</v>
      </c>
      <c r="AG57">
        <f t="shared" si="2"/>
        <v>31006</v>
      </c>
      <c r="AH57">
        <v>30006</v>
      </c>
      <c r="AI57">
        <v>1</v>
      </c>
      <c r="AJ57">
        <v>305000</v>
      </c>
    </row>
    <row r="58" spans="1:36">
      <c r="A58">
        <v>53</v>
      </c>
      <c r="B58">
        <v>53</v>
      </c>
      <c r="C58">
        <v>99640</v>
      </c>
      <c r="D58">
        <v>6</v>
      </c>
      <c r="E58">
        <v>5</v>
      </c>
      <c r="F58">
        <v>40</v>
      </c>
      <c r="G58">
        <v>106</v>
      </c>
      <c r="H58">
        <v>106</v>
      </c>
      <c r="I58">
        <v>30</v>
      </c>
      <c r="J58">
        <v>100</v>
      </c>
      <c r="K58">
        <v>80</v>
      </c>
      <c r="L58">
        <v>120</v>
      </c>
      <c r="M58">
        <v>200</v>
      </c>
      <c r="N58">
        <v>600</v>
      </c>
      <c r="O58">
        <v>200</v>
      </c>
      <c r="P58">
        <v>600</v>
      </c>
      <c r="Q58">
        <v>10</v>
      </c>
      <c r="R58">
        <v>50</v>
      </c>
      <c r="S58">
        <f t="shared" si="3"/>
        <v>247.00381965848788</v>
      </c>
      <c r="T58">
        <f t="shared" si="4"/>
        <v>11.39622641509434</v>
      </c>
      <c r="U58">
        <f>SUM($S$6:S58)</f>
        <v>3457.2062615583468</v>
      </c>
      <c r="V58">
        <f t="shared" si="5"/>
        <v>-17186.031307791731</v>
      </c>
      <c r="W58">
        <f t="shared" si="6"/>
        <v>-15561.031307791733</v>
      </c>
      <c r="X58">
        <f>INT((U58-(SUM($R$6:R58)/5))/((340+5*25)/5)+1)</f>
        <v>34</v>
      </c>
      <c r="Y58">
        <v>3</v>
      </c>
      <c r="Z58">
        <v>1</v>
      </c>
      <c r="AA58">
        <v>10000</v>
      </c>
      <c r="AB58">
        <v>3</v>
      </c>
      <c r="AC58">
        <v>106</v>
      </c>
      <c r="AD58">
        <v>3190</v>
      </c>
      <c r="AE58">
        <v>530</v>
      </c>
      <c r="AF58">
        <v>3190</v>
      </c>
      <c r="AG58">
        <f t="shared" si="2"/>
        <v>31006</v>
      </c>
      <c r="AH58">
        <v>30006</v>
      </c>
      <c r="AI58">
        <v>1</v>
      </c>
      <c r="AJ58">
        <v>310000</v>
      </c>
    </row>
    <row r="59" spans="1:36">
      <c r="A59">
        <v>54</v>
      </c>
      <c r="B59">
        <v>54</v>
      </c>
      <c r="C59">
        <v>105840</v>
      </c>
      <c r="D59">
        <v>6</v>
      </c>
      <c r="E59">
        <v>5</v>
      </c>
      <c r="F59">
        <v>40</v>
      </c>
      <c r="G59">
        <v>108</v>
      </c>
      <c r="H59">
        <v>108</v>
      </c>
      <c r="I59">
        <v>30</v>
      </c>
      <c r="J59">
        <v>100</v>
      </c>
      <c r="K59">
        <v>80</v>
      </c>
      <c r="L59">
        <v>120</v>
      </c>
      <c r="M59">
        <v>200</v>
      </c>
      <c r="N59">
        <v>600</v>
      </c>
      <c r="O59">
        <v>200</v>
      </c>
      <c r="P59">
        <v>600</v>
      </c>
      <c r="Q59">
        <v>10</v>
      </c>
      <c r="R59">
        <v>50</v>
      </c>
      <c r="S59">
        <f t="shared" si="3"/>
        <v>258.48530113996935</v>
      </c>
      <c r="T59">
        <f t="shared" si="4"/>
        <v>11.481481481481481</v>
      </c>
      <c r="U59">
        <f>SUM($S$6:S59)</f>
        <v>3715.6915626983164</v>
      </c>
      <c r="V59">
        <f t="shared" si="5"/>
        <v>-18478.457813491579</v>
      </c>
      <c r="W59">
        <f t="shared" si="6"/>
        <v>-16803.457813491579</v>
      </c>
      <c r="X59">
        <f>INT((U59-(SUM($R$6:R59)/5))/((340+5*25)/5)+1)</f>
        <v>37</v>
      </c>
      <c r="Y59">
        <v>3</v>
      </c>
      <c r="Z59">
        <v>1</v>
      </c>
      <c r="AA59">
        <v>10000</v>
      </c>
      <c r="AB59">
        <v>3</v>
      </c>
      <c r="AC59">
        <v>108</v>
      </c>
      <c r="AD59">
        <v>3240</v>
      </c>
      <c r="AE59">
        <v>540</v>
      </c>
      <c r="AF59">
        <v>3240</v>
      </c>
      <c r="AG59">
        <f t="shared" si="2"/>
        <v>31006</v>
      </c>
      <c r="AH59">
        <v>30006</v>
      </c>
      <c r="AI59">
        <v>1</v>
      </c>
      <c r="AJ59">
        <v>315000</v>
      </c>
    </row>
    <row r="60" spans="1:36">
      <c r="A60">
        <v>55</v>
      </c>
      <c r="B60">
        <v>55</v>
      </c>
      <c r="C60">
        <v>112200</v>
      </c>
      <c r="D60">
        <v>6</v>
      </c>
      <c r="E60">
        <v>6</v>
      </c>
      <c r="F60">
        <v>40</v>
      </c>
      <c r="G60">
        <v>110</v>
      </c>
      <c r="H60">
        <v>110</v>
      </c>
      <c r="I60">
        <v>30</v>
      </c>
      <c r="J60">
        <v>100</v>
      </c>
      <c r="K60">
        <v>80</v>
      </c>
      <c r="L60">
        <v>120</v>
      </c>
      <c r="M60">
        <v>200</v>
      </c>
      <c r="N60">
        <v>600</v>
      </c>
      <c r="O60">
        <v>200</v>
      </c>
      <c r="P60">
        <v>600</v>
      </c>
      <c r="Q60">
        <v>10</v>
      </c>
      <c r="R60">
        <v>50</v>
      </c>
      <c r="S60">
        <f t="shared" si="3"/>
        <v>270.04893750360571</v>
      </c>
      <c r="T60">
        <f t="shared" si="4"/>
        <v>11.563636363636364</v>
      </c>
      <c r="U60">
        <f>SUM($S$6:S60)</f>
        <v>3985.7405002019223</v>
      </c>
      <c r="V60">
        <f t="shared" si="5"/>
        <v>-19828.702501009608</v>
      </c>
      <c r="W60">
        <f t="shared" si="6"/>
        <v>-18103.702501009608</v>
      </c>
      <c r="X60">
        <f>INT((U60-(SUM($R$6:R60)/5))/((340+5*25)/5)+1)</f>
        <v>40</v>
      </c>
      <c r="Y60">
        <v>3</v>
      </c>
      <c r="Z60">
        <v>1</v>
      </c>
      <c r="AA60">
        <v>10000</v>
      </c>
      <c r="AB60">
        <v>3</v>
      </c>
      <c r="AC60">
        <v>110</v>
      </c>
      <c r="AD60">
        <v>3300</v>
      </c>
      <c r="AE60">
        <v>550</v>
      </c>
      <c r="AF60">
        <v>3300</v>
      </c>
      <c r="AG60">
        <f t="shared" si="2"/>
        <v>31006</v>
      </c>
      <c r="AH60">
        <v>30006</v>
      </c>
      <c r="AI60">
        <v>1</v>
      </c>
      <c r="AJ60">
        <v>320000</v>
      </c>
    </row>
    <row r="61" spans="1:36">
      <c r="A61">
        <v>56</v>
      </c>
      <c r="B61">
        <v>56</v>
      </c>
      <c r="C61">
        <v>118720</v>
      </c>
      <c r="D61">
        <v>6</v>
      </c>
      <c r="E61">
        <v>6</v>
      </c>
      <c r="F61">
        <v>40</v>
      </c>
      <c r="G61">
        <v>112</v>
      </c>
      <c r="H61">
        <v>112</v>
      </c>
      <c r="I61">
        <v>30</v>
      </c>
      <c r="J61">
        <v>100</v>
      </c>
      <c r="K61">
        <v>80</v>
      </c>
      <c r="L61">
        <v>120</v>
      </c>
      <c r="M61">
        <v>200</v>
      </c>
      <c r="N61">
        <v>600</v>
      </c>
      <c r="O61">
        <v>200</v>
      </c>
      <c r="P61">
        <v>600</v>
      </c>
      <c r="Q61">
        <v>10</v>
      </c>
      <c r="R61">
        <v>50</v>
      </c>
      <c r="S61">
        <f t="shared" si="3"/>
        <v>281.69179464646288</v>
      </c>
      <c r="T61">
        <f t="shared" si="4"/>
        <v>11.642857142857142</v>
      </c>
      <c r="U61">
        <f>SUM($S$6:S61)</f>
        <v>4267.432294848385</v>
      </c>
      <c r="V61">
        <f t="shared" si="5"/>
        <v>-21237.161474241922</v>
      </c>
      <c r="W61">
        <f t="shared" si="6"/>
        <v>-19462.161474241922</v>
      </c>
      <c r="X61">
        <f>INT((U61-(SUM($R$6:R61)/5))/((340+5*25)/5)+1)</f>
        <v>43</v>
      </c>
      <c r="Y61">
        <v>3</v>
      </c>
      <c r="Z61">
        <v>1</v>
      </c>
      <c r="AA61">
        <v>10000</v>
      </c>
      <c r="AB61">
        <v>3</v>
      </c>
      <c r="AC61">
        <v>112</v>
      </c>
      <c r="AD61">
        <v>3350</v>
      </c>
      <c r="AE61">
        <v>560</v>
      </c>
      <c r="AF61">
        <v>3350</v>
      </c>
      <c r="AG61">
        <f t="shared" si="2"/>
        <v>31006</v>
      </c>
      <c r="AH61">
        <v>30006</v>
      </c>
      <c r="AI61">
        <v>1</v>
      </c>
      <c r="AJ61">
        <v>325000</v>
      </c>
    </row>
    <row r="62" spans="1:36">
      <c r="A62">
        <v>57</v>
      </c>
      <c r="B62">
        <v>57</v>
      </c>
      <c r="C62">
        <v>125400</v>
      </c>
      <c r="D62">
        <v>6</v>
      </c>
      <c r="E62">
        <v>6</v>
      </c>
      <c r="F62">
        <v>40</v>
      </c>
      <c r="G62">
        <v>114</v>
      </c>
      <c r="H62">
        <v>114</v>
      </c>
      <c r="I62">
        <v>30</v>
      </c>
      <c r="J62">
        <v>100</v>
      </c>
      <c r="K62">
        <v>80</v>
      </c>
      <c r="L62">
        <v>120</v>
      </c>
      <c r="M62">
        <v>200</v>
      </c>
      <c r="N62">
        <v>600</v>
      </c>
      <c r="O62">
        <v>200</v>
      </c>
      <c r="P62">
        <v>600</v>
      </c>
      <c r="Q62">
        <v>10</v>
      </c>
      <c r="R62">
        <v>50</v>
      </c>
      <c r="S62">
        <f t="shared" si="3"/>
        <v>293.41109289207691</v>
      </c>
      <c r="T62">
        <f t="shared" si="4"/>
        <v>11.719298245614034</v>
      </c>
      <c r="U62">
        <f>SUM($S$6:S62)</f>
        <v>4560.8433877404623</v>
      </c>
      <c r="V62">
        <f t="shared" si="5"/>
        <v>-22704.216938702306</v>
      </c>
      <c r="W62">
        <f t="shared" si="6"/>
        <v>-20879.216938702306</v>
      </c>
      <c r="X62">
        <f>INT((U62-(SUM($R$6:R62)/5))/((340+5*25)/5)+1)</f>
        <v>46</v>
      </c>
      <c r="Y62">
        <v>3</v>
      </c>
      <c r="Z62">
        <v>1</v>
      </c>
      <c r="AA62">
        <v>10000</v>
      </c>
      <c r="AB62">
        <v>3</v>
      </c>
      <c r="AC62">
        <v>114</v>
      </c>
      <c r="AD62">
        <v>3400</v>
      </c>
      <c r="AE62">
        <v>570</v>
      </c>
      <c r="AF62">
        <v>3400</v>
      </c>
      <c r="AG62">
        <f t="shared" si="2"/>
        <v>31006</v>
      </c>
      <c r="AH62">
        <v>30006</v>
      </c>
      <c r="AI62">
        <v>1</v>
      </c>
      <c r="AJ62">
        <v>330000</v>
      </c>
    </row>
    <row r="63" spans="1:36">
      <c r="A63">
        <v>58</v>
      </c>
      <c r="B63">
        <v>58</v>
      </c>
      <c r="C63">
        <v>132240</v>
      </c>
      <c r="D63">
        <v>6</v>
      </c>
      <c r="E63">
        <v>6</v>
      </c>
      <c r="F63">
        <v>40</v>
      </c>
      <c r="G63">
        <v>116</v>
      </c>
      <c r="H63">
        <v>116</v>
      </c>
      <c r="I63">
        <v>30</v>
      </c>
      <c r="J63">
        <v>100</v>
      </c>
      <c r="K63">
        <v>80</v>
      </c>
      <c r="L63">
        <v>120</v>
      </c>
      <c r="M63">
        <v>200</v>
      </c>
      <c r="N63">
        <v>600</v>
      </c>
      <c r="O63">
        <v>200</v>
      </c>
      <c r="P63">
        <v>600</v>
      </c>
      <c r="Q63">
        <v>10</v>
      </c>
      <c r="R63">
        <v>50</v>
      </c>
      <c r="S63">
        <f t="shared" si="3"/>
        <v>305.20419634035278</v>
      </c>
      <c r="T63">
        <f t="shared" si="4"/>
        <v>11.793103448275861</v>
      </c>
      <c r="U63">
        <f>SUM($S$6:S63)</f>
        <v>4866.0475840808149</v>
      </c>
      <c r="V63">
        <f t="shared" si="5"/>
        <v>-24230.23792040407</v>
      </c>
      <c r="W63">
        <f t="shared" si="6"/>
        <v>-22355.23792040407</v>
      </c>
      <c r="X63">
        <f>INT((U63-(SUM($R$6:R63)/5))/((340+5*25)/5)+1)</f>
        <v>49</v>
      </c>
      <c r="Y63">
        <v>3</v>
      </c>
      <c r="Z63">
        <v>1</v>
      </c>
      <c r="AA63">
        <v>10000</v>
      </c>
      <c r="AB63">
        <v>3</v>
      </c>
      <c r="AC63">
        <v>116</v>
      </c>
      <c r="AD63">
        <v>3460</v>
      </c>
      <c r="AE63">
        <v>580</v>
      </c>
      <c r="AF63">
        <v>3460</v>
      </c>
      <c r="AG63">
        <f t="shared" si="2"/>
        <v>31006</v>
      </c>
      <c r="AH63">
        <v>30006</v>
      </c>
      <c r="AI63">
        <v>1</v>
      </c>
      <c r="AJ63">
        <v>335000</v>
      </c>
    </row>
    <row r="64" spans="1:36">
      <c r="A64">
        <v>59</v>
      </c>
      <c r="B64">
        <v>59</v>
      </c>
      <c r="C64">
        <v>139240</v>
      </c>
      <c r="D64">
        <v>6</v>
      </c>
      <c r="E64">
        <v>6</v>
      </c>
      <c r="F64">
        <v>40</v>
      </c>
      <c r="G64">
        <v>118</v>
      </c>
      <c r="H64">
        <v>118</v>
      </c>
      <c r="I64">
        <v>30</v>
      </c>
      <c r="J64">
        <v>100</v>
      </c>
      <c r="K64">
        <v>80</v>
      </c>
      <c r="L64">
        <v>120</v>
      </c>
      <c r="M64">
        <v>200</v>
      </c>
      <c r="N64">
        <v>600</v>
      </c>
      <c r="O64">
        <v>200</v>
      </c>
      <c r="P64">
        <v>600</v>
      </c>
      <c r="Q64">
        <v>10</v>
      </c>
      <c r="R64">
        <v>50</v>
      </c>
      <c r="S64">
        <f t="shared" si="3"/>
        <v>317.06860312001379</v>
      </c>
      <c r="T64">
        <f t="shared" si="4"/>
        <v>11.864406779661017</v>
      </c>
      <c r="U64">
        <f>SUM($S$6:S64)</f>
        <v>5183.1161872008288</v>
      </c>
      <c r="V64">
        <f t="shared" si="5"/>
        <v>-25815.580936004138</v>
      </c>
      <c r="W64">
        <f t="shared" si="6"/>
        <v>-23890.580936004138</v>
      </c>
      <c r="X64">
        <f>INT((U64-(SUM($R$6:R64)/5))/((340+5*25)/5)+1)</f>
        <v>52</v>
      </c>
      <c r="Y64">
        <v>3</v>
      </c>
      <c r="Z64">
        <v>1</v>
      </c>
      <c r="AA64">
        <v>10000</v>
      </c>
      <c r="AB64">
        <v>3</v>
      </c>
      <c r="AC64">
        <v>118</v>
      </c>
      <c r="AD64">
        <v>3510</v>
      </c>
      <c r="AE64">
        <v>590</v>
      </c>
      <c r="AF64">
        <v>3510</v>
      </c>
      <c r="AG64">
        <f t="shared" si="2"/>
        <v>31006</v>
      </c>
      <c r="AH64">
        <v>30006</v>
      </c>
      <c r="AI64">
        <v>1</v>
      </c>
      <c r="AJ64">
        <v>340000</v>
      </c>
    </row>
    <row r="65" spans="1:36">
      <c r="A65">
        <v>60</v>
      </c>
      <c r="B65">
        <v>60</v>
      </c>
      <c r="C65">
        <v>146400</v>
      </c>
      <c r="D65">
        <v>6</v>
      </c>
      <c r="E65">
        <v>6</v>
      </c>
      <c r="F65">
        <v>40</v>
      </c>
      <c r="G65">
        <v>120</v>
      </c>
      <c r="H65">
        <v>120</v>
      </c>
      <c r="I65">
        <v>30</v>
      </c>
      <c r="J65">
        <v>100</v>
      </c>
      <c r="K65">
        <v>80</v>
      </c>
      <c r="L65">
        <v>120</v>
      </c>
      <c r="M65">
        <v>200</v>
      </c>
      <c r="N65">
        <v>600</v>
      </c>
      <c r="O65">
        <v>200</v>
      </c>
      <c r="P65">
        <v>600</v>
      </c>
      <c r="Q65">
        <v>10</v>
      </c>
      <c r="R65">
        <v>50</v>
      </c>
      <c r="S65">
        <f t="shared" si="3"/>
        <v>329.00193645334713</v>
      </c>
      <c r="T65">
        <f t="shared" si="4"/>
        <v>11.933333333333334</v>
      </c>
      <c r="U65">
        <f>SUM($S$6:S65)</f>
        <v>5512.1181236541761</v>
      </c>
      <c r="V65">
        <f t="shared" si="5"/>
        <v>-27460.590618270875</v>
      </c>
      <c r="W65">
        <f t="shared" si="6"/>
        <v>-25485.590618270875</v>
      </c>
      <c r="X65">
        <f>INT((U65-(SUM($R$6:R65)/5))/((340+5*25)/5)+1)</f>
        <v>56</v>
      </c>
      <c r="Y65">
        <v>3</v>
      </c>
      <c r="Z65">
        <v>1</v>
      </c>
      <c r="AA65">
        <v>10000</v>
      </c>
      <c r="AB65">
        <v>3</v>
      </c>
      <c r="AC65">
        <v>120</v>
      </c>
      <c r="AD65">
        <v>3570</v>
      </c>
      <c r="AE65">
        <v>600</v>
      </c>
      <c r="AF65">
        <v>3570</v>
      </c>
      <c r="AG65">
        <f t="shared" si="2"/>
        <v>31006</v>
      </c>
      <c r="AH65">
        <v>30006</v>
      </c>
      <c r="AI65">
        <v>1</v>
      </c>
      <c r="AJ65">
        <v>345000</v>
      </c>
    </row>
    <row r="66" spans="1:36">
      <c r="A66">
        <v>61</v>
      </c>
      <c r="B66">
        <v>61</v>
      </c>
      <c r="C66">
        <v>154940</v>
      </c>
      <c r="D66">
        <v>6</v>
      </c>
      <c r="E66">
        <v>6</v>
      </c>
      <c r="F66">
        <v>40</v>
      </c>
      <c r="G66">
        <v>122</v>
      </c>
      <c r="H66">
        <v>122</v>
      </c>
      <c r="I66">
        <v>30</v>
      </c>
      <c r="J66">
        <v>100</v>
      </c>
      <c r="K66">
        <v>80</v>
      </c>
      <c r="L66">
        <v>120</v>
      </c>
      <c r="M66">
        <v>200</v>
      </c>
      <c r="N66">
        <v>600</v>
      </c>
      <c r="O66">
        <v>200</v>
      </c>
      <c r="P66">
        <v>600</v>
      </c>
      <c r="Q66">
        <v>10</v>
      </c>
      <c r="R66">
        <v>50</v>
      </c>
      <c r="S66">
        <f t="shared" si="3"/>
        <v>343.00193645334713</v>
      </c>
      <c r="T66">
        <f t="shared" si="4"/>
        <v>14</v>
      </c>
      <c r="U66">
        <f>SUM($S$6:S66)</f>
        <v>5855.1200601075234</v>
      </c>
      <c r="V66">
        <f t="shared" si="5"/>
        <v>-29175.600300537611</v>
      </c>
      <c r="W66">
        <f t="shared" si="6"/>
        <v>-27150.600300537611</v>
      </c>
      <c r="X66">
        <f>INT((U66-(SUM($R$6:R66)/5))/((340+5*25)/5)+1)</f>
        <v>59</v>
      </c>
      <c r="Y66">
        <v>3</v>
      </c>
      <c r="Z66">
        <v>1</v>
      </c>
      <c r="AA66">
        <v>10000</v>
      </c>
      <c r="AB66">
        <v>3</v>
      </c>
      <c r="AC66">
        <v>122</v>
      </c>
      <c r="AD66">
        <v>3620</v>
      </c>
      <c r="AE66">
        <v>610</v>
      </c>
      <c r="AF66">
        <v>3620</v>
      </c>
      <c r="AG66">
        <f t="shared" si="2"/>
        <v>31007</v>
      </c>
      <c r="AH66">
        <v>30007</v>
      </c>
      <c r="AI66">
        <v>1</v>
      </c>
      <c r="AJ66">
        <v>350000</v>
      </c>
    </row>
    <row r="67" spans="1:36">
      <c r="A67">
        <v>62</v>
      </c>
      <c r="B67">
        <v>62</v>
      </c>
      <c r="C67">
        <v>163680</v>
      </c>
      <c r="D67">
        <v>6</v>
      </c>
      <c r="E67">
        <v>6</v>
      </c>
      <c r="F67">
        <v>40</v>
      </c>
      <c r="G67">
        <v>124</v>
      </c>
      <c r="H67">
        <v>124</v>
      </c>
      <c r="I67">
        <v>30</v>
      </c>
      <c r="J67">
        <v>100</v>
      </c>
      <c r="K67">
        <v>80</v>
      </c>
      <c r="L67">
        <v>120</v>
      </c>
      <c r="M67">
        <v>200</v>
      </c>
      <c r="N67">
        <v>600</v>
      </c>
      <c r="O67">
        <v>200</v>
      </c>
      <c r="P67">
        <v>600</v>
      </c>
      <c r="Q67">
        <v>10</v>
      </c>
      <c r="R67">
        <v>50</v>
      </c>
      <c r="S67">
        <f t="shared" si="3"/>
        <v>357.09871064689554</v>
      </c>
      <c r="T67">
        <f t="shared" si="4"/>
        <v>14.096774193548388</v>
      </c>
      <c r="U67">
        <f>SUM($S$6:S67)</f>
        <v>6212.218770754419</v>
      </c>
      <c r="V67">
        <f t="shared" si="5"/>
        <v>-30961.09385377209</v>
      </c>
      <c r="W67">
        <f t="shared" si="6"/>
        <v>-28886.09385377209</v>
      </c>
      <c r="X67">
        <f>INT((U67-(SUM($R$6:R67)/5))/((340+5*25)/5)+1)</f>
        <v>63</v>
      </c>
      <c r="Y67">
        <v>3</v>
      </c>
      <c r="Z67">
        <v>1</v>
      </c>
      <c r="AA67">
        <v>10000</v>
      </c>
      <c r="AB67">
        <v>3</v>
      </c>
      <c r="AC67">
        <v>124</v>
      </c>
      <c r="AD67">
        <v>3670</v>
      </c>
      <c r="AE67">
        <v>620</v>
      </c>
      <c r="AF67">
        <v>3670</v>
      </c>
      <c r="AG67">
        <f t="shared" si="2"/>
        <v>31007</v>
      </c>
      <c r="AH67">
        <v>30007</v>
      </c>
      <c r="AI67">
        <v>1</v>
      </c>
      <c r="AJ67">
        <v>355000</v>
      </c>
    </row>
    <row r="68" spans="1:36">
      <c r="A68">
        <v>63</v>
      </c>
      <c r="B68">
        <v>63</v>
      </c>
      <c r="C68">
        <v>172620</v>
      </c>
      <c r="D68">
        <v>6</v>
      </c>
      <c r="E68">
        <v>6</v>
      </c>
      <c r="F68">
        <v>40</v>
      </c>
      <c r="G68">
        <v>126</v>
      </c>
      <c r="H68">
        <v>126</v>
      </c>
      <c r="I68">
        <v>30</v>
      </c>
      <c r="J68">
        <v>100</v>
      </c>
      <c r="K68">
        <v>80</v>
      </c>
      <c r="L68">
        <v>120</v>
      </c>
      <c r="M68">
        <v>200</v>
      </c>
      <c r="N68">
        <v>600</v>
      </c>
      <c r="O68">
        <v>200</v>
      </c>
      <c r="P68">
        <v>600</v>
      </c>
      <c r="Q68">
        <v>10</v>
      </c>
      <c r="R68">
        <v>50</v>
      </c>
      <c r="S68">
        <f t="shared" si="3"/>
        <v>371.28918683737174</v>
      </c>
      <c r="T68">
        <f t="shared" si="4"/>
        <v>14.19047619047619</v>
      </c>
      <c r="U68">
        <f>SUM($S$6:S68)</f>
        <v>6583.5079575917907</v>
      </c>
      <c r="V68">
        <f t="shared" si="5"/>
        <v>-32817.539787958951</v>
      </c>
      <c r="W68">
        <f t="shared" si="6"/>
        <v>-30692.539787958951</v>
      </c>
      <c r="X68">
        <f>INT((U68-(SUM($R$6:R68)/5))/((340+5*25)/5)+1)</f>
        <v>67</v>
      </c>
      <c r="Y68">
        <v>3</v>
      </c>
      <c r="Z68">
        <v>1</v>
      </c>
      <c r="AA68">
        <v>10000</v>
      </c>
      <c r="AB68">
        <v>3</v>
      </c>
      <c r="AC68">
        <v>126</v>
      </c>
      <c r="AD68">
        <v>3730</v>
      </c>
      <c r="AE68">
        <v>630</v>
      </c>
      <c r="AF68">
        <v>3730</v>
      </c>
      <c r="AG68">
        <f t="shared" si="2"/>
        <v>31007</v>
      </c>
      <c r="AH68">
        <v>30007</v>
      </c>
      <c r="AI68">
        <v>1</v>
      </c>
      <c r="AJ68">
        <v>360000</v>
      </c>
    </row>
    <row r="69" spans="1:36">
      <c r="A69">
        <v>64</v>
      </c>
      <c r="B69">
        <v>64</v>
      </c>
      <c r="C69">
        <v>181760</v>
      </c>
      <c r="D69">
        <v>6</v>
      </c>
      <c r="E69">
        <v>6</v>
      </c>
      <c r="F69">
        <v>40</v>
      </c>
      <c r="G69">
        <v>128</v>
      </c>
      <c r="H69">
        <v>128</v>
      </c>
      <c r="I69">
        <v>30</v>
      </c>
      <c r="J69">
        <v>100</v>
      </c>
      <c r="K69">
        <v>80</v>
      </c>
      <c r="L69">
        <v>120</v>
      </c>
      <c r="M69">
        <v>200</v>
      </c>
      <c r="N69">
        <v>600</v>
      </c>
      <c r="O69">
        <v>200</v>
      </c>
      <c r="P69">
        <v>600</v>
      </c>
      <c r="Q69">
        <v>10</v>
      </c>
      <c r="R69">
        <v>50</v>
      </c>
      <c r="S69">
        <f t="shared" si="3"/>
        <v>385.57043683737174</v>
      </c>
      <c r="T69">
        <f t="shared" si="4"/>
        <v>14.28125</v>
      </c>
      <c r="U69">
        <f>SUM($S$6:S69)</f>
        <v>6969.0783944291625</v>
      </c>
      <c r="V69">
        <f t="shared" si="5"/>
        <v>-34745.391972145808</v>
      </c>
      <c r="W69">
        <f t="shared" si="6"/>
        <v>-32570.391972145808</v>
      </c>
      <c r="X69">
        <f>INT((U69-(SUM($R$6:R69)/5))/((340+5*25)/5)+1)</f>
        <v>71</v>
      </c>
      <c r="Y69">
        <v>3</v>
      </c>
      <c r="Z69">
        <v>1</v>
      </c>
      <c r="AA69">
        <v>10000</v>
      </c>
      <c r="AB69">
        <v>3</v>
      </c>
      <c r="AC69">
        <v>128</v>
      </c>
      <c r="AD69">
        <v>3780</v>
      </c>
      <c r="AE69">
        <v>640</v>
      </c>
      <c r="AF69">
        <v>3780</v>
      </c>
      <c r="AG69">
        <f t="shared" si="2"/>
        <v>31007</v>
      </c>
      <c r="AH69">
        <v>30007</v>
      </c>
      <c r="AI69">
        <v>1</v>
      </c>
      <c r="AJ69">
        <v>365000</v>
      </c>
    </row>
    <row r="70" spans="1:36">
      <c r="A70">
        <v>65</v>
      </c>
      <c r="B70">
        <v>65</v>
      </c>
      <c r="C70">
        <v>191100</v>
      </c>
      <c r="D70">
        <v>6</v>
      </c>
      <c r="E70">
        <v>6</v>
      </c>
      <c r="F70">
        <v>40</v>
      </c>
      <c r="G70">
        <v>130</v>
      </c>
      <c r="H70">
        <v>130</v>
      </c>
      <c r="I70">
        <v>30</v>
      </c>
      <c r="J70">
        <v>100</v>
      </c>
      <c r="K70">
        <v>80</v>
      </c>
      <c r="L70">
        <v>120</v>
      </c>
      <c r="M70">
        <v>200</v>
      </c>
      <c r="N70">
        <v>600</v>
      </c>
      <c r="O70">
        <v>200</v>
      </c>
      <c r="P70">
        <v>600</v>
      </c>
      <c r="Q70">
        <v>10</v>
      </c>
      <c r="R70">
        <v>50</v>
      </c>
      <c r="S70">
        <f t="shared" si="3"/>
        <v>399.93966760660254</v>
      </c>
      <c r="T70">
        <f t="shared" si="4"/>
        <v>14.36923076923077</v>
      </c>
      <c r="U70">
        <f>SUM($S$6:S70)</f>
        <v>7369.0180620357651</v>
      </c>
      <c r="V70">
        <f t="shared" si="5"/>
        <v>-36745.090310178821</v>
      </c>
      <c r="W70">
        <f t="shared" si="6"/>
        <v>-34520.090310178821</v>
      </c>
      <c r="X70">
        <f>INT((U70-(SUM($R$6:R70)/5))/((340+5*25)/5)+1)</f>
        <v>75</v>
      </c>
      <c r="Y70">
        <v>4</v>
      </c>
      <c r="Z70">
        <v>1</v>
      </c>
      <c r="AA70">
        <v>10000</v>
      </c>
      <c r="AB70">
        <v>4</v>
      </c>
      <c r="AC70">
        <v>130</v>
      </c>
      <c r="AD70">
        <v>3840</v>
      </c>
      <c r="AE70">
        <v>650</v>
      </c>
      <c r="AF70">
        <v>3840</v>
      </c>
      <c r="AG70">
        <f t="shared" si="2"/>
        <v>31007</v>
      </c>
      <c r="AH70">
        <v>30007</v>
      </c>
      <c r="AI70">
        <v>1</v>
      </c>
      <c r="AJ70">
        <v>370000</v>
      </c>
    </row>
    <row r="71" spans="1:36">
      <c r="A71">
        <v>66</v>
      </c>
      <c r="B71">
        <v>66</v>
      </c>
      <c r="C71">
        <v>200640</v>
      </c>
      <c r="D71">
        <v>6</v>
      </c>
      <c r="E71">
        <v>6</v>
      </c>
      <c r="F71">
        <v>40</v>
      </c>
      <c r="G71">
        <v>132</v>
      </c>
      <c r="H71">
        <v>132</v>
      </c>
      <c r="I71">
        <v>30</v>
      </c>
      <c r="J71">
        <v>100</v>
      </c>
      <c r="K71">
        <v>80</v>
      </c>
      <c r="L71">
        <v>120</v>
      </c>
      <c r="M71">
        <v>200</v>
      </c>
      <c r="N71">
        <v>600</v>
      </c>
      <c r="O71">
        <v>200</v>
      </c>
      <c r="P71">
        <v>600</v>
      </c>
      <c r="Q71">
        <v>10</v>
      </c>
      <c r="R71">
        <v>50</v>
      </c>
      <c r="S71">
        <f t="shared" si="3"/>
        <v>414.39421306114798</v>
      </c>
      <c r="T71">
        <f t="shared" si="4"/>
        <v>14.454545454545455</v>
      </c>
      <c r="U71">
        <f>SUM($S$6:S71)</f>
        <v>7783.4122750969127</v>
      </c>
      <c r="V71">
        <f t="shared" ref="V71:V85" si="7">V70-S71*5</f>
        <v>-38817.061375484562</v>
      </c>
      <c r="W71">
        <f t="shared" ref="W71:W85" si="8">W70-S71*5+R71</f>
        <v>-36542.061375484562</v>
      </c>
      <c r="X71">
        <f>INT((U71-(SUM($R$6:R71)/5))/((340+5*25)/5)+1)</f>
        <v>79</v>
      </c>
      <c r="Y71">
        <v>4</v>
      </c>
      <c r="Z71">
        <v>1</v>
      </c>
      <c r="AA71">
        <v>10000</v>
      </c>
      <c r="AB71">
        <v>4</v>
      </c>
      <c r="AC71">
        <v>132</v>
      </c>
      <c r="AD71">
        <v>3890</v>
      </c>
      <c r="AE71">
        <v>660</v>
      </c>
      <c r="AF71">
        <v>3890</v>
      </c>
      <c r="AG71">
        <f t="shared" ref="AG71:AG125" si="9">AH71+1000</f>
        <v>31007</v>
      </c>
      <c r="AH71">
        <v>30007</v>
      </c>
      <c r="AI71">
        <v>1</v>
      </c>
      <c r="AJ71">
        <v>375000</v>
      </c>
    </row>
    <row r="72" spans="1:36">
      <c r="A72">
        <v>67</v>
      </c>
      <c r="B72">
        <v>67</v>
      </c>
      <c r="C72">
        <v>210380</v>
      </c>
      <c r="D72">
        <v>6</v>
      </c>
      <c r="E72">
        <v>6</v>
      </c>
      <c r="F72">
        <v>40</v>
      </c>
      <c r="G72">
        <v>134</v>
      </c>
      <c r="H72">
        <v>134</v>
      </c>
      <c r="I72">
        <v>30</v>
      </c>
      <c r="J72">
        <v>100</v>
      </c>
      <c r="K72">
        <v>80</v>
      </c>
      <c r="L72">
        <v>120</v>
      </c>
      <c r="M72">
        <v>200</v>
      </c>
      <c r="N72">
        <v>600</v>
      </c>
      <c r="O72">
        <v>200</v>
      </c>
      <c r="P72">
        <v>600</v>
      </c>
      <c r="Q72">
        <v>10</v>
      </c>
      <c r="R72">
        <v>50</v>
      </c>
      <c r="S72">
        <f t="shared" si="3"/>
        <v>428.93152649398382</v>
      </c>
      <c r="T72">
        <f t="shared" si="4"/>
        <v>14.537313432835822</v>
      </c>
      <c r="U72">
        <f>SUM($S$6:S72)</f>
        <v>8212.343801590896</v>
      </c>
      <c r="V72">
        <f t="shared" si="7"/>
        <v>-40961.719007954482</v>
      </c>
      <c r="W72">
        <f t="shared" si="8"/>
        <v>-38636.719007954482</v>
      </c>
      <c r="X72">
        <f>INT((U72-(SUM($R$6:R72)/5))/((340+5*25)/5)+1)</f>
        <v>84</v>
      </c>
      <c r="Y72">
        <v>4</v>
      </c>
      <c r="Z72">
        <v>1</v>
      </c>
      <c r="AA72">
        <v>10000</v>
      </c>
      <c r="AB72">
        <v>4</v>
      </c>
      <c r="AC72">
        <v>134</v>
      </c>
      <c r="AD72">
        <v>3940</v>
      </c>
      <c r="AE72">
        <v>670</v>
      </c>
      <c r="AF72">
        <v>3940</v>
      </c>
      <c r="AG72">
        <f t="shared" si="9"/>
        <v>31007</v>
      </c>
      <c r="AH72">
        <v>30007</v>
      </c>
      <c r="AI72">
        <v>1</v>
      </c>
      <c r="AJ72">
        <v>380000</v>
      </c>
    </row>
    <row r="73" spans="1:36">
      <c r="A73">
        <v>68</v>
      </c>
      <c r="B73">
        <v>68</v>
      </c>
      <c r="C73">
        <v>220320</v>
      </c>
      <c r="D73">
        <v>6</v>
      </c>
      <c r="E73">
        <v>6</v>
      </c>
      <c r="F73">
        <v>40</v>
      </c>
      <c r="G73">
        <v>136</v>
      </c>
      <c r="H73">
        <v>136</v>
      </c>
      <c r="I73">
        <v>30</v>
      </c>
      <c r="J73">
        <v>100</v>
      </c>
      <c r="K73">
        <v>80</v>
      </c>
      <c r="L73">
        <v>120</v>
      </c>
      <c r="M73">
        <v>200</v>
      </c>
      <c r="N73">
        <v>600</v>
      </c>
      <c r="O73">
        <v>200</v>
      </c>
      <c r="P73">
        <v>600</v>
      </c>
      <c r="Q73">
        <v>10</v>
      </c>
      <c r="R73">
        <v>50</v>
      </c>
      <c r="S73">
        <f t="shared" si="3"/>
        <v>443.54917355280736</v>
      </c>
      <c r="T73">
        <f t="shared" si="4"/>
        <v>14.617647058823529</v>
      </c>
      <c r="U73">
        <f>SUM($S$6:S73)</f>
        <v>8655.8929751437026</v>
      </c>
      <c r="V73">
        <f t="shared" si="7"/>
        <v>-43179.46487571852</v>
      </c>
      <c r="W73">
        <f t="shared" si="8"/>
        <v>-40804.46487571852</v>
      </c>
      <c r="X73">
        <f>INT((U73-(SUM($R$6:R73)/5))/((340+5*25)/5)+1)</f>
        <v>88</v>
      </c>
      <c r="Y73">
        <v>4</v>
      </c>
      <c r="Z73">
        <v>1</v>
      </c>
      <c r="AA73">
        <v>10000</v>
      </c>
      <c r="AB73">
        <v>4</v>
      </c>
      <c r="AC73">
        <v>136</v>
      </c>
      <c r="AD73">
        <v>4000</v>
      </c>
      <c r="AE73">
        <v>680</v>
      </c>
      <c r="AF73">
        <v>4000</v>
      </c>
      <c r="AG73">
        <f t="shared" si="9"/>
        <v>31007</v>
      </c>
      <c r="AH73">
        <v>30007</v>
      </c>
      <c r="AI73">
        <v>1</v>
      </c>
      <c r="AJ73">
        <v>385000</v>
      </c>
    </row>
    <row r="74" spans="1:36">
      <c r="A74">
        <v>69</v>
      </c>
      <c r="B74">
        <v>69</v>
      </c>
      <c r="C74">
        <v>230460</v>
      </c>
      <c r="D74">
        <v>6</v>
      </c>
      <c r="E74">
        <v>6</v>
      </c>
      <c r="F74">
        <v>40</v>
      </c>
      <c r="G74">
        <v>138</v>
      </c>
      <c r="H74">
        <v>138</v>
      </c>
      <c r="I74">
        <v>30</v>
      </c>
      <c r="J74">
        <v>100</v>
      </c>
      <c r="K74">
        <v>80</v>
      </c>
      <c r="L74">
        <v>120</v>
      </c>
      <c r="M74">
        <v>200</v>
      </c>
      <c r="N74">
        <v>600</v>
      </c>
      <c r="O74">
        <v>200</v>
      </c>
      <c r="P74">
        <v>600</v>
      </c>
      <c r="Q74">
        <v>10</v>
      </c>
      <c r="R74">
        <v>50</v>
      </c>
      <c r="S74">
        <f t="shared" si="3"/>
        <v>458.24482572672042</v>
      </c>
      <c r="T74">
        <f t="shared" si="4"/>
        <v>14.695652173913043</v>
      </c>
      <c r="U74">
        <f>SUM($S$6:S74)</f>
        <v>9114.1378008704232</v>
      </c>
      <c r="V74">
        <f t="shared" si="7"/>
        <v>-45470.68900435212</v>
      </c>
      <c r="W74">
        <f t="shared" si="8"/>
        <v>-43045.68900435212</v>
      </c>
      <c r="X74">
        <f>INT((U74-(SUM($R$6:R74)/5))/((340+5*25)/5)+1)</f>
        <v>93</v>
      </c>
      <c r="Y74">
        <v>4</v>
      </c>
      <c r="Z74">
        <v>1</v>
      </c>
      <c r="AA74">
        <v>10000</v>
      </c>
      <c r="AB74">
        <v>4</v>
      </c>
      <c r="AC74">
        <v>138</v>
      </c>
      <c r="AD74">
        <v>4050</v>
      </c>
      <c r="AE74">
        <v>690</v>
      </c>
      <c r="AF74">
        <v>4050</v>
      </c>
      <c r="AG74">
        <f t="shared" si="9"/>
        <v>31007</v>
      </c>
      <c r="AH74">
        <v>30007</v>
      </c>
      <c r="AI74">
        <v>1</v>
      </c>
      <c r="AJ74">
        <v>390000</v>
      </c>
    </row>
    <row r="75" spans="1:36">
      <c r="A75">
        <v>70</v>
      </c>
      <c r="B75">
        <v>70</v>
      </c>
      <c r="C75">
        <v>240800</v>
      </c>
      <c r="D75">
        <v>6</v>
      </c>
      <c r="E75">
        <v>6</v>
      </c>
      <c r="F75">
        <v>40</v>
      </c>
      <c r="G75">
        <v>140</v>
      </c>
      <c r="H75">
        <v>140</v>
      </c>
      <c r="I75">
        <v>30</v>
      </c>
      <c r="J75">
        <v>100</v>
      </c>
      <c r="K75">
        <v>80</v>
      </c>
      <c r="L75">
        <v>120</v>
      </c>
      <c r="M75">
        <v>200</v>
      </c>
      <c r="N75">
        <v>600</v>
      </c>
      <c r="O75">
        <v>200</v>
      </c>
      <c r="P75">
        <v>600</v>
      </c>
      <c r="Q75">
        <v>10</v>
      </c>
      <c r="R75">
        <v>50</v>
      </c>
      <c r="S75">
        <f t="shared" si="3"/>
        <v>473.01625429814897</v>
      </c>
      <c r="T75">
        <f t="shared" si="4"/>
        <v>14.771428571428572</v>
      </c>
      <c r="U75">
        <f>SUM($S$6:S75)</f>
        <v>9587.1540551685721</v>
      </c>
      <c r="V75">
        <f t="shared" si="7"/>
        <v>-47835.770275842864</v>
      </c>
      <c r="W75">
        <f t="shared" si="8"/>
        <v>-45360.770275842864</v>
      </c>
      <c r="X75">
        <f>INT((U75-(SUM($R$6:R75)/5))/((340+5*25)/5)+1)</f>
        <v>98</v>
      </c>
      <c r="Y75">
        <v>4</v>
      </c>
      <c r="Z75">
        <v>1</v>
      </c>
      <c r="AA75">
        <v>10000</v>
      </c>
      <c r="AB75">
        <v>4</v>
      </c>
      <c r="AC75">
        <v>140</v>
      </c>
      <c r="AD75">
        <v>4110</v>
      </c>
      <c r="AE75">
        <v>700</v>
      </c>
      <c r="AF75">
        <v>4110</v>
      </c>
      <c r="AG75">
        <f t="shared" si="9"/>
        <v>31007</v>
      </c>
      <c r="AH75">
        <v>30007</v>
      </c>
      <c r="AI75">
        <v>1</v>
      </c>
      <c r="AJ75">
        <v>395000</v>
      </c>
    </row>
    <row r="76" spans="1:36">
      <c r="A76">
        <v>71</v>
      </c>
      <c r="B76">
        <v>71</v>
      </c>
      <c r="C76">
        <v>252760</v>
      </c>
      <c r="D76">
        <v>6</v>
      </c>
      <c r="E76">
        <v>6</v>
      </c>
      <c r="F76">
        <v>40</v>
      </c>
      <c r="G76">
        <v>142</v>
      </c>
      <c r="H76">
        <v>142</v>
      </c>
      <c r="I76">
        <v>30</v>
      </c>
      <c r="J76">
        <v>100</v>
      </c>
      <c r="K76">
        <v>80</v>
      </c>
      <c r="L76">
        <v>120</v>
      </c>
      <c r="M76">
        <v>200</v>
      </c>
      <c r="N76">
        <v>600</v>
      </c>
      <c r="O76">
        <v>200</v>
      </c>
      <c r="P76">
        <v>600</v>
      </c>
      <c r="Q76">
        <v>10</v>
      </c>
      <c r="R76">
        <v>50</v>
      </c>
      <c r="S76">
        <f t="shared" si="3"/>
        <v>489.86132472068419</v>
      </c>
      <c r="T76">
        <f t="shared" si="4"/>
        <v>16.845070422535212</v>
      </c>
      <c r="U76">
        <f>SUM($S$6:S76)</f>
        <v>10077.015379889257</v>
      </c>
      <c r="V76">
        <f t="shared" si="7"/>
        <v>-50285.076899446285</v>
      </c>
      <c r="W76">
        <f t="shared" si="8"/>
        <v>-47760.076899446285</v>
      </c>
      <c r="X76">
        <f>INT((U76-(SUM($R$6:R76)/5))/((340+5*25)/5)+1)</f>
        <v>103</v>
      </c>
      <c r="Y76">
        <v>4</v>
      </c>
      <c r="Z76">
        <v>1</v>
      </c>
      <c r="AA76">
        <v>10000</v>
      </c>
      <c r="AB76">
        <v>4</v>
      </c>
      <c r="AC76">
        <v>142</v>
      </c>
      <c r="AD76">
        <v>4160</v>
      </c>
      <c r="AE76">
        <v>710</v>
      </c>
      <c r="AF76">
        <v>4160</v>
      </c>
      <c r="AG76">
        <f t="shared" si="9"/>
        <v>31008</v>
      </c>
      <c r="AH76">
        <v>30008</v>
      </c>
      <c r="AI76">
        <v>1</v>
      </c>
      <c r="AJ76">
        <v>400000</v>
      </c>
    </row>
    <row r="77" spans="1:36">
      <c r="A77">
        <v>72</v>
      </c>
      <c r="B77">
        <v>72</v>
      </c>
      <c r="C77">
        <v>264960</v>
      </c>
      <c r="D77">
        <v>6</v>
      </c>
      <c r="E77">
        <v>6</v>
      </c>
      <c r="F77">
        <v>40</v>
      </c>
      <c r="G77">
        <v>144</v>
      </c>
      <c r="H77">
        <v>144</v>
      </c>
      <c r="I77">
        <v>30</v>
      </c>
      <c r="J77">
        <v>100</v>
      </c>
      <c r="K77">
        <v>80</v>
      </c>
      <c r="L77">
        <v>120</v>
      </c>
      <c r="M77">
        <v>200</v>
      </c>
      <c r="N77">
        <v>600</v>
      </c>
      <c r="O77">
        <v>200</v>
      </c>
      <c r="P77">
        <v>600</v>
      </c>
      <c r="Q77">
        <v>10</v>
      </c>
      <c r="R77">
        <v>50</v>
      </c>
      <c r="S77">
        <f t="shared" si="3"/>
        <v>506.80576916512865</v>
      </c>
      <c r="T77">
        <f t="shared" si="4"/>
        <v>16.944444444444443</v>
      </c>
      <c r="U77">
        <f>SUM($S$6:S77)</f>
        <v>10583.821149054385</v>
      </c>
      <c r="V77">
        <f t="shared" si="7"/>
        <v>-52819.105745271925</v>
      </c>
      <c r="W77">
        <f t="shared" si="8"/>
        <v>-50244.105745271925</v>
      </c>
      <c r="X77">
        <f>INT((U77-(SUM($R$6:R77)/5))/((340+5*25)/5)+1)</f>
        <v>109</v>
      </c>
      <c r="Y77">
        <v>4</v>
      </c>
      <c r="Z77">
        <v>1</v>
      </c>
      <c r="AA77">
        <v>10000</v>
      </c>
      <c r="AB77">
        <v>4</v>
      </c>
      <c r="AC77">
        <v>144</v>
      </c>
      <c r="AD77">
        <v>4210</v>
      </c>
      <c r="AE77">
        <v>720</v>
      </c>
      <c r="AF77">
        <v>4210</v>
      </c>
      <c r="AG77">
        <f t="shared" si="9"/>
        <v>31008</v>
      </c>
      <c r="AH77">
        <v>30008</v>
      </c>
      <c r="AI77">
        <v>1</v>
      </c>
      <c r="AJ77">
        <v>405000</v>
      </c>
    </row>
    <row r="78" spans="1:36">
      <c r="A78">
        <v>73</v>
      </c>
      <c r="B78">
        <v>73</v>
      </c>
      <c r="C78">
        <v>277400</v>
      </c>
      <c r="D78">
        <v>6</v>
      </c>
      <c r="E78">
        <v>6</v>
      </c>
      <c r="F78">
        <v>40</v>
      </c>
      <c r="G78">
        <v>146</v>
      </c>
      <c r="H78">
        <v>146</v>
      </c>
      <c r="I78">
        <v>30</v>
      </c>
      <c r="J78">
        <v>100</v>
      </c>
      <c r="K78">
        <v>80</v>
      </c>
      <c r="L78">
        <v>120</v>
      </c>
      <c r="M78">
        <v>200</v>
      </c>
      <c r="N78">
        <v>600</v>
      </c>
      <c r="O78">
        <v>200</v>
      </c>
      <c r="P78">
        <v>600</v>
      </c>
      <c r="Q78">
        <v>10</v>
      </c>
      <c r="R78">
        <v>50</v>
      </c>
      <c r="S78">
        <f t="shared" si="3"/>
        <v>523.84686505553964</v>
      </c>
      <c r="T78">
        <f t="shared" si="4"/>
        <v>17.041095890410958</v>
      </c>
      <c r="U78">
        <f>SUM($S$6:S78)</f>
        <v>11107.668014109924</v>
      </c>
      <c r="V78">
        <f t="shared" si="7"/>
        <v>-55438.340070549624</v>
      </c>
      <c r="W78">
        <f t="shared" si="8"/>
        <v>-52813.340070549624</v>
      </c>
      <c r="X78">
        <f>INT((U78-(SUM($R$6:R78)/5))/((340+5*25)/5)+1)</f>
        <v>114</v>
      </c>
      <c r="Y78">
        <v>4</v>
      </c>
      <c r="Z78">
        <v>1</v>
      </c>
      <c r="AA78">
        <v>10000</v>
      </c>
      <c r="AB78">
        <v>4</v>
      </c>
      <c r="AC78">
        <v>146</v>
      </c>
      <c r="AD78">
        <v>4270</v>
      </c>
      <c r="AE78">
        <v>730</v>
      </c>
      <c r="AF78">
        <v>4270</v>
      </c>
      <c r="AG78">
        <f t="shared" si="9"/>
        <v>31008</v>
      </c>
      <c r="AH78">
        <v>30008</v>
      </c>
      <c r="AI78">
        <v>1</v>
      </c>
      <c r="AJ78">
        <v>410000</v>
      </c>
    </row>
    <row r="79" spans="1:36">
      <c r="A79">
        <v>74</v>
      </c>
      <c r="B79">
        <v>74</v>
      </c>
      <c r="C79">
        <v>290080</v>
      </c>
      <c r="D79">
        <v>6</v>
      </c>
      <c r="E79">
        <v>6</v>
      </c>
      <c r="F79">
        <v>40</v>
      </c>
      <c r="G79">
        <v>148</v>
      </c>
      <c r="H79">
        <v>148</v>
      </c>
      <c r="I79">
        <v>30</v>
      </c>
      <c r="J79">
        <v>100</v>
      </c>
      <c r="K79">
        <v>80</v>
      </c>
      <c r="L79">
        <v>120</v>
      </c>
      <c r="M79">
        <v>200</v>
      </c>
      <c r="N79">
        <v>600</v>
      </c>
      <c r="O79">
        <v>200</v>
      </c>
      <c r="P79">
        <v>600</v>
      </c>
      <c r="Q79">
        <v>10</v>
      </c>
      <c r="R79">
        <v>50</v>
      </c>
      <c r="S79">
        <f t="shared" si="3"/>
        <v>540.98200019067474</v>
      </c>
      <c r="T79">
        <f t="shared" si="4"/>
        <v>17.135135135135137</v>
      </c>
      <c r="U79">
        <f>SUM($S$6:S79)</f>
        <v>11648.6500143006</v>
      </c>
      <c r="V79">
        <f t="shared" si="7"/>
        <v>-58143.250071502996</v>
      </c>
      <c r="W79">
        <f t="shared" si="8"/>
        <v>-55468.250071502996</v>
      </c>
      <c r="X79">
        <f>INT((U79-(SUM($R$6:R79)/5))/((340+5*25)/5)+1)</f>
        <v>120</v>
      </c>
      <c r="Y79">
        <v>4</v>
      </c>
      <c r="Z79">
        <v>1</v>
      </c>
      <c r="AA79">
        <v>10000</v>
      </c>
      <c r="AB79">
        <v>4</v>
      </c>
      <c r="AC79">
        <v>148</v>
      </c>
      <c r="AD79">
        <v>4320</v>
      </c>
      <c r="AE79">
        <v>740</v>
      </c>
      <c r="AF79">
        <v>4320</v>
      </c>
      <c r="AG79">
        <f t="shared" si="9"/>
        <v>31008</v>
      </c>
      <c r="AH79">
        <v>30008</v>
      </c>
      <c r="AI79">
        <v>1</v>
      </c>
      <c r="AJ79">
        <v>415000</v>
      </c>
    </row>
    <row r="80" spans="1:36">
      <c r="A80">
        <v>75</v>
      </c>
      <c r="B80">
        <v>75</v>
      </c>
      <c r="C80">
        <v>303000</v>
      </c>
      <c r="D80">
        <v>6</v>
      </c>
      <c r="E80">
        <v>6</v>
      </c>
      <c r="F80">
        <v>40</v>
      </c>
      <c r="G80">
        <v>150</v>
      </c>
      <c r="H80">
        <v>150</v>
      </c>
      <c r="I80">
        <v>30</v>
      </c>
      <c r="J80">
        <v>100</v>
      </c>
      <c r="K80">
        <v>80</v>
      </c>
      <c r="L80">
        <v>120</v>
      </c>
      <c r="M80">
        <v>200</v>
      </c>
      <c r="N80">
        <v>600</v>
      </c>
      <c r="O80">
        <v>200</v>
      </c>
      <c r="P80">
        <v>600</v>
      </c>
      <c r="Q80">
        <v>10</v>
      </c>
      <c r="R80">
        <v>50</v>
      </c>
      <c r="S80">
        <f t="shared" si="3"/>
        <v>558.20866685734143</v>
      </c>
      <c r="T80">
        <f t="shared" si="4"/>
        <v>17.226666666666667</v>
      </c>
      <c r="U80">
        <f>SUM($S$6:S80)</f>
        <v>12206.858681157941</v>
      </c>
      <c r="V80">
        <f t="shared" si="7"/>
        <v>-60934.293405789707</v>
      </c>
      <c r="W80">
        <f t="shared" si="8"/>
        <v>-58209.293405789707</v>
      </c>
      <c r="X80">
        <f>INT((U80-(SUM($R$6:R80)/5))/((340+5*25)/5)+1)</f>
        <v>126</v>
      </c>
      <c r="Y80">
        <v>5</v>
      </c>
      <c r="Z80">
        <v>1</v>
      </c>
      <c r="AA80">
        <v>10000</v>
      </c>
      <c r="AB80">
        <v>5</v>
      </c>
      <c r="AC80">
        <v>150</v>
      </c>
      <c r="AD80">
        <v>4380</v>
      </c>
      <c r="AE80">
        <v>750</v>
      </c>
      <c r="AF80">
        <v>4380</v>
      </c>
      <c r="AG80">
        <f t="shared" si="9"/>
        <v>31008</v>
      </c>
      <c r="AH80">
        <v>30008</v>
      </c>
      <c r="AI80">
        <v>1</v>
      </c>
      <c r="AJ80">
        <v>420000</v>
      </c>
    </row>
    <row r="81" spans="1:36">
      <c r="A81">
        <v>76</v>
      </c>
      <c r="B81">
        <v>76</v>
      </c>
      <c r="C81">
        <v>316160</v>
      </c>
      <c r="D81">
        <v>6</v>
      </c>
      <c r="E81">
        <v>6</v>
      </c>
      <c r="F81">
        <v>40</v>
      </c>
      <c r="G81">
        <v>152</v>
      </c>
      <c r="H81">
        <v>152</v>
      </c>
      <c r="I81">
        <v>30</v>
      </c>
      <c r="J81">
        <v>100</v>
      </c>
      <c r="K81">
        <v>80</v>
      </c>
      <c r="L81">
        <v>120</v>
      </c>
      <c r="M81">
        <v>200</v>
      </c>
      <c r="N81">
        <v>600</v>
      </c>
      <c r="O81">
        <v>200</v>
      </c>
      <c r="P81">
        <v>600</v>
      </c>
      <c r="Q81">
        <v>10</v>
      </c>
      <c r="R81">
        <v>50</v>
      </c>
      <c r="S81">
        <f t="shared" si="3"/>
        <v>575.52445633102559</v>
      </c>
      <c r="T81">
        <f t="shared" si="4"/>
        <v>17.315789473684209</v>
      </c>
      <c r="U81">
        <f>SUM($S$6:S81)</f>
        <v>12782.383137488967</v>
      </c>
      <c r="V81">
        <f t="shared" si="7"/>
        <v>-63811.915687444838</v>
      </c>
      <c r="W81">
        <f t="shared" si="8"/>
        <v>-61036.915687444838</v>
      </c>
      <c r="X81">
        <f>INT((U81-(SUM($R$6:R81)/5))/((340+5*25)/5)+1)</f>
        <v>132</v>
      </c>
      <c r="Y81">
        <v>5</v>
      </c>
      <c r="Z81">
        <v>1</v>
      </c>
      <c r="AA81">
        <v>10000</v>
      </c>
      <c r="AB81">
        <v>5</v>
      </c>
      <c r="AC81">
        <v>152</v>
      </c>
      <c r="AD81">
        <v>4430</v>
      </c>
      <c r="AE81">
        <v>760</v>
      </c>
      <c r="AF81">
        <v>4430</v>
      </c>
      <c r="AG81">
        <f t="shared" si="9"/>
        <v>31008</v>
      </c>
      <c r="AH81">
        <v>30008</v>
      </c>
      <c r="AI81">
        <v>1</v>
      </c>
      <c r="AJ81">
        <v>425000</v>
      </c>
    </row>
    <row r="82" spans="1:36">
      <c r="A82">
        <v>77</v>
      </c>
      <c r="B82">
        <v>77</v>
      </c>
      <c r="C82">
        <v>329560</v>
      </c>
      <c r="D82">
        <v>6</v>
      </c>
      <c r="E82">
        <v>6</v>
      </c>
      <c r="F82">
        <v>40</v>
      </c>
      <c r="G82">
        <v>154</v>
      </c>
      <c r="H82">
        <v>154</v>
      </c>
      <c r="I82">
        <v>30</v>
      </c>
      <c r="J82">
        <v>100</v>
      </c>
      <c r="K82">
        <v>80</v>
      </c>
      <c r="L82">
        <v>120</v>
      </c>
      <c r="M82">
        <v>200</v>
      </c>
      <c r="N82">
        <v>600</v>
      </c>
      <c r="O82">
        <v>200</v>
      </c>
      <c r="P82">
        <v>600</v>
      </c>
      <c r="Q82">
        <v>10</v>
      </c>
      <c r="R82">
        <v>50</v>
      </c>
      <c r="S82">
        <f t="shared" si="3"/>
        <v>592.92705373362298</v>
      </c>
      <c r="T82">
        <f t="shared" si="4"/>
        <v>17.402597402597401</v>
      </c>
      <c r="U82">
        <f>SUM($S$6:S82)</f>
        <v>13375.31019122259</v>
      </c>
      <c r="V82">
        <f t="shared" si="7"/>
        <v>-66776.550956112958</v>
      </c>
      <c r="W82">
        <f t="shared" si="8"/>
        <v>-63951.550956112951</v>
      </c>
      <c r="X82">
        <f>INT((U82-(SUM($R$6:R82)/5))/((340+5*25)/5)+1)</f>
        <v>138</v>
      </c>
      <c r="Y82">
        <v>5</v>
      </c>
      <c r="Z82">
        <v>1</v>
      </c>
      <c r="AA82">
        <v>10000</v>
      </c>
      <c r="AB82">
        <v>5</v>
      </c>
      <c r="AC82">
        <v>154</v>
      </c>
      <c r="AD82">
        <v>4480</v>
      </c>
      <c r="AE82">
        <v>770</v>
      </c>
      <c r="AF82">
        <v>4480</v>
      </c>
      <c r="AG82">
        <f t="shared" si="9"/>
        <v>31008</v>
      </c>
      <c r="AH82">
        <v>30008</v>
      </c>
      <c r="AI82">
        <v>1</v>
      </c>
      <c r="AJ82">
        <v>430000</v>
      </c>
    </row>
    <row r="83" spans="1:36">
      <c r="A83">
        <v>78</v>
      </c>
      <c r="B83">
        <v>78</v>
      </c>
      <c r="C83">
        <v>343200</v>
      </c>
      <c r="D83">
        <v>6</v>
      </c>
      <c r="E83">
        <v>6</v>
      </c>
      <c r="F83">
        <v>40</v>
      </c>
      <c r="G83">
        <v>156</v>
      </c>
      <c r="H83">
        <v>156</v>
      </c>
      <c r="I83">
        <v>30</v>
      </c>
      <c r="J83">
        <v>100</v>
      </c>
      <c r="K83">
        <v>80</v>
      </c>
      <c r="L83">
        <v>120</v>
      </c>
      <c r="M83">
        <v>200</v>
      </c>
      <c r="N83">
        <v>600</v>
      </c>
      <c r="O83">
        <v>200</v>
      </c>
      <c r="P83">
        <v>600</v>
      </c>
      <c r="Q83">
        <v>10</v>
      </c>
      <c r="R83">
        <v>50</v>
      </c>
      <c r="S83">
        <f t="shared" si="3"/>
        <v>610.41423322080243</v>
      </c>
      <c r="T83">
        <f t="shared" si="4"/>
        <v>17.487179487179485</v>
      </c>
      <c r="U83">
        <f>SUM($S$6:S83)</f>
        <v>13985.724424443393</v>
      </c>
      <c r="V83">
        <f t="shared" si="7"/>
        <v>-69828.62212221697</v>
      </c>
      <c r="W83">
        <f t="shared" si="8"/>
        <v>-66953.62212221697</v>
      </c>
      <c r="X83">
        <f>INT((U83-(SUM($R$6:R83)/5))/((340+5*25)/5)+1)</f>
        <v>145</v>
      </c>
      <c r="Y83">
        <v>5</v>
      </c>
      <c r="Z83">
        <v>1</v>
      </c>
      <c r="AA83">
        <v>10000</v>
      </c>
      <c r="AB83">
        <v>5</v>
      </c>
      <c r="AC83">
        <v>156</v>
      </c>
      <c r="AD83">
        <v>4540</v>
      </c>
      <c r="AE83">
        <v>780</v>
      </c>
      <c r="AF83">
        <v>4540</v>
      </c>
      <c r="AG83">
        <f t="shared" si="9"/>
        <v>31008</v>
      </c>
      <c r="AH83">
        <v>30008</v>
      </c>
      <c r="AI83">
        <v>1</v>
      </c>
      <c r="AJ83">
        <v>435000</v>
      </c>
    </row>
    <row r="84" spans="1:36">
      <c r="A84">
        <v>79</v>
      </c>
      <c r="B84">
        <v>79</v>
      </c>
      <c r="C84">
        <v>357080</v>
      </c>
      <c r="D84">
        <v>6</v>
      </c>
      <c r="E84">
        <v>6</v>
      </c>
      <c r="F84">
        <v>40</v>
      </c>
      <c r="G84">
        <v>158</v>
      </c>
      <c r="H84">
        <v>158</v>
      </c>
      <c r="I84">
        <v>30</v>
      </c>
      <c r="J84">
        <v>100</v>
      </c>
      <c r="K84">
        <v>80</v>
      </c>
      <c r="L84">
        <v>120</v>
      </c>
      <c r="M84">
        <v>200</v>
      </c>
      <c r="N84">
        <v>600</v>
      </c>
      <c r="O84">
        <v>200</v>
      </c>
      <c r="P84">
        <v>600</v>
      </c>
      <c r="Q84">
        <v>10</v>
      </c>
      <c r="R84">
        <v>50</v>
      </c>
      <c r="S84">
        <f t="shared" si="3"/>
        <v>627.98385347396697</v>
      </c>
      <c r="T84">
        <f t="shared" si="4"/>
        <v>17.569620253164558</v>
      </c>
      <c r="U84">
        <f>SUM($S$6:S84)</f>
        <v>14613.70827791736</v>
      </c>
      <c r="V84">
        <f t="shared" si="7"/>
        <v>-72968.541389586811</v>
      </c>
      <c r="W84">
        <f t="shared" si="8"/>
        <v>-70043.541389586811</v>
      </c>
      <c r="X84">
        <f>INT((U84-(SUM($R$6:R84)/5))/((340+5*25)/5)+1)</f>
        <v>151</v>
      </c>
      <c r="Y84">
        <v>5</v>
      </c>
      <c r="Z84">
        <v>1</v>
      </c>
      <c r="AA84">
        <v>10000</v>
      </c>
      <c r="AB84">
        <v>5</v>
      </c>
      <c r="AC84">
        <v>158</v>
      </c>
      <c r="AD84">
        <v>4590</v>
      </c>
      <c r="AE84">
        <v>790</v>
      </c>
      <c r="AF84">
        <v>4590</v>
      </c>
      <c r="AG84">
        <f t="shared" si="9"/>
        <v>31008</v>
      </c>
      <c r="AH84">
        <v>30008</v>
      </c>
      <c r="AI84">
        <v>1</v>
      </c>
      <c r="AJ84">
        <v>440000</v>
      </c>
    </row>
    <row r="85" spans="1:36">
      <c r="A85">
        <v>80</v>
      </c>
      <c r="B85">
        <v>80</v>
      </c>
      <c r="C85">
        <v>371200</v>
      </c>
      <c r="D85">
        <v>6</v>
      </c>
      <c r="E85">
        <v>6</v>
      </c>
      <c r="F85">
        <v>40</v>
      </c>
      <c r="G85">
        <v>160</v>
      </c>
      <c r="H85">
        <v>160</v>
      </c>
      <c r="I85">
        <v>30</v>
      </c>
      <c r="J85">
        <v>100</v>
      </c>
      <c r="K85">
        <v>80</v>
      </c>
      <c r="L85">
        <v>120</v>
      </c>
      <c r="M85">
        <v>200</v>
      </c>
      <c r="N85">
        <v>600</v>
      </c>
      <c r="O85">
        <v>200</v>
      </c>
      <c r="P85">
        <v>600</v>
      </c>
      <c r="Q85">
        <v>10</v>
      </c>
      <c r="R85">
        <v>50</v>
      </c>
      <c r="S85">
        <f t="shared" si="3"/>
        <v>645.63385347396695</v>
      </c>
      <c r="T85">
        <f t="shared" si="4"/>
        <v>17.649999999999999</v>
      </c>
      <c r="U85">
        <f>SUM($S$6:S85)</f>
        <v>15259.342131391326</v>
      </c>
      <c r="V85">
        <f t="shared" si="7"/>
        <v>-76196.710656956653</v>
      </c>
      <c r="W85">
        <f t="shared" si="8"/>
        <v>-73221.710656956653</v>
      </c>
      <c r="X85">
        <f>INT((U85-(SUM($R$6:R85)/5))/((340+5*25)/5)+1)</f>
        <v>158</v>
      </c>
      <c r="Y85">
        <v>5</v>
      </c>
      <c r="Z85">
        <v>1</v>
      </c>
      <c r="AA85">
        <v>10000</v>
      </c>
      <c r="AB85">
        <v>5</v>
      </c>
      <c r="AC85">
        <v>160</v>
      </c>
      <c r="AD85">
        <v>4650</v>
      </c>
      <c r="AE85">
        <v>800</v>
      </c>
      <c r="AF85">
        <v>4650</v>
      </c>
      <c r="AG85">
        <f t="shared" si="9"/>
        <v>31008</v>
      </c>
      <c r="AH85">
        <v>30008</v>
      </c>
      <c r="AI85">
        <v>1</v>
      </c>
      <c r="AJ85">
        <v>445000</v>
      </c>
    </row>
    <row r="86" spans="1:36" s="5" customFormat="1">
      <c r="A86" s="5">
        <v>81</v>
      </c>
      <c r="B86" s="5">
        <v>81</v>
      </c>
      <c r="C86" s="5">
        <f>C85+2*(C85-C84)</f>
        <v>399440</v>
      </c>
      <c r="D86" s="5">
        <v>6</v>
      </c>
      <c r="E86" s="5">
        <v>6</v>
      </c>
      <c r="F86" s="5">
        <v>40</v>
      </c>
      <c r="G86" s="5">
        <v>162</v>
      </c>
      <c r="H86" s="5">
        <v>162</v>
      </c>
      <c r="I86">
        <v>30</v>
      </c>
      <c r="J86">
        <v>100</v>
      </c>
      <c r="K86" s="5">
        <v>80</v>
      </c>
      <c r="L86" s="5">
        <v>120</v>
      </c>
      <c r="M86" s="5">
        <v>200</v>
      </c>
      <c r="N86">
        <v>600</v>
      </c>
      <c r="O86" s="5">
        <v>200</v>
      </c>
      <c r="P86">
        <v>600</v>
      </c>
      <c r="Q86" s="5">
        <v>10</v>
      </c>
      <c r="R86" s="5">
        <v>50</v>
      </c>
      <c r="S86">
        <f t="shared" ref="S86:S105" si="10">S85+T86</f>
        <v>680.49805100483115</v>
      </c>
      <c r="T86">
        <f t="shared" si="4"/>
        <v>34.864197530864196</v>
      </c>
      <c r="U86">
        <f>SUM($S$6:S86)</f>
        <v>15939.840182396158</v>
      </c>
      <c r="V86">
        <f t="shared" ref="V86:V105" si="11">V85-S86*5</f>
        <v>-79599.200911980806</v>
      </c>
      <c r="W86">
        <f t="shared" ref="W86:W105" si="12">W85-S86*5+R86</f>
        <v>-76574.200911980806</v>
      </c>
      <c r="X86">
        <f>INT((U86-(SUM($R$6:R86)/5))/((340+5*25)/5)+1)</f>
        <v>165</v>
      </c>
      <c r="Y86" s="5">
        <v>5</v>
      </c>
      <c r="Z86" s="5">
        <v>1</v>
      </c>
      <c r="AA86">
        <v>10000</v>
      </c>
      <c r="AB86" s="5">
        <v>5</v>
      </c>
      <c r="AC86">
        <v>162</v>
      </c>
      <c r="AD86">
        <v>4710</v>
      </c>
      <c r="AE86">
        <v>810</v>
      </c>
      <c r="AF86">
        <v>4710</v>
      </c>
      <c r="AG86">
        <f t="shared" si="9"/>
        <v>31008</v>
      </c>
      <c r="AH86" s="5">
        <v>30008</v>
      </c>
      <c r="AI86">
        <v>1</v>
      </c>
      <c r="AJ86">
        <v>450000</v>
      </c>
    </row>
    <row r="87" spans="1:36" s="5" customFormat="1">
      <c r="A87" s="5">
        <v>82</v>
      </c>
      <c r="B87" s="5">
        <v>82</v>
      </c>
      <c r="C87" s="5">
        <f t="shared" ref="C87:C105" si="13">C86+C86-C85</f>
        <v>427680</v>
      </c>
      <c r="D87" s="5">
        <v>6</v>
      </c>
      <c r="E87" s="5">
        <v>6</v>
      </c>
      <c r="F87" s="5">
        <v>40</v>
      </c>
      <c r="G87" s="5">
        <v>164</v>
      </c>
      <c r="H87" s="5">
        <v>164</v>
      </c>
      <c r="I87">
        <v>30</v>
      </c>
      <c r="J87">
        <v>100</v>
      </c>
      <c r="K87" s="5">
        <v>80</v>
      </c>
      <c r="L87" s="5">
        <v>120</v>
      </c>
      <c r="M87" s="5">
        <v>200</v>
      </c>
      <c r="N87">
        <v>600</v>
      </c>
      <c r="O87" s="5">
        <v>200</v>
      </c>
      <c r="P87">
        <v>600</v>
      </c>
      <c r="Q87" s="5">
        <v>10</v>
      </c>
      <c r="R87" s="5">
        <v>50</v>
      </c>
      <c r="S87">
        <f t="shared" si="10"/>
        <v>714.937075395075</v>
      </c>
      <c r="T87">
        <f t="shared" si="4"/>
        <v>34.439024390243901</v>
      </c>
      <c r="U87">
        <f>SUM($S$6:S87)</f>
        <v>16654.777257791233</v>
      </c>
      <c r="V87">
        <f>V86-S87*5</f>
        <v>-83173.886288956186</v>
      </c>
      <c r="W87">
        <f t="shared" si="12"/>
        <v>-80098.886288956186</v>
      </c>
      <c r="X87">
        <f>INT((U87-(SUM($R$6:R87)/5))/((340+5*25)/5)+1)</f>
        <v>173</v>
      </c>
      <c r="Y87" s="5">
        <v>5</v>
      </c>
      <c r="Z87" s="5">
        <v>1</v>
      </c>
      <c r="AA87">
        <v>10000</v>
      </c>
      <c r="AB87" s="5">
        <v>5</v>
      </c>
      <c r="AC87">
        <v>164</v>
      </c>
      <c r="AD87">
        <v>4770</v>
      </c>
      <c r="AE87">
        <v>820</v>
      </c>
      <c r="AF87">
        <v>4770</v>
      </c>
      <c r="AG87">
        <f t="shared" si="9"/>
        <v>31008</v>
      </c>
      <c r="AH87" s="5">
        <v>30008</v>
      </c>
      <c r="AI87">
        <v>1</v>
      </c>
      <c r="AJ87">
        <v>455000</v>
      </c>
    </row>
    <row r="88" spans="1:36" s="5" customFormat="1">
      <c r="A88" s="5">
        <v>83</v>
      </c>
      <c r="B88" s="5">
        <v>83</v>
      </c>
      <c r="C88" s="5">
        <f t="shared" si="13"/>
        <v>455920</v>
      </c>
      <c r="D88" s="5">
        <v>6</v>
      </c>
      <c r="E88" s="5">
        <v>6</v>
      </c>
      <c r="F88" s="5">
        <v>40</v>
      </c>
      <c r="G88" s="5">
        <v>166</v>
      </c>
      <c r="H88" s="5">
        <v>166</v>
      </c>
      <c r="I88">
        <v>30</v>
      </c>
      <c r="J88">
        <v>100</v>
      </c>
      <c r="K88" s="5">
        <v>80</v>
      </c>
      <c r="L88" s="5">
        <v>120</v>
      </c>
      <c r="M88" s="5">
        <v>200</v>
      </c>
      <c r="N88">
        <v>600</v>
      </c>
      <c r="O88" s="5">
        <v>200</v>
      </c>
      <c r="P88">
        <v>600</v>
      </c>
      <c r="Q88" s="5">
        <v>10</v>
      </c>
      <c r="R88" s="5">
        <v>50</v>
      </c>
      <c r="S88">
        <f t="shared" si="10"/>
        <v>748.96117178061718</v>
      </c>
      <c r="T88">
        <f t="shared" si="4"/>
        <v>34.024096385542165</v>
      </c>
      <c r="U88">
        <f>SUM($S$6:S88)</f>
        <v>17403.738429571851</v>
      </c>
      <c r="V88">
        <f t="shared" si="11"/>
        <v>-86918.69214785927</v>
      </c>
      <c r="W88">
        <f t="shared" si="12"/>
        <v>-83793.69214785927</v>
      </c>
      <c r="X88">
        <f>INT((U88-(SUM($R$6:R88)/5))/((340+5*25)/5)+1)</f>
        <v>181</v>
      </c>
      <c r="Y88" s="5">
        <v>5</v>
      </c>
      <c r="Z88" s="5">
        <v>1</v>
      </c>
      <c r="AA88">
        <v>10000</v>
      </c>
      <c r="AB88" s="5">
        <v>5</v>
      </c>
      <c r="AC88">
        <v>166</v>
      </c>
      <c r="AD88">
        <v>4830</v>
      </c>
      <c r="AE88">
        <v>830</v>
      </c>
      <c r="AF88">
        <v>4830</v>
      </c>
      <c r="AG88">
        <f t="shared" si="9"/>
        <v>31008</v>
      </c>
      <c r="AH88" s="5">
        <v>30008</v>
      </c>
      <c r="AI88">
        <v>1</v>
      </c>
      <c r="AJ88">
        <v>460000</v>
      </c>
    </row>
    <row r="89" spans="1:36" s="5" customFormat="1">
      <c r="A89" s="5">
        <v>84</v>
      </c>
      <c r="B89" s="5">
        <v>84</v>
      </c>
      <c r="C89" s="5">
        <f t="shared" si="13"/>
        <v>484160</v>
      </c>
      <c r="D89" s="5">
        <v>6</v>
      </c>
      <c r="E89" s="5">
        <v>6</v>
      </c>
      <c r="F89" s="5">
        <v>40</v>
      </c>
      <c r="G89" s="5">
        <v>168</v>
      </c>
      <c r="H89" s="5">
        <v>168</v>
      </c>
      <c r="I89">
        <v>30</v>
      </c>
      <c r="J89">
        <v>100</v>
      </c>
      <c r="K89" s="5">
        <v>80</v>
      </c>
      <c r="L89" s="5">
        <v>120</v>
      </c>
      <c r="M89" s="5">
        <v>200</v>
      </c>
      <c r="N89">
        <v>600</v>
      </c>
      <c r="O89" s="5">
        <v>200</v>
      </c>
      <c r="P89">
        <v>600</v>
      </c>
      <c r="Q89" s="5">
        <v>10</v>
      </c>
      <c r="R89" s="5">
        <v>50</v>
      </c>
      <c r="S89">
        <f t="shared" si="10"/>
        <v>782.58021939966477</v>
      </c>
      <c r="T89">
        <f t="shared" si="4"/>
        <v>33.61904761904762</v>
      </c>
      <c r="U89">
        <f>SUM($S$6:S89)</f>
        <v>18186.318648971515</v>
      </c>
      <c r="V89">
        <f t="shared" si="11"/>
        <v>-90831.593244857591</v>
      </c>
      <c r="W89">
        <f t="shared" si="12"/>
        <v>-87656.593244857591</v>
      </c>
      <c r="X89">
        <f>INT((U89-(SUM($R$6:R89)/5))/((340+5*25)/5)+1)</f>
        <v>189</v>
      </c>
      <c r="Y89" s="5">
        <v>5</v>
      </c>
      <c r="Z89" s="5">
        <v>1</v>
      </c>
      <c r="AA89">
        <v>10000</v>
      </c>
      <c r="AB89" s="5">
        <v>5</v>
      </c>
      <c r="AC89">
        <v>168</v>
      </c>
      <c r="AD89">
        <v>4890</v>
      </c>
      <c r="AE89">
        <v>840</v>
      </c>
      <c r="AF89">
        <v>4890</v>
      </c>
      <c r="AG89">
        <f t="shared" si="9"/>
        <v>31008</v>
      </c>
      <c r="AH89" s="5">
        <v>30008</v>
      </c>
      <c r="AI89">
        <v>1</v>
      </c>
      <c r="AJ89">
        <v>465000</v>
      </c>
    </row>
    <row r="90" spans="1:36" s="5" customFormat="1">
      <c r="A90" s="5">
        <v>85</v>
      </c>
      <c r="B90" s="5">
        <v>85</v>
      </c>
      <c r="C90" s="5">
        <f t="shared" si="13"/>
        <v>512400</v>
      </c>
      <c r="D90" s="5">
        <v>6</v>
      </c>
      <c r="E90" s="5">
        <v>6</v>
      </c>
      <c r="F90" s="5">
        <v>40</v>
      </c>
      <c r="G90" s="5">
        <v>170</v>
      </c>
      <c r="H90" s="5">
        <v>170</v>
      </c>
      <c r="I90">
        <v>30</v>
      </c>
      <c r="J90">
        <v>100</v>
      </c>
      <c r="K90" s="5">
        <v>80</v>
      </c>
      <c r="L90" s="5">
        <v>120</v>
      </c>
      <c r="M90" s="5">
        <v>200</v>
      </c>
      <c r="N90">
        <v>600</v>
      </c>
      <c r="O90" s="5">
        <v>200</v>
      </c>
      <c r="P90">
        <v>600</v>
      </c>
      <c r="Q90" s="5">
        <v>10</v>
      </c>
      <c r="R90" s="5">
        <v>50</v>
      </c>
      <c r="S90">
        <f t="shared" si="10"/>
        <v>815.8037488114295</v>
      </c>
      <c r="T90">
        <f t="shared" si="4"/>
        <v>33.223529411764709</v>
      </c>
      <c r="U90">
        <f>SUM($S$6:S90)</f>
        <v>19002.122397782943</v>
      </c>
      <c r="V90">
        <f t="shared" si="11"/>
        <v>-94910.611988914738</v>
      </c>
      <c r="W90">
        <f t="shared" si="12"/>
        <v>-91685.611988914738</v>
      </c>
      <c r="X90">
        <f>INT((U90-(SUM($R$6:R90)/5))/((340+5*25)/5)+1)</f>
        <v>198</v>
      </c>
      <c r="Y90" s="5">
        <v>5</v>
      </c>
      <c r="Z90" s="5">
        <v>1</v>
      </c>
      <c r="AA90">
        <v>10000</v>
      </c>
      <c r="AB90" s="5">
        <v>5</v>
      </c>
      <c r="AC90">
        <v>170</v>
      </c>
      <c r="AD90">
        <v>4950</v>
      </c>
      <c r="AE90">
        <v>850</v>
      </c>
      <c r="AF90">
        <v>4950</v>
      </c>
      <c r="AG90">
        <f t="shared" si="9"/>
        <v>31008</v>
      </c>
      <c r="AH90" s="5">
        <v>30008</v>
      </c>
      <c r="AI90">
        <v>1</v>
      </c>
      <c r="AJ90">
        <v>470000</v>
      </c>
    </row>
    <row r="91" spans="1:36" s="5" customFormat="1">
      <c r="A91" s="5">
        <v>86</v>
      </c>
      <c r="B91" s="5">
        <v>86</v>
      </c>
      <c r="C91" s="5">
        <f>C90+2*(C90-C89)</f>
        <v>568880</v>
      </c>
      <c r="D91" s="5">
        <v>6</v>
      </c>
      <c r="E91" s="5">
        <v>6</v>
      </c>
      <c r="F91" s="5">
        <v>40</v>
      </c>
      <c r="G91" s="5">
        <v>172</v>
      </c>
      <c r="H91" s="5">
        <v>172</v>
      </c>
      <c r="I91">
        <v>30</v>
      </c>
      <c r="J91">
        <v>100</v>
      </c>
      <c r="K91" s="5">
        <v>80</v>
      </c>
      <c r="L91" s="5">
        <v>120</v>
      </c>
      <c r="M91" s="5">
        <v>200</v>
      </c>
      <c r="N91">
        <v>600</v>
      </c>
      <c r="O91" s="5">
        <v>200</v>
      </c>
      <c r="P91">
        <v>600</v>
      </c>
      <c r="Q91" s="5">
        <v>10</v>
      </c>
      <c r="R91" s="5">
        <v>50</v>
      </c>
      <c r="S91">
        <f t="shared" si="10"/>
        <v>881.47816741608062</v>
      </c>
      <c r="T91">
        <f t="shared" ref="T91:T98" si="14">(C91-C90)/AE91</f>
        <v>65.674418604651166</v>
      </c>
      <c r="U91">
        <f>SUM($S$6:S91)</f>
        <v>19883.600565199024</v>
      </c>
      <c r="V91">
        <f t="shared" si="11"/>
        <v>-99318.002825995136</v>
      </c>
      <c r="W91">
        <f t="shared" si="12"/>
        <v>-96043.002825995136</v>
      </c>
      <c r="X91">
        <f>INT((U91-(SUM($R$6:R91)/5))/((340+5*25)/5)+1)</f>
        <v>207</v>
      </c>
      <c r="Y91" s="5">
        <v>5</v>
      </c>
      <c r="Z91" s="5">
        <v>1</v>
      </c>
      <c r="AA91">
        <v>10000</v>
      </c>
      <c r="AB91" s="5">
        <v>5</v>
      </c>
      <c r="AC91">
        <v>172</v>
      </c>
      <c r="AD91">
        <v>5010</v>
      </c>
      <c r="AE91">
        <v>860</v>
      </c>
      <c r="AF91">
        <v>5010</v>
      </c>
      <c r="AG91">
        <f t="shared" si="9"/>
        <v>31008</v>
      </c>
      <c r="AH91" s="5">
        <v>30008</v>
      </c>
      <c r="AI91">
        <v>1</v>
      </c>
      <c r="AJ91">
        <v>475000</v>
      </c>
    </row>
    <row r="92" spans="1:36" s="5" customFormat="1">
      <c r="A92" s="5">
        <v>87</v>
      </c>
      <c r="B92" s="5">
        <v>87</v>
      </c>
      <c r="C92" s="5">
        <f>C91+C91-C90</f>
        <v>625360</v>
      </c>
      <c r="D92" s="5">
        <v>6</v>
      </c>
      <c r="E92" s="5">
        <v>6</v>
      </c>
      <c r="F92" s="5">
        <v>40</v>
      </c>
      <c r="G92" s="5">
        <v>174</v>
      </c>
      <c r="H92" s="5">
        <v>174</v>
      </c>
      <c r="I92">
        <v>30</v>
      </c>
      <c r="J92">
        <v>100</v>
      </c>
      <c r="K92" s="5">
        <v>80</v>
      </c>
      <c r="L92" s="5">
        <v>120</v>
      </c>
      <c r="M92" s="5">
        <v>200</v>
      </c>
      <c r="N92">
        <v>600</v>
      </c>
      <c r="O92" s="5">
        <v>200</v>
      </c>
      <c r="P92">
        <v>600</v>
      </c>
      <c r="Q92" s="5">
        <v>10</v>
      </c>
      <c r="R92" s="5">
        <v>50</v>
      </c>
      <c r="S92">
        <f t="shared" si="10"/>
        <v>946.39770764596574</v>
      </c>
      <c r="T92">
        <f t="shared" si="14"/>
        <v>64.919540229885058</v>
      </c>
      <c r="U92">
        <f>SUM($S$6:S92)</f>
        <v>20829.99827284499</v>
      </c>
      <c r="V92">
        <f t="shared" si="11"/>
        <v>-104049.99136422496</v>
      </c>
      <c r="W92">
        <f t="shared" si="12"/>
        <v>-100724.99136422496</v>
      </c>
      <c r="X92">
        <f>INT((U92-(SUM($R$6:R92)/5))/((340+5*25)/5)+1)</f>
        <v>217</v>
      </c>
      <c r="Y92" s="5">
        <v>5</v>
      </c>
      <c r="Z92" s="5">
        <v>1</v>
      </c>
      <c r="AA92">
        <v>10000</v>
      </c>
      <c r="AB92" s="5">
        <v>5</v>
      </c>
      <c r="AC92">
        <v>174</v>
      </c>
      <c r="AD92">
        <v>5070</v>
      </c>
      <c r="AE92">
        <v>870</v>
      </c>
      <c r="AF92">
        <v>5070</v>
      </c>
      <c r="AG92">
        <f t="shared" si="9"/>
        <v>31008</v>
      </c>
      <c r="AH92" s="5">
        <v>30008</v>
      </c>
      <c r="AI92">
        <v>1</v>
      </c>
      <c r="AJ92">
        <v>480000</v>
      </c>
    </row>
    <row r="93" spans="1:36" s="5" customFormat="1">
      <c r="A93" s="5">
        <v>88</v>
      </c>
      <c r="B93" s="5">
        <v>88</v>
      </c>
      <c r="C93" s="5">
        <f t="shared" si="13"/>
        <v>681840</v>
      </c>
      <c r="D93" s="5">
        <v>6</v>
      </c>
      <c r="E93" s="5">
        <v>6</v>
      </c>
      <c r="F93" s="5">
        <v>40</v>
      </c>
      <c r="G93" s="5">
        <v>176</v>
      </c>
      <c r="H93" s="5">
        <v>176</v>
      </c>
      <c r="I93">
        <v>30</v>
      </c>
      <c r="J93">
        <v>100</v>
      </c>
      <c r="K93" s="5">
        <v>80</v>
      </c>
      <c r="L93" s="5">
        <v>120</v>
      </c>
      <c r="M93" s="5">
        <v>200</v>
      </c>
      <c r="N93">
        <v>600</v>
      </c>
      <c r="O93" s="5">
        <v>200</v>
      </c>
      <c r="P93">
        <v>600</v>
      </c>
      <c r="Q93" s="5">
        <v>10</v>
      </c>
      <c r="R93" s="5">
        <v>50</v>
      </c>
      <c r="S93">
        <f t="shared" si="10"/>
        <v>1010.579525827784</v>
      </c>
      <c r="T93">
        <f t="shared" si="14"/>
        <v>64.181818181818187</v>
      </c>
      <c r="U93">
        <f>SUM($S$6:S93)</f>
        <v>21840.577798672773</v>
      </c>
      <c r="V93">
        <f t="shared" si="11"/>
        <v>-109102.88899336389</v>
      </c>
      <c r="W93">
        <f t="shared" si="12"/>
        <v>-105727.88899336389</v>
      </c>
      <c r="X93">
        <f>INT((U93-(SUM($R$6:R93)/5))/((340+5*25)/5)+1)</f>
        <v>228</v>
      </c>
      <c r="Y93" s="5">
        <v>5</v>
      </c>
      <c r="Z93" s="5">
        <v>1</v>
      </c>
      <c r="AA93">
        <v>10000</v>
      </c>
      <c r="AB93" s="5">
        <v>5</v>
      </c>
      <c r="AC93">
        <v>176</v>
      </c>
      <c r="AD93">
        <v>5130</v>
      </c>
      <c r="AE93">
        <v>880</v>
      </c>
      <c r="AF93">
        <v>5130</v>
      </c>
      <c r="AG93">
        <f t="shared" si="9"/>
        <v>31008</v>
      </c>
      <c r="AH93" s="5">
        <v>30008</v>
      </c>
      <c r="AI93">
        <v>1</v>
      </c>
      <c r="AJ93">
        <v>485000</v>
      </c>
    </row>
    <row r="94" spans="1:36" s="5" customFormat="1">
      <c r="A94" s="5">
        <v>89</v>
      </c>
      <c r="B94" s="5">
        <v>89</v>
      </c>
      <c r="C94" s="5">
        <f t="shared" si="13"/>
        <v>738320</v>
      </c>
      <c r="D94" s="5">
        <v>6</v>
      </c>
      <c r="E94" s="5">
        <v>6</v>
      </c>
      <c r="F94" s="5">
        <v>40</v>
      </c>
      <c r="G94" s="5">
        <v>178</v>
      </c>
      <c r="H94" s="5">
        <v>178</v>
      </c>
      <c r="I94">
        <v>30</v>
      </c>
      <c r="J94">
        <v>100</v>
      </c>
      <c r="K94" s="5">
        <v>80</v>
      </c>
      <c r="L94" s="5">
        <v>120</v>
      </c>
      <c r="M94" s="5">
        <v>200</v>
      </c>
      <c r="N94">
        <v>600</v>
      </c>
      <c r="O94" s="5">
        <v>200</v>
      </c>
      <c r="P94">
        <v>600</v>
      </c>
      <c r="Q94" s="5">
        <v>10</v>
      </c>
      <c r="R94" s="5">
        <v>50</v>
      </c>
      <c r="S94">
        <f t="shared" si="10"/>
        <v>1074.0401999850874</v>
      </c>
      <c r="T94">
        <f t="shared" si="14"/>
        <v>63.460674157303373</v>
      </c>
      <c r="U94">
        <f>SUM($S$6:S94)</f>
        <v>22914.617998657861</v>
      </c>
      <c r="V94">
        <f t="shared" si="11"/>
        <v>-114473.08999328932</v>
      </c>
      <c r="W94">
        <f t="shared" si="12"/>
        <v>-111048.08999328932</v>
      </c>
      <c r="X94">
        <f>INT((U94-(SUM($R$6:R94)/5))/((340+5*25)/5)+1)</f>
        <v>240</v>
      </c>
      <c r="Y94" s="5">
        <v>5</v>
      </c>
      <c r="Z94" s="5">
        <v>1</v>
      </c>
      <c r="AA94">
        <v>10000</v>
      </c>
      <c r="AB94" s="5">
        <v>5</v>
      </c>
      <c r="AC94">
        <v>178</v>
      </c>
      <c r="AD94">
        <v>5190</v>
      </c>
      <c r="AE94">
        <v>890</v>
      </c>
      <c r="AF94">
        <v>5190</v>
      </c>
      <c r="AG94">
        <f t="shared" si="9"/>
        <v>31008</v>
      </c>
      <c r="AH94" s="5">
        <v>30008</v>
      </c>
      <c r="AI94">
        <v>1</v>
      </c>
      <c r="AJ94">
        <v>490000</v>
      </c>
    </row>
    <row r="95" spans="1:36" s="5" customFormat="1">
      <c r="A95" s="5">
        <v>90</v>
      </c>
      <c r="B95" s="5">
        <v>90</v>
      </c>
      <c r="C95" s="5">
        <f t="shared" si="13"/>
        <v>794800</v>
      </c>
      <c r="D95" s="5">
        <v>6</v>
      </c>
      <c r="E95" s="5">
        <v>6</v>
      </c>
      <c r="F95" s="5">
        <v>40</v>
      </c>
      <c r="G95" s="5">
        <v>180</v>
      </c>
      <c r="H95" s="5">
        <v>180</v>
      </c>
      <c r="I95">
        <v>30</v>
      </c>
      <c r="J95">
        <v>100</v>
      </c>
      <c r="K95" s="5">
        <v>80</v>
      </c>
      <c r="L95" s="5">
        <v>120</v>
      </c>
      <c r="M95" s="5">
        <v>200</v>
      </c>
      <c r="N95">
        <v>600</v>
      </c>
      <c r="O95" s="5">
        <v>200</v>
      </c>
      <c r="P95">
        <v>600</v>
      </c>
      <c r="Q95" s="5">
        <v>10</v>
      </c>
      <c r="R95" s="5">
        <v>50</v>
      </c>
      <c r="S95">
        <f t="shared" si="10"/>
        <v>1136.7957555406429</v>
      </c>
      <c r="T95">
        <f t="shared" si="14"/>
        <v>62.755555555555553</v>
      </c>
      <c r="U95">
        <f>SUM($S$6:S95)</f>
        <v>24051.413754198504</v>
      </c>
      <c r="V95">
        <f t="shared" si="11"/>
        <v>-120157.06877099254</v>
      </c>
      <c r="W95">
        <f t="shared" si="12"/>
        <v>-116682.06877099254</v>
      </c>
      <c r="X95">
        <f>INT((U95-(SUM($R$6:R95)/5))/((340+5*25)/5)+1)</f>
        <v>252</v>
      </c>
      <c r="Y95" s="5">
        <v>5</v>
      </c>
      <c r="Z95" s="5">
        <v>1</v>
      </c>
      <c r="AA95">
        <v>10000</v>
      </c>
      <c r="AB95" s="5">
        <v>5</v>
      </c>
      <c r="AC95">
        <v>180</v>
      </c>
      <c r="AD95">
        <v>5250</v>
      </c>
      <c r="AE95">
        <v>900</v>
      </c>
      <c r="AF95">
        <v>5250</v>
      </c>
      <c r="AG95">
        <f t="shared" si="9"/>
        <v>31008</v>
      </c>
      <c r="AH95" s="5">
        <v>30008</v>
      </c>
      <c r="AI95">
        <v>1</v>
      </c>
      <c r="AJ95">
        <v>495000</v>
      </c>
    </row>
    <row r="96" spans="1:36" s="5" customFormat="1">
      <c r="A96" s="5">
        <v>91</v>
      </c>
      <c r="B96" s="5">
        <v>91</v>
      </c>
      <c r="C96" s="5">
        <f>C95+2*(C95-C94)</f>
        <v>907760</v>
      </c>
      <c r="D96" s="5">
        <v>6</v>
      </c>
      <c r="E96" s="5">
        <v>6</v>
      </c>
      <c r="F96" s="5">
        <v>40</v>
      </c>
      <c r="G96" s="5">
        <v>182</v>
      </c>
      <c r="H96" s="5">
        <v>182</v>
      </c>
      <c r="I96">
        <v>30</v>
      </c>
      <c r="J96">
        <v>100</v>
      </c>
      <c r="K96" s="5">
        <v>80</v>
      </c>
      <c r="L96" s="5">
        <v>120</v>
      </c>
      <c r="M96" s="5">
        <v>200</v>
      </c>
      <c r="N96">
        <v>600</v>
      </c>
      <c r="O96" s="5">
        <v>200</v>
      </c>
      <c r="P96">
        <v>600</v>
      </c>
      <c r="Q96" s="5">
        <v>10</v>
      </c>
      <c r="R96" s="5">
        <v>50</v>
      </c>
      <c r="S96">
        <f t="shared" si="10"/>
        <v>1260.9276236725109</v>
      </c>
      <c r="T96">
        <f t="shared" si="14"/>
        <v>124.13186813186813</v>
      </c>
      <c r="U96">
        <f>SUM($S$6:S96)</f>
        <v>25312.341377871016</v>
      </c>
      <c r="V96">
        <f t="shared" si="11"/>
        <v>-126461.70688935509</v>
      </c>
      <c r="W96">
        <f t="shared" si="12"/>
        <v>-122936.70688935509</v>
      </c>
      <c r="X96">
        <f>INT((U96-(SUM($R$6:R96)/5))/((340+5*25)/5)+1)</f>
        <v>265</v>
      </c>
      <c r="Y96" s="5">
        <v>5</v>
      </c>
      <c r="Z96" s="5">
        <v>1</v>
      </c>
      <c r="AA96">
        <v>10000</v>
      </c>
      <c r="AB96" s="5">
        <v>5</v>
      </c>
      <c r="AC96">
        <v>182</v>
      </c>
      <c r="AD96">
        <v>5310</v>
      </c>
      <c r="AE96">
        <v>910</v>
      </c>
      <c r="AF96">
        <v>5310</v>
      </c>
      <c r="AG96">
        <f t="shared" si="9"/>
        <v>31008</v>
      </c>
      <c r="AH96" s="5">
        <v>30008</v>
      </c>
      <c r="AI96">
        <v>1</v>
      </c>
      <c r="AJ96">
        <v>500000</v>
      </c>
    </row>
    <row r="97" spans="1:36" s="5" customFormat="1">
      <c r="A97" s="5">
        <v>92</v>
      </c>
      <c r="B97" s="5">
        <v>92</v>
      </c>
      <c r="C97" s="5">
        <f t="shared" si="13"/>
        <v>1020720</v>
      </c>
      <c r="D97" s="5">
        <v>6</v>
      </c>
      <c r="E97" s="5">
        <v>6</v>
      </c>
      <c r="F97" s="5">
        <v>40</v>
      </c>
      <c r="G97" s="5">
        <v>184</v>
      </c>
      <c r="H97" s="5">
        <v>184</v>
      </c>
      <c r="I97">
        <v>30</v>
      </c>
      <c r="J97">
        <v>100</v>
      </c>
      <c r="K97" s="5">
        <v>80</v>
      </c>
      <c r="L97" s="5">
        <v>120</v>
      </c>
      <c r="M97" s="5">
        <v>200</v>
      </c>
      <c r="N97">
        <v>600</v>
      </c>
      <c r="O97" s="5">
        <v>200</v>
      </c>
      <c r="P97">
        <v>600</v>
      </c>
      <c r="Q97" s="5">
        <v>10</v>
      </c>
      <c r="R97" s="5">
        <v>50</v>
      </c>
      <c r="S97">
        <f t="shared" si="10"/>
        <v>1383.7102323681631</v>
      </c>
      <c r="T97">
        <f t="shared" si="14"/>
        <v>122.78260869565217</v>
      </c>
      <c r="U97">
        <f>SUM($S$6:S97)</f>
        <v>26696.051610239181</v>
      </c>
      <c r="V97">
        <f t="shared" si="11"/>
        <v>-133380.25805119591</v>
      </c>
      <c r="W97">
        <f t="shared" si="12"/>
        <v>-129805.25805119591</v>
      </c>
      <c r="X97">
        <f>INT((U97-(SUM($R$6:R97)/5))/((340+5*25)/5)+1)</f>
        <v>280</v>
      </c>
      <c r="Y97" s="5">
        <v>5</v>
      </c>
      <c r="Z97" s="5">
        <v>1</v>
      </c>
      <c r="AA97">
        <v>10000</v>
      </c>
      <c r="AB97" s="5">
        <v>5</v>
      </c>
      <c r="AC97">
        <v>184</v>
      </c>
      <c r="AD97">
        <v>5370</v>
      </c>
      <c r="AE97">
        <v>920</v>
      </c>
      <c r="AF97">
        <v>5370</v>
      </c>
      <c r="AG97">
        <f t="shared" si="9"/>
        <v>31008</v>
      </c>
      <c r="AH97" s="5">
        <v>30008</v>
      </c>
      <c r="AI97">
        <v>1</v>
      </c>
      <c r="AJ97">
        <v>505000</v>
      </c>
    </row>
    <row r="98" spans="1:36" s="5" customFormat="1">
      <c r="A98" s="5">
        <v>93</v>
      </c>
      <c r="B98" s="5">
        <v>93</v>
      </c>
      <c r="C98" s="5">
        <f t="shared" si="13"/>
        <v>1133680</v>
      </c>
      <c r="D98" s="5">
        <v>6</v>
      </c>
      <c r="E98" s="5">
        <v>6</v>
      </c>
      <c r="F98" s="5">
        <v>40</v>
      </c>
      <c r="G98" s="5">
        <v>186</v>
      </c>
      <c r="H98" s="5">
        <v>186</v>
      </c>
      <c r="I98">
        <v>30</v>
      </c>
      <c r="J98">
        <v>100</v>
      </c>
      <c r="K98" s="5">
        <v>80</v>
      </c>
      <c r="L98" s="5">
        <v>120</v>
      </c>
      <c r="M98" s="5">
        <v>200</v>
      </c>
      <c r="N98">
        <v>600</v>
      </c>
      <c r="O98" s="5">
        <v>200</v>
      </c>
      <c r="P98">
        <v>600</v>
      </c>
      <c r="Q98" s="5">
        <v>10</v>
      </c>
      <c r="R98" s="5">
        <v>50</v>
      </c>
      <c r="S98">
        <f t="shared" si="10"/>
        <v>1505.172597959561</v>
      </c>
      <c r="T98">
        <f t="shared" si="14"/>
        <v>121.46236559139786</v>
      </c>
      <c r="U98">
        <f>SUM($S$6:S98)</f>
        <v>28201.224208198742</v>
      </c>
      <c r="V98">
        <f t="shared" si="11"/>
        <v>-140906.12104099372</v>
      </c>
      <c r="W98">
        <f t="shared" si="12"/>
        <v>-137281.12104099372</v>
      </c>
      <c r="X98">
        <f>INT((U98-(SUM($R$6:R98)/5))/((340+5*25)/5)+1)</f>
        <v>296</v>
      </c>
      <c r="Y98" s="5">
        <v>5</v>
      </c>
      <c r="Z98" s="5">
        <v>1</v>
      </c>
      <c r="AA98">
        <v>10000</v>
      </c>
      <c r="AB98" s="5">
        <v>5</v>
      </c>
      <c r="AC98">
        <v>186</v>
      </c>
      <c r="AD98">
        <v>5430</v>
      </c>
      <c r="AE98">
        <v>930</v>
      </c>
      <c r="AF98">
        <v>5430</v>
      </c>
      <c r="AG98">
        <f t="shared" si="9"/>
        <v>31008</v>
      </c>
      <c r="AH98" s="5">
        <v>30008</v>
      </c>
      <c r="AI98">
        <v>1</v>
      </c>
      <c r="AJ98">
        <v>510000</v>
      </c>
    </row>
    <row r="99" spans="1:36" s="5" customFormat="1">
      <c r="A99" s="5">
        <v>94</v>
      </c>
      <c r="B99" s="5">
        <v>94</v>
      </c>
      <c r="C99" s="5">
        <f t="shared" si="13"/>
        <v>1246640</v>
      </c>
      <c r="D99" s="5">
        <v>6</v>
      </c>
      <c r="E99" s="5">
        <v>6</v>
      </c>
      <c r="F99" s="5">
        <v>40</v>
      </c>
      <c r="G99" s="5">
        <v>188</v>
      </c>
      <c r="H99" s="5">
        <v>188</v>
      </c>
      <c r="I99">
        <v>30</v>
      </c>
      <c r="J99">
        <v>100</v>
      </c>
      <c r="K99" s="5">
        <v>80</v>
      </c>
      <c r="L99" s="5">
        <v>120</v>
      </c>
      <c r="M99" s="5">
        <v>200</v>
      </c>
      <c r="N99">
        <v>600</v>
      </c>
      <c r="O99" s="5">
        <v>200</v>
      </c>
      <c r="P99">
        <v>600</v>
      </c>
      <c r="Q99" s="5">
        <v>10</v>
      </c>
      <c r="R99" s="5">
        <v>50</v>
      </c>
      <c r="S99">
        <f t="shared" si="10"/>
        <v>1625.3428107255186</v>
      </c>
      <c r="T99">
        <f>(C99-C98)/AE99</f>
        <v>120.17021276595744</v>
      </c>
      <c r="U99">
        <f>SUM($S$6:S99)</f>
        <v>29826.567018924259</v>
      </c>
      <c r="V99">
        <f t="shared" si="11"/>
        <v>-149032.83509462132</v>
      </c>
      <c r="W99">
        <f t="shared" si="12"/>
        <v>-145357.83509462132</v>
      </c>
      <c r="X99">
        <f>INT((U99-(SUM($R$6:R99)/5))/((340+5*25)/5)+1)</f>
        <v>313</v>
      </c>
      <c r="Y99" s="5">
        <v>5</v>
      </c>
      <c r="Z99" s="5">
        <v>1</v>
      </c>
      <c r="AA99">
        <v>10000</v>
      </c>
      <c r="AB99" s="5">
        <v>5</v>
      </c>
      <c r="AC99">
        <v>188</v>
      </c>
      <c r="AD99">
        <v>5490</v>
      </c>
      <c r="AE99">
        <v>940</v>
      </c>
      <c r="AF99">
        <v>5490</v>
      </c>
      <c r="AG99">
        <f t="shared" si="9"/>
        <v>31008</v>
      </c>
      <c r="AH99" s="5">
        <v>30008</v>
      </c>
      <c r="AI99">
        <v>1</v>
      </c>
      <c r="AJ99">
        <v>515000</v>
      </c>
    </row>
    <row r="100" spans="1:36" s="5" customFormat="1">
      <c r="A100" s="5">
        <v>95</v>
      </c>
      <c r="B100" s="5">
        <v>95</v>
      </c>
      <c r="C100" s="5">
        <f t="shared" si="13"/>
        <v>1359600</v>
      </c>
      <c r="D100" s="5">
        <v>6</v>
      </c>
      <c r="E100" s="5">
        <v>6</v>
      </c>
      <c r="F100" s="5">
        <v>40</v>
      </c>
      <c r="G100" s="5">
        <v>190</v>
      </c>
      <c r="H100" s="5">
        <v>190</v>
      </c>
      <c r="I100">
        <v>30</v>
      </c>
      <c r="J100">
        <v>100</v>
      </c>
      <c r="K100" s="5">
        <v>80</v>
      </c>
      <c r="L100" s="5">
        <v>120</v>
      </c>
      <c r="M100" s="5">
        <v>200</v>
      </c>
      <c r="N100">
        <v>600</v>
      </c>
      <c r="O100" s="5">
        <v>200</v>
      </c>
      <c r="P100">
        <v>600</v>
      </c>
      <c r="Q100" s="5">
        <v>10</v>
      </c>
      <c r="R100" s="5">
        <v>50</v>
      </c>
      <c r="S100">
        <f t="shared" si="10"/>
        <v>1744.2480738834133</v>
      </c>
      <c r="T100">
        <f t="shared" ref="T100:T105" si="15">(C100-C99)/AE100</f>
        <v>118.90526315789474</v>
      </c>
      <c r="U100">
        <f>SUM($S$6:S100)</f>
        <v>31570.815092807672</v>
      </c>
      <c r="V100">
        <f t="shared" si="11"/>
        <v>-157754.07546403838</v>
      </c>
      <c r="W100">
        <f t="shared" si="12"/>
        <v>-154029.07546403838</v>
      </c>
      <c r="X100">
        <f>INT((U100-(SUM($R$6:R100)/5))/((340+5*25)/5)+1)</f>
        <v>332</v>
      </c>
      <c r="Y100" s="5">
        <v>5</v>
      </c>
      <c r="Z100" s="5">
        <v>1</v>
      </c>
      <c r="AA100">
        <v>10000</v>
      </c>
      <c r="AB100" s="5">
        <v>5</v>
      </c>
      <c r="AC100">
        <v>190</v>
      </c>
      <c r="AD100">
        <v>5550</v>
      </c>
      <c r="AE100">
        <v>950</v>
      </c>
      <c r="AF100">
        <v>5550</v>
      </c>
      <c r="AG100">
        <f t="shared" si="9"/>
        <v>31008</v>
      </c>
      <c r="AH100" s="5">
        <v>30008</v>
      </c>
      <c r="AI100">
        <v>1</v>
      </c>
      <c r="AJ100">
        <v>520000</v>
      </c>
    </row>
    <row r="101" spans="1:36" s="5" customFormat="1">
      <c r="A101" s="5">
        <v>96</v>
      </c>
      <c r="B101" s="5">
        <v>96</v>
      </c>
      <c r="C101" s="5">
        <f>C100+2*(C100-C99)</f>
        <v>1585520</v>
      </c>
      <c r="D101" s="5">
        <v>6</v>
      </c>
      <c r="E101" s="5">
        <v>6</v>
      </c>
      <c r="F101" s="5">
        <v>40</v>
      </c>
      <c r="G101" s="5">
        <v>192</v>
      </c>
      <c r="H101" s="5">
        <v>192</v>
      </c>
      <c r="I101">
        <v>30</v>
      </c>
      <c r="J101">
        <v>100</v>
      </c>
      <c r="K101" s="5">
        <v>80</v>
      </c>
      <c r="L101" s="5">
        <v>120</v>
      </c>
      <c r="M101" s="5">
        <v>200</v>
      </c>
      <c r="N101">
        <v>600</v>
      </c>
      <c r="O101" s="5">
        <v>200</v>
      </c>
      <c r="P101">
        <v>600</v>
      </c>
      <c r="Q101" s="5">
        <v>10</v>
      </c>
      <c r="R101" s="5">
        <v>50</v>
      </c>
      <c r="S101">
        <f t="shared" si="10"/>
        <v>1979.5814072167466</v>
      </c>
      <c r="T101">
        <f t="shared" si="15"/>
        <v>235.33333333333334</v>
      </c>
      <c r="U101">
        <f>SUM($S$6:S101)</f>
        <v>33550.396500024421</v>
      </c>
      <c r="V101">
        <f t="shared" si="11"/>
        <v>-167651.9825001221</v>
      </c>
      <c r="W101">
        <f t="shared" si="12"/>
        <v>-163876.9825001221</v>
      </c>
      <c r="X101">
        <f>INT((U101-(SUM($R$6:R101)/5))/((340+5*25)/5)+1)</f>
        <v>353</v>
      </c>
      <c r="Y101" s="5">
        <v>5</v>
      </c>
      <c r="Z101" s="5">
        <v>1</v>
      </c>
      <c r="AA101">
        <v>10000</v>
      </c>
      <c r="AB101" s="5">
        <v>5</v>
      </c>
      <c r="AC101">
        <v>192</v>
      </c>
      <c r="AD101">
        <v>5610</v>
      </c>
      <c r="AE101">
        <v>960</v>
      </c>
      <c r="AF101">
        <v>5610</v>
      </c>
      <c r="AG101">
        <f t="shared" si="9"/>
        <v>31008</v>
      </c>
      <c r="AH101" s="5">
        <v>30008</v>
      </c>
      <c r="AI101">
        <v>1</v>
      </c>
      <c r="AJ101">
        <v>528000</v>
      </c>
    </row>
    <row r="102" spans="1:36" s="5" customFormat="1">
      <c r="A102" s="5">
        <v>97</v>
      </c>
      <c r="B102" s="5">
        <v>97</v>
      </c>
      <c r="C102" s="5">
        <f t="shared" si="13"/>
        <v>1811440</v>
      </c>
      <c r="D102" s="5">
        <v>6</v>
      </c>
      <c r="E102" s="5">
        <v>6</v>
      </c>
      <c r="F102" s="5">
        <v>40</v>
      </c>
      <c r="G102" s="5">
        <v>194</v>
      </c>
      <c r="H102" s="5">
        <v>194</v>
      </c>
      <c r="I102">
        <v>30</v>
      </c>
      <c r="J102">
        <v>100</v>
      </c>
      <c r="K102" s="5">
        <v>80</v>
      </c>
      <c r="L102" s="5">
        <v>120</v>
      </c>
      <c r="M102" s="5">
        <v>200</v>
      </c>
      <c r="N102">
        <v>600</v>
      </c>
      <c r="O102" s="5">
        <v>200</v>
      </c>
      <c r="P102">
        <v>600</v>
      </c>
      <c r="Q102" s="5">
        <v>10</v>
      </c>
      <c r="R102" s="5">
        <v>50</v>
      </c>
      <c r="S102">
        <f t="shared" si="10"/>
        <v>2212.488623711592</v>
      </c>
      <c r="T102">
        <f t="shared" si="15"/>
        <v>232.90721649484536</v>
      </c>
      <c r="U102">
        <f>SUM($S$6:S102)</f>
        <v>35762.885123736014</v>
      </c>
      <c r="V102">
        <f t="shared" si="11"/>
        <v>-178714.42561868008</v>
      </c>
      <c r="W102">
        <f t="shared" si="12"/>
        <v>-174889.42561868008</v>
      </c>
      <c r="X102">
        <f>INT((U102-(SUM($R$6:R102)/5))/((340+5*25)/5)+1)</f>
        <v>377</v>
      </c>
      <c r="Y102" s="5">
        <v>5</v>
      </c>
      <c r="Z102" s="5">
        <v>1</v>
      </c>
      <c r="AA102">
        <v>10000</v>
      </c>
      <c r="AB102" s="5">
        <v>5</v>
      </c>
      <c r="AC102">
        <v>194</v>
      </c>
      <c r="AD102">
        <v>5670</v>
      </c>
      <c r="AE102">
        <v>970</v>
      </c>
      <c r="AF102">
        <v>5670</v>
      </c>
      <c r="AG102">
        <f t="shared" si="9"/>
        <v>31008</v>
      </c>
      <c r="AH102" s="5">
        <v>30008</v>
      </c>
      <c r="AI102">
        <v>1</v>
      </c>
      <c r="AJ102">
        <v>536000</v>
      </c>
    </row>
    <row r="103" spans="1:36" s="5" customFormat="1">
      <c r="A103" s="5">
        <v>98</v>
      </c>
      <c r="B103" s="5">
        <v>98</v>
      </c>
      <c r="C103" s="5">
        <f t="shared" si="13"/>
        <v>2037360</v>
      </c>
      <c r="D103" s="5">
        <v>6</v>
      </c>
      <c r="E103" s="5">
        <v>6</v>
      </c>
      <c r="F103" s="5">
        <v>40</v>
      </c>
      <c r="G103" s="5">
        <v>196</v>
      </c>
      <c r="H103" s="5">
        <v>196</v>
      </c>
      <c r="I103">
        <v>30</v>
      </c>
      <c r="J103">
        <v>100</v>
      </c>
      <c r="K103" s="5">
        <v>80</v>
      </c>
      <c r="L103" s="5">
        <v>120</v>
      </c>
      <c r="M103" s="5">
        <v>200</v>
      </c>
      <c r="N103">
        <v>600</v>
      </c>
      <c r="O103" s="5">
        <v>200</v>
      </c>
      <c r="P103">
        <v>600</v>
      </c>
      <c r="Q103" s="5">
        <v>10</v>
      </c>
      <c r="R103" s="5">
        <v>50</v>
      </c>
      <c r="S103">
        <f t="shared" si="10"/>
        <v>2443.0192359564899</v>
      </c>
      <c r="T103">
        <f t="shared" si="15"/>
        <v>230.53061224489795</v>
      </c>
      <c r="U103">
        <f>SUM($S$6:S103)</f>
        <v>38205.904359692504</v>
      </c>
      <c r="V103">
        <f t="shared" si="11"/>
        <v>-190929.52179846252</v>
      </c>
      <c r="W103">
        <f t="shared" si="12"/>
        <v>-187054.52179846252</v>
      </c>
      <c r="X103">
        <f>INT((U103-(SUM($R$6:R103)/5))/((340+5*25)/5)+1)</f>
        <v>403</v>
      </c>
      <c r="Y103" s="5">
        <v>5</v>
      </c>
      <c r="Z103" s="5">
        <v>1</v>
      </c>
      <c r="AA103">
        <v>10000</v>
      </c>
      <c r="AB103" s="5">
        <v>5</v>
      </c>
      <c r="AC103">
        <v>196</v>
      </c>
      <c r="AD103">
        <v>5730</v>
      </c>
      <c r="AE103">
        <v>980</v>
      </c>
      <c r="AF103">
        <v>5730</v>
      </c>
      <c r="AG103">
        <f t="shared" si="9"/>
        <v>31008</v>
      </c>
      <c r="AH103" s="5">
        <v>30008</v>
      </c>
      <c r="AI103">
        <v>1</v>
      </c>
      <c r="AJ103">
        <v>544000</v>
      </c>
    </row>
    <row r="104" spans="1:36" s="5" customFormat="1">
      <c r="A104" s="5">
        <v>99</v>
      </c>
      <c r="B104" s="5">
        <v>99</v>
      </c>
      <c r="C104" s="5">
        <f t="shared" si="13"/>
        <v>2263280</v>
      </c>
      <c r="D104" s="5">
        <v>6</v>
      </c>
      <c r="E104" s="5">
        <v>6</v>
      </c>
      <c r="F104" s="5">
        <v>40</v>
      </c>
      <c r="G104" s="5">
        <v>198</v>
      </c>
      <c r="H104" s="5">
        <v>198</v>
      </c>
      <c r="I104">
        <v>30</v>
      </c>
      <c r="J104">
        <v>100</v>
      </c>
      <c r="K104" s="5">
        <v>80</v>
      </c>
      <c r="L104" s="5">
        <v>120</v>
      </c>
      <c r="M104" s="5">
        <v>200</v>
      </c>
      <c r="N104">
        <v>600</v>
      </c>
      <c r="O104" s="5">
        <v>200</v>
      </c>
      <c r="P104">
        <v>600</v>
      </c>
      <c r="Q104" s="5">
        <v>10</v>
      </c>
      <c r="R104" s="5">
        <v>50</v>
      </c>
      <c r="S104">
        <f t="shared" si="10"/>
        <v>2671.2212561585102</v>
      </c>
      <c r="T104">
        <f t="shared" si="15"/>
        <v>228.20202020202021</v>
      </c>
      <c r="U104">
        <f>SUM($S$6:S104)</f>
        <v>40877.125615851015</v>
      </c>
      <c r="V104">
        <f t="shared" si="11"/>
        <v>-204285.62807925508</v>
      </c>
      <c r="W104">
        <f t="shared" si="12"/>
        <v>-200360.62807925508</v>
      </c>
      <c r="X104">
        <f>INT((U104-(SUM($R$6:R104)/5))/((340+5*25)/5)+1)</f>
        <v>432</v>
      </c>
      <c r="Y104" s="5">
        <v>5</v>
      </c>
      <c r="Z104" s="5">
        <v>1</v>
      </c>
      <c r="AA104">
        <v>10000</v>
      </c>
      <c r="AB104" s="5">
        <v>5</v>
      </c>
      <c r="AC104">
        <v>198</v>
      </c>
      <c r="AD104">
        <v>5790</v>
      </c>
      <c r="AE104">
        <v>990</v>
      </c>
      <c r="AF104">
        <v>5790</v>
      </c>
      <c r="AG104">
        <f t="shared" si="9"/>
        <v>31008</v>
      </c>
      <c r="AH104" s="5">
        <v>30008</v>
      </c>
      <c r="AI104">
        <v>1</v>
      </c>
      <c r="AJ104">
        <v>552000</v>
      </c>
    </row>
    <row r="105" spans="1:36" s="5" customFormat="1">
      <c r="A105" s="5">
        <v>100</v>
      </c>
      <c r="B105" s="5">
        <v>100</v>
      </c>
      <c r="C105" s="5">
        <f t="shared" si="13"/>
        <v>2489200</v>
      </c>
      <c r="D105" s="5">
        <v>6</v>
      </c>
      <c r="E105" s="5">
        <v>6</v>
      </c>
      <c r="F105" s="5">
        <v>40</v>
      </c>
      <c r="G105" s="5">
        <v>200</v>
      </c>
      <c r="H105" s="5">
        <v>200</v>
      </c>
      <c r="I105">
        <v>30</v>
      </c>
      <c r="J105">
        <v>100</v>
      </c>
      <c r="K105" s="5">
        <v>80</v>
      </c>
      <c r="L105" s="5">
        <v>120</v>
      </c>
      <c r="M105" s="5">
        <v>200</v>
      </c>
      <c r="N105">
        <v>600</v>
      </c>
      <c r="O105" s="5">
        <v>200</v>
      </c>
      <c r="P105">
        <v>600</v>
      </c>
      <c r="Q105" s="5">
        <v>10</v>
      </c>
      <c r="R105" s="5">
        <v>50</v>
      </c>
      <c r="S105">
        <f t="shared" si="10"/>
        <v>2897.1412561585103</v>
      </c>
      <c r="T105">
        <f t="shared" si="15"/>
        <v>225.92</v>
      </c>
      <c r="U105">
        <f>SUM($S$6:S105)</f>
        <v>43774.266872009524</v>
      </c>
      <c r="V105">
        <f t="shared" si="11"/>
        <v>-218771.33436004762</v>
      </c>
      <c r="W105">
        <f t="shared" si="12"/>
        <v>-214796.33436004762</v>
      </c>
      <c r="X105">
        <f>INT((U105-(SUM($R$6:R105)/5))/((340+5*25)/5)+1)</f>
        <v>463</v>
      </c>
      <c r="Y105" s="5">
        <v>5</v>
      </c>
      <c r="Z105" s="5">
        <v>1</v>
      </c>
      <c r="AA105">
        <v>10000</v>
      </c>
      <c r="AB105" s="5">
        <v>5</v>
      </c>
      <c r="AC105">
        <v>200</v>
      </c>
      <c r="AD105">
        <v>5850</v>
      </c>
      <c r="AE105">
        <v>1000</v>
      </c>
      <c r="AF105">
        <v>5850</v>
      </c>
      <c r="AG105">
        <f t="shared" si="9"/>
        <v>31008</v>
      </c>
      <c r="AH105" s="5">
        <v>30008</v>
      </c>
      <c r="AI105">
        <v>1</v>
      </c>
      <c r="AJ105">
        <v>560000</v>
      </c>
    </row>
    <row r="106" spans="1:36" s="6" customFormat="1">
      <c r="A106" s="6">
        <f>A105+1</f>
        <v>101</v>
      </c>
      <c r="B106" s="6">
        <f>B105+1</f>
        <v>101</v>
      </c>
      <c r="C106" s="6">
        <v>2614200</v>
      </c>
      <c r="D106" s="6">
        <v>6</v>
      </c>
      <c r="E106" s="6">
        <v>6</v>
      </c>
      <c r="F106" s="6">
        <v>40</v>
      </c>
      <c r="G106" s="6">
        <f>G105+2</f>
        <v>202</v>
      </c>
      <c r="H106" s="6">
        <f>H105+2</f>
        <v>202</v>
      </c>
      <c r="I106">
        <v>30</v>
      </c>
      <c r="J106">
        <v>100</v>
      </c>
      <c r="K106" s="6">
        <v>80</v>
      </c>
      <c r="L106" s="6">
        <v>120</v>
      </c>
      <c r="M106" s="6">
        <f t="shared" ref="M106:R106" si="16">M105</f>
        <v>200</v>
      </c>
      <c r="N106">
        <v>600</v>
      </c>
      <c r="O106" s="6">
        <f t="shared" si="16"/>
        <v>200</v>
      </c>
      <c r="P106">
        <v>600</v>
      </c>
      <c r="Q106" s="6">
        <f t="shared" si="16"/>
        <v>10</v>
      </c>
      <c r="R106" s="6">
        <f t="shared" si="16"/>
        <v>50</v>
      </c>
      <c r="S106">
        <f t="shared" ref="S106:S155" si="17">S105+T106</f>
        <v>3020.9036323961341</v>
      </c>
      <c r="T106">
        <f t="shared" ref="T106:T155" si="18">(C106-C105)/AE106</f>
        <v>123.76237623762377</v>
      </c>
      <c r="U106">
        <f>SUM($S$6:S106)</f>
        <v>46795.170504405658</v>
      </c>
      <c r="V106">
        <f t="shared" ref="V106:V155" si="19">V105-S106*5</f>
        <v>-233875.85252202829</v>
      </c>
      <c r="W106">
        <f t="shared" ref="W106:W155" si="20">W105-S106*5+R106</f>
        <v>-229850.85252202829</v>
      </c>
      <c r="X106">
        <f>INT((U106-(SUM($R$6:R106)/5))/((340+5*25)/5)+1)</f>
        <v>495</v>
      </c>
      <c r="Y106" s="6">
        <v>6</v>
      </c>
      <c r="Z106" s="6">
        <v>1</v>
      </c>
      <c r="AA106" s="6">
        <v>10000</v>
      </c>
      <c r="AB106" s="6">
        <v>6</v>
      </c>
      <c r="AC106" s="6">
        <v>202</v>
      </c>
      <c r="AD106" s="6">
        <v>5910</v>
      </c>
      <c r="AE106" s="6">
        <v>1010</v>
      </c>
      <c r="AF106" s="6">
        <v>5910</v>
      </c>
      <c r="AG106">
        <f t="shared" si="9"/>
        <v>31008</v>
      </c>
      <c r="AH106" s="6">
        <v>30008</v>
      </c>
      <c r="AI106" s="6">
        <v>1</v>
      </c>
      <c r="AJ106">
        <v>568000</v>
      </c>
    </row>
    <row r="107" spans="1:36" s="6" customFormat="1">
      <c r="A107" s="6">
        <f t="shared" ref="A107:A125" si="21">A106+1</f>
        <v>102</v>
      </c>
      <c r="B107" s="6">
        <f t="shared" ref="B107:B155" si="22">B106+1</f>
        <v>102</v>
      </c>
      <c r="C107" s="6">
        <v>2739200</v>
      </c>
      <c r="D107" s="6">
        <v>6</v>
      </c>
      <c r="E107" s="6">
        <v>6</v>
      </c>
      <c r="F107" s="6">
        <v>40</v>
      </c>
      <c r="G107" s="6">
        <f t="shared" ref="G107:G155" si="23">G106+2</f>
        <v>204</v>
      </c>
      <c r="H107" s="6">
        <f t="shared" ref="H107:H155" si="24">H106+2</f>
        <v>204</v>
      </c>
      <c r="I107">
        <v>30</v>
      </c>
      <c r="J107">
        <v>100</v>
      </c>
      <c r="K107" s="6">
        <v>80</v>
      </c>
      <c r="L107" s="6">
        <v>120</v>
      </c>
      <c r="M107" s="6">
        <f t="shared" ref="M107:M155" si="25">M106</f>
        <v>200</v>
      </c>
      <c r="N107">
        <v>600</v>
      </c>
      <c r="O107" s="6">
        <f t="shared" ref="O107:O155" si="26">O106</f>
        <v>200</v>
      </c>
      <c r="P107">
        <v>600</v>
      </c>
      <c r="Q107" s="6">
        <f t="shared" ref="Q107:Q155" si="27">Q106</f>
        <v>10</v>
      </c>
      <c r="R107" s="6">
        <f t="shared" ref="R107:R155" si="28">R106</f>
        <v>50</v>
      </c>
      <c r="S107">
        <f t="shared" si="17"/>
        <v>3143.4526520039772</v>
      </c>
      <c r="T107">
        <f t="shared" si="18"/>
        <v>122.54901960784314</v>
      </c>
      <c r="U107">
        <f>SUM($S$6:S107)</f>
        <v>49938.623156409638</v>
      </c>
      <c r="V107">
        <f t="shared" si="19"/>
        <v>-249593.11578204817</v>
      </c>
      <c r="W107">
        <f t="shared" si="20"/>
        <v>-245518.11578204817</v>
      </c>
      <c r="X107">
        <f>INT((U107-(SUM($R$6:R107)/5))/((340+5*25)/5)+1)</f>
        <v>529</v>
      </c>
      <c r="Y107" s="6">
        <v>6</v>
      </c>
      <c r="Z107" s="6">
        <v>1</v>
      </c>
      <c r="AA107" s="6">
        <v>10000</v>
      </c>
      <c r="AB107" s="6">
        <v>6</v>
      </c>
      <c r="AC107" s="6">
        <v>204</v>
      </c>
      <c r="AD107" s="6">
        <v>5970</v>
      </c>
      <c r="AE107" s="6">
        <v>1020</v>
      </c>
      <c r="AF107" s="6">
        <v>5970</v>
      </c>
      <c r="AG107">
        <f t="shared" si="9"/>
        <v>31008</v>
      </c>
      <c r="AH107" s="6">
        <v>30008</v>
      </c>
      <c r="AI107" s="6">
        <v>1</v>
      </c>
      <c r="AJ107">
        <v>576000</v>
      </c>
    </row>
    <row r="108" spans="1:36" s="6" customFormat="1">
      <c r="A108" s="6">
        <f t="shared" si="21"/>
        <v>103</v>
      </c>
      <c r="B108" s="6">
        <f t="shared" si="22"/>
        <v>103</v>
      </c>
      <c r="C108" s="6">
        <v>2864200</v>
      </c>
      <c r="D108" s="6">
        <v>6</v>
      </c>
      <c r="E108" s="6">
        <v>6</v>
      </c>
      <c r="F108" s="6">
        <v>40</v>
      </c>
      <c r="G108" s="6">
        <f t="shared" si="23"/>
        <v>206</v>
      </c>
      <c r="H108" s="6">
        <f t="shared" si="24"/>
        <v>206</v>
      </c>
      <c r="I108">
        <v>30</v>
      </c>
      <c r="J108">
        <v>100</v>
      </c>
      <c r="K108" s="6">
        <v>80</v>
      </c>
      <c r="L108" s="6">
        <v>120</v>
      </c>
      <c r="M108" s="6">
        <f t="shared" si="25"/>
        <v>200</v>
      </c>
      <c r="N108">
        <v>600</v>
      </c>
      <c r="O108" s="6">
        <f t="shared" si="26"/>
        <v>200</v>
      </c>
      <c r="P108">
        <v>600</v>
      </c>
      <c r="Q108" s="6">
        <f t="shared" si="27"/>
        <v>10</v>
      </c>
      <c r="R108" s="6">
        <f t="shared" si="28"/>
        <v>50</v>
      </c>
      <c r="S108">
        <f t="shared" si="17"/>
        <v>3264.811875304948</v>
      </c>
      <c r="T108">
        <f t="shared" si="18"/>
        <v>121.35922330097087</v>
      </c>
      <c r="U108">
        <f>SUM($S$6:S108)</f>
        <v>53203.435031714587</v>
      </c>
      <c r="V108">
        <f t="shared" si="19"/>
        <v>-265917.17515857291</v>
      </c>
      <c r="W108">
        <f t="shared" si="20"/>
        <v>-261792.17515857291</v>
      </c>
      <c r="X108">
        <f>INT((U108-(SUM($R$6:R108)/5))/((340+5*25)/5)+1)</f>
        <v>564</v>
      </c>
      <c r="Y108" s="6">
        <v>6</v>
      </c>
      <c r="Z108" s="6">
        <v>1</v>
      </c>
      <c r="AA108" s="6">
        <v>10000</v>
      </c>
      <c r="AB108" s="6">
        <v>6</v>
      </c>
      <c r="AC108" s="6">
        <v>206</v>
      </c>
      <c r="AD108" s="6">
        <v>6030</v>
      </c>
      <c r="AE108" s="6">
        <v>1030</v>
      </c>
      <c r="AF108" s="6">
        <v>6030</v>
      </c>
      <c r="AG108">
        <f t="shared" si="9"/>
        <v>31008</v>
      </c>
      <c r="AH108" s="6">
        <v>30008</v>
      </c>
      <c r="AI108" s="6">
        <v>1</v>
      </c>
      <c r="AJ108">
        <v>584000</v>
      </c>
    </row>
    <row r="109" spans="1:36" s="6" customFormat="1">
      <c r="A109" s="6">
        <f t="shared" si="21"/>
        <v>104</v>
      </c>
      <c r="B109" s="6">
        <f t="shared" si="22"/>
        <v>104</v>
      </c>
      <c r="C109" s="6">
        <v>2989200</v>
      </c>
      <c r="D109" s="6">
        <v>6</v>
      </c>
      <c r="E109" s="6">
        <v>6</v>
      </c>
      <c r="F109" s="6">
        <v>40</v>
      </c>
      <c r="G109" s="6">
        <f t="shared" si="23"/>
        <v>208</v>
      </c>
      <c r="H109" s="6">
        <f t="shared" si="24"/>
        <v>208</v>
      </c>
      <c r="I109">
        <v>30</v>
      </c>
      <c r="J109">
        <v>100</v>
      </c>
      <c r="K109" s="6">
        <v>80</v>
      </c>
      <c r="L109" s="6">
        <v>120</v>
      </c>
      <c r="M109" s="6">
        <f t="shared" si="25"/>
        <v>200</v>
      </c>
      <c r="N109">
        <v>600</v>
      </c>
      <c r="O109" s="6">
        <f t="shared" si="26"/>
        <v>200</v>
      </c>
      <c r="P109">
        <v>600</v>
      </c>
      <c r="Q109" s="6">
        <f t="shared" si="27"/>
        <v>10</v>
      </c>
      <c r="R109" s="6">
        <f t="shared" si="28"/>
        <v>50</v>
      </c>
      <c r="S109">
        <f t="shared" si="17"/>
        <v>3385.0041829972556</v>
      </c>
      <c r="T109">
        <f t="shared" si="18"/>
        <v>120.19230769230769</v>
      </c>
      <c r="U109">
        <f>SUM($S$6:S109)</f>
        <v>56588.439214711841</v>
      </c>
      <c r="V109">
        <f t="shared" si="19"/>
        <v>-282842.19607355917</v>
      </c>
      <c r="W109">
        <f t="shared" si="20"/>
        <v>-278667.19607355917</v>
      </c>
      <c r="X109">
        <f>INT((U109-(SUM($R$6:R109)/5))/((340+5*25)/5)+1)</f>
        <v>600</v>
      </c>
      <c r="Y109" s="6">
        <v>6</v>
      </c>
      <c r="Z109" s="6">
        <v>1</v>
      </c>
      <c r="AA109" s="6">
        <v>10000</v>
      </c>
      <c r="AB109" s="6">
        <v>6</v>
      </c>
      <c r="AC109" s="6">
        <v>208</v>
      </c>
      <c r="AD109" s="6">
        <v>6090</v>
      </c>
      <c r="AE109" s="6">
        <v>1040</v>
      </c>
      <c r="AF109" s="6">
        <v>6090</v>
      </c>
      <c r="AG109">
        <f t="shared" si="9"/>
        <v>31008</v>
      </c>
      <c r="AH109" s="6">
        <v>30008</v>
      </c>
      <c r="AI109" s="6">
        <v>1</v>
      </c>
      <c r="AJ109">
        <v>592000</v>
      </c>
    </row>
    <row r="110" spans="1:36" s="6" customFormat="1">
      <c r="A110" s="6">
        <f t="shared" si="21"/>
        <v>105</v>
      </c>
      <c r="B110" s="6">
        <f t="shared" si="22"/>
        <v>105</v>
      </c>
      <c r="C110" s="6">
        <v>3114200</v>
      </c>
      <c r="D110" s="6">
        <v>6</v>
      </c>
      <c r="E110" s="6">
        <v>6</v>
      </c>
      <c r="F110" s="6">
        <v>40</v>
      </c>
      <c r="G110" s="6">
        <f t="shared" si="23"/>
        <v>210</v>
      </c>
      <c r="H110" s="6">
        <f t="shared" si="24"/>
        <v>210</v>
      </c>
      <c r="I110">
        <v>30</v>
      </c>
      <c r="J110">
        <v>100</v>
      </c>
      <c r="K110" s="6">
        <v>80</v>
      </c>
      <c r="L110" s="6">
        <v>120</v>
      </c>
      <c r="M110" s="6">
        <f t="shared" si="25"/>
        <v>200</v>
      </c>
      <c r="N110">
        <v>600</v>
      </c>
      <c r="O110" s="6">
        <f t="shared" si="26"/>
        <v>200</v>
      </c>
      <c r="P110">
        <v>600</v>
      </c>
      <c r="Q110" s="6">
        <f t="shared" si="27"/>
        <v>10</v>
      </c>
      <c r="R110" s="6">
        <f t="shared" si="28"/>
        <v>50</v>
      </c>
      <c r="S110">
        <f t="shared" si="17"/>
        <v>3504.0518020448749</v>
      </c>
      <c r="T110">
        <f t="shared" si="18"/>
        <v>119.04761904761905</v>
      </c>
      <c r="U110">
        <f>SUM($S$6:S110)</f>
        <v>60092.491016756714</v>
      </c>
      <c r="V110">
        <f t="shared" si="19"/>
        <v>-300362.45508378354</v>
      </c>
      <c r="W110">
        <f t="shared" si="20"/>
        <v>-296137.45508378354</v>
      </c>
      <c r="X110">
        <f>INT((U110-(SUM($R$6:R110)/5))/((340+5*25)/5)+1)</f>
        <v>638</v>
      </c>
      <c r="Y110" s="6">
        <v>6</v>
      </c>
      <c r="Z110" s="6">
        <v>1</v>
      </c>
      <c r="AA110" s="6">
        <v>10000</v>
      </c>
      <c r="AB110" s="6">
        <v>6</v>
      </c>
      <c r="AC110" s="6">
        <v>210</v>
      </c>
      <c r="AD110" s="6">
        <v>6150</v>
      </c>
      <c r="AE110" s="6">
        <v>1050</v>
      </c>
      <c r="AF110" s="6">
        <v>6150</v>
      </c>
      <c r="AG110">
        <f t="shared" si="9"/>
        <v>31008</v>
      </c>
      <c r="AH110" s="6">
        <v>30008</v>
      </c>
      <c r="AI110" s="6">
        <v>1</v>
      </c>
      <c r="AJ110">
        <v>600000</v>
      </c>
    </row>
    <row r="111" spans="1:36" s="6" customFormat="1">
      <c r="A111" s="6">
        <f t="shared" si="21"/>
        <v>106</v>
      </c>
      <c r="B111" s="6">
        <f t="shared" si="22"/>
        <v>106</v>
      </c>
      <c r="C111" s="6">
        <v>3239200</v>
      </c>
      <c r="D111" s="6">
        <v>6</v>
      </c>
      <c r="E111" s="6">
        <v>6</v>
      </c>
      <c r="F111" s="6">
        <v>40</v>
      </c>
      <c r="G111" s="6">
        <f t="shared" si="23"/>
        <v>212</v>
      </c>
      <c r="H111" s="6">
        <f t="shared" si="24"/>
        <v>212</v>
      </c>
      <c r="I111">
        <v>30</v>
      </c>
      <c r="J111">
        <v>100</v>
      </c>
      <c r="K111" s="6">
        <v>80</v>
      </c>
      <c r="L111" s="6">
        <v>120</v>
      </c>
      <c r="M111" s="6">
        <f t="shared" si="25"/>
        <v>200</v>
      </c>
      <c r="N111">
        <v>600</v>
      </c>
      <c r="O111" s="6">
        <f t="shared" si="26"/>
        <v>200</v>
      </c>
      <c r="P111">
        <v>600</v>
      </c>
      <c r="Q111" s="6">
        <f t="shared" si="27"/>
        <v>10</v>
      </c>
      <c r="R111" s="6">
        <f t="shared" si="28"/>
        <v>50</v>
      </c>
      <c r="S111">
        <f t="shared" si="17"/>
        <v>3621.9763303467616</v>
      </c>
      <c r="T111">
        <f t="shared" si="18"/>
        <v>117.9245283018868</v>
      </c>
      <c r="U111">
        <f>SUM($S$6:S111)</f>
        <v>63714.467347103477</v>
      </c>
      <c r="V111">
        <f t="shared" si="19"/>
        <v>-318472.33673551737</v>
      </c>
      <c r="W111">
        <f t="shared" si="20"/>
        <v>-314197.33673551737</v>
      </c>
      <c r="X111">
        <f>INT((U111-(SUM($R$6:R111)/5))/((340+5*25)/5)+1)</f>
        <v>676</v>
      </c>
      <c r="Y111" s="6">
        <v>6</v>
      </c>
      <c r="Z111" s="6">
        <v>1</v>
      </c>
      <c r="AA111" s="6">
        <v>10000</v>
      </c>
      <c r="AB111" s="6">
        <v>6</v>
      </c>
      <c r="AC111" s="6">
        <v>212</v>
      </c>
      <c r="AD111" s="6">
        <v>6210</v>
      </c>
      <c r="AE111" s="6">
        <v>1060</v>
      </c>
      <c r="AF111" s="6">
        <v>6210</v>
      </c>
      <c r="AG111">
        <f t="shared" si="9"/>
        <v>31008</v>
      </c>
      <c r="AH111" s="6">
        <v>30008</v>
      </c>
      <c r="AI111" s="6">
        <v>1</v>
      </c>
      <c r="AJ111">
        <v>608000</v>
      </c>
    </row>
    <row r="112" spans="1:36" s="6" customFormat="1">
      <c r="A112" s="6">
        <f t="shared" si="21"/>
        <v>107</v>
      </c>
      <c r="B112" s="6">
        <f t="shared" si="22"/>
        <v>107</v>
      </c>
      <c r="C112" s="6">
        <v>3364200</v>
      </c>
      <c r="D112" s="6">
        <v>6</v>
      </c>
      <c r="E112" s="6">
        <v>6</v>
      </c>
      <c r="F112" s="6">
        <v>40</v>
      </c>
      <c r="G112" s="6">
        <f t="shared" si="23"/>
        <v>214</v>
      </c>
      <c r="H112" s="6">
        <f t="shared" si="24"/>
        <v>214</v>
      </c>
      <c r="I112">
        <v>30</v>
      </c>
      <c r="J112">
        <v>100</v>
      </c>
      <c r="K112" s="6">
        <v>80</v>
      </c>
      <c r="L112" s="6">
        <v>120</v>
      </c>
      <c r="M112" s="6">
        <f t="shared" si="25"/>
        <v>200</v>
      </c>
      <c r="N112">
        <v>600</v>
      </c>
      <c r="O112" s="6">
        <f t="shared" si="26"/>
        <v>200</v>
      </c>
      <c r="P112">
        <v>600</v>
      </c>
      <c r="Q112" s="6">
        <f t="shared" si="27"/>
        <v>10</v>
      </c>
      <c r="R112" s="6">
        <f t="shared" si="28"/>
        <v>50</v>
      </c>
      <c r="S112">
        <f t="shared" si="17"/>
        <v>3738.7987602533035</v>
      </c>
      <c r="T112">
        <f t="shared" si="18"/>
        <v>116.82242990654206</v>
      </c>
      <c r="U112">
        <f>SUM($S$6:S112)</f>
        <v>67453.266107356787</v>
      </c>
      <c r="V112">
        <f t="shared" si="19"/>
        <v>-337166.33053678391</v>
      </c>
      <c r="W112">
        <f t="shared" si="20"/>
        <v>-332841.33053678391</v>
      </c>
      <c r="X112">
        <f>INT((U112-(SUM($R$6:R112)/5))/((340+5*25)/5)+1)</f>
        <v>717</v>
      </c>
      <c r="Y112" s="6">
        <v>6</v>
      </c>
      <c r="Z112" s="6">
        <v>1</v>
      </c>
      <c r="AA112" s="6">
        <v>10000</v>
      </c>
      <c r="AB112" s="6">
        <v>6</v>
      </c>
      <c r="AC112" s="6">
        <v>214</v>
      </c>
      <c r="AD112" s="6">
        <v>6270</v>
      </c>
      <c r="AE112" s="6">
        <v>1070</v>
      </c>
      <c r="AF112" s="6">
        <v>6270</v>
      </c>
      <c r="AG112">
        <f t="shared" si="9"/>
        <v>31008</v>
      </c>
      <c r="AH112" s="6">
        <v>30008</v>
      </c>
      <c r="AI112" s="6">
        <v>1</v>
      </c>
      <c r="AJ112">
        <v>616000</v>
      </c>
    </row>
    <row r="113" spans="1:36" s="6" customFormat="1">
      <c r="A113" s="6">
        <f t="shared" si="21"/>
        <v>108</v>
      </c>
      <c r="B113" s="6">
        <f t="shared" si="22"/>
        <v>108</v>
      </c>
      <c r="C113" s="6">
        <v>3489200</v>
      </c>
      <c r="D113" s="6">
        <v>6</v>
      </c>
      <c r="E113" s="6">
        <v>6</v>
      </c>
      <c r="F113" s="6">
        <v>40</v>
      </c>
      <c r="G113" s="6">
        <f t="shared" si="23"/>
        <v>216</v>
      </c>
      <c r="H113" s="6">
        <f t="shared" si="24"/>
        <v>216</v>
      </c>
      <c r="I113">
        <v>30</v>
      </c>
      <c r="J113">
        <v>100</v>
      </c>
      <c r="K113" s="6">
        <v>80</v>
      </c>
      <c r="L113" s="6">
        <v>120</v>
      </c>
      <c r="M113" s="6">
        <f t="shared" si="25"/>
        <v>200</v>
      </c>
      <c r="N113">
        <v>600</v>
      </c>
      <c r="O113" s="6">
        <f t="shared" si="26"/>
        <v>200</v>
      </c>
      <c r="P113">
        <v>600</v>
      </c>
      <c r="Q113" s="6">
        <f t="shared" si="27"/>
        <v>10</v>
      </c>
      <c r="R113" s="6">
        <f t="shared" si="28"/>
        <v>50</v>
      </c>
      <c r="S113">
        <f t="shared" si="17"/>
        <v>3854.5395009940444</v>
      </c>
      <c r="T113">
        <f t="shared" si="18"/>
        <v>115.74074074074075</v>
      </c>
      <c r="U113">
        <f>SUM($S$6:S113)</f>
        <v>71307.805608350827</v>
      </c>
      <c r="V113">
        <f t="shared" si="19"/>
        <v>-356439.02804175415</v>
      </c>
      <c r="W113">
        <f t="shared" si="20"/>
        <v>-352064.02804175415</v>
      </c>
      <c r="X113">
        <f>INT((U113-(SUM($R$6:R113)/5))/((340+5*25)/5)+1)</f>
        <v>758</v>
      </c>
      <c r="Y113" s="6">
        <v>6</v>
      </c>
      <c r="Z113" s="6">
        <v>1</v>
      </c>
      <c r="AA113" s="6">
        <v>10000</v>
      </c>
      <c r="AB113" s="6">
        <v>6</v>
      </c>
      <c r="AC113" s="6">
        <v>216</v>
      </c>
      <c r="AD113" s="6">
        <v>6330</v>
      </c>
      <c r="AE113" s="6">
        <v>1080</v>
      </c>
      <c r="AF113" s="6">
        <v>6330</v>
      </c>
      <c r="AG113">
        <f t="shared" si="9"/>
        <v>31008</v>
      </c>
      <c r="AH113" s="6">
        <v>30008</v>
      </c>
      <c r="AI113" s="6">
        <v>1</v>
      </c>
      <c r="AJ113">
        <v>624000</v>
      </c>
    </row>
    <row r="114" spans="1:36" s="6" customFormat="1">
      <c r="A114" s="6">
        <f t="shared" si="21"/>
        <v>109</v>
      </c>
      <c r="B114" s="6">
        <f t="shared" si="22"/>
        <v>109</v>
      </c>
      <c r="C114" s="6">
        <v>3614200</v>
      </c>
      <c r="D114" s="6">
        <v>6</v>
      </c>
      <c r="E114" s="6">
        <v>6</v>
      </c>
      <c r="F114" s="6">
        <v>40</v>
      </c>
      <c r="G114" s="6">
        <f t="shared" si="23"/>
        <v>218</v>
      </c>
      <c r="H114" s="6">
        <f t="shared" si="24"/>
        <v>218</v>
      </c>
      <c r="I114">
        <v>30</v>
      </c>
      <c r="J114">
        <v>100</v>
      </c>
      <c r="K114" s="6">
        <v>80</v>
      </c>
      <c r="L114" s="6">
        <v>120</v>
      </c>
      <c r="M114" s="6">
        <f t="shared" si="25"/>
        <v>200</v>
      </c>
      <c r="N114">
        <v>600</v>
      </c>
      <c r="O114" s="6">
        <f t="shared" si="26"/>
        <v>200</v>
      </c>
      <c r="P114">
        <v>600</v>
      </c>
      <c r="Q114" s="6">
        <f t="shared" si="27"/>
        <v>10</v>
      </c>
      <c r="R114" s="6">
        <f t="shared" si="28"/>
        <v>50</v>
      </c>
      <c r="S114">
        <f t="shared" si="17"/>
        <v>3969.2184000766133</v>
      </c>
      <c r="T114">
        <f t="shared" si="18"/>
        <v>114.6788990825688</v>
      </c>
      <c r="U114">
        <f>SUM($S$6:S114)</f>
        <v>75277.024008427441</v>
      </c>
      <c r="V114">
        <f t="shared" si="19"/>
        <v>-376285.12004213722</v>
      </c>
      <c r="W114">
        <f t="shared" si="20"/>
        <v>-371860.12004213722</v>
      </c>
      <c r="X114">
        <f>INT((U114-(SUM($R$6:R114)/5))/((340+5*25)/5)+1)</f>
        <v>800</v>
      </c>
      <c r="Y114" s="6">
        <v>6</v>
      </c>
      <c r="Z114" s="6">
        <v>1</v>
      </c>
      <c r="AA114" s="6">
        <v>10000</v>
      </c>
      <c r="AB114" s="6">
        <v>6</v>
      </c>
      <c r="AC114" s="6">
        <v>218</v>
      </c>
      <c r="AD114" s="6">
        <v>6390</v>
      </c>
      <c r="AE114" s="6">
        <v>1090</v>
      </c>
      <c r="AF114" s="6">
        <v>6390</v>
      </c>
      <c r="AG114">
        <f t="shared" si="9"/>
        <v>31008</v>
      </c>
      <c r="AH114" s="6">
        <v>30008</v>
      </c>
      <c r="AI114" s="6">
        <v>1</v>
      </c>
      <c r="AJ114">
        <v>632000</v>
      </c>
    </row>
    <row r="115" spans="1:36" s="6" customFormat="1">
      <c r="A115" s="6">
        <f t="shared" si="21"/>
        <v>110</v>
      </c>
      <c r="B115" s="6">
        <f t="shared" si="22"/>
        <v>110</v>
      </c>
      <c r="C115" s="6">
        <v>3739200</v>
      </c>
      <c r="D115" s="6">
        <v>6</v>
      </c>
      <c r="E115" s="6">
        <v>6</v>
      </c>
      <c r="F115" s="6">
        <v>40</v>
      </c>
      <c r="G115" s="6">
        <f t="shared" si="23"/>
        <v>220</v>
      </c>
      <c r="H115" s="6">
        <f t="shared" si="24"/>
        <v>220</v>
      </c>
      <c r="I115">
        <v>30</v>
      </c>
      <c r="J115">
        <v>100</v>
      </c>
      <c r="K115" s="6">
        <v>80</v>
      </c>
      <c r="L115" s="6">
        <v>120</v>
      </c>
      <c r="M115" s="6">
        <f t="shared" si="25"/>
        <v>200</v>
      </c>
      <c r="N115">
        <v>600</v>
      </c>
      <c r="O115" s="6">
        <f t="shared" si="26"/>
        <v>200</v>
      </c>
      <c r="P115">
        <v>600</v>
      </c>
      <c r="Q115" s="6">
        <f t="shared" si="27"/>
        <v>10</v>
      </c>
      <c r="R115" s="6">
        <f t="shared" si="28"/>
        <v>50</v>
      </c>
      <c r="S115">
        <f t="shared" si="17"/>
        <v>4082.8547637129768</v>
      </c>
      <c r="T115">
        <f t="shared" si="18"/>
        <v>113.63636363636364</v>
      </c>
      <c r="U115">
        <f>SUM($S$6:S115)</f>
        <v>79359.878772140422</v>
      </c>
      <c r="V115">
        <f t="shared" si="19"/>
        <v>-396699.39386070211</v>
      </c>
      <c r="W115">
        <f t="shared" si="20"/>
        <v>-392224.39386070211</v>
      </c>
      <c r="X115">
        <f>INT((U115-(SUM($R$6:R115)/5))/((340+5*25)/5)+1)</f>
        <v>844</v>
      </c>
      <c r="Y115" s="6">
        <v>7</v>
      </c>
      <c r="Z115" s="6">
        <v>1</v>
      </c>
      <c r="AA115" s="6">
        <v>10000</v>
      </c>
      <c r="AB115" s="6">
        <v>7</v>
      </c>
      <c r="AC115" s="6">
        <v>220</v>
      </c>
      <c r="AD115" s="6">
        <v>6450</v>
      </c>
      <c r="AE115" s="6">
        <v>1100</v>
      </c>
      <c r="AF115" s="6">
        <v>6450</v>
      </c>
      <c r="AG115">
        <f t="shared" si="9"/>
        <v>31008</v>
      </c>
      <c r="AH115" s="6">
        <v>30008</v>
      </c>
      <c r="AI115" s="6">
        <v>1</v>
      </c>
      <c r="AJ115">
        <v>640000</v>
      </c>
    </row>
    <row r="116" spans="1:36" s="6" customFormat="1">
      <c r="A116" s="6">
        <f t="shared" si="21"/>
        <v>111</v>
      </c>
      <c r="B116" s="6">
        <f t="shared" si="22"/>
        <v>111</v>
      </c>
      <c r="C116" s="6">
        <v>3864200</v>
      </c>
      <c r="D116" s="6">
        <v>6</v>
      </c>
      <c r="E116" s="6">
        <v>6</v>
      </c>
      <c r="F116" s="6">
        <v>40</v>
      </c>
      <c r="G116" s="6">
        <f t="shared" si="23"/>
        <v>222</v>
      </c>
      <c r="H116" s="6">
        <f t="shared" si="24"/>
        <v>222</v>
      </c>
      <c r="I116">
        <v>30</v>
      </c>
      <c r="J116">
        <v>100</v>
      </c>
      <c r="K116" s="6">
        <v>80</v>
      </c>
      <c r="L116" s="6">
        <v>120</v>
      </c>
      <c r="M116" s="6">
        <f t="shared" si="25"/>
        <v>200</v>
      </c>
      <c r="N116">
        <v>600</v>
      </c>
      <c r="O116" s="6">
        <f t="shared" si="26"/>
        <v>200</v>
      </c>
      <c r="P116">
        <v>600</v>
      </c>
      <c r="Q116" s="6">
        <f t="shared" si="27"/>
        <v>10</v>
      </c>
      <c r="R116" s="6">
        <f t="shared" si="28"/>
        <v>50</v>
      </c>
      <c r="S116">
        <f t="shared" si="17"/>
        <v>4195.4673763255896</v>
      </c>
      <c r="T116">
        <f t="shared" si="18"/>
        <v>112.61261261261261</v>
      </c>
      <c r="U116">
        <f>SUM($S$6:S116)</f>
        <v>83555.346148466007</v>
      </c>
      <c r="V116">
        <f t="shared" si="19"/>
        <v>-417676.73074233008</v>
      </c>
      <c r="W116">
        <f t="shared" si="20"/>
        <v>-413151.73074233008</v>
      </c>
      <c r="X116">
        <f>INT((U116-(SUM($R$6:R116)/5))/((340+5*25)/5)+1)</f>
        <v>889</v>
      </c>
      <c r="Y116" s="6">
        <v>7</v>
      </c>
      <c r="Z116" s="6">
        <v>1</v>
      </c>
      <c r="AA116" s="6">
        <v>10000</v>
      </c>
      <c r="AB116" s="6">
        <v>7</v>
      </c>
      <c r="AC116" s="6">
        <v>222</v>
      </c>
      <c r="AD116" s="6">
        <v>6510</v>
      </c>
      <c r="AE116" s="6">
        <v>1110</v>
      </c>
      <c r="AF116" s="6">
        <v>6510</v>
      </c>
      <c r="AG116">
        <f t="shared" si="9"/>
        <v>31008</v>
      </c>
      <c r="AH116" s="6">
        <v>30008</v>
      </c>
      <c r="AI116" s="6">
        <v>1</v>
      </c>
      <c r="AJ116">
        <v>648000</v>
      </c>
    </row>
    <row r="117" spans="1:36" s="6" customFormat="1">
      <c r="A117" s="6">
        <f t="shared" si="21"/>
        <v>112</v>
      </c>
      <c r="B117" s="6">
        <f t="shared" si="22"/>
        <v>112</v>
      </c>
      <c r="C117" s="6">
        <v>3989200</v>
      </c>
      <c r="D117" s="6">
        <v>6</v>
      </c>
      <c r="E117" s="6">
        <v>6</v>
      </c>
      <c r="F117" s="6">
        <v>40</v>
      </c>
      <c r="G117" s="6">
        <f t="shared" si="23"/>
        <v>224</v>
      </c>
      <c r="H117" s="6">
        <f t="shared" si="24"/>
        <v>224</v>
      </c>
      <c r="I117">
        <v>30</v>
      </c>
      <c r="J117">
        <v>100</v>
      </c>
      <c r="K117" s="6">
        <v>80</v>
      </c>
      <c r="L117" s="6">
        <v>120</v>
      </c>
      <c r="M117" s="6">
        <f t="shared" si="25"/>
        <v>200</v>
      </c>
      <c r="N117">
        <v>600</v>
      </c>
      <c r="O117" s="6">
        <f t="shared" si="26"/>
        <v>200</v>
      </c>
      <c r="P117">
        <v>600</v>
      </c>
      <c r="Q117" s="6">
        <f t="shared" si="27"/>
        <v>10</v>
      </c>
      <c r="R117" s="6">
        <f t="shared" si="28"/>
        <v>50</v>
      </c>
      <c r="S117">
        <f t="shared" si="17"/>
        <v>4307.0745191827327</v>
      </c>
      <c r="T117">
        <f t="shared" si="18"/>
        <v>111.60714285714286</v>
      </c>
      <c r="U117">
        <f>SUM($S$6:S117)</f>
        <v>87862.420667648737</v>
      </c>
      <c r="V117">
        <f t="shared" si="19"/>
        <v>-439212.10333824373</v>
      </c>
      <c r="W117">
        <f t="shared" si="20"/>
        <v>-434637.10333824373</v>
      </c>
      <c r="X117">
        <f>INT((U117-(SUM($R$6:R117)/5))/((340+5*25)/5)+1)</f>
        <v>935</v>
      </c>
      <c r="Y117" s="6">
        <v>7</v>
      </c>
      <c r="Z117" s="6">
        <v>1</v>
      </c>
      <c r="AA117" s="6">
        <v>10000</v>
      </c>
      <c r="AB117" s="6">
        <v>7</v>
      </c>
      <c r="AC117" s="6">
        <v>224</v>
      </c>
      <c r="AD117" s="6">
        <v>6570</v>
      </c>
      <c r="AE117" s="6">
        <v>1120</v>
      </c>
      <c r="AF117" s="6">
        <v>6570</v>
      </c>
      <c r="AG117">
        <f t="shared" si="9"/>
        <v>31008</v>
      </c>
      <c r="AH117" s="6">
        <v>30008</v>
      </c>
      <c r="AI117" s="6">
        <v>1</v>
      </c>
      <c r="AJ117">
        <v>656000</v>
      </c>
    </row>
    <row r="118" spans="1:36" s="6" customFormat="1">
      <c r="A118" s="6">
        <f t="shared" si="21"/>
        <v>113</v>
      </c>
      <c r="B118" s="6">
        <f t="shared" si="22"/>
        <v>113</v>
      </c>
      <c r="C118" s="6">
        <v>4114200</v>
      </c>
      <c r="D118" s="6">
        <v>6</v>
      </c>
      <c r="E118" s="6">
        <v>6</v>
      </c>
      <c r="F118" s="6">
        <v>40</v>
      </c>
      <c r="G118" s="6">
        <f t="shared" si="23"/>
        <v>226</v>
      </c>
      <c r="H118" s="6">
        <f t="shared" si="24"/>
        <v>226</v>
      </c>
      <c r="I118">
        <v>30</v>
      </c>
      <c r="J118">
        <v>100</v>
      </c>
      <c r="K118" s="6">
        <v>80</v>
      </c>
      <c r="L118" s="6">
        <v>120</v>
      </c>
      <c r="M118" s="6">
        <f t="shared" si="25"/>
        <v>200</v>
      </c>
      <c r="N118">
        <v>600</v>
      </c>
      <c r="O118" s="6">
        <f t="shared" si="26"/>
        <v>200</v>
      </c>
      <c r="P118">
        <v>600</v>
      </c>
      <c r="Q118" s="6">
        <f t="shared" si="27"/>
        <v>10</v>
      </c>
      <c r="R118" s="6">
        <f t="shared" si="28"/>
        <v>50</v>
      </c>
      <c r="S118">
        <f t="shared" si="17"/>
        <v>4417.6939882092811</v>
      </c>
      <c r="T118">
        <f t="shared" si="18"/>
        <v>110.61946902654867</v>
      </c>
      <c r="U118">
        <f>SUM($S$6:S118)</f>
        <v>92280.114655858022</v>
      </c>
      <c r="V118">
        <f t="shared" si="19"/>
        <v>-461300.57327929011</v>
      </c>
      <c r="W118">
        <f t="shared" si="20"/>
        <v>-456675.57327929011</v>
      </c>
      <c r="X118">
        <f>INT((U118-(SUM($R$6:R118)/5))/((340+5*25)/5)+1)</f>
        <v>983</v>
      </c>
      <c r="Y118" s="6">
        <v>7</v>
      </c>
      <c r="Z118" s="6">
        <v>1</v>
      </c>
      <c r="AA118" s="6">
        <v>10000</v>
      </c>
      <c r="AB118" s="6">
        <v>7</v>
      </c>
      <c r="AC118" s="6">
        <v>226</v>
      </c>
      <c r="AD118" s="6">
        <v>6630</v>
      </c>
      <c r="AE118" s="6">
        <v>1130</v>
      </c>
      <c r="AF118" s="6">
        <v>6630</v>
      </c>
      <c r="AG118">
        <f t="shared" si="9"/>
        <v>31008</v>
      </c>
      <c r="AH118" s="6">
        <v>30008</v>
      </c>
      <c r="AI118" s="6">
        <v>1</v>
      </c>
      <c r="AJ118">
        <v>664000</v>
      </c>
    </row>
    <row r="119" spans="1:36" s="6" customFormat="1">
      <c r="A119" s="6">
        <f t="shared" si="21"/>
        <v>114</v>
      </c>
      <c r="B119" s="6">
        <f t="shared" si="22"/>
        <v>114</v>
      </c>
      <c r="C119" s="6">
        <v>4239200</v>
      </c>
      <c r="D119" s="6">
        <v>6</v>
      </c>
      <c r="E119" s="6">
        <v>6</v>
      </c>
      <c r="F119" s="6">
        <v>40</v>
      </c>
      <c r="G119" s="6">
        <f t="shared" si="23"/>
        <v>228</v>
      </c>
      <c r="H119" s="6">
        <f t="shared" si="24"/>
        <v>228</v>
      </c>
      <c r="I119">
        <v>30</v>
      </c>
      <c r="J119">
        <v>100</v>
      </c>
      <c r="K119" s="6">
        <v>80</v>
      </c>
      <c r="L119" s="6">
        <v>120</v>
      </c>
      <c r="M119" s="6">
        <f t="shared" si="25"/>
        <v>200</v>
      </c>
      <c r="N119">
        <v>600</v>
      </c>
      <c r="O119" s="6">
        <f t="shared" si="26"/>
        <v>200</v>
      </c>
      <c r="P119">
        <v>600</v>
      </c>
      <c r="Q119" s="6">
        <f t="shared" si="27"/>
        <v>10</v>
      </c>
      <c r="R119" s="6">
        <f t="shared" si="28"/>
        <v>50</v>
      </c>
      <c r="S119">
        <f t="shared" si="17"/>
        <v>4527.3431110162983</v>
      </c>
      <c r="T119">
        <f t="shared" si="18"/>
        <v>109.64912280701755</v>
      </c>
      <c r="U119">
        <f>SUM($S$6:S119)</f>
        <v>96807.457766874315</v>
      </c>
      <c r="V119">
        <f t="shared" si="19"/>
        <v>-483937.2888343716</v>
      </c>
      <c r="W119">
        <f t="shared" si="20"/>
        <v>-479262.2888343716</v>
      </c>
      <c r="X119">
        <f>INT((U119-(SUM($R$6:R119)/5))/((340+5*25)/5)+1)</f>
        <v>1031</v>
      </c>
      <c r="Y119" s="6">
        <v>7</v>
      </c>
      <c r="Z119" s="6">
        <v>1</v>
      </c>
      <c r="AA119" s="6">
        <v>10000</v>
      </c>
      <c r="AB119" s="6">
        <v>7</v>
      </c>
      <c r="AC119" s="6">
        <v>228</v>
      </c>
      <c r="AD119" s="6">
        <v>6690</v>
      </c>
      <c r="AE119" s="6">
        <v>1140</v>
      </c>
      <c r="AF119" s="6">
        <v>6690</v>
      </c>
      <c r="AG119">
        <f t="shared" si="9"/>
        <v>31008</v>
      </c>
      <c r="AH119" s="6">
        <v>30008</v>
      </c>
      <c r="AI119" s="6">
        <v>1</v>
      </c>
      <c r="AJ119">
        <v>672000</v>
      </c>
    </row>
    <row r="120" spans="1:36" s="6" customFormat="1">
      <c r="A120" s="6">
        <f t="shared" si="21"/>
        <v>115</v>
      </c>
      <c r="B120" s="6">
        <f t="shared" si="22"/>
        <v>115</v>
      </c>
      <c r="C120" s="6">
        <v>4364200</v>
      </c>
      <c r="D120" s="6">
        <v>6</v>
      </c>
      <c r="E120" s="6">
        <v>6</v>
      </c>
      <c r="F120" s="6">
        <v>40</v>
      </c>
      <c r="G120" s="6">
        <f t="shared" si="23"/>
        <v>230</v>
      </c>
      <c r="H120" s="6">
        <f t="shared" si="24"/>
        <v>230</v>
      </c>
      <c r="I120">
        <v>30</v>
      </c>
      <c r="J120">
        <v>100</v>
      </c>
      <c r="K120" s="6">
        <v>80</v>
      </c>
      <c r="L120" s="6">
        <v>120</v>
      </c>
      <c r="M120" s="6">
        <f t="shared" si="25"/>
        <v>200</v>
      </c>
      <c r="N120">
        <v>600</v>
      </c>
      <c r="O120" s="6">
        <f t="shared" si="26"/>
        <v>200</v>
      </c>
      <c r="P120">
        <v>600</v>
      </c>
      <c r="Q120" s="6">
        <f t="shared" si="27"/>
        <v>10</v>
      </c>
      <c r="R120" s="6">
        <f t="shared" si="28"/>
        <v>50</v>
      </c>
      <c r="S120">
        <f t="shared" si="17"/>
        <v>4636.0387631902113</v>
      </c>
      <c r="T120">
        <f t="shared" si="18"/>
        <v>108.69565217391305</v>
      </c>
      <c r="U120">
        <f>SUM($S$6:S120)</f>
        <v>101443.49653006453</v>
      </c>
      <c r="V120">
        <f t="shared" si="19"/>
        <v>-507117.48265032266</v>
      </c>
      <c r="W120">
        <f t="shared" si="20"/>
        <v>-502392.48265032266</v>
      </c>
      <c r="X120">
        <f>INT((U120-(SUM($R$6:R120)/5))/((340+5*25)/5)+1)</f>
        <v>1081</v>
      </c>
      <c r="Y120" s="6">
        <v>8</v>
      </c>
      <c r="Z120" s="6">
        <v>1</v>
      </c>
      <c r="AA120" s="6">
        <v>10000</v>
      </c>
      <c r="AB120" s="6">
        <v>8</v>
      </c>
      <c r="AC120" s="6">
        <v>230</v>
      </c>
      <c r="AD120" s="6">
        <v>6750</v>
      </c>
      <c r="AE120" s="6">
        <v>1150</v>
      </c>
      <c r="AF120" s="6">
        <v>6750</v>
      </c>
      <c r="AG120">
        <f t="shared" si="9"/>
        <v>31008</v>
      </c>
      <c r="AH120" s="6">
        <v>30008</v>
      </c>
      <c r="AI120" s="6">
        <v>1</v>
      </c>
      <c r="AJ120">
        <v>680000</v>
      </c>
    </row>
    <row r="121" spans="1:36" s="6" customFormat="1">
      <c r="A121" s="6">
        <f t="shared" si="21"/>
        <v>116</v>
      </c>
      <c r="B121" s="6">
        <f t="shared" si="22"/>
        <v>116</v>
      </c>
      <c r="C121" s="6">
        <v>4489200</v>
      </c>
      <c r="D121" s="6">
        <v>6</v>
      </c>
      <c r="E121" s="6">
        <v>6</v>
      </c>
      <c r="F121" s="6">
        <v>40</v>
      </c>
      <c r="G121" s="6">
        <f t="shared" si="23"/>
        <v>232</v>
      </c>
      <c r="H121" s="6">
        <f t="shared" si="24"/>
        <v>232</v>
      </c>
      <c r="I121">
        <v>30</v>
      </c>
      <c r="J121">
        <v>100</v>
      </c>
      <c r="K121" s="6">
        <v>80</v>
      </c>
      <c r="L121" s="6">
        <v>120</v>
      </c>
      <c r="M121" s="6">
        <f t="shared" si="25"/>
        <v>200</v>
      </c>
      <c r="N121">
        <v>600</v>
      </c>
      <c r="O121" s="6">
        <f t="shared" si="26"/>
        <v>200</v>
      </c>
      <c r="P121">
        <v>600</v>
      </c>
      <c r="Q121" s="6">
        <f t="shared" si="27"/>
        <v>10</v>
      </c>
      <c r="R121" s="6">
        <f t="shared" si="28"/>
        <v>50</v>
      </c>
      <c r="S121">
        <f t="shared" si="17"/>
        <v>4743.7973838798662</v>
      </c>
      <c r="T121">
        <f t="shared" si="18"/>
        <v>107.75862068965517</v>
      </c>
      <c r="U121">
        <f>SUM($S$6:S121)</f>
        <v>106187.29391394439</v>
      </c>
      <c r="V121">
        <f t="shared" si="19"/>
        <v>-530836.46956972196</v>
      </c>
      <c r="W121">
        <f t="shared" si="20"/>
        <v>-526061.46956972196</v>
      </c>
      <c r="X121">
        <f>INT((U121-(SUM($R$6:R121)/5))/((340+5*25)/5)+1)</f>
        <v>1132</v>
      </c>
      <c r="Y121" s="6">
        <v>8</v>
      </c>
      <c r="Z121" s="6">
        <v>1</v>
      </c>
      <c r="AA121" s="6">
        <v>10000</v>
      </c>
      <c r="AB121" s="6">
        <v>8</v>
      </c>
      <c r="AC121" s="6">
        <v>232</v>
      </c>
      <c r="AD121" s="6">
        <v>6810</v>
      </c>
      <c r="AE121" s="6">
        <v>1160</v>
      </c>
      <c r="AF121" s="6">
        <v>6810</v>
      </c>
      <c r="AG121">
        <f t="shared" si="9"/>
        <v>31008</v>
      </c>
      <c r="AH121" s="6">
        <v>30008</v>
      </c>
      <c r="AI121" s="6">
        <v>1</v>
      </c>
      <c r="AJ121">
        <v>688000</v>
      </c>
    </row>
    <row r="122" spans="1:36" s="6" customFormat="1">
      <c r="A122" s="6">
        <f t="shared" si="21"/>
        <v>117</v>
      </c>
      <c r="B122" s="6">
        <f t="shared" si="22"/>
        <v>117</v>
      </c>
      <c r="C122" s="6">
        <v>4614200</v>
      </c>
      <c r="D122" s="6">
        <v>6</v>
      </c>
      <c r="E122" s="6">
        <v>6</v>
      </c>
      <c r="F122" s="6">
        <v>40</v>
      </c>
      <c r="G122" s="6">
        <f t="shared" si="23"/>
        <v>234</v>
      </c>
      <c r="H122" s="6">
        <f t="shared" si="24"/>
        <v>234</v>
      </c>
      <c r="I122">
        <v>30</v>
      </c>
      <c r="J122">
        <v>100</v>
      </c>
      <c r="K122" s="6">
        <v>80</v>
      </c>
      <c r="L122" s="6">
        <v>120</v>
      </c>
      <c r="M122" s="6">
        <f t="shared" si="25"/>
        <v>200</v>
      </c>
      <c r="N122">
        <v>600</v>
      </c>
      <c r="O122" s="6">
        <f t="shared" si="26"/>
        <v>200</v>
      </c>
      <c r="P122">
        <v>600</v>
      </c>
      <c r="Q122" s="6">
        <f t="shared" si="27"/>
        <v>10</v>
      </c>
      <c r="R122" s="6">
        <f t="shared" si="28"/>
        <v>50</v>
      </c>
      <c r="S122">
        <f t="shared" si="17"/>
        <v>4850.6349907174726</v>
      </c>
      <c r="T122">
        <f t="shared" si="18"/>
        <v>106.83760683760684</v>
      </c>
      <c r="U122">
        <f>SUM($S$6:S122)</f>
        <v>111037.92890466187</v>
      </c>
      <c r="V122">
        <f t="shared" si="19"/>
        <v>-555089.64452330931</v>
      </c>
      <c r="W122">
        <f t="shared" si="20"/>
        <v>-550264.64452330931</v>
      </c>
      <c r="X122">
        <f>INT((U122-(SUM($R$6:R122)/5))/((340+5*25)/5)+1)</f>
        <v>1184</v>
      </c>
      <c r="Y122" s="6">
        <v>8</v>
      </c>
      <c r="Z122" s="6">
        <v>1</v>
      </c>
      <c r="AA122" s="6">
        <v>10000</v>
      </c>
      <c r="AB122" s="6">
        <v>8</v>
      </c>
      <c r="AC122" s="6">
        <v>234</v>
      </c>
      <c r="AD122" s="6">
        <v>6870</v>
      </c>
      <c r="AE122" s="6">
        <v>1170</v>
      </c>
      <c r="AF122" s="6">
        <v>6870</v>
      </c>
      <c r="AG122">
        <f t="shared" si="9"/>
        <v>31008</v>
      </c>
      <c r="AH122" s="6">
        <v>30008</v>
      </c>
      <c r="AI122" s="6">
        <v>1</v>
      </c>
      <c r="AJ122">
        <v>696000</v>
      </c>
    </row>
    <row r="123" spans="1:36" s="6" customFormat="1">
      <c r="A123" s="6">
        <f t="shared" si="21"/>
        <v>118</v>
      </c>
      <c r="B123" s="6">
        <f t="shared" si="22"/>
        <v>118</v>
      </c>
      <c r="C123" s="6">
        <v>4739200</v>
      </c>
      <c r="D123" s="6">
        <v>6</v>
      </c>
      <c r="E123" s="6">
        <v>6</v>
      </c>
      <c r="F123" s="6">
        <v>40</v>
      </c>
      <c r="G123" s="6">
        <f t="shared" si="23"/>
        <v>236</v>
      </c>
      <c r="H123" s="6">
        <f t="shared" si="24"/>
        <v>236</v>
      </c>
      <c r="I123">
        <v>30</v>
      </c>
      <c r="J123">
        <v>100</v>
      </c>
      <c r="K123" s="6">
        <v>80</v>
      </c>
      <c r="L123" s="6">
        <v>120</v>
      </c>
      <c r="M123" s="6">
        <f t="shared" si="25"/>
        <v>200</v>
      </c>
      <c r="N123">
        <v>600</v>
      </c>
      <c r="O123" s="6">
        <f t="shared" si="26"/>
        <v>200</v>
      </c>
      <c r="P123">
        <v>600</v>
      </c>
      <c r="Q123" s="6">
        <f t="shared" si="27"/>
        <v>10</v>
      </c>
      <c r="R123" s="6">
        <f t="shared" si="28"/>
        <v>50</v>
      </c>
      <c r="S123">
        <f t="shared" si="17"/>
        <v>4956.5671941073033</v>
      </c>
      <c r="T123">
        <f t="shared" si="18"/>
        <v>105.93220338983051</v>
      </c>
      <c r="U123">
        <f>SUM($S$6:S123)</f>
        <v>115994.49609876917</v>
      </c>
      <c r="V123">
        <f t="shared" si="19"/>
        <v>-579872.48049384588</v>
      </c>
      <c r="W123">
        <f t="shared" si="20"/>
        <v>-574997.48049384588</v>
      </c>
      <c r="X123">
        <f>INT((U123-(SUM($R$6:R123)/5))/((340+5*25)/5)+1)</f>
        <v>1237</v>
      </c>
      <c r="Y123" s="6">
        <v>8</v>
      </c>
      <c r="Z123" s="6">
        <v>1</v>
      </c>
      <c r="AA123" s="6">
        <v>10000</v>
      </c>
      <c r="AB123" s="6">
        <v>8</v>
      </c>
      <c r="AC123" s="6">
        <v>236</v>
      </c>
      <c r="AD123" s="6">
        <v>6930</v>
      </c>
      <c r="AE123" s="6">
        <v>1180</v>
      </c>
      <c r="AF123" s="6">
        <v>6930</v>
      </c>
      <c r="AG123">
        <f t="shared" si="9"/>
        <v>31008</v>
      </c>
      <c r="AH123" s="6">
        <v>30008</v>
      </c>
      <c r="AI123" s="6">
        <v>1</v>
      </c>
      <c r="AJ123">
        <v>704000</v>
      </c>
    </row>
    <row r="124" spans="1:36" s="6" customFormat="1">
      <c r="A124" s="6">
        <f t="shared" si="21"/>
        <v>119</v>
      </c>
      <c r="B124" s="6">
        <f t="shared" si="22"/>
        <v>119</v>
      </c>
      <c r="C124" s="6">
        <v>4864200</v>
      </c>
      <c r="D124" s="6">
        <v>6</v>
      </c>
      <c r="E124" s="6">
        <v>6</v>
      </c>
      <c r="F124" s="6">
        <v>40</v>
      </c>
      <c r="G124" s="6">
        <f t="shared" si="23"/>
        <v>238</v>
      </c>
      <c r="H124" s="6">
        <f t="shared" si="24"/>
        <v>238</v>
      </c>
      <c r="I124">
        <v>30</v>
      </c>
      <c r="J124">
        <v>100</v>
      </c>
      <c r="K124" s="6">
        <v>80</v>
      </c>
      <c r="L124" s="6">
        <v>120</v>
      </c>
      <c r="M124" s="6">
        <f t="shared" si="25"/>
        <v>200</v>
      </c>
      <c r="N124">
        <v>600</v>
      </c>
      <c r="O124" s="6">
        <f t="shared" si="26"/>
        <v>200</v>
      </c>
      <c r="P124">
        <v>600</v>
      </c>
      <c r="Q124" s="6">
        <f t="shared" si="27"/>
        <v>10</v>
      </c>
      <c r="R124" s="6">
        <f t="shared" si="28"/>
        <v>50</v>
      </c>
      <c r="S124">
        <f t="shared" si="17"/>
        <v>5061.6092109140263</v>
      </c>
      <c r="T124">
        <f t="shared" si="18"/>
        <v>105.04201680672269</v>
      </c>
      <c r="U124">
        <f>SUM($S$6:S124)</f>
        <v>121056.1053096832</v>
      </c>
      <c r="V124">
        <f t="shared" si="19"/>
        <v>-605180.526548416</v>
      </c>
      <c r="W124">
        <f t="shared" si="20"/>
        <v>-600255.526548416</v>
      </c>
      <c r="X124">
        <f>INT((U124-(SUM($R$6:R124)/5))/((340+5*25)/5)+1)</f>
        <v>1292</v>
      </c>
      <c r="Y124" s="6">
        <v>8</v>
      </c>
      <c r="Z124" s="6">
        <v>1</v>
      </c>
      <c r="AA124" s="6">
        <v>10000</v>
      </c>
      <c r="AB124" s="6">
        <v>8</v>
      </c>
      <c r="AC124" s="6">
        <v>238</v>
      </c>
      <c r="AD124" s="6">
        <v>6990</v>
      </c>
      <c r="AE124" s="6">
        <v>1190</v>
      </c>
      <c r="AF124" s="6">
        <v>6990</v>
      </c>
      <c r="AG124">
        <f t="shared" si="9"/>
        <v>31008</v>
      </c>
      <c r="AH124" s="6">
        <v>30008</v>
      </c>
      <c r="AI124" s="6">
        <v>1</v>
      </c>
      <c r="AJ124">
        <v>712000</v>
      </c>
    </row>
    <row r="125" spans="1:36" s="6" customFormat="1">
      <c r="A125" s="6">
        <f t="shared" si="21"/>
        <v>120</v>
      </c>
      <c r="B125" s="6">
        <f t="shared" si="22"/>
        <v>120</v>
      </c>
      <c r="C125" s="6">
        <v>4989200</v>
      </c>
      <c r="D125" s="6">
        <v>6</v>
      </c>
      <c r="E125" s="6">
        <v>6</v>
      </c>
      <c r="F125" s="6">
        <v>40</v>
      </c>
      <c r="G125" s="6">
        <f t="shared" si="23"/>
        <v>240</v>
      </c>
      <c r="H125" s="6">
        <f t="shared" si="24"/>
        <v>240</v>
      </c>
      <c r="I125">
        <v>30</v>
      </c>
      <c r="J125">
        <v>100</v>
      </c>
      <c r="K125" s="6">
        <v>80</v>
      </c>
      <c r="L125" s="6">
        <v>120</v>
      </c>
      <c r="M125" s="6">
        <f t="shared" si="25"/>
        <v>200</v>
      </c>
      <c r="N125">
        <v>600</v>
      </c>
      <c r="O125" s="6">
        <f t="shared" si="26"/>
        <v>200</v>
      </c>
      <c r="P125">
        <v>600</v>
      </c>
      <c r="Q125" s="6">
        <f t="shared" si="27"/>
        <v>10</v>
      </c>
      <c r="R125" s="6">
        <f t="shared" si="28"/>
        <v>50</v>
      </c>
      <c r="S125">
        <f t="shared" si="17"/>
        <v>5165.7758775806933</v>
      </c>
      <c r="T125">
        <f t="shared" si="18"/>
        <v>104.16666666666667</v>
      </c>
      <c r="U125">
        <f>SUM($S$6:S125)</f>
        <v>126221.88118726389</v>
      </c>
      <c r="V125">
        <f t="shared" si="19"/>
        <v>-631009.4059363195</v>
      </c>
      <c r="W125">
        <f t="shared" si="20"/>
        <v>-626034.4059363195</v>
      </c>
      <c r="X125">
        <f>INT((U125-(SUM($R$6:R125)/5))/((340+5*25)/5)+1)</f>
        <v>1347</v>
      </c>
      <c r="Y125" s="6">
        <v>9</v>
      </c>
      <c r="Z125" s="6">
        <v>1</v>
      </c>
      <c r="AA125" s="6">
        <v>10000</v>
      </c>
      <c r="AB125" s="6">
        <v>9</v>
      </c>
      <c r="AC125" s="6">
        <v>240</v>
      </c>
      <c r="AD125" s="6">
        <v>7050</v>
      </c>
      <c r="AE125" s="6">
        <v>1200</v>
      </c>
      <c r="AF125" s="6">
        <v>7050</v>
      </c>
      <c r="AG125">
        <f t="shared" si="9"/>
        <v>31008</v>
      </c>
      <c r="AH125" s="6">
        <v>30008</v>
      </c>
      <c r="AI125" s="6">
        <v>1</v>
      </c>
      <c r="AJ125">
        <v>720000</v>
      </c>
    </row>
    <row r="126" spans="1:36" s="5" customFormat="1">
      <c r="A126" s="5">
        <v>121</v>
      </c>
      <c r="B126" s="5">
        <f t="shared" si="22"/>
        <v>121</v>
      </c>
      <c r="C126" s="5">
        <v>5114200</v>
      </c>
      <c r="D126" s="5">
        <v>6</v>
      </c>
      <c r="E126" s="5">
        <v>6</v>
      </c>
      <c r="F126" s="5">
        <v>40</v>
      </c>
      <c r="G126" s="5">
        <f t="shared" si="23"/>
        <v>242</v>
      </c>
      <c r="H126" s="5">
        <f t="shared" si="24"/>
        <v>242</v>
      </c>
      <c r="I126" s="5">
        <v>30</v>
      </c>
      <c r="J126" s="5">
        <v>100</v>
      </c>
      <c r="K126" s="5">
        <v>80</v>
      </c>
      <c r="L126" s="5">
        <v>120</v>
      </c>
      <c r="M126" s="5">
        <f t="shared" si="25"/>
        <v>200</v>
      </c>
      <c r="N126" s="5">
        <v>600</v>
      </c>
      <c r="O126" s="5">
        <f t="shared" si="26"/>
        <v>200</v>
      </c>
      <c r="P126" s="5">
        <v>600</v>
      </c>
      <c r="Q126" s="5">
        <f t="shared" si="27"/>
        <v>10</v>
      </c>
      <c r="R126" s="5">
        <f t="shared" si="28"/>
        <v>50</v>
      </c>
      <c r="S126">
        <f t="shared" si="17"/>
        <v>5269.0816627046606</v>
      </c>
      <c r="T126">
        <f t="shared" si="18"/>
        <v>103.30578512396694</v>
      </c>
      <c r="U126">
        <f>SUM($S$6:S126)</f>
        <v>131490.96284996855</v>
      </c>
      <c r="V126">
        <f t="shared" si="19"/>
        <v>-657354.81424984278</v>
      </c>
      <c r="W126">
        <f t="shared" si="20"/>
        <v>-652329.81424984278</v>
      </c>
      <c r="X126">
        <f>INT((U126-(SUM($R$6:R126)/5))/((340+5*25)/5)+1)</f>
        <v>1404</v>
      </c>
      <c r="Y126" s="5">
        <v>9</v>
      </c>
      <c r="Z126" s="5">
        <v>1</v>
      </c>
      <c r="AA126" s="5">
        <v>10000</v>
      </c>
      <c r="AB126" s="5">
        <v>9</v>
      </c>
      <c r="AC126" s="5">
        <v>242</v>
      </c>
      <c r="AD126" s="5">
        <f>AD125+50</f>
        <v>7100</v>
      </c>
      <c r="AE126" s="5">
        <v>1210</v>
      </c>
      <c r="AF126" s="5">
        <f>AF125+50</f>
        <v>7100</v>
      </c>
      <c r="AG126" s="5">
        <v>31011</v>
      </c>
      <c r="AH126" s="5">
        <v>30011</v>
      </c>
      <c r="AI126" s="5">
        <v>1</v>
      </c>
      <c r="AJ126">
        <v>728000</v>
      </c>
    </row>
    <row r="127" spans="1:36" s="5" customFormat="1">
      <c r="A127" s="5">
        <v>122</v>
      </c>
      <c r="B127" s="5">
        <f t="shared" si="22"/>
        <v>122</v>
      </c>
      <c r="C127" s="5">
        <v>5239200</v>
      </c>
      <c r="D127" s="5">
        <v>6</v>
      </c>
      <c r="E127" s="5">
        <v>6</v>
      </c>
      <c r="F127" s="5">
        <v>40</v>
      </c>
      <c r="G127" s="5">
        <f t="shared" si="23"/>
        <v>244</v>
      </c>
      <c r="H127" s="5">
        <f t="shared" si="24"/>
        <v>244</v>
      </c>
      <c r="I127" s="5">
        <v>30</v>
      </c>
      <c r="J127" s="5">
        <v>100</v>
      </c>
      <c r="K127" s="5">
        <v>80</v>
      </c>
      <c r="L127" s="5">
        <v>120</v>
      </c>
      <c r="M127" s="5">
        <f t="shared" si="25"/>
        <v>200</v>
      </c>
      <c r="N127" s="5">
        <v>600</v>
      </c>
      <c r="O127" s="5">
        <f t="shared" si="26"/>
        <v>200</v>
      </c>
      <c r="P127" s="5">
        <v>600</v>
      </c>
      <c r="Q127" s="5">
        <f t="shared" si="27"/>
        <v>10</v>
      </c>
      <c r="R127" s="5">
        <f t="shared" si="28"/>
        <v>50</v>
      </c>
      <c r="S127">
        <f t="shared" si="17"/>
        <v>5371.5406790981033</v>
      </c>
      <c r="T127">
        <f t="shared" si="18"/>
        <v>102.45901639344262</v>
      </c>
      <c r="U127">
        <f>SUM($S$6:S127)</f>
        <v>136862.50352906666</v>
      </c>
      <c r="V127">
        <f t="shared" si="19"/>
        <v>-684212.51764533331</v>
      </c>
      <c r="W127">
        <f t="shared" si="20"/>
        <v>-679137.51764533331</v>
      </c>
      <c r="X127">
        <f>INT((U127-(SUM($R$6:R127)/5))/((340+5*25)/5)+1)</f>
        <v>1461</v>
      </c>
      <c r="Y127" s="5">
        <v>9</v>
      </c>
      <c r="Z127" s="5">
        <v>1</v>
      </c>
      <c r="AA127" s="5">
        <v>10000</v>
      </c>
      <c r="AB127" s="5">
        <v>9</v>
      </c>
      <c r="AC127" s="5">
        <v>244</v>
      </c>
      <c r="AD127" s="5">
        <f t="shared" ref="AD127:AD155" si="29">AD126+50</f>
        <v>7150</v>
      </c>
      <c r="AE127" s="5">
        <v>1220</v>
      </c>
      <c r="AF127" s="5">
        <f t="shared" ref="AF127:AF155" si="30">AF126+50</f>
        <v>7150</v>
      </c>
      <c r="AG127" s="5">
        <v>31011</v>
      </c>
      <c r="AH127" s="5">
        <v>30011</v>
      </c>
      <c r="AI127" s="5">
        <v>1</v>
      </c>
      <c r="AJ127">
        <v>736000</v>
      </c>
    </row>
    <row r="128" spans="1:36" s="5" customFormat="1">
      <c r="A128" s="5">
        <v>123</v>
      </c>
      <c r="B128" s="5">
        <f t="shared" si="22"/>
        <v>123</v>
      </c>
      <c r="C128" s="5">
        <v>5364200</v>
      </c>
      <c r="D128" s="5">
        <v>6</v>
      </c>
      <c r="E128" s="5">
        <v>6</v>
      </c>
      <c r="F128" s="5">
        <v>40</v>
      </c>
      <c r="G128" s="5">
        <f t="shared" si="23"/>
        <v>246</v>
      </c>
      <c r="H128" s="5">
        <f t="shared" si="24"/>
        <v>246</v>
      </c>
      <c r="I128" s="5">
        <v>30</v>
      </c>
      <c r="J128" s="5">
        <v>100</v>
      </c>
      <c r="K128" s="5">
        <v>80</v>
      </c>
      <c r="L128" s="5">
        <v>120</v>
      </c>
      <c r="M128" s="5">
        <f t="shared" si="25"/>
        <v>200</v>
      </c>
      <c r="N128" s="5">
        <v>600</v>
      </c>
      <c r="O128" s="5">
        <f t="shared" si="26"/>
        <v>200</v>
      </c>
      <c r="P128" s="5">
        <v>600</v>
      </c>
      <c r="Q128" s="5">
        <f t="shared" si="27"/>
        <v>10</v>
      </c>
      <c r="R128" s="5">
        <f t="shared" si="28"/>
        <v>50</v>
      </c>
      <c r="S128">
        <f t="shared" si="17"/>
        <v>5473.1666953582662</v>
      </c>
      <c r="T128">
        <f t="shared" si="18"/>
        <v>101.6260162601626</v>
      </c>
      <c r="U128">
        <f>SUM($S$6:S128)</f>
        <v>142335.67022442492</v>
      </c>
      <c r="V128">
        <f t="shared" si="19"/>
        <v>-711578.35112212459</v>
      </c>
      <c r="W128">
        <f t="shared" si="20"/>
        <v>-706453.35112212459</v>
      </c>
      <c r="X128">
        <f>INT((U128-(SUM($R$6:R128)/5))/((340+5*25)/5)+1)</f>
        <v>1520</v>
      </c>
      <c r="Y128" s="5">
        <v>9</v>
      </c>
      <c r="Z128" s="5">
        <v>1</v>
      </c>
      <c r="AA128" s="5">
        <v>10000</v>
      </c>
      <c r="AB128" s="5">
        <v>9</v>
      </c>
      <c r="AC128" s="5">
        <v>246</v>
      </c>
      <c r="AD128" s="5">
        <f t="shared" si="29"/>
        <v>7200</v>
      </c>
      <c r="AE128" s="5">
        <v>1230</v>
      </c>
      <c r="AF128" s="5">
        <f t="shared" si="30"/>
        <v>7200</v>
      </c>
      <c r="AG128" s="5">
        <v>31011</v>
      </c>
      <c r="AH128" s="5">
        <v>30011</v>
      </c>
      <c r="AI128" s="5">
        <v>1</v>
      </c>
      <c r="AJ128">
        <v>744000</v>
      </c>
    </row>
    <row r="129" spans="1:36" s="5" customFormat="1">
      <c r="A129" s="5">
        <v>124</v>
      </c>
      <c r="B129" s="5">
        <f t="shared" si="22"/>
        <v>124</v>
      </c>
      <c r="C129" s="5">
        <v>5489200</v>
      </c>
      <c r="D129" s="5">
        <v>6</v>
      </c>
      <c r="E129" s="5">
        <v>6</v>
      </c>
      <c r="F129" s="5">
        <v>40</v>
      </c>
      <c r="G129" s="5">
        <f t="shared" si="23"/>
        <v>248</v>
      </c>
      <c r="H129" s="5">
        <f t="shared" si="24"/>
        <v>248</v>
      </c>
      <c r="I129" s="5">
        <v>30</v>
      </c>
      <c r="J129" s="5">
        <v>100</v>
      </c>
      <c r="K129" s="5">
        <v>80</v>
      </c>
      <c r="L129" s="5">
        <v>120</v>
      </c>
      <c r="M129" s="5">
        <f t="shared" si="25"/>
        <v>200</v>
      </c>
      <c r="N129" s="5">
        <v>600</v>
      </c>
      <c r="O129" s="5">
        <f t="shared" si="26"/>
        <v>200</v>
      </c>
      <c r="P129" s="5">
        <v>600</v>
      </c>
      <c r="Q129" s="5">
        <f t="shared" si="27"/>
        <v>10</v>
      </c>
      <c r="R129" s="5">
        <f t="shared" si="28"/>
        <v>50</v>
      </c>
      <c r="S129">
        <f t="shared" si="17"/>
        <v>5573.9731469711696</v>
      </c>
      <c r="T129">
        <f t="shared" si="18"/>
        <v>100.80645161290323</v>
      </c>
      <c r="U129">
        <f>SUM($S$6:S129)</f>
        <v>147909.64337139609</v>
      </c>
      <c r="V129">
        <f t="shared" si="19"/>
        <v>-739448.21685698046</v>
      </c>
      <c r="W129">
        <f t="shared" si="20"/>
        <v>-734273.21685698046</v>
      </c>
      <c r="X129">
        <f>INT((U129-(SUM($R$6:R129)/5))/((340+5*25)/5)+1)</f>
        <v>1580</v>
      </c>
      <c r="Y129" s="5">
        <v>9</v>
      </c>
      <c r="Z129" s="5">
        <v>1</v>
      </c>
      <c r="AA129" s="5">
        <v>10000</v>
      </c>
      <c r="AB129" s="5">
        <v>9</v>
      </c>
      <c r="AC129" s="5">
        <v>248</v>
      </c>
      <c r="AD129" s="5">
        <f t="shared" si="29"/>
        <v>7250</v>
      </c>
      <c r="AE129" s="5">
        <v>1240</v>
      </c>
      <c r="AF129" s="5">
        <f t="shared" si="30"/>
        <v>7250</v>
      </c>
      <c r="AG129" s="5">
        <v>31011</v>
      </c>
      <c r="AH129" s="5">
        <v>30011</v>
      </c>
      <c r="AI129" s="5">
        <v>1</v>
      </c>
      <c r="AJ129">
        <v>752000</v>
      </c>
    </row>
    <row r="130" spans="1:36" s="5" customFormat="1">
      <c r="A130" s="5">
        <v>125</v>
      </c>
      <c r="B130" s="5">
        <f t="shared" si="22"/>
        <v>125</v>
      </c>
      <c r="C130" s="5">
        <v>5614200</v>
      </c>
      <c r="D130" s="5">
        <v>6</v>
      </c>
      <c r="E130" s="5">
        <v>6</v>
      </c>
      <c r="F130" s="5">
        <v>40</v>
      </c>
      <c r="G130" s="5">
        <f t="shared" si="23"/>
        <v>250</v>
      </c>
      <c r="H130" s="5">
        <f t="shared" si="24"/>
        <v>250</v>
      </c>
      <c r="I130" s="5">
        <v>30</v>
      </c>
      <c r="J130" s="5">
        <v>100</v>
      </c>
      <c r="K130" s="5">
        <v>80</v>
      </c>
      <c r="L130" s="5">
        <v>120</v>
      </c>
      <c r="M130" s="5">
        <f t="shared" si="25"/>
        <v>200</v>
      </c>
      <c r="N130" s="5">
        <v>600</v>
      </c>
      <c r="O130" s="5">
        <f t="shared" si="26"/>
        <v>200</v>
      </c>
      <c r="P130" s="5">
        <v>600</v>
      </c>
      <c r="Q130" s="5">
        <f t="shared" si="27"/>
        <v>10</v>
      </c>
      <c r="R130" s="5">
        <f t="shared" si="28"/>
        <v>50</v>
      </c>
      <c r="S130">
        <f t="shared" si="17"/>
        <v>5673.9731469711696</v>
      </c>
      <c r="T130">
        <f t="shared" si="18"/>
        <v>100</v>
      </c>
      <c r="U130">
        <f>SUM($S$6:S130)</f>
        <v>153583.61651836726</v>
      </c>
      <c r="V130">
        <f t="shared" si="19"/>
        <v>-767818.08259183634</v>
      </c>
      <c r="W130">
        <f t="shared" si="20"/>
        <v>-762593.08259183634</v>
      </c>
      <c r="X130">
        <f>INT((U130-(SUM($R$6:R130)/5))/((340+5*25)/5)+1)</f>
        <v>1641</v>
      </c>
      <c r="Y130" s="5">
        <v>9</v>
      </c>
      <c r="Z130" s="5">
        <v>1</v>
      </c>
      <c r="AA130" s="5">
        <v>10000</v>
      </c>
      <c r="AB130" s="5">
        <v>9</v>
      </c>
      <c r="AC130" s="5">
        <v>250</v>
      </c>
      <c r="AD130" s="5">
        <f t="shared" si="29"/>
        <v>7300</v>
      </c>
      <c r="AE130" s="5">
        <v>1250</v>
      </c>
      <c r="AF130" s="5">
        <f t="shared" si="30"/>
        <v>7300</v>
      </c>
      <c r="AG130" s="5">
        <v>31011</v>
      </c>
      <c r="AH130" s="5">
        <v>30011</v>
      </c>
      <c r="AI130" s="5">
        <v>1</v>
      </c>
      <c r="AJ130">
        <v>760000</v>
      </c>
    </row>
    <row r="131" spans="1:36" s="5" customFormat="1">
      <c r="A131" s="5">
        <v>126</v>
      </c>
      <c r="B131" s="5">
        <f t="shared" si="22"/>
        <v>126</v>
      </c>
      <c r="C131" s="5">
        <v>5739200</v>
      </c>
      <c r="D131" s="5">
        <v>6</v>
      </c>
      <c r="E131" s="5">
        <v>6</v>
      </c>
      <c r="F131" s="5">
        <v>40</v>
      </c>
      <c r="G131" s="5">
        <f t="shared" si="23"/>
        <v>252</v>
      </c>
      <c r="H131" s="5">
        <f t="shared" si="24"/>
        <v>252</v>
      </c>
      <c r="I131" s="5">
        <v>30</v>
      </c>
      <c r="J131" s="5">
        <v>100</v>
      </c>
      <c r="K131" s="5">
        <v>80</v>
      </c>
      <c r="L131" s="5">
        <v>120</v>
      </c>
      <c r="M131" s="5">
        <f t="shared" si="25"/>
        <v>200</v>
      </c>
      <c r="N131" s="5">
        <v>600</v>
      </c>
      <c r="O131" s="5">
        <f t="shared" si="26"/>
        <v>200</v>
      </c>
      <c r="P131" s="5">
        <v>600</v>
      </c>
      <c r="Q131" s="5">
        <f t="shared" si="27"/>
        <v>10</v>
      </c>
      <c r="R131" s="5">
        <f t="shared" si="28"/>
        <v>50</v>
      </c>
      <c r="S131">
        <f t="shared" si="17"/>
        <v>5773.1794961775186</v>
      </c>
      <c r="T131">
        <f t="shared" si="18"/>
        <v>99.206349206349202</v>
      </c>
      <c r="U131">
        <f>SUM($S$6:S131)</f>
        <v>159356.79601454479</v>
      </c>
      <c r="V131">
        <f t="shared" si="19"/>
        <v>-796683.98007272393</v>
      </c>
      <c r="W131">
        <f t="shared" si="20"/>
        <v>-791408.98007272393</v>
      </c>
      <c r="X131">
        <f>INT((U131-(SUM($R$6:R131)/5))/((340+5*25)/5)+1)</f>
        <v>1703</v>
      </c>
      <c r="Y131" s="5">
        <v>9</v>
      </c>
      <c r="Z131" s="5">
        <v>1</v>
      </c>
      <c r="AA131" s="5">
        <v>10000</v>
      </c>
      <c r="AB131" s="5">
        <v>9</v>
      </c>
      <c r="AC131" s="5">
        <v>252</v>
      </c>
      <c r="AD131" s="5">
        <f t="shared" si="29"/>
        <v>7350</v>
      </c>
      <c r="AE131" s="5">
        <v>1260</v>
      </c>
      <c r="AF131" s="5">
        <f t="shared" si="30"/>
        <v>7350</v>
      </c>
      <c r="AG131" s="5">
        <v>31011</v>
      </c>
      <c r="AH131" s="5">
        <v>30011</v>
      </c>
      <c r="AI131" s="5">
        <v>1</v>
      </c>
      <c r="AJ131">
        <v>768000</v>
      </c>
    </row>
    <row r="132" spans="1:36" s="5" customFormat="1">
      <c r="A132" s="5">
        <v>127</v>
      </c>
      <c r="B132" s="5">
        <f t="shared" si="22"/>
        <v>127</v>
      </c>
      <c r="C132" s="5">
        <v>5864200</v>
      </c>
      <c r="D132" s="5">
        <v>6</v>
      </c>
      <c r="E132" s="5">
        <v>6</v>
      </c>
      <c r="F132" s="5">
        <v>40</v>
      </c>
      <c r="G132" s="5">
        <f t="shared" si="23"/>
        <v>254</v>
      </c>
      <c r="H132" s="5">
        <f t="shared" si="24"/>
        <v>254</v>
      </c>
      <c r="I132" s="5">
        <v>30</v>
      </c>
      <c r="J132" s="5">
        <v>100</v>
      </c>
      <c r="K132" s="5">
        <v>80</v>
      </c>
      <c r="L132" s="5">
        <v>120</v>
      </c>
      <c r="M132" s="5">
        <f t="shared" si="25"/>
        <v>200</v>
      </c>
      <c r="N132" s="5">
        <v>600</v>
      </c>
      <c r="O132" s="5">
        <f t="shared" si="26"/>
        <v>200</v>
      </c>
      <c r="P132" s="5">
        <v>600</v>
      </c>
      <c r="Q132" s="5">
        <f t="shared" si="27"/>
        <v>10</v>
      </c>
      <c r="R132" s="5">
        <f t="shared" si="28"/>
        <v>50</v>
      </c>
      <c r="S132">
        <f t="shared" si="17"/>
        <v>5871.6046930279126</v>
      </c>
      <c r="T132">
        <f t="shared" si="18"/>
        <v>98.425196850393704</v>
      </c>
      <c r="U132">
        <f>SUM($S$6:S132)</f>
        <v>165228.4007075727</v>
      </c>
      <c r="V132">
        <f t="shared" si="19"/>
        <v>-826042.00353786349</v>
      </c>
      <c r="W132">
        <f t="shared" si="20"/>
        <v>-820717.00353786349</v>
      </c>
      <c r="X132">
        <f>INT((U132-(SUM($R$6:R132)/5))/((340+5*25)/5)+1)</f>
        <v>1766</v>
      </c>
      <c r="Y132" s="5">
        <v>9</v>
      </c>
      <c r="Z132" s="5">
        <v>1</v>
      </c>
      <c r="AA132" s="5">
        <v>10000</v>
      </c>
      <c r="AB132" s="5">
        <v>9</v>
      </c>
      <c r="AC132" s="5">
        <v>254</v>
      </c>
      <c r="AD132" s="5">
        <f t="shared" si="29"/>
        <v>7400</v>
      </c>
      <c r="AE132" s="5">
        <v>1270</v>
      </c>
      <c r="AF132" s="5">
        <f t="shared" si="30"/>
        <v>7400</v>
      </c>
      <c r="AG132" s="5">
        <v>31011</v>
      </c>
      <c r="AH132" s="5">
        <v>30011</v>
      </c>
      <c r="AI132" s="5">
        <v>1</v>
      </c>
      <c r="AJ132">
        <v>776000</v>
      </c>
    </row>
    <row r="133" spans="1:36" s="5" customFormat="1">
      <c r="A133" s="5">
        <v>128</v>
      </c>
      <c r="B133" s="5">
        <f t="shared" si="22"/>
        <v>128</v>
      </c>
      <c r="C133" s="5">
        <v>5989200</v>
      </c>
      <c r="D133" s="5">
        <v>6</v>
      </c>
      <c r="E133" s="5">
        <v>6</v>
      </c>
      <c r="F133" s="5">
        <v>40</v>
      </c>
      <c r="G133" s="5">
        <f t="shared" si="23"/>
        <v>256</v>
      </c>
      <c r="H133" s="5">
        <f t="shared" si="24"/>
        <v>256</v>
      </c>
      <c r="I133" s="5">
        <v>30</v>
      </c>
      <c r="J133" s="5">
        <v>100</v>
      </c>
      <c r="K133" s="5">
        <v>80</v>
      </c>
      <c r="L133" s="5">
        <v>120</v>
      </c>
      <c r="M133" s="5">
        <f t="shared" si="25"/>
        <v>200</v>
      </c>
      <c r="N133" s="5">
        <v>600</v>
      </c>
      <c r="O133" s="5">
        <f t="shared" si="26"/>
        <v>200</v>
      </c>
      <c r="P133" s="5">
        <v>600</v>
      </c>
      <c r="Q133" s="5">
        <f t="shared" si="27"/>
        <v>10</v>
      </c>
      <c r="R133" s="5">
        <f t="shared" si="28"/>
        <v>50</v>
      </c>
      <c r="S133">
        <f t="shared" si="17"/>
        <v>5969.2609430279126</v>
      </c>
      <c r="T133">
        <f t="shared" si="18"/>
        <v>97.65625</v>
      </c>
      <c r="U133">
        <f>SUM($S$6:S133)</f>
        <v>171197.66165060061</v>
      </c>
      <c r="V133">
        <f t="shared" si="19"/>
        <v>-855888.30825300305</v>
      </c>
      <c r="W133">
        <f t="shared" si="20"/>
        <v>-850513.30825300305</v>
      </c>
      <c r="X133">
        <f>INT((U133-(SUM($R$6:R133)/5))/((340+5*25)/5)+1)</f>
        <v>1830</v>
      </c>
      <c r="Y133" s="5">
        <v>9</v>
      </c>
      <c r="Z133" s="5">
        <v>1</v>
      </c>
      <c r="AA133" s="5">
        <v>10000</v>
      </c>
      <c r="AB133" s="5">
        <v>9</v>
      </c>
      <c r="AC133" s="5">
        <v>256</v>
      </c>
      <c r="AD133" s="5">
        <f t="shared" si="29"/>
        <v>7450</v>
      </c>
      <c r="AE133" s="5">
        <v>1280</v>
      </c>
      <c r="AF133" s="5">
        <f t="shared" si="30"/>
        <v>7450</v>
      </c>
      <c r="AG133" s="5">
        <v>31011</v>
      </c>
      <c r="AH133" s="5">
        <v>30011</v>
      </c>
      <c r="AI133" s="5">
        <v>1</v>
      </c>
      <c r="AJ133">
        <v>784000</v>
      </c>
    </row>
    <row r="134" spans="1:36" s="5" customFormat="1">
      <c r="A134" s="5">
        <v>129</v>
      </c>
      <c r="B134" s="5">
        <f t="shared" si="22"/>
        <v>129</v>
      </c>
      <c r="C134" s="5">
        <v>6114200</v>
      </c>
      <c r="D134" s="5">
        <v>6</v>
      </c>
      <c r="E134" s="5">
        <v>6</v>
      </c>
      <c r="F134" s="5">
        <v>40</v>
      </c>
      <c r="G134" s="5">
        <f t="shared" si="23"/>
        <v>258</v>
      </c>
      <c r="H134" s="5">
        <f t="shared" si="24"/>
        <v>258</v>
      </c>
      <c r="I134" s="5">
        <v>30</v>
      </c>
      <c r="J134" s="5">
        <v>100</v>
      </c>
      <c r="K134" s="5">
        <v>80</v>
      </c>
      <c r="L134" s="5">
        <v>120</v>
      </c>
      <c r="M134" s="5">
        <f t="shared" si="25"/>
        <v>200</v>
      </c>
      <c r="N134" s="5">
        <v>600</v>
      </c>
      <c r="O134" s="5">
        <f t="shared" si="26"/>
        <v>200</v>
      </c>
      <c r="P134" s="5">
        <v>600</v>
      </c>
      <c r="Q134" s="5">
        <f t="shared" si="27"/>
        <v>10</v>
      </c>
      <c r="R134" s="5">
        <f t="shared" si="28"/>
        <v>50</v>
      </c>
      <c r="S134">
        <f t="shared" si="17"/>
        <v>6066.160167834114</v>
      </c>
      <c r="T134">
        <f t="shared" si="18"/>
        <v>96.899224806201545</v>
      </c>
      <c r="U134">
        <f>SUM($S$6:S134)</f>
        <v>177263.82181843472</v>
      </c>
      <c r="V134">
        <f t="shared" si="19"/>
        <v>-886219.10909217363</v>
      </c>
      <c r="W134">
        <f t="shared" si="20"/>
        <v>-880794.10909217363</v>
      </c>
      <c r="X134">
        <f>INT((U134-(SUM($R$6:R134)/5))/((340+5*25)/5)+1)</f>
        <v>1895</v>
      </c>
      <c r="Y134" s="5">
        <v>9</v>
      </c>
      <c r="Z134" s="5">
        <v>1</v>
      </c>
      <c r="AA134" s="5">
        <v>10000</v>
      </c>
      <c r="AB134" s="5">
        <v>9</v>
      </c>
      <c r="AC134" s="5">
        <v>258</v>
      </c>
      <c r="AD134" s="5">
        <f t="shared" si="29"/>
        <v>7500</v>
      </c>
      <c r="AE134" s="5">
        <v>1290</v>
      </c>
      <c r="AF134" s="5">
        <f t="shared" si="30"/>
        <v>7500</v>
      </c>
      <c r="AG134" s="5">
        <v>31011</v>
      </c>
      <c r="AH134" s="5">
        <v>30011</v>
      </c>
      <c r="AI134" s="5">
        <v>1</v>
      </c>
      <c r="AJ134">
        <v>792000</v>
      </c>
    </row>
    <row r="135" spans="1:36" s="5" customFormat="1">
      <c r="A135" s="5">
        <v>130</v>
      </c>
      <c r="B135" s="5">
        <f t="shared" si="22"/>
        <v>130</v>
      </c>
      <c r="C135" s="5">
        <v>6239200</v>
      </c>
      <c r="D135" s="5">
        <v>6</v>
      </c>
      <c r="E135" s="5">
        <v>6</v>
      </c>
      <c r="F135" s="5">
        <v>40</v>
      </c>
      <c r="G135" s="5">
        <f t="shared" si="23"/>
        <v>260</v>
      </c>
      <c r="H135" s="5">
        <f t="shared" si="24"/>
        <v>260</v>
      </c>
      <c r="I135" s="5">
        <v>30</v>
      </c>
      <c r="J135" s="5">
        <v>100</v>
      </c>
      <c r="K135" s="5">
        <v>80</v>
      </c>
      <c r="L135" s="5">
        <v>120</v>
      </c>
      <c r="M135" s="5">
        <f t="shared" si="25"/>
        <v>200</v>
      </c>
      <c r="N135" s="5">
        <v>600</v>
      </c>
      <c r="O135" s="5">
        <f t="shared" si="26"/>
        <v>200</v>
      </c>
      <c r="P135" s="5">
        <v>600</v>
      </c>
      <c r="Q135" s="5">
        <f t="shared" si="27"/>
        <v>10</v>
      </c>
      <c r="R135" s="5">
        <f t="shared" si="28"/>
        <v>50</v>
      </c>
      <c r="S135">
        <f t="shared" si="17"/>
        <v>6162.3140139879597</v>
      </c>
      <c r="T135">
        <f t="shared" si="18"/>
        <v>96.15384615384616</v>
      </c>
      <c r="U135">
        <f>SUM($S$6:S135)</f>
        <v>183426.13583242267</v>
      </c>
      <c r="V135">
        <f t="shared" si="19"/>
        <v>-917030.67916211346</v>
      </c>
      <c r="W135">
        <f t="shared" si="20"/>
        <v>-911555.67916211346</v>
      </c>
      <c r="X135">
        <f>INT((U135-(SUM($R$6:R135)/5))/((340+5*25)/5)+1)</f>
        <v>1961</v>
      </c>
      <c r="Y135" s="5">
        <v>9</v>
      </c>
      <c r="Z135" s="5">
        <v>1</v>
      </c>
      <c r="AA135" s="5">
        <v>10000</v>
      </c>
      <c r="AB135" s="5">
        <v>9</v>
      </c>
      <c r="AC135" s="5">
        <v>260</v>
      </c>
      <c r="AD135" s="5">
        <f t="shared" si="29"/>
        <v>7550</v>
      </c>
      <c r="AE135" s="5">
        <v>1300</v>
      </c>
      <c r="AF135" s="5">
        <f t="shared" si="30"/>
        <v>7550</v>
      </c>
      <c r="AG135" s="5">
        <v>31011</v>
      </c>
      <c r="AH135" s="5">
        <v>30011</v>
      </c>
      <c r="AI135" s="5">
        <v>1</v>
      </c>
      <c r="AJ135">
        <v>800000</v>
      </c>
    </row>
    <row r="136" spans="1:36" s="5" customFormat="1">
      <c r="A136" s="5">
        <v>131</v>
      </c>
      <c r="B136" s="5">
        <f t="shared" si="22"/>
        <v>131</v>
      </c>
      <c r="C136" s="5">
        <v>6364200</v>
      </c>
      <c r="D136" s="5">
        <v>6</v>
      </c>
      <c r="E136" s="5">
        <v>6</v>
      </c>
      <c r="F136" s="5">
        <v>40</v>
      </c>
      <c r="G136" s="5">
        <f t="shared" si="23"/>
        <v>262</v>
      </c>
      <c r="H136" s="5">
        <f t="shared" si="24"/>
        <v>262</v>
      </c>
      <c r="I136" s="5">
        <v>30</v>
      </c>
      <c r="J136" s="5">
        <v>100</v>
      </c>
      <c r="K136" s="5">
        <v>80</v>
      </c>
      <c r="L136" s="5">
        <v>120</v>
      </c>
      <c r="M136" s="5">
        <f t="shared" si="25"/>
        <v>200</v>
      </c>
      <c r="N136" s="5">
        <v>600</v>
      </c>
      <c r="O136" s="5">
        <f t="shared" si="26"/>
        <v>200</v>
      </c>
      <c r="P136" s="5">
        <v>600</v>
      </c>
      <c r="Q136" s="5">
        <f t="shared" si="27"/>
        <v>10</v>
      </c>
      <c r="R136" s="5">
        <f t="shared" si="28"/>
        <v>50</v>
      </c>
      <c r="S136">
        <f t="shared" si="17"/>
        <v>6257.7338613162037</v>
      </c>
      <c r="T136">
        <f t="shared" si="18"/>
        <v>95.419847328244273</v>
      </c>
      <c r="U136">
        <f>SUM($S$6:S136)</f>
        <v>189683.86969373887</v>
      </c>
      <c r="V136">
        <f t="shared" si="19"/>
        <v>-948319.34846869449</v>
      </c>
      <c r="W136">
        <f t="shared" si="20"/>
        <v>-942794.34846869449</v>
      </c>
      <c r="X136">
        <f>INT((U136-(SUM($R$6:R136)/5))/((340+5*25)/5)+1)</f>
        <v>2028</v>
      </c>
      <c r="Y136" s="5">
        <v>9</v>
      </c>
      <c r="Z136" s="5">
        <v>1</v>
      </c>
      <c r="AA136" s="5">
        <v>10000</v>
      </c>
      <c r="AB136" s="5">
        <v>9</v>
      </c>
      <c r="AC136" s="5">
        <v>262</v>
      </c>
      <c r="AD136" s="5">
        <f t="shared" si="29"/>
        <v>7600</v>
      </c>
      <c r="AE136" s="5">
        <v>1310</v>
      </c>
      <c r="AF136" s="5">
        <f t="shared" si="30"/>
        <v>7600</v>
      </c>
      <c r="AG136" s="5">
        <v>31011</v>
      </c>
      <c r="AH136" s="5">
        <v>30011</v>
      </c>
      <c r="AI136" s="5">
        <v>1</v>
      </c>
      <c r="AJ136">
        <v>808000</v>
      </c>
    </row>
    <row r="137" spans="1:36" s="5" customFormat="1">
      <c r="A137" s="5">
        <v>132</v>
      </c>
      <c r="B137" s="5">
        <f t="shared" si="22"/>
        <v>132</v>
      </c>
      <c r="C137" s="5">
        <v>6489200</v>
      </c>
      <c r="D137" s="5">
        <v>6</v>
      </c>
      <c r="E137" s="5">
        <v>6</v>
      </c>
      <c r="F137" s="5">
        <v>40</v>
      </c>
      <c r="G137" s="5">
        <f t="shared" si="23"/>
        <v>264</v>
      </c>
      <c r="H137" s="5">
        <f t="shared" si="24"/>
        <v>264</v>
      </c>
      <c r="I137" s="5">
        <v>30</v>
      </c>
      <c r="J137" s="5">
        <v>100</v>
      </c>
      <c r="K137" s="5">
        <v>80</v>
      </c>
      <c r="L137" s="5">
        <v>120</v>
      </c>
      <c r="M137" s="5">
        <f t="shared" si="25"/>
        <v>200</v>
      </c>
      <c r="N137" s="5">
        <v>600</v>
      </c>
      <c r="O137" s="5">
        <f t="shared" si="26"/>
        <v>200</v>
      </c>
      <c r="P137" s="5">
        <v>600</v>
      </c>
      <c r="Q137" s="5">
        <f t="shared" si="27"/>
        <v>10</v>
      </c>
      <c r="R137" s="5">
        <f t="shared" si="28"/>
        <v>50</v>
      </c>
      <c r="S137">
        <f t="shared" si="17"/>
        <v>6352.4308310131737</v>
      </c>
      <c r="T137">
        <f t="shared" si="18"/>
        <v>94.696969696969703</v>
      </c>
      <c r="U137">
        <f>SUM($S$6:S137)</f>
        <v>196036.30052475203</v>
      </c>
      <c r="V137">
        <f t="shared" si="19"/>
        <v>-980081.50262376037</v>
      </c>
      <c r="W137">
        <f t="shared" si="20"/>
        <v>-974506.50262376037</v>
      </c>
      <c r="X137">
        <f>INT((U137-(SUM($R$6:R137)/5))/((340+5*25)/5)+1)</f>
        <v>2096</v>
      </c>
      <c r="Y137" s="5">
        <v>9</v>
      </c>
      <c r="Z137" s="5">
        <v>1</v>
      </c>
      <c r="AA137" s="5">
        <v>10000</v>
      </c>
      <c r="AB137" s="5">
        <v>9</v>
      </c>
      <c r="AC137" s="5">
        <v>264</v>
      </c>
      <c r="AD137" s="5">
        <f t="shared" si="29"/>
        <v>7650</v>
      </c>
      <c r="AE137" s="5">
        <v>1320</v>
      </c>
      <c r="AF137" s="5">
        <f t="shared" si="30"/>
        <v>7650</v>
      </c>
      <c r="AG137" s="5">
        <v>31011</v>
      </c>
      <c r="AH137" s="5">
        <v>30011</v>
      </c>
      <c r="AI137" s="5">
        <v>1</v>
      </c>
      <c r="AJ137">
        <v>816000</v>
      </c>
    </row>
    <row r="138" spans="1:36" s="5" customFormat="1">
      <c r="A138" s="5">
        <v>133</v>
      </c>
      <c r="B138" s="5">
        <f t="shared" si="22"/>
        <v>133</v>
      </c>
      <c r="C138" s="5">
        <v>6614200</v>
      </c>
      <c r="D138" s="5">
        <v>6</v>
      </c>
      <c r="E138" s="5">
        <v>6</v>
      </c>
      <c r="F138" s="5">
        <v>40</v>
      </c>
      <c r="G138" s="5">
        <f t="shared" si="23"/>
        <v>266</v>
      </c>
      <c r="H138" s="5">
        <f t="shared" si="24"/>
        <v>266</v>
      </c>
      <c r="I138" s="5">
        <v>30</v>
      </c>
      <c r="J138" s="5">
        <v>100</v>
      </c>
      <c r="K138" s="5">
        <v>80</v>
      </c>
      <c r="L138" s="5">
        <v>120</v>
      </c>
      <c r="M138" s="5">
        <f t="shared" si="25"/>
        <v>200</v>
      </c>
      <c r="N138" s="5">
        <v>600</v>
      </c>
      <c r="O138" s="5">
        <f t="shared" si="26"/>
        <v>200</v>
      </c>
      <c r="P138" s="5">
        <v>600</v>
      </c>
      <c r="Q138" s="5">
        <f t="shared" si="27"/>
        <v>10</v>
      </c>
      <c r="R138" s="5">
        <f t="shared" si="28"/>
        <v>50</v>
      </c>
      <c r="S138">
        <f t="shared" si="17"/>
        <v>6446.415793419189</v>
      </c>
      <c r="T138">
        <f t="shared" si="18"/>
        <v>93.984962406015043</v>
      </c>
      <c r="U138">
        <f>SUM($S$6:S138)</f>
        <v>202482.71631817121</v>
      </c>
      <c r="V138">
        <f t="shared" si="19"/>
        <v>-1012313.5815908563</v>
      </c>
      <c r="W138">
        <f t="shared" si="20"/>
        <v>-1006688.5815908563</v>
      </c>
      <c r="X138">
        <f>INT((U138-(SUM($R$6:R138)/5))/((340+5*25)/5)+1)</f>
        <v>2166</v>
      </c>
      <c r="Y138" s="5">
        <v>9</v>
      </c>
      <c r="Z138" s="5">
        <v>1</v>
      </c>
      <c r="AA138" s="5">
        <v>10000</v>
      </c>
      <c r="AB138" s="5">
        <v>9</v>
      </c>
      <c r="AC138" s="5">
        <v>266</v>
      </c>
      <c r="AD138" s="5">
        <f t="shared" si="29"/>
        <v>7700</v>
      </c>
      <c r="AE138" s="5">
        <v>1330</v>
      </c>
      <c r="AF138" s="5">
        <f t="shared" si="30"/>
        <v>7700</v>
      </c>
      <c r="AG138" s="5">
        <v>31011</v>
      </c>
      <c r="AH138" s="5">
        <v>30011</v>
      </c>
      <c r="AI138" s="5">
        <v>1</v>
      </c>
      <c r="AJ138">
        <v>824000</v>
      </c>
    </row>
    <row r="139" spans="1:36" s="5" customFormat="1">
      <c r="A139" s="5">
        <v>134</v>
      </c>
      <c r="B139" s="5">
        <f t="shared" si="22"/>
        <v>134</v>
      </c>
      <c r="C139" s="5">
        <v>6739200</v>
      </c>
      <c r="D139" s="5">
        <v>6</v>
      </c>
      <c r="E139" s="5">
        <v>6</v>
      </c>
      <c r="F139" s="5">
        <v>40</v>
      </c>
      <c r="G139" s="5">
        <f t="shared" si="23"/>
        <v>268</v>
      </c>
      <c r="H139" s="5">
        <f t="shared" si="24"/>
        <v>268</v>
      </c>
      <c r="I139" s="5">
        <v>30</v>
      </c>
      <c r="J139" s="5">
        <v>100</v>
      </c>
      <c r="K139" s="5">
        <v>80</v>
      </c>
      <c r="L139" s="5">
        <v>120</v>
      </c>
      <c r="M139" s="5">
        <f t="shared" si="25"/>
        <v>200</v>
      </c>
      <c r="N139" s="5">
        <v>600</v>
      </c>
      <c r="O139" s="5">
        <f t="shared" si="26"/>
        <v>200</v>
      </c>
      <c r="P139" s="5">
        <v>600</v>
      </c>
      <c r="Q139" s="5">
        <f t="shared" si="27"/>
        <v>10</v>
      </c>
      <c r="R139" s="5">
        <f t="shared" si="28"/>
        <v>50</v>
      </c>
      <c r="S139">
        <f t="shared" si="17"/>
        <v>6539.6993755087415</v>
      </c>
      <c r="T139">
        <f t="shared" si="18"/>
        <v>93.28358208955224</v>
      </c>
      <c r="U139">
        <f>SUM($S$6:S139)</f>
        <v>209022.41569367994</v>
      </c>
      <c r="V139">
        <f t="shared" si="19"/>
        <v>-1045012.0784684001</v>
      </c>
      <c r="W139">
        <f t="shared" si="20"/>
        <v>-1039337.0784684001</v>
      </c>
      <c r="X139">
        <f>INT((U139-(SUM($R$6:R139)/5))/((340+5*25)/5)+1)</f>
        <v>2236</v>
      </c>
      <c r="Y139" s="5">
        <v>9</v>
      </c>
      <c r="Z139" s="5">
        <v>1</v>
      </c>
      <c r="AA139" s="5">
        <v>10000</v>
      </c>
      <c r="AB139" s="5">
        <v>9</v>
      </c>
      <c r="AC139" s="5">
        <v>268</v>
      </c>
      <c r="AD139" s="5">
        <f t="shared" si="29"/>
        <v>7750</v>
      </c>
      <c r="AE139" s="5">
        <v>1340</v>
      </c>
      <c r="AF139" s="5">
        <f t="shared" si="30"/>
        <v>7750</v>
      </c>
      <c r="AG139" s="5">
        <v>31011</v>
      </c>
      <c r="AH139" s="5">
        <v>30011</v>
      </c>
      <c r="AI139" s="5">
        <v>1</v>
      </c>
      <c r="AJ139">
        <v>832000</v>
      </c>
    </row>
    <row r="140" spans="1:36" s="5" customFormat="1">
      <c r="A140" s="5">
        <v>135</v>
      </c>
      <c r="B140" s="5">
        <f t="shared" si="22"/>
        <v>135</v>
      </c>
      <c r="C140" s="5">
        <v>6864200</v>
      </c>
      <c r="D140" s="5">
        <v>6</v>
      </c>
      <c r="E140" s="5">
        <v>6</v>
      </c>
      <c r="F140" s="5">
        <v>40</v>
      </c>
      <c r="G140" s="5">
        <f t="shared" si="23"/>
        <v>270</v>
      </c>
      <c r="H140" s="5">
        <f t="shared" si="24"/>
        <v>270</v>
      </c>
      <c r="I140" s="5">
        <v>30</v>
      </c>
      <c r="J140" s="5">
        <v>100</v>
      </c>
      <c r="K140" s="5">
        <v>80</v>
      </c>
      <c r="L140" s="5">
        <v>120</v>
      </c>
      <c r="M140" s="5">
        <f t="shared" si="25"/>
        <v>200</v>
      </c>
      <c r="N140" s="5">
        <v>600</v>
      </c>
      <c r="O140" s="5">
        <f t="shared" si="26"/>
        <v>200</v>
      </c>
      <c r="P140" s="5">
        <v>600</v>
      </c>
      <c r="Q140" s="5">
        <f t="shared" si="27"/>
        <v>10</v>
      </c>
      <c r="R140" s="5">
        <f t="shared" si="28"/>
        <v>50</v>
      </c>
      <c r="S140">
        <f t="shared" si="17"/>
        <v>6632.2919681013336</v>
      </c>
      <c r="T140">
        <f t="shared" si="18"/>
        <v>92.592592592592595</v>
      </c>
      <c r="U140">
        <f>SUM($S$6:S140)</f>
        <v>215654.70766178129</v>
      </c>
      <c r="V140">
        <f t="shared" si="19"/>
        <v>-1078173.5383089068</v>
      </c>
      <c r="W140">
        <f t="shared" si="20"/>
        <v>-1072448.5383089068</v>
      </c>
      <c r="X140">
        <f>INT((U140-(SUM($R$6:R140)/5))/((340+5*25)/5)+1)</f>
        <v>2307</v>
      </c>
      <c r="Y140" s="5">
        <v>9</v>
      </c>
      <c r="Z140" s="5">
        <v>1</v>
      </c>
      <c r="AA140" s="5">
        <v>10000</v>
      </c>
      <c r="AB140" s="5">
        <v>9</v>
      </c>
      <c r="AC140" s="5">
        <v>270</v>
      </c>
      <c r="AD140" s="5">
        <f t="shared" si="29"/>
        <v>7800</v>
      </c>
      <c r="AE140" s="5">
        <v>1350</v>
      </c>
      <c r="AF140" s="5">
        <f t="shared" si="30"/>
        <v>7800</v>
      </c>
      <c r="AG140" s="5">
        <v>31011</v>
      </c>
      <c r="AH140" s="5">
        <v>30011</v>
      </c>
      <c r="AI140" s="5">
        <v>1</v>
      </c>
      <c r="AJ140">
        <v>840000</v>
      </c>
    </row>
    <row r="141" spans="1:36" s="5" customFormat="1">
      <c r="A141" s="5">
        <v>136</v>
      </c>
      <c r="B141" s="5">
        <f t="shared" si="22"/>
        <v>136</v>
      </c>
      <c r="C141" s="5">
        <v>6989200</v>
      </c>
      <c r="D141" s="5">
        <v>6</v>
      </c>
      <c r="E141" s="5">
        <v>6</v>
      </c>
      <c r="F141" s="5">
        <v>40</v>
      </c>
      <c r="G141" s="5">
        <f t="shared" si="23"/>
        <v>272</v>
      </c>
      <c r="H141" s="5">
        <f t="shared" si="24"/>
        <v>272</v>
      </c>
      <c r="I141" s="5">
        <v>30</v>
      </c>
      <c r="J141" s="5">
        <v>100</v>
      </c>
      <c r="K141" s="5">
        <v>80</v>
      </c>
      <c r="L141" s="5">
        <v>120</v>
      </c>
      <c r="M141" s="5">
        <f t="shared" si="25"/>
        <v>200</v>
      </c>
      <c r="N141" s="5">
        <v>600</v>
      </c>
      <c r="O141" s="5">
        <f t="shared" si="26"/>
        <v>200</v>
      </c>
      <c r="P141" s="5">
        <v>600</v>
      </c>
      <c r="Q141" s="5">
        <f t="shared" si="27"/>
        <v>10</v>
      </c>
      <c r="R141" s="5">
        <f t="shared" si="28"/>
        <v>50</v>
      </c>
      <c r="S141">
        <f t="shared" si="17"/>
        <v>6724.2037328072156</v>
      </c>
      <c r="T141">
        <f t="shared" si="18"/>
        <v>91.911764705882348</v>
      </c>
      <c r="U141">
        <f>SUM($S$6:S141)</f>
        <v>222378.9113945885</v>
      </c>
      <c r="V141">
        <f t="shared" si="19"/>
        <v>-1111794.556972943</v>
      </c>
      <c r="W141">
        <f t="shared" si="20"/>
        <v>-1106019.556972943</v>
      </c>
      <c r="X141">
        <f>INT((U141-(SUM($R$6:R141)/5))/((340+5*25)/5)+1)</f>
        <v>2379</v>
      </c>
      <c r="Y141" s="5">
        <v>9</v>
      </c>
      <c r="Z141" s="5">
        <v>1</v>
      </c>
      <c r="AA141" s="5">
        <v>10000</v>
      </c>
      <c r="AB141" s="5">
        <v>9</v>
      </c>
      <c r="AC141" s="5">
        <v>272</v>
      </c>
      <c r="AD141" s="5">
        <f t="shared" si="29"/>
        <v>7850</v>
      </c>
      <c r="AE141" s="5">
        <v>1360</v>
      </c>
      <c r="AF141" s="5">
        <f t="shared" si="30"/>
        <v>7850</v>
      </c>
      <c r="AG141" s="5">
        <v>31011</v>
      </c>
      <c r="AH141" s="5">
        <v>30011</v>
      </c>
      <c r="AI141" s="5">
        <v>1</v>
      </c>
      <c r="AJ141">
        <v>848000</v>
      </c>
    </row>
    <row r="142" spans="1:36" s="5" customFormat="1">
      <c r="A142" s="5">
        <v>137</v>
      </c>
      <c r="B142" s="5">
        <f t="shared" si="22"/>
        <v>137</v>
      </c>
      <c r="C142" s="5">
        <v>7114200</v>
      </c>
      <c r="D142" s="5">
        <v>6</v>
      </c>
      <c r="E142" s="5">
        <v>6</v>
      </c>
      <c r="F142" s="5">
        <v>40</v>
      </c>
      <c r="G142" s="5">
        <f t="shared" si="23"/>
        <v>274</v>
      </c>
      <c r="H142" s="5">
        <f t="shared" si="24"/>
        <v>274</v>
      </c>
      <c r="I142" s="5">
        <v>30</v>
      </c>
      <c r="J142" s="5">
        <v>100</v>
      </c>
      <c r="K142" s="5">
        <v>80</v>
      </c>
      <c r="L142" s="5">
        <v>120</v>
      </c>
      <c r="M142" s="5">
        <f t="shared" si="25"/>
        <v>200</v>
      </c>
      <c r="N142" s="5">
        <v>600</v>
      </c>
      <c r="O142" s="5">
        <f t="shared" si="26"/>
        <v>200</v>
      </c>
      <c r="P142" s="5">
        <v>600</v>
      </c>
      <c r="Q142" s="5">
        <f t="shared" si="27"/>
        <v>10</v>
      </c>
      <c r="R142" s="5">
        <f t="shared" si="28"/>
        <v>50</v>
      </c>
      <c r="S142">
        <f t="shared" si="17"/>
        <v>6815.4446087196247</v>
      </c>
      <c r="T142">
        <f t="shared" si="18"/>
        <v>91.240875912408754</v>
      </c>
      <c r="U142">
        <f>SUM($S$6:S142)</f>
        <v>229194.35600330812</v>
      </c>
      <c r="V142">
        <f t="shared" si="19"/>
        <v>-1145871.7800165412</v>
      </c>
      <c r="W142">
        <f t="shared" si="20"/>
        <v>-1140046.7800165412</v>
      </c>
      <c r="X142">
        <f>INT((U142-(SUM($R$6:R142)/5))/((340+5*25)/5)+1)</f>
        <v>2452</v>
      </c>
      <c r="Y142" s="5">
        <v>9</v>
      </c>
      <c r="Z142" s="5">
        <v>1</v>
      </c>
      <c r="AA142" s="5">
        <v>10000</v>
      </c>
      <c r="AB142" s="5">
        <v>9</v>
      </c>
      <c r="AC142" s="5">
        <v>274</v>
      </c>
      <c r="AD142" s="5">
        <f t="shared" si="29"/>
        <v>7900</v>
      </c>
      <c r="AE142" s="5">
        <v>1370</v>
      </c>
      <c r="AF142" s="5">
        <f t="shared" si="30"/>
        <v>7900</v>
      </c>
      <c r="AG142" s="5">
        <v>31011</v>
      </c>
      <c r="AH142" s="5">
        <v>30011</v>
      </c>
      <c r="AI142" s="5">
        <v>1</v>
      </c>
      <c r="AJ142">
        <v>856000</v>
      </c>
    </row>
    <row r="143" spans="1:36" s="5" customFormat="1">
      <c r="A143" s="5">
        <v>138</v>
      </c>
      <c r="B143" s="5">
        <f t="shared" si="22"/>
        <v>138</v>
      </c>
      <c r="C143" s="5">
        <v>7239200</v>
      </c>
      <c r="D143" s="5">
        <v>6</v>
      </c>
      <c r="E143" s="5">
        <v>6</v>
      </c>
      <c r="F143" s="5">
        <v>40</v>
      </c>
      <c r="G143" s="5">
        <f t="shared" si="23"/>
        <v>276</v>
      </c>
      <c r="H143" s="5">
        <f t="shared" si="24"/>
        <v>276</v>
      </c>
      <c r="I143" s="5">
        <v>30</v>
      </c>
      <c r="J143" s="5">
        <v>100</v>
      </c>
      <c r="K143" s="5">
        <v>80</v>
      </c>
      <c r="L143" s="5">
        <v>120</v>
      </c>
      <c r="M143" s="5">
        <f t="shared" si="25"/>
        <v>200</v>
      </c>
      <c r="N143" s="5">
        <v>600</v>
      </c>
      <c r="O143" s="5">
        <f t="shared" si="26"/>
        <v>200</v>
      </c>
      <c r="P143" s="5">
        <v>600</v>
      </c>
      <c r="Q143" s="5">
        <f t="shared" si="27"/>
        <v>10</v>
      </c>
      <c r="R143" s="5">
        <f t="shared" si="28"/>
        <v>50</v>
      </c>
      <c r="S143">
        <f t="shared" si="17"/>
        <v>6906.0243188645527</v>
      </c>
      <c r="T143">
        <f t="shared" si="18"/>
        <v>90.579710144927532</v>
      </c>
      <c r="U143">
        <f>SUM($S$6:S143)</f>
        <v>236100.38032217266</v>
      </c>
      <c r="V143">
        <f t="shared" si="19"/>
        <v>-1180401.9016108641</v>
      </c>
      <c r="W143">
        <f t="shared" si="20"/>
        <v>-1174526.9016108641</v>
      </c>
      <c r="X143">
        <f>INT((U143-(SUM($R$6:R143)/5))/((340+5*25)/5)+1)</f>
        <v>2527</v>
      </c>
      <c r="Y143" s="5">
        <v>9</v>
      </c>
      <c r="Z143" s="5">
        <v>1</v>
      </c>
      <c r="AA143" s="5">
        <v>10000</v>
      </c>
      <c r="AB143" s="5">
        <v>9</v>
      </c>
      <c r="AC143" s="5">
        <v>276</v>
      </c>
      <c r="AD143" s="5">
        <f t="shared" si="29"/>
        <v>7950</v>
      </c>
      <c r="AE143" s="5">
        <v>1380</v>
      </c>
      <c r="AF143" s="5">
        <f t="shared" si="30"/>
        <v>7950</v>
      </c>
      <c r="AG143" s="5">
        <v>31011</v>
      </c>
      <c r="AH143" s="5">
        <v>30011</v>
      </c>
      <c r="AI143" s="5">
        <v>1</v>
      </c>
      <c r="AJ143">
        <v>864000</v>
      </c>
    </row>
    <row r="144" spans="1:36" s="5" customFormat="1">
      <c r="A144" s="5">
        <v>139</v>
      </c>
      <c r="B144" s="5">
        <f t="shared" si="22"/>
        <v>139</v>
      </c>
      <c r="C144" s="5">
        <v>7364200</v>
      </c>
      <c r="D144" s="5">
        <v>6</v>
      </c>
      <c r="E144" s="5">
        <v>6</v>
      </c>
      <c r="F144" s="5">
        <v>40</v>
      </c>
      <c r="G144" s="5">
        <f t="shared" si="23"/>
        <v>278</v>
      </c>
      <c r="H144" s="5">
        <f t="shared" si="24"/>
        <v>278</v>
      </c>
      <c r="I144" s="5">
        <v>30</v>
      </c>
      <c r="J144" s="5">
        <v>100</v>
      </c>
      <c r="K144" s="5">
        <v>80</v>
      </c>
      <c r="L144" s="5">
        <v>120</v>
      </c>
      <c r="M144" s="5">
        <f t="shared" si="25"/>
        <v>200</v>
      </c>
      <c r="N144" s="5">
        <v>600</v>
      </c>
      <c r="O144" s="5">
        <f t="shared" si="26"/>
        <v>200</v>
      </c>
      <c r="P144" s="5">
        <v>600</v>
      </c>
      <c r="Q144" s="5">
        <f t="shared" si="27"/>
        <v>10</v>
      </c>
      <c r="R144" s="5">
        <f t="shared" si="28"/>
        <v>50</v>
      </c>
      <c r="S144">
        <f t="shared" si="17"/>
        <v>6995.9523764185096</v>
      </c>
      <c r="T144">
        <f t="shared" si="18"/>
        <v>89.928057553956833</v>
      </c>
      <c r="U144">
        <f>SUM($S$6:S144)</f>
        <v>243096.33269859117</v>
      </c>
      <c r="V144">
        <f t="shared" si="19"/>
        <v>-1215381.6634929567</v>
      </c>
      <c r="W144">
        <f t="shared" si="20"/>
        <v>-1209456.6634929567</v>
      </c>
      <c r="X144">
        <f>INT((U144-(SUM($R$6:R144)/5))/((340+5*25)/5)+1)</f>
        <v>2602</v>
      </c>
      <c r="Y144" s="5">
        <v>9</v>
      </c>
      <c r="Z144" s="5">
        <v>1</v>
      </c>
      <c r="AA144" s="5">
        <v>10000</v>
      </c>
      <c r="AB144" s="5">
        <v>9</v>
      </c>
      <c r="AC144" s="5">
        <v>278</v>
      </c>
      <c r="AD144" s="5">
        <f t="shared" si="29"/>
        <v>8000</v>
      </c>
      <c r="AE144" s="5">
        <v>1390</v>
      </c>
      <c r="AF144" s="5">
        <f t="shared" si="30"/>
        <v>8000</v>
      </c>
      <c r="AG144" s="5">
        <v>31011</v>
      </c>
      <c r="AH144" s="5">
        <v>30011</v>
      </c>
      <c r="AI144" s="5">
        <v>1</v>
      </c>
      <c r="AJ144">
        <v>872000</v>
      </c>
    </row>
    <row r="145" spans="1:36" s="5" customFormat="1">
      <c r="A145" s="5">
        <v>140</v>
      </c>
      <c r="B145" s="5">
        <f t="shared" si="22"/>
        <v>140</v>
      </c>
      <c r="C145" s="5">
        <v>7489200</v>
      </c>
      <c r="D145" s="5">
        <v>6</v>
      </c>
      <c r="E145" s="5">
        <v>6</v>
      </c>
      <c r="F145" s="5">
        <v>40</v>
      </c>
      <c r="G145" s="5">
        <f t="shared" si="23"/>
        <v>280</v>
      </c>
      <c r="H145" s="5">
        <f t="shared" si="24"/>
        <v>280</v>
      </c>
      <c r="I145" s="5">
        <v>30</v>
      </c>
      <c r="J145" s="5">
        <v>100</v>
      </c>
      <c r="K145" s="5">
        <v>80</v>
      </c>
      <c r="L145" s="5">
        <v>120</v>
      </c>
      <c r="M145" s="5">
        <f t="shared" si="25"/>
        <v>200</v>
      </c>
      <c r="N145" s="5">
        <v>600</v>
      </c>
      <c r="O145" s="5">
        <f t="shared" si="26"/>
        <v>200</v>
      </c>
      <c r="P145" s="5">
        <v>600</v>
      </c>
      <c r="Q145" s="5">
        <f t="shared" si="27"/>
        <v>10</v>
      </c>
      <c r="R145" s="5">
        <f t="shared" si="28"/>
        <v>50</v>
      </c>
      <c r="S145">
        <f t="shared" si="17"/>
        <v>7085.2380907042243</v>
      </c>
      <c r="T145">
        <f t="shared" si="18"/>
        <v>89.285714285714292</v>
      </c>
      <c r="U145">
        <f>SUM($S$6:S145)</f>
        <v>250181.57078929539</v>
      </c>
      <c r="V145">
        <f t="shared" si="19"/>
        <v>-1250807.8539464779</v>
      </c>
      <c r="W145">
        <f t="shared" si="20"/>
        <v>-1244832.8539464779</v>
      </c>
      <c r="X145">
        <f>INT((U145-(SUM($R$6:R145)/5))/((340+5*25)/5)+1)</f>
        <v>2678</v>
      </c>
      <c r="Y145" s="5">
        <v>9</v>
      </c>
      <c r="Z145" s="5">
        <v>1</v>
      </c>
      <c r="AA145" s="5">
        <v>10000</v>
      </c>
      <c r="AB145" s="5">
        <v>9</v>
      </c>
      <c r="AC145" s="5">
        <v>280</v>
      </c>
      <c r="AD145" s="5">
        <f t="shared" si="29"/>
        <v>8050</v>
      </c>
      <c r="AE145" s="5">
        <v>1400</v>
      </c>
      <c r="AF145" s="5">
        <f t="shared" si="30"/>
        <v>8050</v>
      </c>
      <c r="AG145" s="5">
        <v>31011</v>
      </c>
      <c r="AH145" s="5">
        <v>30011</v>
      </c>
      <c r="AI145" s="5">
        <v>1</v>
      </c>
      <c r="AJ145">
        <v>880000</v>
      </c>
    </row>
    <row r="146" spans="1:36" s="5" customFormat="1">
      <c r="A146" s="5">
        <v>141</v>
      </c>
      <c r="B146" s="5">
        <f t="shared" si="22"/>
        <v>141</v>
      </c>
      <c r="C146" s="5">
        <v>7614200</v>
      </c>
      <c r="D146" s="5">
        <v>6</v>
      </c>
      <c r="E146" s="5">
        <v>6</v>
      </c>
      <c r="F146" s="5">
        <v>40</v>
      </c>
      <c r="G146" s="5">
        <f t="shared" si="23"/>
        <v>282</v>
      </c>
      <c r="H146" s="5">
        <f t="shared" si="24"/>
        <v>282</v>
      </c>
      <c r="I146" s="5">
        <v>30</v>
      </c>
      <c r="J146" s="5">
        <v>100</v>
      </c>
      <c r="K146" s="5">
        <v>80</v>
      </c>
      <c r="L146" s="5">
        <v>120</v>
      </c>
      <c r="M146" s="5">
        <f t="shared" si="25"/>
        <v>200</v>
      </c>
      <c r="N146" s="5">
        <v>600</v>
      </c>
      <c r="O146" s="5">
        <f t="shared" si="26"/>
        <v>200</v>
      </c>
      <c r="P146" s="5">
        <v>600</v>
      </c>
      <c r="Q146" s="5">
        <f t="shared" si="27"/>
        <v>10</v>
      </c>
      <c r="R146" s="5">
        <f t="shared" si="28"/>
        <v>50</v>
      </c>
      <c r="S146">
        <f t="shared" si="17"/>
        <v>7173.890572973728</v>
      </c>
      <c r="T146">
        <f t="shared" si="18"/>
        <v>88.652482269503551</v>
      </c>
      <c r="U146">
        <f>SUM($S$6:S146)</f>
        <v>257355.46136226912</v>
      </c>
      <c r="V146">
        <f t="shared" si="19"/>
        <v>-1286677.3068113464</v>
      </c>
      <c r="W146">
        <f t="shared" si="20"/>
        <v>-1280652.3068113464</v>
      </c>
      <c r="X146">
        <f>INT((U146-(SUM($R$6:R146)/5))/((340+5*25)/5)+1)</f>
        <v>2755</v>
      </c>
      <c r="Y146" s="5">
        <v>9</v>
      </c>
      <c r="Z146" s="5">
        <v>1</v>
      </c>
      <c r="AA146" s="5">
        <v>10000</v>
      </c>
      <c r="AB146" s="5">
        <v>9</v>
      </c>
      <c r="AC146" s="5">
        <v>282</v>
      </c>
      <c r="AD146" s="5">
        <f t="shared" si="29"/>
        <v>8100</v>
      </c>
      <c r="AE146" s="5">
        <v>1410</v>
      </c>
      <c r="AF146" s="5">
        <f t="shared" si="30"/>
        <v>8100</v>
      </c>
      <c r="AG146" s="5">
        <v>31011</v>
      </c>
      <c r="AH146" s="5">
        <v>30011</v>
      </c>
      <c r="AI146" s="5">
        <v>1</v>
      </c>
      <c r="AJ146">
        <v>888000</v>
      </c>
    </row>
    <row r="147" spans="1:36" s="5" customFormat="1">
      <c r="A147" s="5">
        <v>142</v>
      </c>
      <c r="B147" s="5">
        <f t="shared" si="22"/>
        <v>142</v>
      </c>
      <c r="C147" s="5">
        <v>7739200</v>
      </c>
      <c r="D147" s="5">
        <v>6</v>
      </c>
      <c r="E147" s="5">
        <v>6</v>
      </c>
      <c r="F147" s="5">
        <v>40</v>
      </c>
      <c r="G147" s="5">
        <f t="shared" si="23"/>
        <v>284</v>
      </c>
      <c r="H147" s="5">
        <f t="shared" si="24"/>
        <v>284</v>
      </c>
      <c r="I147" s="5">
        <v>30</v>
      </c>
      <c r="J147" s="5">
        <v>100</v>
      </c>
      <c r="K147" s="5">
        <v>80</v>
      </c>
      <c r="L147" s="5">
        <v>120</v>
      </c>
      <c r="M147" s="5">
        <f t="shared" si="25"/>
        <v>200</v>
      </c>
      <c r="N147" s="5">
        <v>600</v>
      </c>
      <c r="O147" s="5">
        <f t="shared" si="26"/>
        <v>200</v>
      </c>
      <c r="P147" s="5">
        <v>600</v>
      </c>
      <c r="Q147" s="5">
        <f t="shared" si="27"/>
        <v>10</v>
      </c>
      <c r="R147" s="5">
        <f t="shared" si="28"/>
        <v>50</v>
      </c>
      <c r="S147">
        <f t="shared" si="17"/>
        <v>7261.9187419878126</v>
      </c>
      <c r="T147">
        <f t="shared" si="18"/>
        <v>88.028169014084511</v>
      </c>
      <c r="U147">
        <f>SUM($S$6:S147)</f>
        <v>264617.38010425691</v>
      </c>
      <c r="V147">
        <f t="shared" si="19"/>
        <v>-1322986.9005212856</v>
      </c>
      <c r="W147">
        <f t="shared" si="20"/>
        <v>-1316911.9005212856</v>
      </c>
      <c r="X147">
        <f>INT((U147-(SUM($R$6:R147)/5))/((340+5*25)/5)+1)</f>
        <v>2833</v>
      </c>
      <c r="Y147" s="5">
        <v>9</v>
      </c>
      <c r="Z147" s="5">
        <v>1</v>
      </c>
      <c r="AA147" s="5">
        <v>10000</v>
      </c>
      <c r="AB147" s="5">
        <v>9</v>
      </c>
      <c r="AC147" s="5">
        <v>284</v>
      </c>
      <c r="AD147" s="5">
        <f t="shared" si="29"/>
        <v>8150</v>
      </c>
      <c r="AE147" s="5">
        <v>1420</v>
      </c>
      <c r="AF147" s="5">
        <f t="shared" si="30"/>
        <v>8150</v>
      </c>
      <c r="AG147" s="5">
        <v>31011</v>
      </c>
      <c r="AH147" s="5">
        <v>30011</v>
      </c>
      <c r="AI147" s="5">
        <v>1</v>
      </c>
      <c r="AJ147">
        <v>896000</v>
      </c>
    </row>
    <row r="148" spans="1:36" s="5" customFormat="1">
      <c r="A148" s="5">
        <v>143</v>
      </c>
      <c r="B148" s="5">
        <f t="shared" si="22"/>
        <v>143</v>
      </c>
      <c r="C148" s="5">
        <v>7864200</v>
      </c>
      <c r="D148" s="5">
        <v>6</v>
      </c>
      <c r="E148" s="5">
        <v>6</v>
      </c>
      <c r="F148" s="5">
        <v>40</v>
      </c>
      <c r="G148" s="5">
        <f t="shared" si="23"/>
        <v>286</v>
      </c>
      <c r="H148" s="5">
        <f t="shared" si="24"/>
        <v>286</v>
      </c>
      <c r="I148" s="5">
        <v>30</v>
      </c>
      <c r="J148" s="5">
        <v>100</v>
      </c>
      <c r="K148" s="5">
        <v>80</v>
      </c>
      <c r="L148" s="5">
        <v>120</v>
      </c>
      <c r="M148" s="5">
        <f t="shared" si="25"/>
        <v>200</v>
      </c>
      <c r="N148" s="5">
        <v>600</v>
      </c>
      <c r="O148" s="5">
        <f t="shared" si="26"/>
        <v>200</v>
      </c>
      <c r="P148" s="5">
        <v>600</v>
      </c>
      <c r="Q148" s="5">
        <f t="shared" si="27"/>
        <v>10</v>
      </c>
      <c r="R148" s="5">
        <f t="shared" si="28"/>
        <v>50</v>
      </c>
      <c r="S148">
        <f t="shared" si="17"/>
        <v>7349.3313294004001</v>
      </c>
      <c r="T148">
        <f t="shared" si="18"/>
        <v>87.412587412587413</v>
      </c>
      <c r="U148">
        <f>SUM($S$6:S148)</f>
        <v>271966.71143365733</v>
      </c>
      <c r="V148">
        <f t="shared" si="19"/>
        <v>-1359733.5571682877</v>
      </c>
      <c r="W148">
        <f t="shared" si="20"/>
        <v>-1353608.5571682877</v>
      </c>
      <c r="X148">
        <f>INT((U148-(SUM($R$6:R148)/5))/((340+5*25)/5)+1)</f>
        <v>2912</v>
      </c>
      <c r="Y148" s="5">
        <v>9</v>
      </c>
      <c r="Z148" s="5">
        <v>1</v>
      </c>
      <c r="AA148" s="5">
        <v>10000</v>
      </c>
      <c r="AB148" s="5">
        <v>9</v>
      </c>
      <c r="AC148" s="5">
        <v>286</v>
      </c>
      <c r="AD148" s="5">
        <f t="shared" si="29"/>
        <v>8200</v>
      </c>
      <c r="AE148" s="5">
        <v>1430</v>
      </c>
      <c r="AF148" s="5">
        <f t="shared" si="30"/>
        <v>8200</v>
      </c>
      <c r="AG148" s="5">
        <v>31011</v>
      </c>
      <c r="AH148" s="5">
        <v>30011</v>
      </c>
      <c r="AI148" s="5">
        <v>1</v>
      </c>
      <c r="AJ148">
        <v>904000</v>
      </c>
    </row>
    <row r="149" spans="1:36" s="5" customFormat="1">
      <c r="A149" s="5">
        <v>144</v>
      </c>
      <c r="B149" s="5">
        <f t="shared" si="22"/>
        <v>144</v>
      </c>
      <c r="C149" s="5">
        <v>7989200</v>
      </c>
      <c r="D149" s="5">
        <v>6</v>
      </c>
      <c r="E149" s="5">
        <v>6</v>
      </c>
      <c r="F149" s="5">
        <v>40</v>
      </c>
      <c r="G149" s="5">
        <f t="shared" si="23"/>
        <v>288</v>
      </c>
      <c r="H149" s="5">
        <f t="shared" si="24"/>
        <v>288</v>
      </c>
      <c r="I149" s="5">
        <v>30</v>
      </c>
      <c r="J149" s="5">
        <v>100</v>
      </c>
      <c r="K149" s="5">
        <v>80</v>
      </c>
      <c r="L149" s="5">
        <v>120</v>
      </c>
      <c r="M149" s="5">
        <f t="shared" si="25"/>
        <v>200</v>
      </c>
      <c r="N149" s="5">
        <v>600</v>
      </c>
      <c r="O149" s="5">
        <f t="shared" si="26"/>
        <v>200</v>
      </c>
      <c r="P149" s="5">
        <v>600</v>
      </c>
      <c r="Q149" s="5">
        <f t="shared" si="27"/>
        <v>10</v>
      </c>
      <c r="R149" s="5">
        <f t="shared" si="28"/>
        <v>50</v>
      </c>
      <c r="S149">
        <f t="shared" si="17"/>
        <v>7436.1368849559558</v>
      </c>
      <c r="T149">
        <f t="shared" si="18"/>
        <v>86.805555555555557</v>
      </c>
      <c r="U149">
        <f>SUM($S$6:S149)</f>
        <v>279402.84831861331</v>
      </c>
      <c r="V149">
        <f t="shared" si="19"/>
        <v>-1396914.2415930675</v>
      </c>
      <c r="W149">
        <f t="shared" si="20"/>
        <v>-1390739.2415930675</v>
      </c>
      <c r="X149">
        <f>INT((U149-(SUM($R$6:R149)/5))/((340+5*25)/5)+1)</f>
        <v>2992</v>
      </c>
      <c r="Y149" s="5">
        <v>9</v>
      </c>
      <c r="Z149" s="5">
        <v>1</v>
      </c>
      <c r="AA149" s="5">
        <v>10000</v>
      </c>
      <c r="AB149" s="5">
        <v>9</v>
      </c>
      <c r="AC149" s="5">
        <v>288</v>
      </c>
      <c r="AD149" s="5">
        <f t="shared" si="29"/>
        <v>8250</v>
      </c>
      <c r="AE149" s="5">
        <v>1440</v>
      </c>
      <c r="AF149" s="5">
        <f t="shared" si="30"/>
        <v>8250</v>
      </c>
      <c r="AG149" s="5">
        <v>31011</v>
      </c>
      <c r="AH149" s="5">
        <v>30011</v>
      </c>
      <c r="AI149" s="5">
        <v>1</v>
      </c>
      <c r="AJ149">
        <v>912000</v>
      </c>
    </row>
    <row r="150" spans="1:36" s="5" customFormat="1">
      <c r="A150" s="5">
        <v>145</v>
      </c>
      <c r="B150" s="5">
        <f t="shared" si="22"/>
        <v>145</v>
      </c>
      <c r="C150" s="5">
        <v>8114200</v>
      </c>
      <c r="D150" s="5">
        <v>6</v>
      </c>
      <c r="E150" s="5">
        <v>6</v>
      </c>
      <c r="F150" s="5">
        <v>40</v>
      </c>
      <c r="G150" s="5">
        <f t="shared" si="23"/>
        <v>290</v>
      </c>
      <c r="H150" s="5">
        <f t="shared" si="24"/>
        <v>290</v>
      </c>
      <c r="I150" s="5">
        <v>30</v>
      </c>
      <c r="J150" s="5">
        <v>100</v>
      </c>
      <c r="K150" s="5">
        <v>80</v>
      </c>
      <c r="L150" s="5">
        <v>120</v>
      </c>
      <c r="M150" s="5">
        <f t="shared" si="25"/>
        <v>200</v>
      </c>
      <c r="N150" s="5">
        <v>600</v>
      </c>
      <c r="O150" s="5">
        <f t="shared" si="26"/>
        <v>200</v>
      </c>
      <c r="P150" s="5">
        <v>600</v>
      </c>
      <c r="Q150" s="5">
        <f t="shared" si="27"/>
        <v>10</v>
      </c>
      <c r="R150" s="5">
        <f t="shared" si="28"/>
        <v>50</v>
      </c>
      <c r="S150">
        <f t="shared" si="17"/>
        <v>7522.3437815076795</v>
      </c>
      <c r="T150">
        <f t="shared" si="18"/>
        <v>86.206896551724142</v>
      </c>
      <c r="U150">
        <f>SUM($S$6:S150)</f>
        <v>286925.192100121</v>
      </c>
      <c r="V150">
        <f t="shared" si="19"/>
        <v>-1434525.9605006059</v>
      </c>
      <c r="W150">
        <f t="shared" si="20"/>
        <v>-1428300.9605006059</v>
      </c>
      <c r="X150">
        <f>INT((U150-(SUM($R$6:R150)/5))/((340+5*25)/5)+1)</f>
        <v>3072</v>
      </c>
      <c r="Y150" s="5">
        <v>9</v>
      </c>
      <c r="Z150" s="5">
        <v>1</v>
      </c>
      <c r="AA150" s="5">
        <v>10000</v>
      </c>
      <c r="AB150" s="5">
        <v>9</v>
      </c>
      <c r="AC150" s="5">
        <v>290</v>
      </c>
      <c r="AD150" s="5">
        <f t="shared" si="29"/>
        <v>8300</v>
      </c>
      <c r="AE150" s="5">
        <v>1450</v>
      </c>
      <c r="AF150" s="5">
        <f t="shared" si="30"/>
        <v>8300</v>
      </c>
      <c r="AG150" s="5">
        <v>31011</v>
      </c>
      <c r="AH150" s="5">
        <v>30011</v>
      </c>
      <c r="AI150" s="5">
        <v>1</v>
      </c>
      <c r="AJ150">
        <v>920000</v>
      </c>
    </row>
    <row r="151" spans="1:36" s="5" customFormat="1">
      <c r="A151" s="5">
        <v>146</v>
      </c>
      <c r="B151" s="5">
        <f t="shared" si="22"/>
        <v>146</v>
      </c>
      <c r="C151" s="5">
        <v>8239200</v>
      </c>
      <c r="D151" s="5">
        <v>6</v>
      </c>
      <c r="E151" s="5">
        <v>6</v>
      </c>
      <c r="F151" s="5">
        <v>40</v>
      </c>
      <c r="G151" s="5">
        <f t="shared" si="23"/>
        <v>292</v>
      </c>
      <c r="H151" s="5">
        <f t="shared" si="24"/>
        <v>292</v>
      </c>
      <c r="I151" s="5">
        <v>30</v>
      </c>
      <c r="J151" s="5">
        <v>100</v>
      </c>
      <c r="K151" s="5">
        <v>80</v>
      </c>
      <c r="L151" s="5">
        <v>120</v>
      </c>
      <c r="M151" s="5">
        <f t="shared" si="25"/>
        <v>200</v>
      </c>
      <c r="N151" s="5">
        <v>600</v>
      </c>
      <c r="O151" s="5">
        <f t="shared" si="26"/>
        <v>200</v>
      </c>
      <c r="P151" s="5">
        <v>600</v>
      </c>
      <c r="Q151" s="5">
        <f t="shared" si="27"/>
        <v>10</v>
      </c>
      <c r="R151" s="5">
        <f t="shared" si="28"/>
        <v>50</v>
      </c>
      <c r="S151">
        <f t="shared" si="17"/>
        <v>7607.960219863844</v>
      </c>
      <c r="T151">
        <f t="shared" si="18"/>
        <v>85.61643835616438</v>
      </c>
      <c r="U151">
        <f>SUM($S$6:S151)</f>
        <v>294533.15231998486</v>
      </c>
      <c r="V151">
        <f t="shared" si="19"/>
        <v>-1472565.7615999251</v>
      </c>
      <c r="W151">
        <f t="shared" si="20"/>
        <v>-1466290.7615999251</v>
      </c>
      <c r="X151">
        <f>INT((U151-(SUM($R$6:R151)/5))/((340+5*25)/5)+1)</f>
        <v>3154</v>
      </c>
      <c r="Y151" s="5">
        <v>9</v>
      </c>
      <c r="Z151" s="5">
        <v>1</v>
      </c>
      <c r="AA151" s="5">
        <v>10000</v>
      </c>
      <c r="AB151" s="5">
        <v>9</v>
      </c>
      <c r="AC151" s="5">
        <v>292</v>
      </c>
      <c r="AD151" s="5">
        <f t="shared" si="29"/>
        <v>8350</v>
      </c>
      <c r="AE151" s="5">
        <v>1460</v>
      </c>
      <c r="AF151" s="5">
        <f t="shared" si="30"/>
        <v>8350</v>
      </c>
      <c r="AG151" s="5">
        <v>31011</v>
      </c>
      <c r="AH151" s="5">
        <v>30011</v>
      </c>
      <c r="AI151" s="5">
        <v>1</v>
      </c>
      <c r="AJ151">
        <v>928000</v>
      </c>
    </row>
    <row r="152" spans="1:36" s="5" customFormat="1">
      <c r="A152" s="5">
        <v>147</v>
      </c>
      <c r="B152" s="5">
        <f t="shared" si="22"/>
        <v>147</v>
      </c>
      <c r="C152" s="5">
        <v>8364200</v>
      </c>
      <c r="D152" s="5">
        <v>6</v>
      </c>
      <c r="E152" s="5">
        <v>6</v>
      </c>
      <c r="F152" s="5">
        <v>40</v>
      </c>
      <c r="G152" s="5">
        <f t="shared" si="23"/>
        <v>294</v>
      </c>
      <c r="H152" s="5">
        <f t="shared" si="24"/>
        <v>294</v>
      </c>
      <c r="I152" s="5">
        <v>30</v>
      </c>
      <c r="J152" s="5">
        <v>100</v>
      </c>
      <c r="K152" s="5">
        <v>80</v>
      </c>
      <c r="L152" s="5">
        <v>120</v>
      </c>
      <c r="M152" s="5">
        <f t="shared" si="25"/>
        <v>200</v>
      </c>
      <c r="N152" s="5">
        <v>600</v>
      </c>
      <c r="O152" s="5">
        <f t="shared" si="26"/>
        <v>200</v>
      </c>
      <c r="P152" s="5">
        <v>600</v>
      </c>
      <c r="Q152" s="5">
        <f t="shared" si="27"/>
        <v>10</v>
      </c>
      <c r="R152" s="5">
        <f t="shared" si="28"/>
        <v>50</v>
      </c>
      <c r="S152">
        <f t="shared" si="17"/>
        <v>7692.994233469286</v>
      </c>
      <c r="T152">
        <f t="shared" si="18"/>
        <v>85.034013605442183</v>
      </c>
      <c r="U152">
        <f>SUM($S$6:S152)</f>
        <v>302226.14655345416</v>
      </c>
      <c r="V152">
        <f t="shared" si="19"/>
        <v>-1511030.7327672716</v>
      </c>
      <c r="W152">
        <f t="shared" si="20"/>
        <v>-1504705.7327672716</v>
      </c>
      <c r="X152">
        <f>INT((U152-(SUM($R$6:R152)/5))/((340+5*25)/5)+1)</f>
        <v>3237</v>
      </c>
      <c r="Y152" s="5">
        <v>9</v>
      </c>
      <c r="Z152" s="5">
        <v>1</v>
      </c>
      <c r="AA152" s="5">
        <v>10000</v>
      </c>
      <c r="AB152" s="5">
        <v>9</v>
      </c>
      <c r="AC152" s="5">
        <v>294</v>
      </c>
      <c r="AD152" s="5">
        <f t="shared" si="29"/>
        <v>8400</v>
      </c>
      <c r="AE152" s="5">
        <v>1470</v>
      </c>
      <c r="AF152" s="5">
        <f t="shared" si="30"/>
        <v>8400</v>
      </c>
      <c r="AG152" s="5">
        <v>31011</v>
      </c>
      <c r="AH152" s="5">
        <v>30011</v>
      </c>
      <c r="AI152" s="5">
        <v>1</v>
      </c>
      <c r="AJ152">
        <v>936000</v>
      </c>
    </row>
    <row r="153" spans="1:36" s="5" customFormat="1">
      <c r="A153" s="5">
        <v>148</v>
      </c>
      <c r="B153" s="5">
        <f t="shared" si="22"/>
        <v>148</v>
      </c>
      <c r="C153" s="5">
        <v>8489200</v>
      </c>
      <c r="D153" s="5">
        <v>6</v>
      </c>
      <c r="E153" s="5">
        <v>6</v>
      </c>
      <c r="F153" s="5">
        <v>40</v>
      </c>
      <c r="G153" s="5">
        <f t="shared" si="23"/>
        <v>296</v>
      </c>
      <c r="H153" s="5">
        <f t="shared" si="24"/>
        <v>296</v>
      </c>
      <c r="I153" s="5">
        <v>30</v>
      </c>
      <c r="J153" s="5">
        <v>100</v>
      </c>
      <c r="K153" s="5">
        <v>80</v>
      </c>
      <c r="L153" s="5">
        <v>120</v>
      </c>
      <c r="M153" s="5">
        <f t="shared" si="25"/>
        <v>200</v>
      </c>
      <c r="N153" s="5">
        <v>600</v>
      </c>
      <c r="O153" s="5">
        <f t="shared" si="26"/>
        <v>200</v>
      </c>
      <c r="P153" s="5">
        <v>600</v>
      </c>
      <c r="Q153" s="5">
        <f t="shared" si="27"/>
        <v>10</v>
      </c>
      <c r="R153" s="5">
        <f t="shared" si="28"/>
        <v>50</v>
      </c>
      <c r="S153">
        <f t="shared" si="17"/>
        <v>7777.4536929287451</v>
      </c>
      <c r="T153">
        <f t="shared" si="18"/>
        <v>84.459459459459453</v>
      </c>
      <c r="U153">
        <f>SUM($S$6:S153)</f>
        <v>310003.60024638294</v>
      </c>
      <c r="V153">
        <f t="shared" si="19"/>
        <v>-1549918.0012319153</v>
      </c>
      <c r="W153">
        <f t="shared" si="20"/>
        <v>-1543543.0012319153</v>
      </c>
      <c r="X153">
        <f>INT((U153-(SUM($R$6:R153)/5))/((340+5*25)/5)+1)</f>
        <v>3320</v>
      </c>
      <c r="Y153" s="5">
        <v>9</v>
      </c>
      <c r="Z153" s="5">
        <v>1</v>
      </c>
      <c r="AA153" s="5">
        <v>10000</v>
      </c>
      <c r="AB153" s="5">
        <v>9</v>
      </c>
      <c r="AC153" s="5">
        <v>296</v>
      </c>
      <c r="AD153" s="5">
        <f t="shared" si="29"/>
        <v>8450</v>
      </c>
      <c r="AE153" s="5">
        <v>1480</v>
      </c>
      <c r="AF153" s="5">
        <f t="shared" si="30"/>
        <v>8450</v>
      </c>
      <c r="AG153" s="5">
        <v>31011</v>
      </c>
      <c r="AH153" s="5">
        <v>30011</v>
      </c>
      <c r="AI153" s="5">
        <v>1</v>
      </c>
      <c r="AJ153">
        <v>944000</v>
      </c>
    </row>
    <row r="154" spans="1:36" s="5" customFormat="1">
      <c r="A154" s="5">
        <v>149</v>
      </c>
      <c r="B154" s="5">
        <f t="shared" si="22"/>
        <v>149</v>
      </c>
      <c r="C154" s="5">
        <v>8614200</v>
      </c>
      <c r="D154" s="5">
        <v>6</v>
      </c>
      <c r="E154" s="5">
        <v>6</v>
      </c>
      <c r="F154" s="5">
        <v>40</v>
      </c>
      <c r="G154" s="5">
        <f t="shared" si="23"/>
        <v>298</v>
      </c>
      <c r="H154" s="5">
        <f t="shared" si="24"/>
        <v>298</v>
      </c>
      <c r="I154" s="5">
        <v>30</v>
      </c>
      <c r="J154" s="5">
        <v>100</v>
      </c>
      <c r="K154" s="5">
        <v>80</v>
      </c>
      <c r="L154" s="5">
        <v>120</v>
      </c>
      <c r="M154" s="5">
        <f t="shared" si="25"/>
        <v>200</v>
      </c>
      <c r="N154" s="5">
        <v>600</v>
      </c>
      <c r="O154" s="5">
        <f t="shared" si="26"/>
        <v>200</v>
      </c>
      <c r="P154" s="5">
        <v>600</v>
      </c>
      <c r="Q154" s="5">
        <f t="shared" si="27"/>
        <v>10</v>
      </c>
      <c r="R154" s="5">
        <f t="shared" si="28"/>
        <v>50</v>
      </c>
      <c r="S154">
        <f t="shared" si="17"/>
        <v>7861.3463103784097</v>
      </c>
      <c r="T154">
        <f t="shared" si="18"/>
        <v>83.892617449664428</v>
      </c>
      <c r="U154">
        <f>SUM($S$6:S154)</f>
        <v>317864.94655676134</v>
      </c>
      <c r="V154">
        <f t="shared" si="19"/>
        <v>-1589224.7327838074</v>
      </c>
      <c r="W154">
        <f t="shared" si="20"/>
        <v>-1582799.7327838074</v>
      </c>
      <c r="X154">
        <f>INT((U154-(SUM($R$6:R154)/5))/((340+5*25)/5)+1)</f>
        <v>3405</v>
      </c>
      <c r="Y154" s="5">
        <v>9</v>
      </c>
      <c r="Z154" s="5">
        <v>1</v>
      </c>
      <c r="AA154" s="5">
        <v>10000</v>
      </c>
      <c r="AB154" s="5">
        <v>9</v>
      </c>
      <c r="AC154" s="5">
        <v>298</v>
      </c>
      <c r="AD154" s="5">
        <f t="shared" si="29"/>
        <v>8500</v>
      </c>
      <c r="AE154" s="5">
        <v>1490</v>
      </c>
      <c r="AF154" s="5">
        <f t="shared" si="30"/>
        <v>8500</v>
      </c>
      <c r="AG154" s="5">
        <v>31011</v>
      </c>
      <c r="AH154" s="5">
        <v>30011</v>
      </c>
      <c r="AI154" s="5">
        <v>1</v>
      </c>
      <c r="AJ154">
        <v>952000</v>
      </c>
    </row>
    <row r="155" spans="1:36" s="5" customFormat="1">
      <c r="A155" s="5">
        <v>150</v>
      </c>
      <c r="B155" s="5">
        <f t="shared" si="22"/>
        <v>150</v>
      </c>
      <c r="C155" s="5">
        <v>8739200</v>
      </c>
      <c r="D155" s="5">
        <v>6</v>
      </c>
      <c r="E155" s="5">
        <v>6</v>
      </c>
      <c r="F155" s="5">
        <v>40</v>
      </c>
      <c r="G155" s="5">
        <f t="shared" si="23"/>
        <v>300</v>
      </c>
      <c r="H155" s="5">
        <f t="shared" si="24"/>
        <v>300</v>
      </c>
      <c r="I155" s="5">
        <v>30</v>
      </c>
      <c r="J155" s="5">
        <v>100</v>
      </c>
      <c r="K155" s="5">
        <v>80</v>
      </c>
      <c r="L155" s="5">
        <v>120</v>
      </c>
      <c r="M155" s="5">
        <f t="shared" si="25"/>
        <v>200</v>
      </c>
      <c r="N155" s="5">
        <v>600</v>
      </c>
      <c r="O155" s="5">
        <f t="shared" si="26"/>
        <v>200</v>
      </c>
      <c r="P155" s="5">
        <v>600</v>
      </c>
      <c r="Q155" s="5">
        <f t="shared" si="27"/>
        <v>10</v>
      </c>
      <c r="R155" s="5">
        <f t="shared" si="28"/>
        <v>50</v>
      </c>
      <c r="S155">
        <f t="shared" si="17"/>
        <v>7944.6796437117428</v>
      </c>
      <c r="T155">
        <f t="shared" si="18"/>
        <v>83.333333333333329</v>
      </c>
      <c r="U155">
        <f>SUM($S$6:S155)</f>
        <v>325809.62620047305</v>
      </c>
      <c r="V155">
        <f t="shared" si="19"/>
        <v>-1628948.1310023661</v>
      </c>
      <c r="W155">
        <f t="shared" si="20"/>
        <v>-1622473.1310023661</v>
      </c>
      <c r="X155">
        <f>INT((U155-(SUM($R$6:R155)/5))/((340+5*25)/5)+1)</f>
        <v>3490</v>
      </c>
      <c r="Y155" s="5">
        <v>9</v>
      </c>
      <c r="Z155" s="5">
        <v>1</v>
      </c>
      <c r="AA155" s="5">
        <v>10000</v>
      </c>
      <c r="AB155" s="5">
        <v>9</v>
      </c>
      <c r="AC155" s="5">
        <v>300</v>
      </c>
      <c r="AD155" s="5">
        <f t="shared" si="29"/>
        <v>8550</v>
      </c>
      <c r="AE155" s="5">
        <v>1500</v>
      </c>
      <c r="AF155" s="5">
        <f t="shared" si="30"/>
        <v>8550</v>
      </c>
      <c r="AG155" s="5">
        <v>31011</v>
      </c>
      <c r="AH155" s="5">
        <v>30011</v>
      </c>
      <c r="AI155" s="5">
        <v>1</v>
      </c>
      <c r="AJ155">
        <v>960000</v>
      </c>
    </row>
  </sheetData>
  <phoneticPr fontId="1" type="noConversion"/>
  <conditionalFormatting sqref="A4:AJ4">
    <cfRule type="expression" dxfId="7" priority="254">
      <formula>A4="Excluded"</formula>
    </cfRule>
    <cfRule type="expression" dxfId="6" priority="255">
      <formula>A4="Server"</formula>
    </cfRule>
    <cfRule type="expression" dxfId="5" priority="256">
      <formula>A4="Both"</formula>
    </cfRule>
  </conditionalFormatting>
  <conditionalFormatting sqref="A4:AJ4">
    <cfRule type="expression" dxfId="4" priority="253">
      <formula>A4="Client"</formula>
    </cfRule>
  </conditionalFormatting>
  <dataValidations count="1">
    <dataValidation type="list" allowBlank="1" showInputMessage="1" showErrorMessage="1" sqref="A4:AJ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5"/>
  <sheetViews>
    <sheetView topLeftCell="A67" workbookViewId="0">
      <selection activeCell="C85" sqref="C85"/>
    </sheetView>
  </sheetViews>
  <sheetFormatPr defaultRowHeight="13.5"/>
  <cols>
    <col min="1" max="1" width="4.375" customWidth="1"/>
    <col min="2" max="2" width="5.25" customWidth="1"/>
    <col min="3" max="3" width="9" customWidth="1"/>
    <col min="4" max="4" width="7.5" customWidth="1"/>
    <col min="5" max="5" width="10.25" customWidth="1"/>
    <col min="6" max="6" width="12.25" customWidth="1"/>
    <col min="7" max="8" width="16.375" customWidth="1"/>
    <col min="9" max="10" width="14.75" customWidth="1"/>
    <col min="11" max="14" width="12.25" customWidth="1"/>
    <col min="15" max="21" width="11.375" customWidth="1"/>
    <col min="22" max="22" width="9" customWidth="1"/>
    <col min="23" max="24" width="13" bestFit="1" customWidth="1"/>
    <col min="25" max="25" width="14.25" customWidth="1"/>
    <col min="26" max="26" width="11.375" customWidth="1"/>
    <col min="28" max="28" width="10" customWidth="1"/>
    <col min="29" max="29" width="10.5" customWidth="1"/>
  </cols>
  <sheetData>
    <row r="1" spans="1:31">
      <c r="A1" t="s">
        <v>0</v>
      </c>
    </row>
    <row r="2" spans="1:31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</row>
    <row r="3" spans="1:31">
      <c r="A3" s="1" t="s">
        <v>0</v>
      </c>
      <c r="B3" s="1" t="s">
        <v>2</v>
      </c>
      <c r="C3" s="1" t="s">
        <v>3</v>
      </c>
      <c r="D3" s="1" t="s">
        <v>4</v>
      </c>
      <c r="E3" s="1" t="s">
        <v>54</v>
      </c>
      <c r="F3" s="1" t="s">
        <v>5</v>
      </c>
      <c r="G3" s="1" t="s">
        <v>6</v>
      </c>
      <c r="H3" s="1" t="s">
        <v>51</v>
      </c>
      <c r="I3" s="1" t="s">
        <v>13</v>
      </c>
      <c r="J3" s="1" t="s">
        <v>52</v>
      </c>
      <c r="K3" s="1" t="s">
        <v>14</v>
      </c>
      <c r="L3" s="1" t="s">
        <v>53</v>
      </c>
      <c r="M3" s="1" t="s">
        <v>44</v>
      </c>
      <c r="N3" s="1" t="s">
        <v>18</v>
      </c>
      <c r="O3" s="1" t="s">
        <v>19</v>
      </c>
      <c r="P3" s="1" t="s">
        <v>57</v>
      </c>
      <c r="Q3" s="1" t="s">
        <v>58</v>
      </c>
      <c r="R3" s="1" t="s">
        <v>59</v>
      </c>
      <c r="S3" s="1" t="s">
        <v>60</v>
      </c>
      <c r="T3" s="1" t="s">
        <v>61</v>
      </c>
      <c r="U3" s="1" t="s">
        <v>67</v>
      </c>
      <c r="V3" s="1" t="s">
        <v>22</v>
      </c>
      <c r="W3" s="1" t="s">
        <v>23</v>
      </c>
      <c r="X3" s="1" t="s">
        <v>24</v>
      </c>
      <c r="Y3" s="1" t="s">
        <v>28</v>
      </c>
      <c r="Z3" s="1" t="s">
        <v>31</v>
      </c>
      <c r="AA3" s="1" t="s">
        <v>33</v>
      </c>
      <c r="AB3" s="1" t="s">
        <v>35</v>
      </c>
      <c r="AC3" s="1" t="s">
        <v>36</v>
      </c>
      <c r="AD3" s="1" t="s">
        <v>41</v>
      </c>
      <c r="AE3" s="1" t="s">
        <v>42</v>
      </c>
    </row>
    <row r="4" spans="1:31">
      <c r="A4" s="2" t="s">
        <v>7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65</v>
      </c>
      <c r="Q4" s="2" t="s">
        <v>65</v>
      </c>
      <c r="R4" s="2" t="s">
        <v>65</v>
      </c>
      <c r="S4" s="2" t="s">
        <v>65</v>
      </c>
      <c r="T4" s="2" t="s">
        <v>65</v>
      </c>
      <c r="U4" s="2" t="s">
        <v>65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2" t="s">
        <v>7</v>
      </c>
      <c r="AE4" s="2" t="s">
        <v>7</v>
      </c>
    </row>
    <row r="5" spans="1:31">
      <c r="A5" s="3" t="s">
        <v>0</v>
      </c>
      <c r="B5" s="3" t="s">
        <v>8</v>
      </c>
      <c r="C5" s="3" t="s">
        <v>9</v>
      </c>
      <c r="D5" s="3" t="s">
        <v>10</v>
      </c>
      <c r="E5" s="4" t="s">
        <v>47</v>
      </c>
      <c r="F5" s="3" t="s">
        <v>11</v>
      </c>
      <c r="G5" s="3" t="s">
        <v>12</v>
      </c>
      <c r="H5" s="3" t="s">
        <v>48</v>
      </c>
      <c r="I5" s="3" t="s">
        <v>15</v>
      </c>
      <c r="J5" s="3" t="s">
        <v>49</v>
      </c>
      <c r="K5" s="3" t="s">
        <v>16</v>
      </c>
      <c r="L5" s="3" t="s">
        <v>50</v>
      </c>
      <c r="M5" s="3" t="s">
        <v>45</v>
      </c>
      <c r="N5" s="3" t="s">
        <v>20</v>
      </c>
      <c r="O5" s="3" t="s">
        <v>21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 t="s">
        <v>25</v>
      </c>
      <c r="W5" s="3" t="s">
        <v>26</v>
      </c>
      <c r="X5" s="3" t="s">
        <v>27</v>
      </c>
      <c r="Y5" s="3" t="s">
        <v>29</v>
      </c>
      <c r="Z5" s="3" t="s">
        <v>32</v>
      </c>
      <c r="AA5" s="3" t="s">
        <v>34</v>
      </c>
      <c r="AB5" s="3" t="s">
        <v>37</v>
      </c>
      <c r="AC5" s="3" t="s">
        <v>38</v>
      </c>
      <c r="AD5" s="3" t="s">
        <v>39</v>
      </c>
      <c r="AE5" s="3" t="s">
        <v>40</v>
      </c>
    </row>
    <row r="6" spans="1:31">
      <c r="A6">
        <v>1</v>
      </c>
      <c r="B6">
        <v>1</v>
      </c>
      <c r="C6">
        <v>10</v>
      </c>
      <c r="D6">
        <v>1</v>
      </c>
      <c r="E6">
        <v>0</v>
      </c>
      <c r="F6">
        <v>10</v>
      </c>
      <c r="G6">
        <v>2</v>
      </c>
      <c r="H6">
        <v>80</v>
      </c>
      <c r="I6">
        <v>100</v>
      </c>
      <c r="J6">
        <v>200</v>
      </c>
      <c r="K6">
        <v>300</v>
      </c>
      <c r="L6">
        <v>80</v>
      </c>
      <c r="M6">
        <v>100</v>
      </c>
      <c r="N6">
        <v>0</v>
      </c>
      <c r="O6">
        <v>5</v>
      </c>
      <c r="P6">
        <v>1</v>
      </c>
      <c r="R6">
        <f>SUM($P$6:P6)</f>
        <v>1</v>
      </c>
      <c r="S6">
        <f>100-P6*5</f>
        <v>95</v>
      </c>
      <c r="T6">
        <f>S6+O6</f>
        <v>100</v>
      </c>
      <c r="U6">
        <f>INT((R6-(SUM($O$6:O6)/5))/((340+5*25)/5)+1)</f>
        <v>1</v>
      </c>
      <c r="V6">
        <v>1</v>
      </c>
      <c r="W6">
        <v>1</v>
      </c>
      <c r="X6">
        <v>30</v>
      </c>
      <c r="Y6">
        <v>1</v>
      </c>
      <c r="Z6">
        <v>2</v>
      </c>
      <c r="AA6">
        <v>35</v>
      </c>
      <c r="AB6">
        <v>10</v>
      </c>
      <c r="AC6">
        <v>320</v>
      </c>
      <c r="AD6">
        <v>30001</v>
      </c>
      <c r="AE6">
        <v>30001</v>
      </c>
    </row>
    <row r="7" spans="1:31">
      <c r="A7">
        <v>2</v>
      </c>
      <c r="B7">
        <v>2</v>
      </c>
      <c r="C7">
        <v>20</v>
      </c>
      <c r="D7">
        <v>2</v>
      </c>
      <c r="E7">
        <v>0</v>
      </c>
      <c r="F7">
        <v>10</v>
      </c>
      <c r="G7">
        <v>4</v>
      </c>
      <c r="H7">
        <v>80</v>
      </c>
      <c r="I7">
        <v>100</v>
      </c>
      <c r="J7">
        <v>200</v>
      </c>
      <c r="K7">
        <v>300</v>
      </c>
      <c r="L7">
        <v>80</v>
      </c>
      <c r="M7">
        <v>100</v>
      </c>
      <c r="N7">
        <v>0</v>
      </c>
      <c r="O7">
        <v>5</v>
      </c>
      <c r="P7">
        <v>1</v>
      </c>
      <c r="R7">
        <f>SUM($P$6:P7)</f>
        <v>2</v>
      </c>
      <c r="S7">
        <f t="shared" ref="S7:S70" si="0">S6-P7*5</f>
        <v>90</v>
      </c>
      <c r="T7">
        <f t="shared" ref="T7:T70" si="1">T6-P7*5+O7</f>
        <v>100</v>
      </c>
      <c r="U7">
        <f>INT((R7-(SUM($O$6:O7)/5))/((340+5*25)/5)+1)</f>
        <v>1</v>
      </c>
      <c r="V7">
        <v>1</v>
      </c>
      <c r="W7">
        <v>1</v>
      </c>
      <c r="X7">
        <v>30</v>
      </c>
      <c r="Y7">
        <v>1</v>
      </c>
      <c r="Z7">
        <v>4</v>
      </c>
      <c r="AA7">
        <v>50</v>
      </c>
      <c r="AB7">
        <v>20</v>
      </c>
      <c r="AC7">
        <v>340</v>
      </c>
      <c r="AD7">
        <v>30001</v>
      </c>
      <c r="AE7">
        <v>30001</v>
      </c>
    </row>
    <row r="8" spans="1:31">
      <c r="A8">
        <v>3</v>
      </c>
      <c r="B8">
        <v>3</v>
      </c>
      <c r="C8">
        <v>30</v>
      </c>
      <c r="D8">
        <v>3</v>
      </c>
      <c r="E8">
        <v>0</v>
      </c>
      <c r="F8">
        <v>10</v>
      </c>
      <c r="G8">
        <v>6</v>
      </c>
      <c r="H8">
        <v>80</v>
      </c>
      <c r="I8">
        <v>100</v>
      </c>
      <c r="J8">
        <v>200</v>
      </c>
      <c r="K8">
        <v>300</v>
      </c>
      <c r="L8">
        <v>80</v>
      </c>
      <c r="M8">
        <v>100</v>
      </c>
      <c r="N8">
        <v>0</v>
      </c>
      <c r="O8">
        <v>5</v>
      </c>
      <c r="P8">
        <v>1</v>
      </c>
      <c r="R8">
        <f>SUM($P$6:P8)</f>
        <v>3</v>
      </c>
      <c r="S8">
        <f t="shared" si="0"/>
        <v>85</v>
      </c>
      <c r="T8">
        <f t="shared" si="1"/>
        <v>100</v>
      </c>
      <c r="U8">
        <f>INT((R8-(SUM($O$6:O8)/5))/((340+5*25)/5)+1)</f>
        <v>1</v>
      </c>
      <c r="V8">
        <v>1</v>
      </c>
      <c r="W8">
        <v>1</v>
      </c>
      <c r="X8">
        <v>30</v>
      </c>
      <c r="Y8">
        <v>1</v>
      </c>
      <c r="Z8">
        <v>6</v>
      </c>
      <c r="AA8">
        <v>65</v>
      </c>
      <c r="AB8">
        <v>30</v>
      </c>
      <c r="AC8">
        <v>360</v>
      </c>
      <c r="AD8">
        <v>30001</v>
      </c>
      <c r="AE8">
        <v>30001</v>
      </c>
    </row>
    <row r="9" spans="1:31">
      <c r="A9">
        <v>4</v>
      </c>
      <c r="B9">
        <v>4</v>
      </c>
      <c r="C9">
        <v>40</v>
      </c>
      <c r="D9">
        <v>3</v>
      </c>
      <c r="E9">
        <v>0</v>
      </c>
      <c r="F9">
        <v>10</v>
      </c>
      <c r="G9">
        <v>8</v>
      </c>
      <c r="H9">
        <v>80</v>
      </c>
      <c r="I9">
        <v>100</v>
      </c>
      <c r="J9">
        <v>200</v>
      </c>
      <c r="K9">
        <v>300</v>
      </c>
      <c r="L9">
        <v>80</v>
      </c>
      <c r="M9">
        <v>100</v>
      </c>
      <c r="N9">
        <v>0</v>
      </c>
      <c r="O9">
        <v>5</v>
      </c>
      <c r="P9">
        <v>1</v>
      </c>
      <c r="R9">
        <f>SUM($P$6:P9)</f>
        <v>4</v>
      </c>
      <c r="S9">
        <f t="shared" si="0"/>
        <v>80</v>
      </c>
      <c r="T9">
        <f t="shared" si="1"/>
        <v>100</v>
      </c>
      <c r="U9">
        <f>INT((R9-(SUM($O$6:O9)/5))/((340+5*25)/5)+1)</f>
        <v>1</v>
      </c>
      <c r="V9">
        <v>1</v>
      </c>
      <c r="W9">
        <v>1</v>
      </c>
      <c r="X9">
        <v>30</v>
      </c>
      <c r="Y9">
        <v>1</v>
      </c>
      <c r="Z9">
        <v>8</v>
      </c>
      <c r="AA9">
        <v>80</v>
      </c>
      <c r="AB9">
        <v>40</v>
      </c>
      <c r="AC9">
        <v>380</v>
      </c>
      <c r="AD9">
        <v>30001</v>
      </c>
      <c r="AE9">
        <v>30001</v>
      </c>
    </row>
    <row r="10" spans="1:31">
      <c r="A10">
        <v>5</v>
      </c>
      <c r="B10">
        <v>5</v>
      </c>
      <c r="C10">
        <v>100</v>
      </c>
      <c r="D10">
        <v>3</v>
      </c>
      <c r="E10">
        <v>0</v>
      </c>
      <c r="F10">
        <v>10</v>
      </c>
      <c r="G10">
        <v>10</v>
      </c>
      <c r="H10">
        <v>80</v>
      </c>
      <c r="I10">
        <v>100</v>
      </c>
      <c r="J10">
        <v>200</v>
      </c>
      <c r="K10">
        <v>300</v>
      </c>
      <c r="L10">
        <v>80</v>
      </c>
      <c r="M10">
        <v>100</v>
      </c>
      <c r="N10">
        <v>0</v>
      </c>
      <c r="O10">
        <v>5</v>
      </c>
      <c r="P10">
        <v>2</v>
      </c>
      <c r="R10">
        <f>SUM($P$6:P10)</f>
        <v>6</v>
      </c>
      <c r="S10">
        <f t="shared" si="0"/>
        <v>70</v>
      </c>
      <c r="T10">
        <f t="shared" si="1"/>
        <v>95</v>
      </c>
      <c r="U10">
        <f>INT((R10-(SUM($O$6:O10)/5))/((340+5*25)/5)+1)</f>
        <v>1</v>
      </c>
      <c r="V10">
        <v>1</v>
      </c>
      <c r="W10">
        <v>1</v>
      </c>
      <c r="X10">
        <v>30</v>
      </c>
      <c r="Y10">
        <v>1</v>
      </c>
      <c r="Z10">
        <v>10</v>
      </c>
      <c r="AA10">
        <v>95</v>
      </c>
      <c r="AB10">
        <v>50</v>
      </c>
      <c r="AC10">
        <v>400</v>
      </c>
      <c r="AD10">
        <v>30001</v>
      </c>
      <c r="AE10">
        <v>30001</v>
      </c>
    </row>
    <row r="11" spans="1:31">
      <c r="A11">
        <v>6</v>
      </c>
      <c r="B11">
        <v>6</v>
      </c>
      <c r="C11">
        <v>120</v>
      </c>
      <c r="D11">
        <v>3</v>
      </c>
      <c r="E11">
        <v>0</v>
      </c>
      <c r="F11">
        <v>10</v>
      </c>
      <c r="G11">
        <v>12</v>
      </c>
      <c r="H11">
        <v>80</v>
      </c>
      <c r="I11">
        <v>100</v>
      </c>
      <c r="J11">
        <v>200</v>
      </c>
      <c r="K11">
        <v>300</v>
      </c>
      <c r="L11">
        <v>80</v>
      </c>
      <c r="M11">
        <v>100</v>
      </c>
      <c r="N11">
        <v>0</v>
      </c>
      <c r="O11">
        <v>10</v>
      </c>
      <c r="P11">
        <v>2</v>
      </c>
      <c r="R11">
        <f>SUM($P$6:P11)</f>
        <v>8</v>
      </c>
      <c r="S11">
        <f t="shared" si="0"/>
        <v>60</v>
      </c>
      <c r="T11">
        <f t="shared" si="1"/>
        <v>95</v>
      </c>
      <c r="U11">
        <f>INT((R11-(SUM($O$6:O11)/5))/((340+5*25)/5)+1)</f>
        <v>1</v>
      </c>
      <c r="V11">
        <v>1</v>
      </c>
      <c r="W11">
        <v>1</v>
      </c>
      <c r="X11">
        <v>30</v>
      </c>
      <c r="Y11">
        <v>1</v>
      </c>
      <c r="Z11">
        <v>12</v>
      </c>
      <c r="AA11">
        <v>110</v>
      </c>
      <c r="AB11">
        <v>60</v>
      </c>
      <c r="AC11">
        <v>420</v>
      </c>
      <c r="AD11">
        <v>30001</v>
      </c>
      <c r="AE11">
        <v>30001</v>
      </c>
    </row>
    <row r="12" spans="1:31">
      <c r="A12">
        <v>7</v>
      </c>
      <c r="B12">
        <v>7</v>
      </c>
      <c r="C12">
        <v>210</v>
      </c>
      <c r="D12">
        <v>3</v>
      </c>
      <c r="E12">
        <v>0</v>
      </c>
      <c r="F12">
        <v>10</v>
      </c>
      <c r="G12">
        <v>14</v>
      </c>
      <c r="H12">
        <v>80</v>
      </c>
      <c r="I12">
        <v>100</v>
      </c>
      <c r="J12">
        <v>200</v>
      </c>
      <c r="K12">
        <v>300</v>
      </c>
      <c r="L12">
        <v>80</v>
      </c>
      <c r="M12">
        <v>100</v>
      </c>
      <c r="N12">
        <v>0</v>
      </c>
      <c r="O12">
        <v>10</v>
      </c>
      <c r="P12">
        <v>3</v>
      </c>
      <c r="R12">
        <f>SUM($P$6:P12)</f>
        <v>11</v>
      </c>
      <c r="S12">
        <f t="shared" si="0"/>
        <v>45</v>
      </c>
      <c r="T12">
        <f t="shared" si="1"/>
        <v>90</v>
      </c>
      <c r="U12">
        <f>INT((R12-(SUM($O$6:O12)/5))/((340+5*25)/5)+1)</f>
        <v>1</v>
      </c>
      <c r="V12">
        <v>1</v>
      </c>
      <c r="W12">
        <v>1</v>
      </c>
      <c r="X12">
        <v>30</v>
      </c>
      <c r="Y12">
        <v>1</v>
      </c>
      <c r="Z12">
        <v>14</v>
      </c>
      <c r="AA12">
        <v>125</v>
      </c>
      <c r="AB12">
        <v>70</v>
      </c>
      <c r="AC12">
        <v>440</v>
      </c>
      <c r="AD12">
        <v>30001</v>
      </c>
      <c r="AE12">
        <v>30001</v>
      </c>
    </row>
    <row r="13" spans="1:31">
      <c r="A13">
        <v>8</v>
      </c>
      <c r="B13">
        <v>8</v>
      </c>
      <c r="C13">
        <v>240</v>
      </c>
      <c r="D13">
        <v>3</v>
      </c>
      <c r="E13">
        <v>0</v>
      </c>
      <c r="F13">
        <v>10</v>
      </c>
      <c r="G13">
        <v>16</v>
      </c>
      <c r="H13">
        <v>80</v>
      </c>
      <c r="I13">
        <v>100</v>
      </c>
      <c r="J13">
        <v>200</v>
      </c>
      <c r="K13">
        <v>300</v>
      </c>
      <c r="L13">
        <v>80</v>
      </c>
      <c r="M13">
        <v>100</v>
      </c>
      <c r="N13">
        <v>0</v>
      </c>
      <c r="O13">
        <v>10</v>
      </c>
      <c r="P13">
        <v>3</v>
      </c>
      <c r="R13">
        <f>SUM($P$6:P13)</f>
        <v>14</v>
      </c>
      <c r="S13">
        <f t="shared" si="0"/>
        <v>30</v>
      </c>
      <c r="T13">
        <f t="shared" si="1"/>
        <v>85</v>
      </c>
      <c r="U13">
        <f>INT((R13-(SUM($O$6:O13)/5))/((340+5*25)/5)+1)</f>
        <v>1</v>
      </c>
      <c r="V13">
        <v>1</v>
      </c>
      <c r="W13">
        <v>1</v>
      </c>
      <c r="X13">
        <v>30</v>
      </c>
      <c r="Y13">
        <v>1</v>
      </c>
      <c r="Z13">
        <v>16</v>
      </c>
      <c r="AA13">
        <v>140</v>
      </c>
      <c r="AB13">
        <v>80</v>
      </c>
      <c r="AC13">
        <v>460</v>
      </c>
      <c r="AD13">
        <v>30001</v>
      </c>
      <c r="AE13">
        <v>30001</v>
      </c>
    </row>
    <row r="14" spans="1:31">
      <c r="A14">
        <v>9</v>
      </c>
      <c r="B14">
        <v>9</v>
      </c>
      <c r="C14">
        <v>360</v>
      </c>
      <c r="D14">
        <v>4</v>
      </c>
      <c r="E14">
        <v>0</v>
      </c>
      <c r="F14">
        <v>10</v>
      </c>
      <c r="G14">
        <v>18</v>
      </c>
      <c r="H14">
        <v>80</v>
      </c>
      <c r="I14">
        <v>100</v>
      </c>
      <c r="J14">
        <v>200</v>
      </c>
      <c r="K14">
        <v>300</v>
      </c>
      <c r="L14">
        <v>80</v>
      </c>
      <c r="M14">
        <v>100</v>
      </c>
      <c r="N14">
        <v>0</v>
      </c>
      <c r="O14">
        <v>10</v>
      </c>
      <c r="P14">
        <v>4</v>
      </c>
      <c r="R14">
        <f>SUM($P$6:P14)</f>
        <v>18</v>
      </c>
      <c r="S14">
        <f t="shared" si="0"/>
        <v>10</v>
      </c>
      <c r="T14">
        <f t="shared" si="1"/>
        <v>75</v>
      </c>
      <c r="U14">
        <f>INT((R14-(SUM($O$6:O14)/5))/((340+5*25)/5)+1)</f>
        <v>1</v>
      </c>
      <c r="V14">
        <v>1</v>
      </c>
      <c r="W14">
        <v>1</v>
      </c>
      <c r="X14">
        <v>30</v>
      </c>
      <c r="Y14">
        <v>1</v>
      </c>
      <c r="Z14">
        <v>18</v>
      </c>
      <c r="AA14">
        <v>155</v>
      </c>
      <c r="AB14">
        <v>90</v>
      </c>
      <c r="AC14">
        <v>480</v>
      </c>
      <c r="AD14">
        <v>30001</v>
      </c>
      <c r="AE14">
        <v>30001</v>
      </c>
    </row>
    <row r="15" spans="1:31">
      <c r="A15">
        <v>10</v>
      </c>
      <c r="B15">
        <v>10</v>
      </c>
      <c r="C15">
        <v>400</v>
      </c>
      <c r="D15">
        <v>4</v>
      </c>
      <c r="E15">
        <v>0</v>
      </c>
      <c r="F15">
        <v>10</v>
      </c>
      <c r="G15">
        <v>20</v>
      </c>
      <c r="H15">
        <v>80</v>
      </c>
      <c r="I15">
        <v>100</v>
      </c>
      <c r="J15">
        <v>200</v>
      </c>
      <c r="K15">
        <v>300</v>
      </c>
      <c r="L15">
        <v>80</v>
      </c>
      <c r="M15">
        <v>100</v>
      </c>
      <c r="N15">
        <v>0</v>
      </c>
      <c r="O15">
        <v>10</v>
      </c>
      <c r="P15">
        <v>4</v>
      </c>
      <c r="R15">
        <f>SUM($P$6:P15)</f>
        <v>22</v>
      </c>
      <c r="S15">
        <f t="shared" si="0"/>
        <v>-10</v>
      </c>
      <c r="T15">
        <f t="shared" si="1"/>
        <v>65</v>
      </c>
      <c r="U15">
        <f>INT((R15-(SUM($O$6:O15)/5))/((340+5*25)/5)+1)</f>
        <v>1</v>
      </c>
      <c r="V15">
        <v>1</v>
      </c>
      <c r="W15">
        <v>1</v>
      </c>
      <c r="X15">
        <v>30</v>
      </c>
      <c r="Y15">
        <v>1</v>
      </c>
      <c r="Z15">
        <v>20</v>
      </c>
      <c r="AA15">
        <v>170</v>
      </c>
      <c r="AB15">
        <v>100</v>
      </c>
      <c r="AC15">
        <v>500</v>
      </c>
      <c r="AD15">
        <v>30001</v>
      </c>
      <c r="AE15">
        <v>30001</v>
      </c>
    </row>
    <row r="16" spans="1:31">
      <c r="A16">
        <v>11</v>
      </c>
      <c r="B16">
        <v>11</v>
      </c>
      <c r="C16">
        <v>550</v>
      </c>
      <c r="D16">
        <v>4</v>
      </c>
      <c r="E16">
        <v>0</v>
      </c>
      <c r="F16">
        <v>11</v>
      </c>
      <c r="G16">
        <v>22</v>
      </c>
      <c r="H16">
        <v>80</v>
      </c>
      <c r="I16">
        <v>100</v>
      </c>
      <c r="J16">
        <v>200</v>
      </c>
      <c r="K16">
        <v>300</v>
      </c>
      <c r="L16">
        <v>80</v>
      </c>
      <c r="M16">
        <v>100</v>
      </c>
      <c r="N16">
        <v>0</v>
      </c>
      <c r="O16">
        <v>20</v>
      </c>
      <c r="P16">
        <v>5</v>
      </c>
      <c r="R16">
        <f>SUM($P$6:P16)</f>
        <v>27</v>
      </c>
      <c r="S16">
        <f t="shared" si="0"/>
        <v>-35</v>
      </c>
      <c r="T16">
        <f t="shared" si="1"/>
        <v>60</v>
      </c>
      <c r="U16">
        <f>INT((R16-(SUM($O$6:O16)/5))/((340+5*25)/5)+1)</f>
        <v>1</v>
      </c>
      <c r="V16">
        <v>1</v>
      </c>
      <c r="W16">
        <v>1</v>
      </c>
      <c r="X16">
        <v>30</v>
      </c>
      <c r="Y16">
        <v>1</v>
      </c>
      <c r="Z16">
        <v>22</v>
      </c>
      <c r="AA16">
        <v>185</v>
      </c>
      <c r="AB16">
        <v>110</v>
      </c>
      <c r="AC16">
        <v>520</v>
      </c>
      <c r="AD16">
        <v>30001</v>
      </c>
      <c r="AE16">
        <v>30001</v>
      </c>
    </row>
    <row r="17" spans="1:31">
      <c r="A17">
        <v>12</v>
      </c>
      <c r="B17">
        <v>12</v>
      </c>
      <c r="C17">
        <v>600</v>
      </c>
      <c r="D17">
        <v>4</v>
      </c>
      <c r="E17">
        <v>0</v>
      </c>
      <c r="F17">
        <v>12</v>
      </c>
      <c r="G17">
        <v>24</v>
      </c>
      <c r="H17">
        <v>80</v>
      </c>
      <c r="I17">
        <v>100</v>
      </c>
      <c r="J17">
        <v>200</v>
      </c>
      <c r="K17">
        <v>300</v>
      </c>
      <c r="L17">
        <v>80</v>
      </c>
      <c r="M17">
        <v>100</v>
      </c>
      <c r="N17">
        <v>0</v>
      </c>
      <c r="O17">
        <v>20</v>
      </c>
      <c r="P17">
        <v>5</v>
      </c>
      <c r="R17">
        <f>SUM($P$6:P17)</f>
        <v>32</v>
      </c>
      <c r="S17">
        <f t="shared" si="0"/>
        <v>-60</v>
      </c>
      <c r="T17">
        <f t="shared" si="1"/>
        <v>55</v>
      </c>
      <c r="U17">
        <f>INT((R17-(SUM($O$6:O17)/5))/((340+5*25)/5)+1)</f>
        <v>1</v>
      </c>
      <c r="V17">
        <v>1</v>
      </c>
      <c r="W17">
        <v>1</v>
      </c>
      <c r="X17">
        <v>30</v>
      </c>
      <c r="Y17">
        <v>1</v>
      </c>
      <c r="Z17">
        <v>24</v>
      </c>
      <c r="AA17">
        <v>200</v>
      </c>
      <c r="AB17">
        <v>120</v>
      </c>
      <c r="AC17">
        <v>540</v>
      </c>
      <c r="AD17">
        <v>30001</v>
      </c>
      <c r="AE17">
        <v>30001</v>
      </c>
    </row>
    <row r="18" spans="1:31">
      <c r="A18">
        <v>13</v>
      </c>
      <c r="B18">
        <v>13</v>
      </c>
      <c r="C18">
        <v>780</v>
      </c>
      <c r="D18">
        <v>4</v>
      </c>
      <c r="E18">
        <v>0</v>
      </c>
      <c r="F18">
        <v>13</v>
      </c>
      <c r="G18">
        <v>26</v>
      </c>
      <c r="H18">
        <v>80</v>
      </c>
      <c r="I18">
        <v>100</v>
      </c>
      <c r="J18">
        <v>200</v>
      </c>
      <c r="K18">
        <v>300</v>
      </c>
      <c r="L18">
        <v>80</v>
      </c>
      <c r="M18">
        <v>100</v>
      </c>
      <c r="N18">
        <v>0</v>
      </c>
      <c r="O18">
        <v>20</v>
      </c>
      <c r="P18">
        <v>6</v>
      </c>
      <c r="R18">
        <f>SUM($P$6:P18)</f>
        <v>38</v>
      </c>
      <c r="S18">
        <f t="shared" si="0"/>
        <v>-90</v>
      </c>
      <c r="T18">
        <f t="shared" si="1"/>
        <v>45</v>
      </c>
      <c r="U18">
        <f>INT((R18-(SUM($O$6:O18)/5))/((340+5*25)/5)+1)</f>
        <v>1</v>
      </c>
      <c r="V18">
        <v>1</v>
      </c>
      <c r="W18">
        <v>1</v>
      </c>
      <c r="X18">
        <v>30</v>
      </c>
      <c r="Y18">
        <v>1</v>
      </c>
      <c r="Z18">
        <v>26</v>
      </c>
      <c r="AA18">
        <v>215</v>
      </c>
      <c r="AB18">
        <v>130</v>
      </c>
      <c r="AC18">
        <v>560</v>
      </c>
      <c r="AD18">
        <v>30001</v>
      </c>
      <c r="AE18">
        <v>30001</v>
      </c>
    </row>
    <row r="19" spans="1:31">
      <c r="A19">
        <v>14</v>
      </c>
      <c r="B19">
        <v>14</v>
      </c>
      <c r="C19">
        <v>840</v>
      </c>
      <c r="D19">
        <v>4</v>
      </c>
      <c r="E19">
        <v>0</v>
      </c>
      <c r="F19">
        <v>14</v>
      </c>
      <c r="G19">
        <v>28</v>
      </c>
      <c r="H19">
        <v>80</v>
      </c>
      <c r="I19">
        <v>100</v>
      </c>
      <c r="J19">
        <v>200</v>
      </c>
      <c r="K19">
        <v>300</v>
      </c>
      <c r="L19">
        <v>80</v>
      </c>
      <c r="M19">
        <v>100</v>
      </c>
      <c r="N19">
        <v>0</v>
      </c>
      <c r="O19">
        <v>20</v>
      </c>
      <c r="P19">
        <v>6</v>
      </c>
      <c r="R19">
        <f>SUM($P$6:P19)</f>
        <v>44</v>
      </c>
      <c r="S19">
        <f t="shared" si="0"/>
        <v>-120</v>
      </c>
      <c r="T19">
        <f t="shared" si="1"/>
        <v>35</v>
      </c>
      <c r="U19">
        <f>INT((R19-(SUM($O$6:O19)/5))/((340+5*25)/5)+1)</f>
        <v>1</v>
      </c>
      <c r="V19">
        <v>1</v>
      </c>
      <c r="W19">
        <v>1</v>
      </c>
      <c r="X19">
        <v>30</v>
      </c>
      <c r="Y19">
        <v>1</v>
      </c>
      <c r="Z19">
        <v>28</v>
      </c>
      <c r="AA19">
        <v>230</v>
      </c>
      <c r="AB19">
        <v>140</v>
      </c>
      <c r="AC19">
        <v>580</v>
      </c>
      <c r="AD19">
        <v>30001</v>
      </c>
      <c r="AE19">
        <v>30001</v>
      </c>
    </row>
    <row r="20" spans="1:31">
      <c r="A20">
        <v>15</v>
      </c>
      <c r="B20">
        <v>15</v>
      </c>
      <c r="C20">
        <v>1050</v>
      </c>
      <c r="D20">
        <v>4</v>
      </c>
      <c r="E20">
        <v>0</v>
      </c>
      <c r="F20">
        <v>15</v>
      </c>
      <c r="G20">
        <v>30</v>
      </c>
      <c r="H20">
        <v>80</v>
      </c>
      <c r="I20">
        <v>100</v>
      </c>
      <c r="J20">
        <v>200</v>
      </c>
      <c r="K20">
        <v>300</v>
      </c>
      <c r="L20">
        <v>80</v>
      </c>
      <c r="M20">
        <v>100</v>
      </c>
      <c r="N20">
        <v>10</v>
      </c>
      <c r="O20">
        <v>20</v>
      </c>
      <c r="P20">
        <v>7</v>
      </c>
      <c r="R20">
        <f>SUM($P$6:P20)</f>
        <v>51</v>
      </c>
      <c r="S20">
        <f t="shared" si="0"/>
        <v>-155</v>
      </c>
      <c r="T20">
        <f t="shared" si="1"/>
        <v>20</v>
      </c>
      <c r="U20">
        <f>INT((R20-(SUM($O$6:O20)/5))/((340+5*25)/5)+1)</f>
        <v>1</v>
      </c>
      <c r="V20">
        <v>1</v>
      </c>
      <c r="W20">
        <v>1</v>
      </c>
      <c r="X20">
        <v>30</v>
      </c>
      <c r="Y20">
        <v>1</v>
      </c>
      <c r="Z20">
        <v>30</v>
      </c>
      <c r="AA20">
        <v>245</v>
      </c>
      <c r="AB20">
        <v>150</v>
      </c>
      <c r="AC20">
        <v>600</v>
      </c>
      <c r="AD20">
        <v>30001</v>
      </c>
      <c r="AE20">
        <v>30001</v>
      </c>
    </row>
    <row r="21" spans="1:31">
      <c r="A21">
        <v>16</v>
      </c>
      <c r="B21">
        <v>16</v>
      </c>
      <c r="C21">
        <v>1120</v>
      </c>
      <c r="D21">
        <v>5</v>
      </c>
      <c r="E21">
        <v>0</v>
      </c>
      <c r="F21">
        <v>16</v>
      </c>
      <c r="G21">
        <v>32</v>
      </c>
      <c r="H21">
        <v>80</v>
      </c>
      <c r="I21">
        <v>100</v>
      </c>
      <c r="J21">
        <v>200</v>
      </c>
      <c r="K21">
        <v>300</v>
      </c>
      <c r="L21">
        <v>80</v>
      </c>
      <c r="M21">
        <v>100</v>
      </c>
      <c r="N21">
        <v>10</v>
      </c>
      <c r="O21">
        <v>20</v>
      </c>
      <c r="P21">
        <v>7</v>
      </c>
      <c r="R21">
        <f>SUM($P$6:P21)</f>
        <v>58</v>
      </c>
      <c r="S21">
        <f t="shared" si="0"/>
        <v>-190</v>
      </c>
      <c r="T21">
        <f t="shared" si="1"/>
        <v>5</v>
      </c>
      <c r="U21">
        <f>INT((R21-(SUM($O$6:O21)/5))/((340+5*25)/5)+1)</f>
        <v>1</v>
      </c>
      <c r="V21">
        <v>1</v>
      </c>
      <c r="W21">
        <v>1</v>
      </c>
      <c r="X21">
        <v>30</v>
      </c>
      <c r="Y21">
        <v>1</v>
      </c>
      <c r="Z21">
        <v>32</v>
      </c>
      <c r="AA21">
        <v>260</v>
      </c>
      <c r="AB21">
        <v>160</v>
      </c>
      <c r="AC21">
        <v>620</v>
      </c>
      <c r="AD21">
        <v>30002</v>
      </c>
      <c r="AE21">
        <v>30002</v>
      </c>
    </row>
    <row r="22" spans="1:31">
      <c r="A22">
        <v>17</v>
      </c>
      <c r="B22">
        <v>17</v>
      </c>
      <c r="C22">
        <v>1360</v>
      </c>
      <c r="D22">
        <v>5</v>
      </c>
      <c r="E22">
        <v>0</v>
      </c>
      <c r="F22">
        <v>17</v>
      </c>
      <c r="G22">
        <v>34</v>
      </c>
      <c r="H22">
        <v>80</v>
      </c>
      <c r="I22">
        <v>100</v>
      </c>
      <c r="J22">
        <v>200</v>
      </c>
      <c r="K22">
        <v>300</v>
      </c>
      <c r="L22">
        <v>80</v>
      </c>
      <c r="M22">
        <v>100</v>
      </c>
      <c r="N22">
        <v>10</v>
      </c>
      <c r="O22">
        <v>20</v>
      </c>
      <c r="P22">
        <v>8</v>
      </c>
      <c r="R22">
        <f>SUM($P$6:P22)</f>
        <v>66</v>
      </c>
      <c r="S22">
        <f t="shared" si="0"/>
        <v>-230</v>
      </c>
      <c r="T22">
        <f t="shared" si="1"/>
        <v>-15</v>
      </c>
      <c r="U22">
        <f>INT((R22-(SUM($O$6:O22)/5))/((340+5*25)/5)+1)</f>
        <v>1</v>
      </c>
      <c r="V22">
        <v>1</v>
      </c>
      <c r="W22">
        <v>1</v>
      </c>
      <c r="X22">
        <v>30</v>
      </c>
      <c r="Y22">
        <v>1</v>
      </c>
      <c r="Z22">
        <v>34</v>
      </c>
      <c r="AA22">
        <v>275</v>
      </c>
      <c r="AB22">
        <v>170</v>
      </c>
      <c r="AC22">
        <v>680</v>
      </c>
      <c r="AD22">
        <v>30002</v>
      </c>
      <c r="AE22">
        <v>30002</v>
      </c>
    </row>
    <row r="23" spans="1:31">
      <c r="A23">
        <v>18</v>
      </c>
      <c r="B23">
        <v>18</v>
      </c>
      <c r="C23">
        <v>1440</v>
      </c>
      <c r="D23">
        <v>5</v>
      </c>
      <c r="E23">
        <v>0</v>
      </c>
      <c r="F23">
        <v>18</v>
      </c>
      <c r="G23">
        <v>36</v>
      </c>
      <c r="H23">
        <v>80</v>
      </c>
      <c r="I23">
        <v>100</v>
      </c>
      <c r="J23">
        <v>200</v>
      </c>
      <c r="K23">
        <v>300</v>
      </c>
      <c r="L23">
        <v>80</v>
      </c>
      <c r="M23">
        <v>100</v>
      </c>
      <c r="N23">
        <v>10</v>
      </c>
      <c r="O23">
        <v>20</v>
      </c>
      <c r="P23">
        <v>8</v>
      </c>
      <c r="R23">
        <f>SUM($P$6:P23)</f>
        <v>74</v>
      </c>
      <c r="S23">
        <f t="shared" si="0"/>
        <v>-270</v>
      </c>
      <c r="T23">
        <f t="shared" si="1"/>
        <v>-35</v>
      </c>
      <c r="U23">
        <f>INT((R23-(SUM($O$6:O23)/5))/((340+5*25)/5)+1)</f>
        <v>1</v>
      </c>
      <c r="V23">
        <v>1</v>
      </c>
      <c r="W23">
        <v>1</v>
      </c>
      <c r="X23">
        <v>30</v>
      </c>
      <c r="Y23">
        <v>1</v>
      </c>
      <c r="Z23">
        <v>36</v>
      </c>
      <c r="AA23">
        <v>290</v>
      </c>
      <c r="AB23">
        <v>180</v>
      </c>
      <c r="AC23">
        <v>680</v>
      </c>
      <c r="AD23">
        <v>30002</v>
      </c>
      <c r="AE23">
        <v>30002</v>
      </c>
    </row>
    <row r="24" spans="1:31">
      <c r="A24">
        <v>19</v>
      </c>
      <c r="B24">
        <v>19</v>
      </c>
      <c r="C24">
        <v>1710</v>
      </c>
      <c r="D24">
        <v>5</v>
      </c>
      <c r="E24">
        <v>0</v>
      </c>
      <c r="F24">
        <v>19</v>
      </c>
      <c r="G24">
        <v>38</v>
      </c>
      <c r="H24">
        <v>80</v>
      </c>
      <c r="I24">
        <v>100</v>
      </c>
      <c r="J24">
        <v>200</v>
      </c>
      <c r="K24">
        <v>300</v>
      </c>
      <c r="L24">
        <v>80</v>
      </c>
      <c r="M24">
        <v>100</v>
      </c>
      <c r="N24">
        <v>10</v>
      </c>
      <c r="O24">
        <v>20</v>
      </c>
      <c r="P24">
        <v>9</v>
      </c>
      <c r="R24">
        <f>SUM($P$6:P24)</f>
        <v>83</v>
      </c>
      <c r="S24">
        <f t="shared" si="0"/>
        <v>-315</v>
      </c>
      <c r="T24">
        <f t="shared" si="1"/>
        <v>-60</v>
      </c>
      <c r="U24">
        <f>INT((R24-(SUM($O$6:O24)/5))/((340+5*25)/5)+1)</f>
        <v>1</v>
      </c>
      <c r="V24">
        <v>1</v>
      </c>
      <c r="W24">
        <v>1</v>
      </c>
      <c r="X24">
        <v>30</v>
      </c>
      <c r="Y24">
        <v>1</v>
      </c>
      <c r="Z24">
        <v>38</v>
      </c>
      <c r="AA24">
        <v>305</v>
      </c>
      <c r="AB24">
        <v>190</v>
      </c>
      <c r="AC24">
        <v>680</v>
      </c>
      <c r="AD24">
        <v>30002</v>
      </c>
      <c r="AE24">
        <v>30002</v>
      </c>
    </row>
    <row r="25" spans="1:31">
      <c r="A25">
        <v>20</v>
      </c>
      <c r="B25">
        <v>20</v>
      </c>
      <c r="C25">
        <v>1800</v>
      </c>
      <c r="D25">
        <v>5</v>
      </c>
      <c r="E25">
        <v>0</v>
      </c>
      <c r="F25">
        <v>20</v>
      </c>
      <c r="G25">
        <v>40</v>
      </c>
      <c r="H25">
        <v>80</v>
      </c>
      <c r="I25">
        <v>100</v>
      </c>
      <c r="J25">
        <v>200</v>
      </c>
      <c r="K25">
        <v>300</v>
      </c>
      <c r="L25">
        <v>80</v>
      </c>
      <c r="M25">
        <v>100</v>
      </c>
      <c r="N25">
        <v>10</v>
      </c>
      <c r="O25">
        <v>20</v>
      </c>
      <c r="P25">
        <v>9</v>
      </c>
      <c r="R25">
        <f>SUM($P$6:P25)</f>
        <v>92</v>
      </c>
      <c r="S25">
        <f t="shared" si="0"/>
        <v>-360</v>
      </c>
      <c r="T25">
        <f t="shared" si="1"/>
        <v>-85</v>
      </c>
      <c r="U25">
        <f>INT((R25-(SUM($O$6:O25)/5))/((340+5*25)/5)+1)</f>
        <v>1</v>
      </c>
      <c r="V25">
        <v>1</v>
      </c>
      <c r="W25">
        <v>1</v>
      </c>
      <c r="X25">
        <v>30</v>
      </c>
      <c r="Y25">
        <v>1</v>
      </c>
      <c r="Z25">
        <v>40</v>
      </c>
      <c r="AA25">
        <v>320</v>
      </c>
      <c r="AB25">
        <v>200</v>
      </c>
      <c r="AC25">
        <v>680</v>
      </c>
      <c r="AD25">
        <v>30002</v>
      </c>
      <c r="AE25">
        <v>30002</v>
      </c>
    </row>
    <row r="26" spans="1:31">
      <c r="A26">
        <v>21</v>
      </c>
      <c r="B26">
        <v>21</v>
      </c>
      <c r="C26">
        <v>2310</v>
      </c>
      <c r="D26">
        <v>5</v>
      </c>
      <c r="E26">
        <v>0</v>
      </c>
      <c r="F26">
        <v>21</v>
      </c>
      <c r="G26">
        <v>42</v>
      </c>
      <c r="H26">
        <v>80</v>
      </c>
      <c r="I26">
        <v>100</v>
      </c>
      <c r="J26">
        <v>200</v>
      </c>
      <c r="K26">
        <v>300</v>
      </c>
      <c r="L26">
        <v>80</v>
      </c>
      <c r="M26">
        <v>100</v>
      </c>
      <c r="N26">
        <v>10</v>
      </c>
      <c r="O26">
        <v>30</v>
      </c>
      <c r="P26">
        <f>P25+Q26</f>
        <v>11</v>
      </c>
      <c r="Q26">
        <v>2</v>
      </c>
      <c r="R26">
        <f>SUM($P$6:P26)</f>
        <v>103</v>
      </c>
      <c r="S26">
        <f t="shared" si="0"/>
        <v>-415</v>
      </c>
      <c r="T26">
        <f t="shared" si="1"/>
        <v>-110</v>
      </c>
      <c r="U26">
        <f>INT((R26-(SUM($O$6:O26)/5))/((340+5*25)/5)+1)</f>
        <v>1</v>
      </c>
      <c r="V26">
        <v>1</v>
      </c>
      <c r="W26">
        <v>1</v>
      </c>
      <c r="X26">
        <v>30</v>
      </c>
      <c r="Y26">
        <v>1</v>
      </c>
      <c r="Z26">
        <v>42</v>
      </c>
      <c r="AA26">
        <v>335</v>
      </c>
      <c r="AB26">
        <v>210</v>
      </c>
      <c r="AC26">
        <v>708</v>
      </c>
      <c r="AD26">
        <v>30003</v>
      </c>
      <c r="AE26">
        <v>30003</v>
      </c>
    </row>
    <row r="27" spans="1:31">
      <c r="A27">
        <v>22</v>
      </c>
      <c r="B27">
        <v>22</v>
      </c>
      <c r="C27">
        <v>2860</v>
      </c>
      <c r="D27">
        <v>5</v>
      </c>
      <c r="E27">
        <v>0</v>
      </c>
      <c r="F27">
        <v>22</v>
      </c>
      <c r="G27">
        <v>44</v>
      </c>
      <c r="H27">
        <v>80</v>
      </c>
      <c r="I27">
        <v>100</v>
      </c>
      <c r="J27">
        <v>200</v>
      </c>
      <c r="K27">
        <v>300</v>
      </c>
      <c r="L27">
        <v>80</v>
      </c>
      <c r="M27">
        <v>100</v>
      </c>
      <c r="N27">
        <v>10</v>
      </c>
      <c r="O27">
        <v>30</v>
      </c>
      <c r="P27">
        <f t="shared" ref="P27:P90" si="2">P26+Q27</f>
        <v>13</v>
      </c>
      <c r="Q27">
        <v>2</v>
      </c>
      <c r="R27">
        <f>SUM($P$6:P27)</f>
        <v>116</v>
      </c>
      <c r="S27">
        <f t="shared" si="0"/>
        <v>-480</v>
      </c>
      <c r="T27">
        <f t="shared" si="1"/>
        <v>-145</v>
      </c>
      <c r="U27">
        <f>INT((R27-(SUM($O$6:O27)/5))/((340+5*25)/5)+1)</f>
        <v>1</v>
      </c>
      <c r="V27">
        <v>1</v>
      </c>
      <c r="W27">
        <v>1</v>
      </c>
      <c r="X27">
        <v>30</v>
      </c>
      <c r="Y27">
        <v>1</v>
      </c>
      <c r="Z27">
        <v>44</v>
      </c>
      <c r="AA27">
        <v>350</v>
      </c>
      <c r="AB27">
        <v>220</v>
      </c>
      <c r="AC27">
        <v>708</v>
      </c>
      <c r="AD27">
        <v>30003</v>
      </c>
      <c r="AE27">
        <v>30003</v>
      </c>
    </row>
    <row r="28" spans="1:31">
      <c r="A28">
        <v>23</v>
      </c>
      <c r="B28">
        <v>23</v>
      </c>
      <c r="C28">
        <v>3450</v>
      </c>
      <c r="D28">
        <v>5</v>
      </c>
      <c r="E28">
        <v>0</v>
      </c>
      <c r="F28">
        <v>23</v>
      </c>
      <c r="G28">
        <v>46</v>
      </c>
      <c r="H28">
        <v>80</v>
      </c>
      <c r="I28">
        <v>100</v>
      </c>
      <c r="J28">
        <v>200</v>
      </c>
      <c r="K28">
        <v>300</v>
      </c>
      <c r="L28">
        <v>80</v>
      </c>
      <c r="M28">
        <v>100</v>
      </c>
      <c r="N28">
        <v>10</v>
      </c>
      <c r="O28">
        <v>30</v>
      </c>
      <c r="P28">
        <f t="shared" si="2"/>
        <v>15</v>
      </c>
      <c r="Q28">
        <v>2</v>
      </c>
      <c r="R28">
        <f>SUM($P$6:P28)</f>
        <v>131</v>
      </c>
      <c r="S28">
        <f t="shared" si="0"/>
        <v>-555</v>
      </c>
      <c r="T28">
        <f t="shared" si="1"/>
        <v>-190</v>
      </c>
      <c r="U28">
        <f>INT((R28-(SUM($O$6:O28)/5))/((340+5*25)/5)+1)</f>
        <v>1</v>
      </c>
      <c r="V28">
        <v>1</v>
      </c>
      <c r="W28">
        <v>1</v>
      </c>
      <c r="X28">
        <v>30</v>
      </c>
      <c r="Y28">
        <v>1</v>
      </c>
      <c r="Z28">
        <v>46</v>
      </c>
      <c r="AA28">
        <v>365</v>
      </c>
      <c r="AB28">
        <v>230</v>
      </c>
      <c r="AC28">
        <v>708</v>
      </c>
      <c r="AD28">
        <v>30003</v>
      </c>
      <c r="AE28">
        <v>30003</v>
      </c>
    </row>
    <row r="29" spans="1:31">
      <c r="A29">
        <v>24</v>
      </c>
      <c r="B29">
        <v>24</v>
      </c>
      <c r="C29">
        <v>4080</v>
      </c>
      <c r="D29">
        <v>5</v>
      </c>
      <c r="E29">
        <v>0</v>
      </c>
      <c r="F29">
        <v>24</v>
      </c>
      <c r="G29">
        <v>48</v>
      </c>
      <c r="H29">
        <v>80</v>
      </c>
      <c r="I29">
        <v>100</v>
      </c>
      <c r="J29">
        <v>200</v>
      </c>
      <c r="K29">
        <v>300</v>
      </c>
      <c r="L29">
        <v>80</v>
      </c>
      <c r="M29">
        <v>100</v>
      </c>
      <c r="N29">
        <v>10</v>
      </c>
      <c r="O29">
        <v>30</v>
      </c>
      <c r="P29">
        <f t="shared" si="2"/>
        <v>17</v>
      </c>
      <c r="Q29">
        <v>2</v>
      </c>
      <c r="R29">
        <f>SUM($P$6:P29)</f>
        <v>148</v>
      </c>
      <c r="S29">
        <f t="shared" si="0"/>
        <v>-640</v>
      </c>
      <c r="T29">
        <f t="shared" si="1"/>
        <v>-245</v>
      </c>
      <c r="U29">
        <f>INT((R29-(SUM($O$6:O29)/5))/((340+5*25)/5)+1)</f>
        <v>1</v>
      </c>
      <c r="V29">
        <v>1</v>
      </c>
      <c r="W29">
        <v>1</v>
      </c>
      <c r="X29">
        <v>30</v>
      </c>
      <c r="Y29">
        <v>1</v>
      </c>
      <c r="Z29">
        <v>48</v>
      </c>
      <c r="AA29">
        <v>380</v>
      </c>
      <c r="AB29">
        <v>240</v>
      </c>
      <c r="AC29">
        <v>760</v>
      </c>
      <c r="AD29">
        <v>30003</v>
      </c>
      <c r="AE29">
        <v>30003</v>
      </c>
    </row>
    <row r="30" spans="1:31">
      <c r="A30">
        <v>25</v>
      </c>
      <c r="B30">
        <v>25</v>
      </c>
      <c r="C30">
        <v>4750</v>
      </c>
      <c r="D30">
        <v>6</v>
      </c>
      <c r="E30">
        <v>0</v>
      </c>
      <c r="F30">
        <v>25</v>
      </c>
      <c r="G30">
        <v>50</v>
      </c>
      <c r="H30">
        <v>80</v>
      </c>
      <c r="I30">
        <v>100</v>
      </c>
      <c r="J30">
        <v>200</v>
      </c>
      <c r="K30">
        <v>300</v>
      </c>
      <c r="L30">
        <v>80</v>
      </c>
      <c r="M30">
        <v>100</v>
      </c>
      <c r="N30">
        <v>10</v>
      </c>
      <c r="O30">
        <v>30</v>
      </c>
      <c r="P30">
        <f t="shared" si="2"/>
        <v>19</v>
      </c>
      <c r="Q30">
        <v>2</v>
      </c>
      <c r="R30">
        <f>SUM($P$6:P30)</f>
        <v>167</v>
      </c>
      <c r="S30">
        <f t="shared" si="0"/>
        <v>-735</v>
      </c>
      <c r="T30">
        <f t="shared" si="1"/>
        <v>-310</v>
      </c>
      <c r="U30">
        <f>INT((R30-(SUM($O$6:O30)/5))/((340+5*25)/5)+1)</f>
        <v>1</v>
      </c>
      <c r="V30">
        <v>1</v>
      </c>
      <c r="W30">
        <v>1</v>
      </c>
      <c r="X30">
        <v>30</v>
      </c>
      <c r="Y30">
        <v>1</v>
      </c>
      <c r="Z30">
        <v>50</v>
      </c>
      <c r="AA30">
        <v>395</v>
      </c>
      <c r="AB30">
        <v>250</v>
      </c>
      <c r="AC30">
        <v>760</v>
      </c>
      <c r="AD30">
        <v>30003</v>
      </c>
      <c r="AE30">
        <v>30003</v>
      </c>
    </row>
    <row r="31" spans="1:31">
      <c r="A31">
        <v>26</v>
      </c>
      <c r="B31">
        <v>26</v>
      </c>
      <c r="C31">
        <v>5720</v>
      </c>
      <c r="D31">
        <v>6</v>
      </c>
      <c r="E31">
        <v>0</v>
      </c>
      <c r="F31">
        <v>26</v>
      </c>
      <c r="G31">
        <v>52</v>
      </c>
      <c r="H31">
        <v>80</v>
      </c>
      <c r="I31">
        <v>100</v>
      </c>
      <c r="J31">
        <v>200</v>
      </c>
      <c r="K31">
        <v>300</v>
      </c>
      <c r="L31">
        <v>80</v>
      </c>
      <c r="M31">
        <v>100</v>
      </c>
      <c r="N31">
        <v>10</v>
      </c>
      <c r="O31">
        <v>30</v>
      </c>
      <c r="P31">
        <f t="shared" si="2"/>
        <v>22</v>
      </c>
      <c r="Q31">
        <v>3</v>
      </c>
      <c r="R31">
        <f>SUM($P$6:P31)</f>
        <v>189</v>
      </c>
      <c r="S31">
        <f t="shared" si="0"/>
        <v>-845</v>
      </c>
      <c r="T31">
        <f t="shared" si="1"/>
        <v>-390</v>
      </c>
      <c r="U31">
        <f>INT((R31-(SUM($O$6:O31)/5))/((340+5*25)/5)+1)</f>
        <v>2</v>
      </c>
      <c r="V31">
        <v>1</v>
      </c>
      <c r="W31">
        <v>1</v>
      </c>
      <c r="X31">
        <v>30</v>
      </c>
      <c r="Y31">
        <v>1</v>
      </c>
      <c r="Z31">
        <v>52</v>
      </c>
      <c r="AA31">
        <v>410</v>
      </c>
      <c r="AB31">
        <v>260</v>
      </c>
      <c r="AC31">
        <v>760</v>
      </c>
      <c r="AD31">
        <v>30003</v>
      </c>
      <c r="AE31">
        <v>30003</v>
      </c>
    </row>
    <row r="32" spans="1:31">
      <c r="A32">
        <v>27</v>
      </c>
      <c r="B32">
        <v>27</v>
      </c>
      <c r="C32">
        <v>6750</v>
      </c>
      <c r="D32">
        <v>6</v>
      </c>
      <c r="E32">
        <v>0</v>
      </c>
      <c r="F32">
        <v>27</v>
      </c>
      <c r="G32">
        <v>54</v>
      </c>
      <c r="H32">
        <v>80</v>
      </c>
      <c r="I32">
        <v>100</v>
      </c>
      <c r="J32">
        <v>200</v>
      </c>
      <c r="K32">
        <v>300</v>
      </c>
      <c r="L32">
        <v>80</v>
      </c>
      <c r="M32">
        <v>100</v>
      </c>
      <c r="N32">
        <v>10</v>
      </c>
      <c r="O32">
        <v>30</v>
      </c>
      <c r="P32">
        <f t="shared" si="2"/>
        <v>25</v>
      </c>
      <c r="Q32">
        <v>3</v>
      </c>
      <c r="R32">
        <f>SUM($P$6:P32)</f>
        <v>214</v>
      </c>
      <c r="S32">
        <f t="shared" si="0"/>
        <v>-970</v>
      </c>
      <c r="T32">
        <f t="shared" si="1"/>
        <v>-485</v>
      </c>
      <c r="U32">
        <f>INT((R32-(SUM($O$6:O32)/5))/((340+5*25)/5)+1)</f>
        <v>2</v>
      </c>
      <c r="V32">
        <v>1</v>
      </c>
      <c r="W32">
        <v>1</v>
      </c>
      <c r="X32">
        <v>30</v>
      </c>
      <c r="Y32">
        <v>1</v>
      </c>
      <c r="Z32">
        <v>54</v>
      </c>
      <c r="AA32">
        <v>425</v>
      </c>
      <c r="AB32">
        <v>270</v>
      </c>
      <c r="AC32">
        <v>818</v>
      </c>
      <c r="AD32">
        <v>30003</v>
      </c>
      <c r="AE32">
        <v>30003</v>
      </c>
    </row>
    <row r="33" spans="1:31">
      <c r="A33">
        <v>28</v>
      </c>
      <c r="B33">
        <v>28</v>
      </c>
      <c r="C33">
        <v>7840</v>
      </c>
      <c r="D33">
        <v>6</v>
      </c>
      <c r="E33">
        <v>0</v>
      </c>
      <c r="F33">
        <v>28</v>
      </c>
      <c r="G33">
        <v>56</v>
      </c>
      <c r="H33">
        <v>80</v>
      </c>
      <c r="I33">
        <v>100</v>
      </c>
      <c r="J33">
        <v>200</v>
      </c>
      <c r="K33">
        <v>300</v>
      </c>
      <c r="L33">
        <v>80</v>
      </c>
      <c r="M33">
        <v>100</v>
      </c>
      <c r="N33">
        <v>10</v>
      </c>
      <c r="O33">
        <v>30</v>
      </c>
      <c r="P33">
        <f t="shared" si="2"/>
        <v>28</v>
      </c>
      <c r="Q33">
        <v>3</v>
      </c>
      <c r="R33">
        <f>SUM($P$6:P33)</f>
        <v>242</v>
      </c>
      <c r="S33">
        <f t="shared" si="0"/>
        <v>-1110</v>
      </c>
      <c r="T33">
        <f t="shared" si="1"/>
        <v>-595</v>
      </c>
      <c r="U33">
        <f>INT((R33-(SUM($O$6:O33)/5))/((340+5*25)/5)+1)</f>
        <v>2</v>
      </c>
      <c r="V33">
        <v>1</v>
      </c>
      <c r="W33">
        <v>1</v>
      </c>
      <c r="X33">
        <v>30</v>
      </c>
      <c r="Y33">
        <v>1</v>
      </c>
      <c r="Z33">
        <v>56</v>
      </c>
      <c r="AA33">
        <v>440</v>
      </c>
      <c r="AB33">
        <v>280</v>
      </c>
      <c r="AC33">
        <v>818</v>
      </c>
      <c r="AD33">
        <v>30003</v>
      </c>
      <c r="AE33">
        <v>30003</v>
      </c>
    </row>
    <row r="34" spans="1:31">
      <c r="A34">
        <v>29</v>
      </c>
      <c r="B34">
        <v>29</v>
      </c>
      <c r="C34">
        <v>8990</v>
      </c>
      <c r="D34">
        <v>6</v>
      </c>
      <c r="E34">
        <v>0</v>
      </c>
      <c r="F34">
        <v>29</v>
      </c>
      <c r="G34">
        <v>58</v>
      </c>
      <c r="H34">
        <v>80</v>
      </c>
      <c r="I34">
        <v>100</v>
      </c>
      <c r="J34">
        <v>200</v>
      </c>
      <c r="K34">
        <v>300</v>
      </c>
      <c r="L34">
        <v>80</v>
      </c>
      <c r="M34">
        <v>100</v>
      </c>
      <c r="N34">
        <v>10</v>
      </c>
      <c r="O34">
        <v>30</v>
      </c>
      <c r="P34">
        <f t="shared" si="2"/>
        <v>31</v>
      </c>
      <c r="Q34">
        <v>3</v>
      </c>
      <c r="R34">
        <f>SUM($P$6:P34)</f>
        <v>273</v>
      </c>
      <c r="S34">
        <f t="shared" si="0"/>
        <v>-1265</v>
      </c>
      <c r="T34">
        <f t="shared" si="1"/>
        <v>-720</v>
      </c>
      <c r="U34">
        <f>INT((R34-(SUM($O$6:O34)/5))/((340+5*25)/5)+1)</f>
        <v>2</v>
      </c>
      <c r="V34">
        <v>1</v>
      </c>
      <c r="W34">
        <v>1</v>
      </c>
      <c r="X34">
        <v>30</v>
      </c>
      <c r="Y34">
        <v>1</v>
      </c>
      <c r="Z34">
        <v>58</v>
      </c>
      <c r="AA34">
        <v>455</v>
      </c>
      <c r="AB34">
        <v>290</v>
      </c>
      <c r="AC34">
        <v>818</v>
      </c>
      <c r="AD34">
        <v>30003</v>
      </c>
      <c r="AE34">
        <v>30003</v>
      </c>
    </row>
    <row r="35" spans="1:31">
      <c r="A35">
        <v>30</v>
      </c>
      <c r="B35">
        <v>30</v>
      </c>
      <c r="C35">
        <v>10200</v>
      </c>
      <c r="D35">
        <v>6</v>
      </c>
      <c r="E35">
        <v>1</v>
      </c>
      <c r="F35">
        <v>30</v>
      </c>
      <c r="G35">
        <v>60</v>
      </c>
      <c r="H35">
        <v>80</v>
      </c>
      <c r="I35">
        <v>100</v>
      </c>
      <c r="J35">
        <v>200</v>
      </c>
      <c r="K35">
        <v>300</v>
      </c>
      <c r="L35">
        <v>80</v>
      </c>
      <c r="M35">
        <v>100</v>
      </c>
      <c r="N35">
        <v>10</v>
      </c>
      <c r="O35">
        <v>30</v>
      </c>
      <c r="P35">
        <f t="shared" si="2"/>
        <v>34</v>
      </c>
      <c r="Q35">
        <v>3</v>
      </c>
      <c r="R35">
        <f>SUM($P$6:P35)</f>
        <v>307</v>
      </c>
      <c r="S35">
        <f t="shared" si="0"/>
        <v>-1435</v>
      </c>
      <c r="T35">
        <f t="shared" si="1"/>
        <v>-860</v>
      </c>
      <c r="U35">
        <f>INT((R35-(SUM($O$6:O35)/5))/((340+5*25)/5)+1)</f>
        <v>3</v>
      </c>
      <c r="V35">
        <v>2</v>
      </c>
      <c r="W35">
        <v>30</v>
      </c>
      <c r="X35">
        <v>50</v>
      </c>
      <c r="Y35">
        <v>2</v>
      </c>
      <c r="Z35">
        <v>60</v>
      </c>
      <c r="AA35">
        <v>470</v>
      </c>
      <c r="AB35">
        <v>300</v>
      </c>
      <c r="AC35">
        <v>818</v>
      </c>
      <c r="AD35">
        <v>30003</v>
      </c>
      <c r="AE35">
        <v>30003</v>
      </c>
    </row>
    <row r="36" spans="1:31">
      <c r="A36">
        <v>31</v>
      </c>
      <c r="B36">
        <v>31</v>
      </c>
      <c r="C36">
        <v>12090</v>
      </c>
      <c r="D36">
        <v>6</v>
      </c>
      <c r="E36">
        <v>1</v>
      </c>
      <c r="F36">
        <v>31</v>
      </c>
      <c r="G36">
        <v>62</v>
      </c>
      <c r="H36">
        <v>80</v>
      </c>
      <c r="I36">
        <v>100</v>
      </c>
      <c r="J36">
        <v>200</v>
      </c>
      <c r="K36">
        <v>300</v>
      </c>
      <c r="L36">
        <v>80</v>
      </c>
      <c r="M36">
        <v>100</v>
      </c>
      <c r="N36">
        <v>10</v>
      </c>
      <c r="O36">
        <v>40</v>
      </c>
      <c r="P36">
        <f t="shared" si="2"/>
        <v>39</v>
      </c>
      <c r="Q36">
        <v>5</v>
      </c>
      <c r="R36">
        <f>SUM($P$6:P36)</f>
        <v>346</v>
      </c>
      <c r="S36">
        <f t="shared" si="0"/>
        <v>-1630</v>
      </c>
      <c r="T36">
        <f t="shared" si="1"/>
        <v>-1015</v>
      </c>
      <c r="U36">
        <f>INT((R36-(SUM($O$6:O36)/5))/((340+5*25)/5)+1)</f>
        <v>3</v>
      </c>
      <c r="V36">
        <v>2</v>
      </c>
      <c r="W36">
        <v>30</v>
      </c>
      <c r="X36">
        <v>50</v>
      </c>
      <c r="Y36">
        <v>2</v>
      </c>
      <c r="Z36">
        <v>62</v>
      </c>
      <c r="AA36">
        <v>485</v>
      </c>
      <c r="AB36">
        <v>310</v>
      </c>
      <c r="AC36">
        <v>1086</v>
      </c>
      <c r="AD36">
        <v>30004</v>
      </c>
      <c r="AE36">
        <v>30004</v>
      </c>
    </row>
    <row r="37" spans="1:31">
      <c r="A37">
        <v>32</v>
      </c>
      <c r="B37">
        <v>32</v>
      </c>
      <c r="C37">
        <v>14080</v>
      </c>
      <c r="D37">
        <v>6</v>
      </c>
      <c r="E37">
        <v>1</v>
      </c>
      <c r="F37">
        <v>32</v>
      </c>
      <c r="G37">
        <v>64</v>
      </c>
      <c r="H37">
        <v>80</v>
      </c>
      <c r="I37">
        <v>100</v>
      </c>
      <c r="J37">
        <v>200</v>
      </c>
      <c r="K37">
        <v>300</v>
      </c>
      <c r="L37">
        <v>80</v>
      </c>
      <c r="M37">
        <v>100</v>
      </c>
      <c r="N37">
        <v>10</v>
      </c>
      <c r="O37">
        <v>40</v>
      </c>
      <c r="P37">
        <f t="shared" si="2"/>
        <v>44</v>
      </c>
      <c r="Q37">
        <v>5</v>
      </c>
      <c r="R37">
        <f>SUM($P$6:P37)</f>
        <v>390</v>
      </c>
      <c r="S37">
        <f t="shared" si="0"/>
        <v>-1850</v>
      </c>
      <c r="T37">
        <f t="shared" si="1"/>
        <v>-1195</v>
      </c>
      <c r="U37">
        <f>INT((R37-(SUM($O$6:O37)/5))/((340+5*25)/5)+1)</f>
        <v>3</v>
      </c>
      <c r="V37">
        <v>2</v>
      </c>
      <c r="W37">
        <v>30</v>
      </c>
      <c r="X37">
        <v>50</v>
      </c>
      <c r="Y37">
        <v>2</v>
      </c>
      <c r="Z37">
        <v>64</v>
      </c>
      <c r="AA37">
        <v>500</v>
      </c>
      <c r="AB37">
        <v>320</v>
      </c>
      <c r="AC37">
        <v>1086</v>
      </c>
      <c r="AD37">
        <v>30004</v>
      </c>
      <c r="AE37">
        <v>30004</v>
      </c>
    </row>
    <row r="38" spans="1:31">
      <c r="A38">
        <v>33</v>
      </c>
      <c r="B38">
        <v>33</v>
      </c>
      <c r="C38">
        <v>16170</v>
      </c>
      <c r="D38">
        <v>6</v>
      </c>
      <c r="E38">
        <v>1</v>
      </c>
      <c r="F38">
        <v>33</v>
      </c>
      <c r="G38">
        <v>66</v>
      </c>
      <c r="H38">
        <v>80</v>
      </c>
      <c r="I38">
        <v>100</v>
      </c>
      <c r="J38">
        <v>200</v>
      </c>
      <c r="K38">
        <v>300</v>
      </c>
      <c r="L38">
        <v>80</v>
      </c>
      <c r="M38">
        <v>100</v>
      </c>
      <c r="N38">
        <v>10</v>
      </c>
      <c r="O38">
        <v>40</v>
      </c>
      <c r="P38">
        <f t="shared" si="2"/>
        <v>49</v>
      </c>
      <c r="Q38">
        <v>5</v>
      </c>
      <c r="R38">
        <f>SUM($P$6:P38)</f>
        <v>439</v>
      </c>
      <c r="S38">
        <f t="shared" si="0"/>
        <v>-2095</v>
      </c>
      <c r="T38">
        <f t="shared" si="1"/>
        <v>-1400</v>
      </c>
      <c r="U38">
        <f>INT((R38-(SUM($O$6:O38)/5))/((340+5*25)/5)+1)</f>
        <v>4</v>
      </c>
      <c r="V38">
        <v>2</v>
      </c>
      <c r="W38">
        <v>30</v>
      </c>
      <c r="X38">
        <v>50</v>
      </c>
      <c r="Y38">
        <v>2</v>
      </c>
      <c r="Z38">
        <v>66</v>
      </c>
      <c r="AA38">
        <v>515</v>
      </c>
      <c r="AB38">
        <v>330</v>
      </c>
      <c r="AC38">
        <v>1086</v>
      </c>
      <c r="AD38">
        <v>30004</v>
      </c>
      <c r="AE38">
        <v>30004</v>
      </c>
    </row>
    <row r="39" spans="1:31">
      <c r="A39">
        <v>34</v>
      </c>
      <c r="B39">
        <v>34</v>
      </c>
      <c r="C39">
        <v>18360</v>
      </c>
      <c r="D39">
        <v>6</v>
      </c>
      <c r="E39">
        <v>1</v>
      </c>
      <c r="F39">
        <v>34</v>
      </c>
      <c r="G39">
        <v>68</v>
      </c>
      <c r="H39">
        <v>80</v>
      </c>
      <c r="I39">
        <v>100</v>
      </c>
      <c r="J39">
        <v>200</v>
      </c>
      <c r="K39">
        <v>300</v>
      </c>
      <c r="L39">
        <v>80</v>
      </c>
      <c r="M39">
        <v>100</v>
      </c>
      <c r="N39">
        <v>10</v>
      </c>
      <c r="O39">
        <v>40</v>
      </c>
      <c r="P39">
        <f t="shared" si="2"/>
        <v>54</v>
      </c>
      <c r="Q39">
        <v>5</v>
      </c>
      <c r="R39">
        <f>SUM($P$6:P39)</f>
        <v>493</v>
      </c>
      <c r="S39">
        <f t="shared" si="0"/>
        <v>-2365</v>
      </c>
      <c r="T39">
        <f t="shared" si="1"/>
        <v>-1630</v>
      </c>
      <c r="U39">
        <f>INT((R39-(SUM($O$6:O39)/5))/((340+5*25)/5)+1)</f>
        <v>4</v>
      </c>
      <c r="V39">
        <v>2</v>
      </c>
      <c r="W39">
        <v>30</v>
      </c>
      <c r="X39">
        <v>50</v>
      </c>
      <c r="Y39">
        <v>2</v>
      </c>
      <c r="Z39">
        <v>68</v>
      </c>
      <c r="AA39">
        <v>530</v>
      </c>
      <c r="AB39">
        <v>340</v>
      </c>
      <c r="AC39">
        <v>1520</v>
      </c>
      <c r="AD39">
        <v>30004</v>
      </c>
      <c r="AE39">
        <v>30004</v>
      </c>
    </row>
    <row r="40" spans="1:31">
      <c r="A40">
        <v>35</v>
      </c>
      <c r="B40">
        <v>35</v>
      </c>
      <c r="C40">
        <v>20650</v>
      </c>
      <c r="D40">
        <v>6</v>
      </c>
      <c r="E40">
        <v>2</v>
      </c>
      <c r="F40">
        <v>35</v>
      </c>
      <c r="G40">
        <v>70</v>
      </c>
      <c r="H40">
        <v>80</v>
      </c>
      <c r="I40">
        <v>100</v>
      </c>
      <c r="J40">
        <v>200</v>
      </c>
      <c r="K40">
        <v>300</v>
      </c>
      <c r="L40">
        <v>80</v>
      </c>
      <c r="M40">
        <v>100</v>
      </c>
      <c r="N40">
        <v>10</v>
      </c>
      <c r="O40">
        <v>40</v>
      </c>
      <c r="P40">
        <f t="shared" si="2"/>
        <v>59</v>
      </c>
      <c r="Q40">
        <v>5</v>
      </c>
      <c r="R40">
        <f>SUM($P$6:P40)</f>
        <v>552</v>
      </c>
      <c r="S40">
        <f t="shared" si="0"/>
        <v>-2660</v>
      </c>
      <c r="T40">
        <f t="shared" si="1"/>
        <v>-1885</v>
      </c>
      <c r="U40">
        <f>INT((R40-(SUM($O$6:O40)/5))/((340+5*25)/5)+1)</f>
        <v>5</v>
      </c>
      <c r="V40">
        <v>2</v>
      </c>
      <c r="W40">
        <v>30</v>
      </c>
      <c r="X40">
        <v>50</v>
      </c>
      <c r="Y40">
        <v>2</v>
      </c>
      <c r="Z40">
        <v>70</v>
      </c>
      <c r="AA40">
        <v>545</v>
      </c>
      <c r="AB40">
        <v>350</v>
      </c>
      <c r="AC40">
        <v>1520</v>
      </c>
      <c r="AD40">
        <v>30004</v>
      </c>
      <c r="AE40">
        <v>30004</v>
      </c>
    </row>
    <row r="41" spans="1:31">
      <c r="A41">
        <v>36</v>
      </c>
      <c r="B41">
        <v>36</v>
      </c>
      <c r="C41">
        <v>23040</v>
      </c>
      <c r="D41">
        <v>6</v>
      </c>
      <c r="E41">
        <v>2</v>
      </c>
      <c r="F41">
        <v>36</v>
      </c>
      <c r="G41">
        <v>72</v>
      </c>
      <c r="H41">
        <v>80</v>
      </c>
      <c r="I41">
        <v>100</v>
      </c>
      <c r="J41">
        <v>200</v>
      </c>
      <c r="K41">
        <v>300</v>
      </c>
      <c r="L41">
        <v>80</v>
      </c>
      <c r="M41">
        <v>100</v>
      </c>
      <c r="N41">
        <v>10</v>
      </c>
      <c r="O41">
        <v>40</v>
      </c>
      <c r="P41">
        <f t="shared" si="2"/>
        <v>64</v>
      </c>
      <c r="Q41">
        <v>5</v>
      </c>
      <c r="R41">
        <f>SUM($P$6:P41)</f>
        <v>616</v>
      </c>
      <c r="S41">
        <f t="shared" si="0"/>
        <v>-2980</v>
      </c>
      <c r="T41">
        <f t="shared" si="1"/>
        <v>-2165</v>
      </c>
      <c r="U41">
        <f>INT((R41-(SUM($O$6:O41)/5))/((340+5*25)/5)+1)</f>
        <v>5</v>
      </c>
      <c r="V41">
        <v>2</v>
      </c>
      <c r="W41">
        <v>30</v>
      </c>
      <c r="X41">
        <v>50</v>
      </c>
      <c r="Y41">
        <v>2</v>
      </c>
      <c r="Z41">
        <v>72</v>
      </c>
      <c r="AA41">
        <v>560</v>
      </c>
      <c r="AB41">
        <v>360</v>
      </c>
      <c r="AC41">
        <v>1520</v>
      </c>
      <c r="AD41">
        <v>30004</v>
      </c>
      <c r="AE41">
        <v>30004</v>
      </c>
    </row>
    <row r="42" spans="1:31">
      <c r="A42">
        <v>37</v>
      </c>
      <c r="B42">
        <v>37</v>
      </c>
      <c r="C42">
        <v>25530</v>
      </c>
      <c r="D42">
        <v>6</v>
      </c>
      <c r="E42">
        <v>2</v>
      </c>
      <c r="F42">
        <v>37</v>
      </c>
      <c r="G42">
        <v>74</v>
      </c>
      <c r="H42">
        <v>80</v>
      </c>
      <c r="I42">
        <v>100</v>
      </c>
      <c r="J42">
        <v>200</v>
      </c>
      <c r="K42">
        <v>300</v>
      </c>
      <c r="L42">
        <v>80</v>
      </c>
      <c r="M42">
        <v>100</v>
      </c>
      <c r="N42">
        <v>10</v>
      </c>
      <c r="O42">
        <v>40</v>
      </c>
      <c r="P42">
        <f t="shared" si="2"/>
        <v>69</v>
      </c>
      <c r="Q42">
        <v>5</v>
      </c>
      <c r="R42">
        <f>SUM($P$6:P42)</f>
        <v>685</v>
      </c>
      <c r="S42">
        <f t="shared" si="0"/>
        <v>-3325</v>
      </c>
      <c r="T42">
        <f t="shared" si="1"/>
        <v>-2470</v>
      </c>
      <c r="U42">
        <f>INT((R42-(SUM($O$6:O42)/5))/((340+5*25)/5)+1)</f>
        <v>6</v>
      </c>
      <c r="V42">
        <v>2</v>
      </c>
      <c r="W42">
        <v>30</v>
      </c>
      <c r="X42">
        <v>50</v>
      </c>
      <c r="Y42">
        <v>2</v>
      </c>
      <c r="Z42">
        <v>74</v>
      </c>
      <c r="AA42">
        <v>575</v>
      </c>
      <c r="AB42">
        <v>370</v>
      </c>
      <c r="AC42">
        <v>1520</v>
      </c>
      <c r="AD42">
        <v>30004</v>
      </c>
      <c r="AE42">
        <v>30004</v>
      </c>
    </row>
    <row r="43" spans="1:31">
      <c r="A43">
        <v>38</v>
      </c>
      <c r="B43">
        <v>38</v>
      </c>
      <c r="C43">
        <v>28120</v>
      </c>
      <c r="D43">
        <v>6</v>
      </c>
      <c r="E43">
        <v>2</v>
      </c>
      <c r="F43">
        <v>38</v>
      </c>
      <c r="G43">
        <v>76</v>
      </c>
      <c r="H43">
        <v>80</v>
      </c>
      <c r="I43">
        <v>100</v>
      </c>
      <c r="J43">
        <v>200</v>
      </c>
      <c r="K43">
        <v>300</v>
      </c>
      <c r="L43">
        <v>80</v>
      </c>
      <c r="M43">
        <v>100</v>
      </c>
      <c r="N43">
        <v>10</v>
      </c>
      <c r="O43">
        <v>40</v>
      </c>
      <c r="P43">
        <f t="shared" si="2"/>
        <v>74</v>
      </c>
      <c r="Q43">
        <v>5</v>
      </c>
      <c r="R43">
        <f>SUM($P$6:P43)</f>
        <v>759</v>
      </c>
      <c r="S43">
        <f t="shared" si="0"/>
        <v>-3695</v>
      </c>
      <c r="T43">
        <f t="shared" si="1"/>
        <v>-2800</v>
      </c>
      <c r="U43">
        <f>INT((R43-(SUM($O$6:O43)/5))/((340+5*25)/5)+1)</f>
        <v>7</v>
      </c>
      <c r="V43">
        <v>2</v>
      </c>
      <c r="W43">
        <v>30</v>
      </c>
      <c r="X43">
        <v>50</v>
      </c>
      <c r="Y43">
        <v>2</v>
      </c>
      <c r="Z43">
        <v>76</v>
      </c>
      <c r="AA43">
        <v>590</v>
      </c>
      <c r="AB43">
        <v>380</v>
      </c>
      <c r="AC43">
        <v>1648</v>
      </c>
      <c r="AD43">
        <v>30004</v>
      </c>
      <c r="AE43">
        <v>30004</v>
      </c>
    </row>
    <row r="44" spans="1:31">
      <c r="A44">
        <v>39</v>
      </c>
      <c r="B44">
        <v>39</v>
      </c>
      <c r="C44">
        <v>30810</v>
      </c>
      <c r="D44">
        <v>6</v>
      </c>
      <c r="E44">
        <v>2</v>
      </c>
      <c r="F44">
        <v>39</v>
      </c>
      <c r="G44">
        <v>78</v>
      </c>
      <c r="H44">
        <v>80</v>
      </c>
      <c r="I44">
        <v>100</v>
      </c>
      <c r="J44">
        <v>200</v>
      </c>
      <c r="K44">
        <v>300</v>
      </c>
      <c r="L44">
        <v>80</v>
      </c>
      <c r="M44">
        <v>100</v>
      </c>
      <c r="N44">
        <v>10</v>
      </c>
      <c r="O44">
        <v>40</v>
      </c>
      <c r="P44">
        <f t="shared" si="2"/>
        <v>79</v>
      </c>
      <c r="Q44">
        <v>5</v>
      </c>
      <c r="R44">
        <f>SUM($P$6:P44)</f>
        <v>838</v>
      </c>
      <c r="S44">
        <f t="shared" si="0"/>
        <v>-4090</v>
      </c>
      <c r="T44">
        <f t="shared" si="1"/>
        <v>-3155</v>
      </c>
      <c r="U44">
        <f>INT((R44-(SUM($O$6:O44)/5))/((340+5*25)/5)+1)</f>
        <v>8</v>
      </c>
      <c r="V44">
        <v>2</v>
      </c>
      <c r="W44">
        <v>30</v>
      </c>
      <c r="X44">
        <v>50</v>
      </c>
      <c r="Y44">
        <v>2</v>
      </c>
      <c r="Z44">
        <v>78</v>
      </c>
      <c r="AA44">
        <v>605</v>
      </c>
      <c r="AB44">
        <v>390</v>
      </c>
      <c r="AC44">
        <v>1648</v>
      </c>
      <c r="AD44">
        <v>30004</v>
      </c>
      <c r="AE44">
        <v>30004</v>
      </c>
    </row>
    <row r="45" spans="1:31">
      <c r="A45">
        <v>40</v>
      </c>
      <c r="B45">
        <v>40</v>
      </c>
      <c r="C45">
        <v>33600</v>
      </c>
      <c r="D45">
        <v>6</v>
      </c>
      <c r="E45">
        <v>3</v>
      </c>
      <c r="F45">
        <v>40</v>
      </c>
      <c r="G45">
        <v>80</v>
      </c>
      <c r="H45">
        <v>80</v>
      </c>
      <c r="I45">
        <v>100</v>
      </c>
      <c r="J45">
        <v>200</v>
      </c>
      <c r="K45">
        <v>300</v>
      </c>
      <c r="L45">
        <v>80</v>
      </c>
      <c r="M45">
        <v>100</v>
      </c>
      <c r="N45">
        <v>10</v>
      </c>
      <c r="O45">
        <v>40</v>
      </c>
      <c r="P45">
        <f t="shared" si="2"/>
        <v>84</v>
      </c>
      <c r="Q45">
        <v>5</v>
      </c>
      <c r="R45">
        <f>SUM($P$6:P45)</f>
        <v>922</v>
      </c>
      <c r="S45">
        <f t="shared" si="0"/>
        <v>-4510</v>
      </c>
      <c r="T45">
        <f t="shared" si="1"/>
        <v>-3535</v>
      </c>
      <c r="U45">
        <f>INT((R45-(SUM($O$6:O45)/5))/((340+5*25)/5)+1)</f>
        <v>8</v>
      </c>
      <c r="V45">
        <v>2</v>
      </c>
      <c r="W45">
        <v>30</v>
      </c>
      <c r="X45">
        <v>50</v>
      </c>
      <c r="Y45">
        <v>2</v>
      </c>
      <c r="Z45">
        <v>80</v>
      </c>
      <c r="AA45">
        <v>620</v>
      </c>
      <c r="AB45">
        <v>400</v>
      </c>
      <c r="AC45">
        <v>1648</v>
      </c>
      <c r="AD45">
        <v>30004</v>
      </c>
      <c r="AE45">
        <v>30004</v>
      </c>
    </row>
    <row r="46" spans="1:31">
      <c r="A46">
        <v>41</v>
      </c>
      <c r="B46">
        <v>41</v>
      </c>
      <c r="C46">
        <v>37720</v>
      </c>
      <c r="D46">
        <v>6</v>
      </c>
      <c r="E46">
        <v>3</v>
      </c>
      <c r="F46">
        <v>40</v>
      </c>
      <c r="G46">
        <v>82</v>
      </c>
      <c r="H46">
        <v>80</v>
      </c>
      <c r="I46">
        <v>100</v>
      </c>
      <c r="J46">
        <v>200</v>
      </c>
      <c r="K46">
        <v>300</v>
      </c>
      <c r="L46">
        <v>80</v>
      </c>
      <c r="M46">
        <v>100</v>
      </c>
      <c r="N46">
        <v>10</v>
      </c>
      <c r="O46">
        <v>50</v>
      </c>
      <c r="P46">
        <f t="shared" si="2"/>
        <v>92</v>
      </c>
      <c r="Q46">
        <v>8</v>
      </c>
      <c r="R46">
        <f>SUM($P$6:P46)</f>
        <v>1014</v>
      </c>
      <c r="S46">
        <f t="shared" si="0"/>
        <v>-4970</v>
      </c>
      <c r="T46">
        <f t="shared" si="1"/>
        <v>-3945</v>
      </c>
      <c r="U46">
        <f>INT((R46-(SUM($O$6:O46)/5))/((340+5*25)/5)+1)</f>
        <v>9</v>
      </c>
      <c r="V46">
        <v>2</v>
      </c>
      <c r="W46">
        <v>30</v>
      </c>
      <c r="X46">
        <v>50</v>
      </c>
      <c r="Y46">
        <v>2</v>
      </c>
      <c r="Z46">
        <v>82</v>
      </c>
      <c r="AA46">
        <v>635</v>
      </c>
      <c r="AB46">
        <v>410</v>
      </c>
      <c r="AC46">
        <v>1728</v>
      </c>
      <c r="AD46">
        <v>30005</v>
      </c>
      <c r="AE46">
        <v>30005</v>
      </c>
    </row>
    <row r="47" spans="1:31">
      <c r="A47">
        <v>42</v>
      </c>
      <c r="B47">
        <v>42</v>
      </c>
      <c r="C47">
        <v>42000</v>
      </c>
      <c r="D47">
        <v>6</v>
      </c>
      <c r="E47">
        <v>3</v>
      </c>
      <c r="F47">
        <v>40</v>
      </c>
      <c r="G47">
        <v>84</v>
      </c>
      <c r="H47">
        <v>80</v>
      </c>
      <c r="I47">
        <v>100</v>
      </c>
      <c r="J47">
        <v>200</v>
      </c>
      <c r="K47">
        <v>300</v>
      </c>
      <c r="L47">
        <v>80</v>
      </c>
      <c r="M47">
        <v>100</v>
      </c>
      <c r="N47">
        <v>10</v>
      </c>
      <c r="O47">
        <v>50</v>
      </c>
      <c r="P47">
        <f t="shared" si="2"/>
        <v>100</v>
      </c>
      <c r="Q47">
        <v>8</v>
      </c>
      <c r="R47">
        <f>SUM($P$6:P47)</f>
        <v>1114</v>
      </c>
      <c r="S47">
        <f t="shared" si="0"/>
        <v>-5470</v>
      </c>
      <c r="T47">
        <f t="shared" si="1"/>
        <v>-4395</v>
      </c>
      <c r="U47">
        <f>INT((R47-(SUM($O$6:O47)/5))/((340+5*25)/5)+1)</f>
        <v>10</v>
      </c>
      <c r="V47">
        <v>2</v>
      </c>
      <c r="W47">
        <v>30</v>
      </c>
      <c r="X47">
        <v>50</v>
      </c>
      <c r="Y47">
        <v>2</v>
      </c>
      <c r="Z47">
        <v>84</v>
      </c>
      <c r="AA47">
        <v>650</v>
      </c>
      <c r="AB47">
        <v>420</v>
      </c>
      <c r="AC47">
        <v>1728</v>
      </c>
      <c r="AD47">
        <v>30005</v>
      </c>
      <c r="AE47">
        <v>30005</v>
      </c>
    </row>
    <row r="48" spans="1:31">
      <c r="A48">
        <v>43</v>
      </c>
      <c r="B48">
        <v>43</v>
      </c>
      <c r="C48">
        <v>46440</v>
      </c>
      <c r="D48">
        <v>6</v>
      </c>
      <c r="E48">
        <v>3</v>
      </c>
      <c r="F48">
        <v>40</v>
      </c>
      <c r="G48">
        <v>86</v>
      </c>
      <c r="H48">
        <v>80</v>
      </c>
      <c r="I48">
        <v>100</v>
      </c>
      <c r="J48">
        <v>200</v>
      </c>
      <c r="K48">
        <v>300</v>
      </c>
      <c r="L48">
        <v>80</v>
      </c>
      <c r="M48">
        <v>100</v>
      </c>
      <c r="N48">
        <v>10</v>
      </c>
      <c r="O48">
        <v>50</v>
      </c>
      <c r="P48">
        <f t="shared" si="2"/>
        <v>108</v>
      </c>
      <c r="Q48">
        <v>8</v>
      </c>
      <c r="R48">
        <f>SUM($P$6:P48)</f>
        <v>1222</v>
      </c>
      <c r="S48">
        <f t="shared" si="0"/>
        <v>-6010</v>
      </c>
      <c r="T48">
        <f t="shared" si="1"/>
        <v>-4885</v>
      </c>
      <c r="U48">
        <f>INT((R48-(SUM($O$6:O48)/5))/((340+5*25)/5)+1)</f>
        <v>11</v>
      </c>
      <c r="V48">
        <v>2</v>
      </c>
      <c r="W48">
        <v>30</v>
      </c>
      <c r="X48">
        <v>50</v>
      </c>
      <c r="Y48">
        <v>2</v>
      </c>
      <c r="Z48">
        <v>86</v>
      </c>
      <c r="AA48">
        <v>665</v>
      </c>
      <c r="AB48">
        <v>430</v>
      </c>
      <c r="AC48">
        <v>1728</v>
      </c>
      <c r="AD48">
        <v>30005</v>
      </c>
      <c r="AE48">
        <v>30005</v>
      </c>
    </row>
    <row r="49" spans="1:31">
      <c r="A49">
        <v>44</v>
      </c>
      <c r="B49">
        <v>44</v>
      </c>
      <c r="C49">
        <v>51040</v>
      </c>
      <c r="D49">
        <v>6</v>
      </c>
      <c r="E49">
        <v>3</v>
      </c>
      <c r="F49">
        <v>40</v>
      </c>
      <c r="G49">
        <v>88</v>
      </c>
      <c r="H49">
        <v>80</v>
      </c>
      <c r="I49">
        <v>100</v>
      </c>
      <c r="J49">
        <v>200</v>
      </c>
      <c r="K49">
        <v>300</v>
      </c>
      <c r="L49">
        <v>80</v>
      </c>
      <c r="M49">
        <v>100</v>
      </c>
      <c r="N49">
        <v>10</v>
      </c>
      <c r="O49">
        <v>50</v>
      </c>
      <c r="P49">
        <f t="shared" si="2"/>
        <v>116</v>
      </c>
      <c r="Q49">
        <v>8</v>
      </c>
      <c r="R49">
        <f>SUM($P$6:P49)</f>
        <v>1338</v>
      </c>
      <c r="S49">
        <f t="shared" si="0"/>
        <v>-6590</v>
      </c>
      <c r="T49">
        <f t="shared" si="1"/>
        <v>-5415</v>
      </c>
      <c r="U49">
        <f>INT((R49-(SUM($O$6:O49)/5))/((340+5*25)/5)+1)</f>
        <v>12</v>
      </c>
      <c r="V49">
        <v>2</v>
      </c>
      <c r="W49">
        <v>30</v>
      </c>
      <c r="X49">
        <v>50</v>
      </c>
      <c r="Y49">
        <v>2</v>
      </c>
      <c r="Z49">
        <v>88</v>
      </c>
      <c r="AA49">
        <v>680</v>
      </c>
      <c r="AB49">
        <v>440</v>
      </c>
      <c r="AC49">
        <v>2060</v>
      </c>
      <c r="AD49">
        <v>30005</v>
      </c>
      <c r="AE49">
        <v>30005</v>
      </c>
    </row>
    <row r="50" spans="1:31">
      <c r="A50">
        <v>45</v>
      </c>
      <c r="B50">
        <v>45</v>
      </c>
      <c r="C50">
        <v>55800</v>
      </c>
      <c r="D50">
        <v>6</v>
      </c>
      <c r="E50">
        <v>4</v>
      </c>
      <c r="F50">
        <v>40</v>
      </c>
      <c r="G50">
        <v>90</v>
      </c>
      <c r="H50">
        <v>80</v>
      </c>
      <c r="I50">
        <v>100</v>
      </c>
      <c r="J50">
        <v>200</v>
      </c>
      <c r="K50">
        <v>300</v>
      </c>
      <c r="L50">
        <v>80</v>
      </c>
      <c r="M50">
        <v>100</v>
      </c>
      <c r="N50">
        <v>10</v>
      </c>
      <c r="O50">
        <v>50</v>
      </c>
      <c r="P50">
        <f t="shared" si="2"/>
        <v>124</v>
      </c>
      <c r="Q50">
        <v>8</v>
      </c>
      <c r="R50">
        <f>SUM($P$6:P50)</f>
        <v>1462</v>
      </c>
      <c r="S50">
        <f t="shared" si="0"/>
        <v>-7210</v>
      </c>
      <c r="T50">
        <f t="shared" si="1"/>
        <v>-5985</v>
      </c>
      <c r="U50">
        <f>INT((R50-(SUM($O$6:O50)/5))/((340+5*25)/5)+1)</f>
        <v>14</v>
      </c>
      <c r="V50">
        <v>2</v>
      </c>
      <c r="W50">
        <v>30</v>
      </c>
      <c r="X50">
        <v>50</v>
      </c>
      <c r="Y50">
        <v>2</v>
      </c>
      <c r="Z50">
        <v>90</v>
      </c>
      <c r="AA50">
        <v>695</v>
      </c>
      <c r="AB50">
        <v>450</v>
      </c>
      <c r="AC50">
        <v>2060</v>
      </c>
      <c r="AD50">
        <v>30005</v>
      </c>
      <c r="AE50">
        <v>30005</v>
      </c>
    </row>
    <row r="51" spans="1:31">
      <c r="A51">
        <v>46</v>
      </c>
      <c r="B51">
        <v>46</v>
      </c>
      <c r="C51">
        <v>60720</v>
      </c>
      <c r="D51">
        <v>6</v>
      </c>
      <c r="E51">
        <v>4</v>
      </c>
      <c r="F51">
        <v>40</v>
      </c>
      <c r="G51">
        <v>92</v>
      </c>
      <c r="H51">
        <v>80</v>
      </c>
      <c r="I51">
        <v>100</v>
      </c>
      <c r="J51">
        <v>200</v>
      </c>
      <c r="K51">
        <v>300</v>
      </c>
      <c r="L51">
        <v>80</v>
      </c>
      <c r="M51">
        <v>100</v>
      </c>
      <c r="N51">
        <v>10</v>
      </c>
      <c r="O51">
        <v>50</v>
      </c>
      <c r="P51">
        <f t="shared" si="2"/>
        <v>132</v>
      </c>
      <c r="Q51">
        <v>8</v>
      </c>
      <c r="R51">
        <f>SUM($P$6:P51)</f>
        <v>1594</v>
      </c>
      <c r="S51">
        <f t="shared" si="0"/>
        <v>-7870</v>
      </c>
      <c r="T51">
        <f t="shared" si="1"/>
        <v>-6595</v>
      </c>
      <c r="U51">
        <f>INT((R51-(SUM($O$6:O51)/5))/((340+5*25)/5)+1)</f>
        <v>15</v>
      </c>
      <c r="V51">
        <v>2</v>
      </c>
      <c r="W51">
        <v>30</v>
      </c>
      <c r="X51">
        <v>50</v>
      </c>
      <c r="Y51">
        <v>2</v>
      </c>
      <c r="Z51">
        <v>92</v>
      </c>
      <c r="AA51">
        <v>710</v>
      </c>
      <c r="AB51">
        <v>460</v>
      </c>
      <c r="AC51">
        <v>2442</v>
      </c>
      <c r="AD51">
        <v>30005</v>
      </c>
      <c r="AE51">
        <v>30005</v>
      </c>
    </row>
    <row r="52" spans="1:31">
      <c r="A52">
        <v>47</v>
      </c>
      <c r="B52">
        <v>47</v>
      </c>
      <c r="C52">
        <v>65800</v>
      </c>
      <c r="D52">
        <v>6</v>
      </c>
      <c r="E52">
        <v>4</v>
      </c>
      <c r="F52">
        <v>40</v>
      </c>
      <c r="G52">
        <v>94</v>
      </c>
      <c r="H52">
        <v>80</v>
      </c>
      <c r="I52">
        <v>100</v>
      </c>
      <c r="J52">
        <v>200</v>
      </c>
      <c r="K52">
        <v>300</v>
      </c>
      <c r="L52">
        <v>80</v>
      </c>
      <c r="M52">
        <v>100</v>
      </c>
      <c r="N52">
        <v>10</v>
      </c>
      <c r="O52">
        <v>50</v>
      </c>
      <c r="P52">
        <f t="shared" si="2"/>
        <v>140</v>
      </c>
      <c r="Q52">
        <v>8</v>
      </c>
      <c r="R52">
        <f>SUM($P$6:P52)</f>
        <v>1734</v>
      </c>
      <c r="S52">
        <f t="shared" si="0"/>
        <v>-8570</v>
      </c>
      <c r="T52">
        <f t="shared" si="1"/>
        <v>-7245</v>
      </c>
      <c r="U52">
        <f>INT((R52-(SUM($O$6:O52)/5))/((340+5*25)/5)+1)</f>
        <v>16</v>
      </c>
      <c r="V52">
        <v>2</v>
      </c>
      <c r="W52">
        <v>30</v>
      </c>
      <c r="X52">
        <v>50</v>
      </c>
      <c r="Y52">
        <v>2</v>
      </c>
      <c r="Z52">
        <v>94</v>
      </c>
      <c r="AA52">
        <v>725</v>
      </c>
      <c r="AB52">
        <v>470</v>
      </c>
      <c r="AC52">
        <v>2442</v>
      </c>
      <c r="AD52">
        <v>30005</v>
      </c>
      <c r="AE52">
        <v>30005</v>
      </c>
    </row>
    <row r="53" spans="1:31">
      <c r="A53">
        <v>48</v>
      </c>
      <c r="B53">
        <v>48</v>
      </c>
      <c r="C53">
        <v>71040</v>
      </c>
      <c r="D53">
        <v>6</v>
      </c>
      <c r="E53">
        <v>4</v>
      </c>
      <c r="F53">
        <v>40</v>
      </c>
      <c r="G53">
        <v>96</v>
      </c>
      <c r="H53">
        <v>80</v>
      </c>
      <c r="I53">
        <v>100</v>
      </c>
      <c r="J53">
        <v>200</v>
      </c>
      <c r="K53">
        <v>300</v>
      </c>
      <c r="L53">
        <v>80</v>
      </c>
      <c r="M53">
        <v>100</v>
      </c>
      <c r="N53">
        <v>10</v>
      </c>
      <c r="O53">
        <v>50</v>
      </c>
      <c r="P53">
        <f t="shared" si="2"/>
        <v>148</v>
      </c>
      <c r="Q53">
        <v>8</v>
      </c>
      <c r="R53">
        <f>SUM($P$6:P53)</f>
        <v>1882</v>
      </c>
      <c r="S53">
        <f t="shared" si="0"/>
        <v>-9310</v>
      </c>
      <c r="T53">
        <f t="shared" si="1"/>
        <v>-7935</v>
      </c>
      <c r="U53">
        <f>INT((R53-(SUM($O$6:O53)/5))/((340+5*25)/5)+1)</f>
        <v>18</v>
      </c>
      <c r="V53">
        <v>2</v>
      </c>
      <c r="W53">
        <v>30</v>
      </c>
      <c r="X53">
        <v>50</v>
      </c>
      <c r="Y53">
        <v>2</v>
      </c>
      <c r="Z53">
        <v>96</v>
      </c>
      <c r="AA53">
        <v>740</v>
      </c>
      <c r="AB53">
        <v>480</v>
      </c>
      <c r="AC53">
        <v>2442</v>
      </c>
      <c r="AD53">
        <v>30005</v>
      </c>
      <c r="AE53">
        <v>30005</v>
      </c>
    </row>
    <row r="54" spans="1:31">
      <c r="A54">
        <v>49</v>
      </c>
      <c r="B54">
        <v>49</v>
      </c>
      <c r="C54">
        <v>76440</v>
      </c>
      <c r="D54">
        <v>6</v>
      </c>
      <c r="E54">
        <v>4</v>
      </c>
      <c r="F54">
        <v>40</v>
      </c>
      <c r="G54">
        <v>98</v>
      </c>
      <c r="H54">
        <v>80</v>
      </c>
      <c r="I54">
        <v>100</v>
      </c>
      <c r="J54">
        <v>200</v>
      </c>
      <c r="K54">
        <v>300</v>
      </c>
      <c r="L54">
        <v>80</v>
      </c>
      <c r="M54">
        <v>100</v>
      </c>
      <c r="N54">
        <v>10</v>
      </c>
      <c r="O54">
        <v>50</v>
      </c>
      <c r="P54">
        <f t="shared" si="2"/>
        <v>156</v>
      </c>
      <c r="Q54">
        <v>8</v>
      </c>
      <c r="R54">
        <f>SUM($P$6:P54)</f>
        <v>2038</v>
      </c>
      <c r="S54">
        <f t="shared" si="0"/>
        <v>-10090</v>
      </c>
      <c r="T54">
        <f t="shared" si="1"/>
        <v>-8665</v>
      </c>
      <c r="U54">
        <f>INT((R54-(SUM($O$6:O54)/5))/((340+5*25)/5)+1)</f>
        <v>19</v>
      </c>
      <c r="V54">
        <v>2</v>
      </c>
      <c r="W54">
        <v>30</v>
      </c>
      <c r="X54">
        <v>50</v>
      </c>
      <c r="Y54">
        <v>2</v>
      </c>
      <c r="Z54">
        <v>98</v>
      </c>
      <c r="AA54">
        <v>755</v>
      </c>
      <c r="AB54">
        <v>490</v>
      </c>
      <c r="AC54">
        <v>2972</v>
      </c>
      <c r="AD54">
        <v>30005</v>
      </c>
      <c r="AE54">
        <v>30005</v>
      </c>
    </row>
    <row r="55" spans="1:31">
      <c r="A55">
        <v>50</v>
      </c>
      <c r="B55">
        <v>50</v>
      </c>
      <c r="C55">
        <v>82000</v>
      </c>
      <c r="D55">
        <v>6</v>
      </c>
      <c r="E55">
        <v>5</v>
      </c>
      <c r="F55">
        <v>40</v>
      </c>
      <c r="G55">
        <v>100</v>
      </c>
      <c r="H55">
        <v>80</v>
      </c>
      <c r="I55">
        <v>100</v>
      </c>
      <c r="J55">
        <v>200</v>
      </c>
      <c r="K55">
        <v>300</v>
      </c>
      <c r="L55">
        <v>80</v>
      </c>
      <c r="M55">
        <v>100</v>
      </c>
      <c r="N55">
        <v>10</v>
      </c>
      <c r="O55">
        <v>50</v>
      </c>
      <c r="P55">
        <f t="shared" si="2"/>
        <v>164</v>
      </c>
      <c r="Q55">
        <v>8</v>
      </c>
      <c r="R55">
        <f>SUM($P$6:P55)</f>
        <v>2202</v>
      </c>
      <c r="S55">
        <f t="shared" si="0"/>
        <v>-10910</v>
      </c>
      <c r="T55">
        <f t="shared" si="1"/>
        <v>-9435</v>
      </c>
      <c r="U55">
        <f>INT((R55-(SUM($O$6:O55)/5))/((340+5*25)/5)+1)</f>
        <v>21</v>
      </c>
      <c r="V55">
        <v>3</v>
      </c>
      <c r="W55">
        <v>50</v>
      </c>
      <c r="X55">
        <v>80</v>
      </c>
      <c r="Y55">
        <v>3</v>
      </c>
      <c r="Z55">
        <v>100</v>
      </c>
      <c r="AA55">
        <v>770</v>
      </c>
      <c r="AB55">
        <v>500</v>
      </c>
      <c r="AC55">
        <v>2972</v>
      </c>
      <c r="AD55">
        <v>30005</v>
      </c>
      <c r="AE55">
        <v>30005</v>
      </c>
    </row>
    <row r="56" spans="1:31">
      <c r="A56">
        <v>51</v>
      </c>
      <c r="B56">
        <v>51</v>
      </c>
      <c r="C56">
        <v>87720</v>
      </c>
      <c r="D56">
        <v>6</v>
      </c>
      <c r="E56">
        <v>5</v>
      </c>
      <c r="F56">
        <v>40</v>
      </c>
      <c r="G56">
        <v>102</v>
      </c>
      <c r="H56">
        <v>80</v>
      </c>
      <c r="I56">
        <v>100</v>
      </c>
      <c r="J56">
        <v>200</v>
      </c>
      <c r="K56">
        <v>300</v>
      </c>
      <c r="L56">
        <v>80</v>
      </c>
      <c r="M56">
        <v>100</v>
      </c>
      <c r="N56">
        <v>10</v>
      </c>
      <c r="O56">
        <v>50</v>
      </c>
      <c r="P56">
        <f t="shared" si="2"/>
        <v>172</v>
      </c>
      <c r="Q56">
        <v>8</v>
      </c>
      <c r="R56">
        <f>SUM($P$6:P56)</f>
        <v>2374</v>
      </c>
      <c r="S56">
        <f t="shared" si="0"/>
        <v>-11770</v>
      </c>
      <c r="T56">
        <f t="shared" si="1"/>
        <v>-10245</v>
      </c>
      <c r="U56">
        <f>INT((R56-(SUM($O$6:O56)/5))/((340+5*25)/5)+1)</f>
        <v>23</v>
      </c>
      <c r="V56">
        <v>3</v>
      </c>
      <c r="W56">
        <v>50</v>
      </c>
      <c r="X56">
        <v>80</v>
      </c>
      <c r="Y56">
        <v>3</v>
      </c>
      <c r="Z56">
        <v>102</v>
      </c>
      <c r="AA56">
        <v>785</v>
      </c>
      <c r="AB56">
        <v>510</v>
      </c>
      <c r="AC56">
        <v>3112</v>
      </c>
      <c r="AD56">
        <v>30006</v>
      </c>
      <c r="AE56">
        <v>30006</v>
      </c>
    </row>
    <row r="57" spans="1:31">
      <c r="A57">
        <v>52</v>
      </c>
      <c r="B57">
        <v>52</v>
      </c>
      <c r="C57">
        <v>93600</v>
      </c>
      <c r="D57">
        <v>6</v>
      </c>
      <c r="E57">
        <v>5</v>
      </c>
      <c r="F57">
        <v>40</v>
      </c>
      <c r="G57">
        <v>104</v>
      </c>
      <c r="H57">
        <v>80</v>
      </c>
      <c r="I57">
        <v>100</v>
      </c>
      <c r="J57">
        <v>200</v>
      </c>
      <c r="K57">
        <v>300</v>
      </c>
      <c r="L57">
        <v>80</v>
      </c>
      <c r="M57">
        <v>100</v>
      </c>
      <c r="N57">
        <v>10</v>
      </c>
      <c r="O57">
        <v>50</v>
      </c>
      <c r="P57">
        <f t="shared" si="2"/>
        <v>180</v>
      </c>
      <c r="Q57">
        <v>8</v>
      </c>
      <c r="R57">
        <f>SUM($P$6:P57)</f>
        <v>2554</v>
      </c>
      <c r="S57">
        <f t="shared" si="0"/>
        <v>-12670</v>
      </c>
      <c r="T57">
        <f t="shared" si="1"/>
        <v>-11095</v>
      </c>
      <c r="U57">
        <f>INT((R57-(SUM($O$6:O57)/5))/((340+5*25)/5)+1)</f>
        <v>25</v>
      </c>
      <c r="V57">
        <v>3</v>
      </c>
      <c r="W57">
        <v>50</v>
      </c>
      <c r="X57">
        <v>80</v>
      </c>
      <c r="Y57">
        <v>3</v>
      </c>
      <c r="Z57">
        <v>104</v>
      </c>
      <c r="AA57">
        <v>800</v>
      </c>
      <c r="AB57">
        <v>520</v>
      </c>
      <c r="AC57">
        <v>3112</v>
      </c>
      <c r="AD57">
        <v>30006</v>
      </c>
      <c r="AE57">
        <v>30006</v>
      </c>
    </row>
    <row r="58" spans="1:31">
      <c r="A58">
        <v>53</v>
      </c>
      <c r="B58">
        <v>53</v>
      </c>
      <c r="C58">
        <v>99640</v>
      </c>
      <c r="D58">
        <v>6</v>
      </c>
      <c r="E58">
        <v>5</v>
      </c>
      <c r="F58">
        <v>40</v>
      </c>
      <c r="G58">
        <v>106</v>
      </c>
      <c r="H58">
        <v>80</v>
      </c>
      <c r="I58">
        <v>100</v>
      </c>
      <c r="J58">
        <v>200</v>
      </c>
      <c r="K58">
        <v>300</v>
      </c>
      <c r="L58">
        <v>80</v>
      </c>
      <c r="M58">
        <v>100</v>
      </c>
      <c r="N58">
        <v>10</v>
      </c>
      <c r="O58">
        <v>50</v>
      </c>
      <c r="P58">
        <f t="shared" si="2"/>
        <v>188</v>
      </c>
      <c r="Q58">
        <v>8</v>
      </c>
      <c r="R58">
        <f>SUM($P$6:P58)</f>
        <v>2742</v>
      </c>
      <c r="S58">
        <f t="shared" si="0"/>
        <v>-13610</v>
      </c>
      <c r="T58">
        <f t="shared" si="1"/>
        <v>-11985</v>
      </c>
      <c r="U58">
        <f>INT((R58-(SUM($O$6:O58)/5))/((340+5*25)/5)+1)</f>
        <v>26</v>
      </c>
      <c r="V58">
        <v>3</v>
      </c>
      <c r="W58">
        <v>50</v>
      </c>
      <c r="X58">
        <v>80</v>
      </c>
      <c r="Y58">
        <v>3</v>
      </c>
      <c r="Z58">
        <v>106</v>
      </c>
      <c r="AA58">
        <v>815</v>
      </c>
      <c r="AB58">
        <v>530</v>
      </c>
      <c r="AC58">
        <v>3112</v>
      </c>
      <c r="AD58">
        <v>30006</v>
      </c>
      <c r="AE58">
        <v>30006</v>
      </c>
    </row>
    <row r="59" spans="1:31">
      <c r="A59">
        <v>54</v>
      </c>
      <c r="B59">
        <v>54</v>
      </c>
      <c r="C59">
        <v>105840</v>
      </c>
      <c r="D59">
        <v>6</v>
      </c>
      <c r="E59">
        <v>5</v>
      </c>
      <c r="F59">
        <v>40</v>
      </c>
      <c r="G59">
        <v>108</v>
      </c>
      <c r="H59">
        <v>80</v>
      </c>
      <c r="I59">
        <v>100</v>
      </c>
      <c r="J59">
        <v>200</v>
      </c>
      <c r="K59">
        <v>300</v>
      </c>
      <c r="L59">
        <v>80</v>
      </c>
      <c r="M59">
        <v>100</v>
      </c>
      <c r="N59">
        <v>10</v>
      </c>
      <c r="O59">
        <v>50</v>
      </c>
      <c r="P59">
        <f t="shared" si="2"/>
        <v>196</v>
      </c>
      <c r="Q59">
        <v>8</v>
      </c>
      <c r="R59">
        <f>SUM($P$6:P59)</f>
        <v>2938</v>
      </c>
      <c r="S59">
        <f t="shared" si="0"/>
        <v>-14590</v>
      </c>
      <c r="T59">
        <f t="shared" si="1"/>
        <v>-12915</v>
      </c>
      <c r="U59">
        <f>INT((R59-(SUM($O$6:O59)/5))/((340+5*25)/5)+1)</f>
        <v>28</v>
      </c>
      <c r="V59">
        <v>3</v>
      </c>
      <c r="W59">
        <v>50</v>
      </c>
      <c r="X59">
        <v>80</v>
      </c>
      <c r="Y59">
        <v>3</v>
      </c>
      <c r="Z59">
        <v>108</v>
      </c>
      <c r="AA59">
        <v>830</v>
      </c>
      <c r="AB59">
        <v>540</v>
      </c>
      <c r="AC59">
        <v>3138</v>
      </c>
      <c r="AD59">
        <v>30006</v>
      </c>
      <c r="AE59">
        <v>30006</v>
      </c>
    </row>
    <row r="60" spans="1:31">
      <c r="A60">
        <v>55</v>
      </c>
      <c r="B60">
        <v>55</v>
      </c>
      <c r="C60">
        <v>112200</v>
      </c>
      <c r="D60">
        <v>6</v>
      </c>
      <c r="E60">
        <v>6</v>
      </c>
      <c r="F60">
        <v>40</v>
      </c>
      <c r="G60">
        <v>110</v>
      </c>
      <c r="H60">
        <v>80</v>
      </c>
      <c r="I60">
        <v>100</v>
      </c>
      <c r="J60">
        <v>200</v>
      </c>
      <c r="K60">
        <v>300</v>
      </c>
      <c r="L60">
        <v>80</v>
      </c>
      <c r="M60">
        <v>100</v>
      </c>
      <c r="N60">
        <v>10</v>
      </c>
      <c r="O60">
        <v>50</v>
      </c>
      <c r="P60">
        <f t="shared" si="2"/>
        <v>204</v>
      </c>
      <c r="Q60">
        <v>8</v>
      </c>
      <c r="R60">
        <f>SUM($P$6:P60)</f>
        <v>3142</v>
      </c>
      <c r="S60">
        <f t="shared" si="0"/>
        <v>-15610</v>
      </c>
      <c r="T60">
        <f t="shared" si="1"/>
        <v>-13885</v>
      </c>
      <c r="U60">
        <f>INT((R60-(SUM($O$6:O60)/5))/((340+5*25)/5)+1)</f>
        <v>31</v>
      </c>
      <c r="V60">
        <v>3</v>
      </c>
      <c r="W60">
        <v>50</v>
      </c>
      <c r="X60">
        <v>80</v>
      </c>
      <c r="Y60">
        <v>3</v>
      </c>
      <c r="Z60">
        <v>110</v>
      </c>
      <c r="AA60">
        <v>845</v>
      </c>
      <c r="AB60">
        <v>550</v>
      </c>
      <c r="AC60">
        <v>3138</v>
      </c>
      <c r="AD60">
        <v>30006</v>
      </c>
      <c r="AE60">
        <v>30006</v>
      </c>
    </row>
    <row r="61" spans="1:31">
      <c r="A61">
        <v>56</v>
      </c>
      <c r="B61">
        <v>56</v>
      </c>
      <c r="C61">
        <v>118720</v>
      </c>
      <c r="D61">
        <v>6</v>
      </c>
      <c r="E61">
        <v>6</v>
      </c>
      <c r="F61">
        <v>40</v>
      </c>
      <c r="G61">
        <v>112</v>
      </c>
      <c r="H61">
        <v>80</v>
      </c>
      <c r="I61">
        <v>100</v>
      </c>
      <c r="J61">
        <v>200</v>
      </c>
      <c r="K61">
        <v>300</v>
      </c>
      <c r="L61">
        <v>80</v>
      </c>
      <c r="M61">
        <v>100</v>
      </c>
      <c r="N61">
        <v>10</v>
      </c>
      <c r="O61">
        <v>50</v>
      </c>
      <c r="P61">
        <f t="shared" si="2"/>
        <v>212</v>
      </c>
      <c r="Q61">
        <v>8</v>
      </c>
      <c r="R61">
        <f>SUM($P$6:P61)</f>
        <v>3354</v>
      </c>
      <c r="S61">
        <f t="shared" si="0"/>
        <v>-16670</v>
      </c>
      <c r="T61">
        <f t="shared" si="1"/>
        <v>-14895</v>
      </c>
      <c r="U61">
        <f>INT((R61-(SUM($O$6:O61)/5))/((340+5*25)/5)+1)</f>
        <v>33</v>
      </c>
      <c r="V61">
        <v>3</v>
      </c>
      <c r="W61">
        <v>50</v>
      </c>
      <c r="X61">
        <v>80</v>
      </c>
      <c r="Y61">
        <v>3</v>
      </c>
      <c r="Z61">
        <v>112</v>
      </c>
      <c r="AA61">
        <v>860</v>
      </c>
      <c r="AB61">
        <v>560</v>
      </c>
      <c r="AC61">
        <v>3368</v>
      </c>
      <c r="AD61">
        <v>30006</v>
      </c>
      <c r="AE61">
        <v>30006</v>
      </c>
    </row>
    <row r="62" spans="1:31">
      <c r="A62">
        <v>57</v>
      </c>
      <c r="B62">
        <v>57</v>
      </c>
      <c r="C62">
        <v>125400</v>
      </c>
      <c r="D62">
        <v>6</v>
      </c>
      <c r="E62">
        <v>6</v>
      </c>
      <c r="F62">
        <v>40</v>
      </c>
      <c r="G62">
        <v>114</v>
      </c>
      <c r="H62">
        <v>80</v>
      </c>
      <c r="I62">
        <v>100</v>
      </c>
      <c r="J62">
        <v>200</v>
      </c>
      <c r="K62">
        <v>300</v>
      </c>
      <c r="L62">
        <v>80</v>
      </c>
      <c r="M62">
        <v>100</v>
      </c>
      <c r="N62">
        <v>10</v>
      </c>
      <c r="O62">
        <v>50</v>
      </c>
      <c r="P62">
        <f t="shared" si="2"/>
        <v>220</v>
      </c>
      <c r="Q62">
        <v>8</v>
      </c>
      <c r="R62">
        <f>SUM($P$6:P62)</f>
        <v>3574</v>
      </c>
      <c r="S62">
        <f t="shared" si="0"/>
        <v>-17770</v>
      </c>
      <c r="T62">
        <f t="shared" si="1"/>
        <v>-15945</v>
      </c>
      <c r="U62">
        <f>INT((R62-(SUM($O$6:O62)/5))/((340+5*25)/5)+1)</f>
        <v>35</v>
      </c>
      <c r="V62">
        <v>3</v>
      </c>
      <c r="W62">
        <v>50</v>
      </c>
      <c r="X62">
        <v>80</v>
      </c>
      <c r="Y62">
        <v>3</v>
      </c>
      <c r="Z62">
        <v>114</v>
      </c>
      <c r="AA62">
        <v>875</v>
      </c>
      <c r="AB62">
        <v>570</v>
      </c>
      <c r="AC62">
        <v>3368</v>
      </c>
      <c r="AD62">
        <v>30006</v>
      </c>
      <c r="AE62">
        <v>30006</v>
      </c>
    </row>
    <row r="63" spans="1:31">
      <c r="A63">
        <v>58</v>
      </c>
      <c r="B63">
        <v>58</v>
      </c>
      <c r="C63">
        <v>132240</v>
      </c>
      <c r="D63">
        <v>6</v>
      </c>
      <c r="E63">
        <v>6</v>
      </c>
      <c r="F63">
        <v>40</v>
      </c>
      <c r="G63">
        <v>116</v>
      </c>
      <c r="H63">
        <v>80</v>
      </c>
      <c r="I63">
        <v>100</v>
      </c>
      <c r="J63">
        <v>200</v>
      </c>
      <c r="K63">
        <v>300</v>
      </c>
      <c r="L63">
        <v>80</v>
      </c>
      <c r="M63">
        <v>100</v>
      </c>
      <c r="N63">
        <v>10</v>
      </c>
      <c r="O63">
        <v>50</v>
      </c>
      <c r="P63">
        <f t="shared" si="2"/>
        <v>228</v>
      </c>
      <c r="Q63">
        <v>8</v>
      </c>
      <c r="R63">
        <f>SUM($P$6:P63)</f>
        <v>3802</v>
      </c>
      <c r="S63">
        <f t="shared" si="0"/>
        <v>-18910</v>
      </c>
      <c r="T63">
        <f t="shared" si="1"/>
        <v>-17035</v>
      </c>
      <c r="U63">
        <f>INT((R63-(SUM($O$6:O63)/5))/((340+5*25)/5)+1)</f>
        <v>37</v>
      </c>
      <c r="V63">
        <v>3</v>
      </c>
      <c r="W63">
        <v>50</v>
      </c>
      <c r="X63">
        <v>80</v>
      </c>
      <c r="Y63">
        <v>3</v>
      </c>
      <c r="Z63">
        <v>116</v>
      </c>
      <c r="AA63">
        <v>890</v>
      </c>
      <c r="AB63">
        <v>580</v>
      </c>
      <c r="AC63">
        <v>3368</v>
      </c>
      <c r="AD63">
        <v>30006</v>
      </c>
      <c r="AE63">
        <v>30006</v>
      </c>
    </row>
    <row r="64" spans="1:31">
      <c r="A64">
        <v>59</v>
      </c>
      <c r="B64">
        <v>59</v>
      </c>
      <c r="C64">
        <v>139240</v>
      </c>
      <c r="D64">
        <v>6</v>
      </c>
      <c r="E64">
        <v>6</v>
      </c>
      <c r="F64">
        <v>40</v>
      </c>
      <c r="G64">
        <v>118</v>
      </c>
      <c r="H64">
        <v>80</v>
      </c>
      <c r="I64">
        <v>100</v>
      </c>
      <c r="J64">
        <v>200</v>
      </c>
      <c r="K64">
        <v>300</v>
      </c>
      <c r="L64">
        <v>80</v>
      </c>
      <c r="M64">
        <v>100</v>
      </c>
      <c r="N64">
        <v>10</v>
      </c>
      <c r="O64">
        <v>50</v>
      </c>
      <c r="P64">
        <f t="shared" si="2"/>
        <v>236</v>
      </c>
      <c r="Q64">
        <v>8</v>
      </c>
      <c r="R64">
        <f>SUM($P$6:P64)</f>
        <v>4038</v>
      </c>
      <c r="S64">
        <f t="shared" si="0"/>
        <v>-20090</v>
      </c>
      <c r="T64">
        <f t="shared" si="1"/>
        <v>-18165</v>
      </c>
      <c r="U64">
        <f>INT((R64-(SUM($O$6:O64)/5))/((340+5*25)/5)+1)</f>
        <v>40</v>
      </c>
      <c r="V64">
        <v>3</v>
      </c>
      <c r="W64">
        <v>50</v>
      </c>
      <c r="X64">
        <v>80</v>
      </c>
      <c r="Y64">
        <v>3</v>
      </c>
      <c r="Z64">
        <v>118</v>
      </c>
      <c r="AA64">
        <v>905</v>
      </c>
      <c r="AB64">
        <v>590</v>
      </c>
      <c r="AC64">
        <v>3520</v>
      </c>
      <c r="AD64">
        <v>30006</v>
      </c>
      <c r="AE64">
        <v>30006</v>
      </c>
    </row>
    <row r="65" spans="1:31">
      <c r="A65">
        <v>60</v>
      </c>
      <c r="B65">
        <v>60</v>
      </c>
      <c r="C65">
        <v>146400</v>
      </c>
      <c r="D65">
        <v>6</v>
      </c>
      <c r="E65">
        <v>6</v>
      </c>
      <c r="F65">
        <v>40</v>
      </c>
      <c r="G65">
        <v>120</v>
      </c>
      <c r="H65">
        <v>80</v>
      </c>
      <c r="I65">
        <v>100</v>
      </c>
      <c r="J65">
        <v>200</v>
      </c>
      <c r="K65">
        <v>300</v>
      </c>
      <c r="L65">
        <v>80</v>
      </c>
      <c r="M65">
        <v>100</v>
      </c>
      <c r="N65">
        <v>10</v>
      </c>
      <c r="O65">
        <v>50</v>
      </c>
      <c r="P65">
        <f t="shared" si="2"/>
        <v>244</v>
      </c>
      <c r="Q65">
        <v>8</v>
      </c>
      <c r="R65">
        <f>SUM($P$6:P65)</f>
        <v>4282</v>
      </c>
      <c r="S65">
        <f t="shared" si="0"/>
        <v>-21310</v>
      </c>
      <c r="T65">
        <f t="shared" si="1"/>
        <v>-19335</v>
      </c>
      <c r="U65">
        <f>INT((R65-(SUM($O$6:O65)/5))/((340+5*25)/5)+1)</f>
        <v>42</v>
      </c>
      <c r="V65">
        <v>3</v>
      </c>
      <c r="W65">
        <v>50</v>
      </c>
      <c r="X65">
        <v>80</v>
      </c>
      <c r="Y65">
        <v>3</v>
      </c>
      <c r="Z65">
        <v>120</v>
      </c>
      <c r="AA65">
        <v>920</v>
      </c>
      <c r="AB65">
        <v>600</v>
      </c>
      <c r="AC65">
        <v>3520</v>
      </c>
      <c r="AD65">
        <v>30006</v>
      </c>
      <c r="AE65">
        <v>30006</v>
      </c>
    </row>
    <row r="66" spans="1:31">
      <c r="A66">
        <v>61</v>
      </c>
      <c r="B66">
        <v>61</v>
      </c>
      <c r="C66">
        <v>154940</v>
      </c>
      <c r="D66">
        <v>6</v>
      </c>
      <c r="E66">
        <v>6</v>
      </c>
      <c r="F66">
        <v>40</v>
      </c>
      <c r="G66">
        <v>122</v>
      </c>
      <c r="H66">
        <v>80</v>
      </c>
      <c r="I66">
        <v>100</v>
      </c>
      <c r="J66">
        <v>200</v>
      </c>
      <c r="K66">
        <v>300</v>
      </c>
      <c r="L66">
        <v>80</v>
      </c>
      <c r="M66">
        <v>100</v>
      </c>
      <c r="N66">
        <v>10</v>
      </c>
      <c r="O66">
        <v>50</v>
      </c>
      <c r="P66">
        <f t="shared" si="2"/>
        <v>254</v>
      </c>
      <c r="Q66">
        <v>10</v>
      </c>
      <c r="R66">
        <f>SUM($P$6:P66)</f>
        <v>4536</v>
      </c>
      <c r="S66">
        <f t="shared" si="0"/>
        <v>-22580</v>
      </c>
      <c r="T66">
        <f t="shared" si="1"/>
        <v>-20555</v>
      </c>
      <c r="U66">
        <f>INT((R66-(SUM($O$6:O66)/5))/((340+5*25)/5)+1)</f>
        <v>45</v>
      </c>
      <c r="V66">
        <v>3</v>
      </c>
      <c r="W66">
        <v>50</v>
      </c>
      <c r="X66">
        <v>80</v>
      </c>
      <c r="Y66">
        <v>3</v>
      </c>
      <c r="Z66">
        <v>122</v>
      </c>
      <c r="AA66">
        <v>935</v>
      </c>
      <c r="AB66">
        <v>610</v>
      </c>
      <c r="AC66">
        <v>3532</v>
      </c>
      <c r="AD66">
        <v>30007</v>
      </c>
      <c r="AE66">
        <v>30007</v>
      </c>
    </row>
    <row r="67" spans="1:31">
      <c r="A67">
        <v>62</v>
      </c>
      <c r="B67">
        <v>62</v>
      </c>
      <c r="C67">
        <v>163680</v>
      </c>
      <c r="D67">
        <v>6</v>
      </c>
      <c r="E67">
        <v>6</v>
      </c>
      <c r="F67">
        <v>40</v>
      </c>
      <c r="G67">
        <v>124</v>
      </c>
      <c r="H67">
        <v>80</v>
      </c>
      <c r="I67">
        <v>100</v>
      </c>
      <c r="J67">
        <v>200</v>
      </c>
      <c r="K67">
        <v>300</v>
      </c>
      <c r="L67">
        <v>80</v>
      </c>
      <c r="M67">
        <v>100</v>
      </c>
      <c r="N67">
        <v>10</v>
      </c>
      <c r="O67">
        <v>50</v>
      </c>
      <c r="P67">
        <f t="shared" si="2"/>
        <v>264</v>
      </c>
      <c r="Q67">
        <v>10</v>
      </c>
      <c r="R67">
        <f>SUM($P$6:P67)</f>
        <v>4800</v>
      </c>
      <c r="S67">
        <f t="shared" si="0"/>
        <v>-23900</v>
      </c>
      <c r="T67">
        <f t="shared" si="1"/>
        <v>-21825</v>
      </c>
      <c r="U67">
        <f>INT((R67-(SUM($O$6:O67)/5))/((340+5*25)/5)+1)</f>
        <v>48</v>
      </c>
      <c r="V67">
        <v>3</v>
      </c>
      <c r="W67">
        <v>50</v>
      </c>
      <c r="X67">
        <v>80</v>
      </c>
      <c r="Y67">
        <v>3</v>
      </c>
      <c r="Z67">
        <v>124</v>
      </c>
      <c r="AA67">
        <v>950</v>
      </c>
      <c r="AB67">
        <v>620</v>
      </c>
      <c r="AC67">
        <v>3532</v>
      </c>
      <c r="AD67">
        <v>30007</v>
      </c>
      <c r="AE67">
        <v>30007</v>
      </c>
    </row>
    <row r="68" spans="1:31">
      <c r="A68">
        <v>63</v>
      </c>
      <c r="B68">
        <v>63</v>
      </c>
      <c r="C68">
        <v>172620</v>
      </c>
      <c r="D68">
        <v>6</v>
      </c>
      <c r="E68">
        <v>6</v>
      </c>
      <c r="F68">
        <v>40</v>
      </c>
      <c r="G68">
        <v>126</v>
      </c>
      <c r="H68">
        <v>80</v>
      </c>
      <c r="I68">
        <v>100</v>
      </c>
      <c r="J68">
        <v>200</v>
      </c>
      <c r="K68">
        <v>300</v>
      </c>
      <c r="L68">
        <v>80</v>
      </c>
      <c r="M68">
        <v>100</v>
      </c>
      <c r="N68">
        <v>10</v>
      </c>
      <c r="O68">
        <v>50</v>
      </c>
      <c r="P68">
        <f t="shared" si="2"/>
        <v>274</v>
      </c>
      <c r="Q68">
        <v>10</v>
      </c>
      <c r="R68">
        <f>SUM($P$6:P68)</f>
        <v>5074</v>
      </c>
      <c r="S68">
        <f t="shared" si="0"/>
        <v>-25270</v>
      </c>
      <c r="T68">
        <f t="shared" si="1"/>
        <v>-23145</v>
      </c>
      <c r="U68">
        <f>INT((R68-(SUM($O$6:O68)/5))/((340+5*25)/5)+1)</f>
        <v>50</v>
      </c>
      <c r="V68">
        <v>3</v>
      </c>
      <c r="W68">
        <v>50</v>
      </c>
      <c r="X68">
        <v>80</v>
      </c>
      <c r="Y68">
        <v>3</v>
      </c>
      <c r="Z68">
        <v>126</v>
      </c>
      <c r="AA68">
        <v>965</v>
      </c>
      <c r="AB68">
        <v>630</v>
      </c>
      <c r="AC68">
        <v>3532</v>
      </c>
      <c r="AD68">
        <v>30007</v>
      </c>
      <c r="AE68">
        <v>30007</v>
      </c>
    </row>
    <row r="69" spans="1:31">
      <c r="A69">
        <v>64</v>
      </c>
      <c r="B69">
        <v>64</v>
      </c>
      <c r="C69">
        <v>181760</v>
      </c>
      <c r="D69">
        <v>6</v>
      </c>
      <c r="E69">
        <v>6</v>
      </c>
      <c r="F69">
        <v>40</v>
      </c>
      <c r="G69">
        <v>128</v>
      </c>
      <c r="H69">
        <v>80</v>
      </c>
      <c r="I69">
        <v>100</v>
      </c>
      <c r="J69">
        <v>200</v>
      </c>
      <c r="K69">
        <v>300</v>
      </c>
      <c r="L69">
        <v>80</v>
      </c>
      <c r="M69">
        <v>100</v>
      </c>
      <c r="N69">
        <v>10</v>
      </c>
      <c r="O69">
        <v>50</v>
      </c>
      <c r="P69">
        <f t="shared" si="2"/>
        <v>284</v>
      </c>
      <c r="Q69">
        <v>10</v>
      </c>
      <c r="R69">
        <f>SUM($P$6:P69)</f>
        <v>5358</v>
      </c>
      <c r="S69">
        <f t="shared" si="0"/>
        <v>-26690</v>
      </c>
      <c r="T69">
        <f t="shared" si="1"/>
        <v>-24515</v>
      </c>
      <c r="U69">
        <f>INT((R69-(SUM($O$6:O69)/5))/((340+5*25)/5)+1)</f>
        <v>53</v>
      </c>
      <c r="V69">
        <v>3</v>
      </c>
      <c r="W69">
        <v>50</v>
      </c>
      <c r="X69">
        <v>80</v>
      </c>
      <c r="Y69">
        <v>3</v>
      </c>
      <c r="Z69">
        <v>128</v>
      </c>
      <c r="AA69">
        <v>980</v>
      </c>
      <c r="AB69">
        <v>640</v>
      </c>
      <c r="AC69">
        <v>3632</v>
      </c>
      <c r="AD69">
        <v>30007</v>
      </c>
      <c r="AE69">
        <v>30007</v>
      </c>
    </row>
    <row r="70" spans="1:31">
      <c r="A70">
        <v>65</v>
      </c>
      <c r="B70">
        <v>65</v>
      </c>
      <c r="C70">
        <v>191100</v>
      </c>
      <c r="D70">
        <v>6</v>
      </c>
      <c r="E70">
        <v>6</v>
      </c>
      <c r="F70">
        <v>40</v>
      </c>
      <c r="G70">
        <v>130</v>
      </c>
      <c r="H70">
        <v>80</v>
      </c>
      <c r="I70">
        <v>100</v>
      </c>
      <c r="J70">
        <v>200</v>
      </c>
      <c r="K70">
        <v>300</v>
      </c>
      <c r="L70">
        <v>80</v>
      </c>
      <c r="M70">
        <v>100</v>
      </c>
      <c r="N70">
        <v>10</v>
      </c>
      <c r="O70">
        <v>50</v>
      </c>
      <c r="P70">
        <f t="shared" si="2"/>
        <v>294</v>
      </c>
      <c r="Q70">
        <v>10</v>
      </c>
      <c r="R70">
        <f>SUM($P$6:P70)</f>
        <v>5652</v>
      </c>
      <c r="S70">
        <f t="shared" si="0"/>
        <v>-28160</v>
      </c>
      <c r="T70">
        <f t="shared" si="1"/>
        <v>-25935</v>
      </c>
      <c r="U70">
        <f>INT((R70-(SUM($O$6:O70)/5))/((340+5*25)/5)+1)</f>
        <v>56</v>
      </c>
      <c r="V70">
        <v>3</v>
      </c>
      <c r="W70">
        <v>50</v>
      </c>
      <c r="X70">
        <v>80</v>
      </c>
      <c r="Y70">
        <v>3</v>
      </c>
      <c r="Z70">
        <v>130</v>
      </c>
      <c r="AA70">
        <v>995</v>
      </c>
      <c r="AB70">
        <v>650</v>
      </c>
      <c r="AC70">
        <v>3632</v>
      </c>
      <c r="AD70">
        <v>30007</v>
      </c>
      <c r="AE70">
        <v>30007</v>
      </c>
    </row>
    <row r="71" spans="1:31">
      <c r="A71">
        <v>66</v>
      </c>
      <c r="B71">
        <v>66</v>
      </c>
      <c r="C71">
        <v>200640</v>
      </c>
      <c r="D71">
        <v>6</v>
      </c>
      <c r="E71">
        <v>6</v>
      </c>
      <c r="F71">
        <v>40</v>
      </c>
      <c r="G71">
        <v>132</v>
      </c>
      <c r="H71">
        <v>80</v>
      </c>
      <c r="I71">
        <v>100</v>
      </c>
      <c r="J71">
        <v>200</v>
      </c>
      <c r="K71">
        <v>300</v>
      </c>
      <c r="L71">
        <v>80</v>
      </c>
      <c r="M71">
        <v>100</v>
      </c>
      <c r="N71">
        <v>10</v>
      </c>
      <c r="O71">
        <v>50</v>
      </c>
      <c r="P71">
        <f t="shared" si="2"/>
        <v>304</v>
      </c>
      <c r="Q71">
        <v>10</v>
      </c>
      <c r="R71">
        <f>SUM($P$6:P71)</f>
        <v>5956</v>
      </c>
      <c r="S71">
        <f t="shared" ref="S71:S125" si="3">S70-P71*5</f>
        <v>-29680</v>
      </c>
      <c r="T71">
        <f t="shared" ref="T71:T125" si="4">T70-P71*5+O71</f>
        <v>-27405</v>
      </c>
      <c r="U71">
        <f>INT((R71-(SUM($O$6:O71)/5))/((340+5*25)/5)+1)</f>
        <v>60</v>
      </c>
      <c r="V71">
        <v>3</v>
      </c>
      <c r="W71">
        <v>50</v>
      </c>
      <c r="X71">
        <v>80</v>
      </c>
      <c r="Y71">
        <v>3</v>
      </c>
      <c r="Z71">
        <v>132</v>
      </c>
      <c r="AA71">
        <v>1010</v>
      </c>
      <c r="AB71">
        <v>660</v>
      </c>
      <c r="AC71">
        <v>3664</v>
      </c>
      <c r="AD71">
        <v>30007</v>
      </c>
      <c r="AE71">
        <v>30007</v>
      </c>
    </row>
    <row r="72" spans="1:31">
      <c r="A72">
        <v>67</v>
      </c>
      <c r="B72">
        <v>67</v>
      </c>
      <c r="C72">
        <v>210380</v>
      </c>
      <c r="D72">
        <v>6</v>
      </c>
      <c r="E72">
        <v>6</v>
      </c>
      <c r="F72">
        <v>40</v>
      </c>
      <c r="G72">
        <v>134</v>
      </c>
      <c r="H72">
        <v>80</v>
      </c>
      <c r="I72">
        <v>100</v>
      </c>
      <c r="J72">
        <v>200</v>
      </c>
      <c r="K72">
        <v>300</v>
      </c>
      <c r="L72">
        <v>80</v>
      </c>
      <c r="M72">
        <v>100</v>
      </c>
      <c r="N72">
        <v>10</v>
      </c>
      <c r="O72">
        <v>50</v>
      </c>
      <c r="P72">
        <f t="shared" si="2"/>
        <v>314</v>
      </c>
      <c r="Q72">
        <v>10</v>
      </c>
      <c r="R72">
        <f>SUM($P$6:P72)</f>
        <v>6270</v>
      </c>
      <c r="S72">
        <f t="shared" si="3"/>
        <v>-31250</v>
      </c>
      <c r="T72">
        <f t="shared" si="4"/>
        <v>-28925</v>
      </c>
      <c r="U72">
        <f>INT((R72-(SUM($O$6:O72)/5))/((340+5*25)/5)+1)</f>
        <v>63</v>
      </c>
      <c r="V72">
        <v>3</v>
      </c>
      <c r="W72">
        <v>50</v>
      </c>
      <c r="X72">
        <v>80</v>
      </c>
      <c r="Y72">
        <v>3</v>
      </c>
      <c r="Z72">
        <v>134</v>
      </c>
      <c r="AA72">
        <v>1025</v>
      </c>
      <c r="AB72">
        <v>670</v>
      </c>
      <c r="AC72">
        <v>3664</v>
      </c>
      <c r="AD72">
        <v>30007</v>
      </c>
      <c r="AE72">
        <v>30007</v>
      </c>
    </row>
    <row r="73" spans="1:31">
      <c r="A73">
        <v>68</v>
      </c>
      <c r="B73">
        <v>68</v>
      </c>
      <c r="C73">
        <v>220320</v>
      </c>
      <c r="D73">
        <v>6</v>
      </c>
      <c r="E73">
        <v>6</v>
      </c>
      <c r="F73">
        <v>40</v>
      </c>
      <c r="G73">
        <v>136</v>
      </c>
      <c r="H73">
        <v>80</v>
      </c>
      <c r="I73">
        <v>100</v>
      </c>
      <c r="J73">
        <v>200</v>
      </c>
      <c r="K73">
        <v>300</v>
      </c>
      <c r="L73">
        <v>80</v>
      </c>
      <c r="M73">
        <v>100</v>
      </c>
      <c r="N73">
        <v>10</v>
      </c>
      <c r="O73">
        <v>50</v>
      </c>
      <c r="P73">
        <f t="shared" si="2"/>
        <v>324</v>
      </c>
      <c r="Q73">
        <v>10</v>
      </c>
      <c r="R73">
        <f>SUM($P$6:P73)</f>
        <v>6594</v>
      </c>
      <c r="S73">
        <f t="shared" si="3"/>
        <v>-32870</v>
      </c>
      <c r="T73">
        <f t="shared" si="4"/>
        <v>-30495</v>
      </c>
      <c r="U73">
        <f>INT((R73-(SUM($O$6:O73)/5))/((340+5*25)/5)+1)</f>
        <v>66</v>
      </c>
      <c r="V73">
        <v>3</v>
      </c>
      <c r="W73">
        <v>50</v>
      </c>
      <c r="X73">
        <v>80</v>
      </c>
      <c r="Y73">
        <v>3</v>
      </c>
      <c r="Z73">
        <v>136</v>
      </c>
      <c r="AA73">
        <v>1040</v>
      </c>
      <c r="AB73">
        <v>680</v>
      </c>
      <c r="AC73">
        <v>3664</v>
      </c>
      <c r="AD73">
        <v>30007</v>
      </c>
      <c r="AE73">
        <v>30007</v>
      </c>
    </row>
    <row r="74" spans="1:31">
      <c r="A74">
        <v>69</v>
      </c>
      <c r="B74">
        <v>69</v>
      </c>
      <c r="C74">
        <v>230460</v>
      </c>
      <c r="D74">
        <v>6</v>
      </c>
      <c r="E74">
        <v>6</v>
      </c>
      <c r="F74">
        <v>40</v>
      </c>
      <c r="G74">
        <v>138</v>
      </c>
      <c r="H74">
        <v>80</v>
      </c>
      <c r="I74">
        <v>100</v>
      </c>
      <c r="J74">
        <v>200</v>
      </c>
      <c r="K74">
        <v>300</v>
      </c>
      <c r="L74">
        <v>80</v>
      </c>
      <c r="M74">
        <v>100</v>
      </c>
      <c r="N74">
        <v>10</v>
      </c>
      <c r="O74">
        <v>50</v>
      </c>
      <c r="P74">
        <f t="shared" si="2"/>
        <v>334</v>
      </c>
      <c r="Q74">
        <v>10</v>
      </c>
      <c r="R74">
        <f>SUM($P$6:P74)</f>
        <v>6928</v>
      </c>
      <c r="S74">
        <f t="shared" si="3"/>
        <v>-34540</v>
      </c>
      <c r="T74">
        <f t="shared" si="4"/>
        <v>-32115</v>
      </c>
      <c r="U74">
        <f>INT((R74-(SUM($O$6:O74)/5))/((340+5*25)/5)+1)</f>
        <v>70</v>
      </c>
      <c r="V74">
        <v>3</v>
      </c>
      <c r="W74">
        <v>50</v>
      </c>
      <c r="X74">
        <v>80</v>
      </c>
      <c r="Y74">
        <v>3</v>
      </c>
      <c r="Z74">
        <v>138</v>
      </c>
      <c r="AA74">
        <v>1055</v>
      </c>
      <c r="AB74">
        <v>690</v>
      </c>
      <c r="AC74">
        <v>3688</v>
      </c>
      <c r="AD74">
        <v>30007</v>
      </c>
      <c r="AE74">
        <v>30007</v>
      </c>
    </row>
    <row r="75" spans="1:31">
      <c r="A75">
        <v>70</v>
      </c>
      <c r="B75">
        <v>70</v>
      </c>
      <c r="C75">
        <v>240800</v>
      </c>
      <c r="D75">
        <v>6</v>
      </c>
      <c r="E75">
        <v>6</v>
      </c>
      <c r="F75">
        <v>40</v>
      </c>
      <c r="G75">
        <v>140</v>
      </c>
      <c r="H75">
        <v>80</v>
      </c>
      <c r="I75">
        <v>100</v>
      </c>
      <c r="J75">
        <v>200</v>
      </c>
      <c r="K75">
        <v>300</v>
      </c>
      <c r="L75">
        <v>80</v>
      </c>
      <c r="M75">
        <v>100</v>
      </c>
      <c r="N75">
        <v>10</v>
      </c>
      <c r="O75">
        <v>50</v>
      </c>
      <c r="P75">
        <f t="shared" si="2"/>
        <v>344</v>
      </c>
      <c r="Q75">
        <v>10</v>
      </c>
      <c r="R75">
        <f>SUM($P$6:P75)</f>
        <v>7272</v>
      </c>
      <c r="S75">
        <f t="shared" si="3"/>
        <v>-36260</v>
      </c>
      <c r="T75">
        <f t="shared" si="4"/>
        <v>-33785</v>
      </c>
      <c r="U75">
        <f>INT((R75-(SUM($O$6:O75)/5))/((340+5*25)/5)+1)</f>
        <v>73</v>
      </c>
      <c r="V75">
        <v>3</v>
      </c>
      <c r="W75">
        <v>50</v>
      </c>
      <c r="X75">
        <v>80</v>
      </c>
      <c r="Y75">
        <v>3</v>
      </c>
      <c r="Z75">
        <v>140</v>
      </c>
      <c r="AA75">
        <v>1070</v>
      </c>
      <c r="AB75">
        <v>700</v>
      </c>
      <c r="AC75">
        <v>3688</v>
      </c>
      <c r="AD75">
        <v>30007</v>
      </c>
      <c r="AE75">
        <v>30007</v>
      </c>
    </row>
    <row r="76" spans="1:31">
      <c r="A76">
        <v>71</v>
      </c>
      <c r="B76">
        <v>71</v>
      </c>
      <c r="C76">
        <v>252760</v>
      </c>
      <c r="D76">
        <v>6</v>
      </c>
      <c r="E76">
        <v>6</v>
      </c>
      <c r="F76">
        <v>40</v>
      </c>
      <c r="G76">
        <v>142</v>
      </c>
      <c r="H76">
        <v>80</v>
      </c>
      <c r="I76">
        <v>100</v>
      </c>
      <c r="J76">
        <v>200</v>
      </c>
      <c r="K76">
        <v>300</v>
      </c>
      <c r="L76">
        <v>80</v>
      </c>
      <c r="M76">
        <v>100</v>
      </c>
      <c r="N76">
        <v>10</v>
      </c>
      <c r="O76">
        <v>50</v>
      </c>
      <c r="P76">
        <f t="shared" si="2"/>
        <v>356</v>
      </c>
      <c r="Q76">
        <v>12</v>
      </c>
      <c r="R76">
        <f>SUM($P$6:P76)</f>
        <v>7628</v>
      </c>
      <c r="S76">
        <f t="shared" si="3"/>
        <v>-38040</v>
      </c>
      <c r="T76">
        <f t="shared" si="4"/>
        <v>-35515</v>
      </c>
      <c r="U76">
        <f>INT((R76-(SUM($O$6:O76)/5))/((340+5*25)/5)+1)</f>
        <v>77</v>
      </c>
      <c r="V76">
        <v>3</v>
      </c>
      <c r="W76">
        <v>50</v>
      </c>
      <c r="X76">
        <v>80</v>
      </c>
      <c r="Y76">
        <v>3</v>
      </c>
      <c r="Z76">
        <v>142</v>
      </c>
      <c r="AA76">
        <v>1085</v>
      </c>
      <c r="AB76">
        <v>710</v>
      </c>
      <c r="AC76">
        <v>3710</v>
      </c>
      <c r="AD76">
        <v>30008</v>
      </c>
      <c r="AE76">
        <v>30008</v>
      </c>
    </row>
    <row r="77" spans="1:31">
      <c r="A77">
        <v>72</v>
      </c>
      <c r="B77">
        <v>72</v>
      </c>
      <c r="C77">
        <v>264960</v>
      </c>
      <c r="D77">
        <v>6</v>
      </c>
      <c r="E77">
        <v>6</v>
      </c>
      <c r="F77">
        <v>40</v>
      </c>
      <c r="G77">
        <v>144</v>
      </c>
      <c r="H77">
        <v>80</v>
      </c>
      <c r="I77">
        <v>100</v>
      </c>
      <c r="J77">
        <v>200</v>
      </c>
      <c r="K77">
        <v>300</v>
      </c>
      <c r="L77">
        <v>80</v>
      </c>
      <c r="M77">
        <v>100</v>
      </c>
      <c r="N77">
        <v>10</v>
      </c>
      <c r="O77">
        <v>50</v>
      </c>
      <c r="P77">
        <f t="shared" si="2"/>
        <v>368</v>
      </c>
      <c r="Q77">
        <v>12</v>
      </c>
      <c r="R77">
        <f>SUM($P$6:P77)</f>
        <v>7996</v>
      </c>
      <c r="S77">
        <f t="shared" si="3"/>
        <v>-39880</v>
      </c>
      <c r="T77">
        <f t="shared" si="4"/>
        <v>-37305</v>
      </c>
      <c r="U77">
        <f>INT((R77-(SUM($O$6:O77)/5))/((340+5*25)/5)+1)</f>
        <v>81</v>
      </c>
      <c r="V77">
        <v>3</v>
      </c>
      <c r="W77">
        <v>50</v>
      </c>
      <c r="X77">
        <v>80</v>
      </c>
      <c r="Y77">
        <v>3</v>
      </c>
      <c r="Z77">
        <v>144</v>
      </c>
      <c r="AA77">
        <v>1100</v>
      </c>
      <c r="AB77">
        <v>720</v>
      </c>
      <c r="AC77">
        <v>3710</v>
      </c>
      <c r="AD77">
        <v>30008</v>
      </c>
      <c r="AE77">
        <v>30008</v>
      </c>
    </row>
    <row r="78" spans="1:31">
      <c r="A78">
        <v>73</v>
      </c>
      <c r="B78">
        <v>73</v>
      </c>
      <c r="C78">
        <v>277400</v>
      </c>
      <c r="D78">
        <v>6</v>
      </c>
      <c r="E78">
        <v>6</v>
      </c>
      <c r="F78">
        <v>40</v>
      </c>
      <c r="G78">
        <v>146</v>
      </c>
      <c r="H78">
        <v>80</v>
      </c>
      <c r="I78">
        <v>100</v>
      </c>
      <c r="J78">
        <v>200</v>
      </c>
      <c r="K78">
        <v>300</v>
      </c>
      <c r="L78">
        <v>80</v>
      </c>
      <c r="M78">
        <v>100</v>
      </c>
      <c r="N78">
        <v>10</v>
      </c>
      <c r="O78">
        <v>50</v>
      </c>
      <c r="P78">
        <f t="shared" si="2"/>
        <v>380</v>
      </c>
      <c r="Q78">
        <v>12</v>
      </c>
      <c r="R78">
        <f>SUM($P$6:P78)</f>
        <v>8376</v>
      </c>
      <c r="S78">
        <f t="shared" si="3"/>
        <v>-41780</v>
      </c>
      <c r="T78">
        <f t="shared" si="4"/>
        <v>-39155</v>
      </c>
      <c r="U78">
        <f>INT((R78-(SUM($O$6:O78)/5))/((340+5*25)/5)+1)</f>
        <v>85</v>
      </c>
      <c r="V78">
        <v>3</v>
      </c>
      <c r="W78">
        <v>50</v>
      </c>
      <c r="X78">
        <v>80</v>
      </c>
      <c r="Y78">
        <v>3</v>
      </c>
      <c r="Z78">
        <v>146</v>
      </c>
      <c r="AA78">
        <v>1115</v>
      </c>
      <c r="AB78">
        <v>730</v>
      </c>
      <c r="AC78">
        <v>3710</v>
      </c>
      <c r="AD78">
        <v>30008</v>
      </c>
      <c r="AE78">
        <v>30008</v>
      </c>
    </row>
    <row r="79" spans="1:31">
      <c r="A79">
        <v>74</v>
      </c>
      <c r="B79">
        <v>74</v>
      </c>
      <c r="C79">
        <v>290080</v>
      </c>
      <c r="D79">
        <v>6</v>
      </c>
      <c r="E79">
        <v>6</v>
      </c>
      <c r="F79">
        <v>40</v>
      </c>
      <c r="G79">
        <v>148</v>
      </c>
      <c r="H79">
        <v>80</v>
      </c>
      <c r="I79">
        <v>100</v>
      </c>
      <c r="J79">
        <v>200</v>
      </c>
      <c r="K79">
        <v>300</v>
      </c>
      <c r="L79">
        <v>80</v>
      </c>
      <c r="M79">
        <v>100</v>
      </c>
      <c r="N79">
        <v>10</v>
      </c>
      <c r="O79">
        <v>50</v>
      </c>
      <c r="P79">
        <f t="shared" si="2"/>
        <v>392</v>
      </c>
      <c r="Q79">
        <v>12</v>
      </c>
      <c r="R79">
        <f>SUM($P$6:P79)</f>
        <v>8768</v>
      </c>
      <c r="S79">
        <f t="shared" si="3"/>
        <v>-43740</v>
      </c>
      <c r="T79">
        <f t="shared" si="4"/>
        <v>-41065</v>
      </c>
      <c r="U79">
        <f>INT((R79-(SUM($O$6:O79)/5))/((340+5*25)/5)+1)</f>
        <v>89</v>
      </c>
      <c r="V79">
        <v>3</v>
      </c>
      <c r="W79">
        <v>50</v>
      </c>
      <c r="X79">
        <v>80</v>
      </c>
      <c r="Y79">
        <v>3</v>
      </c>
      <c r="Z79">
        <v>148</v>
      </c>
      <c r="AA79">
        <v>1130</v>
      </c>
      <c r="AB79">
        <v>740</v>
      </c>
      <c r="AC79">
        <v>3716</v>
      </c>
      <c r="AD79">
        <v>30008</v>
      </c>
      <c r="AE79">
        <v>30008</v>
      </c>
    </row>
    <row r="80" spans="1:31">
      <c r="A80">
        <v>75</v>
      </c>
      <c r="B80">
        <v>75</v>
      </c>
      <c r="C80">
        <v>303000</v>
      </c>
      <c r="D80">
        <v>6</v>
      </c>
      <c r="E80">
        <v>6</v>
      </c>
      <c r="F80">
        <v>40</v>
      </c>
      <c r="G80">
        <v>150</v>
      </c>
      <c r="H80">
        <v>80</v>
      </c>
      <c r="I80">
        <v>100</v>
      </c>
      <c r="J80">
        <v>200</v>
      </c>
      <c r="K80">
        <v>300</v>
      </c>
      <c r="L80">
        <v>80</v>
      </c>
      <c r="M80">
        <v>100</v>
      </c>
      <c r="N80">
        <v>10</v>
      </c>
      <c r="O80">
        <v>50</v>
      </c>
      <c r="P80">
        <f t="shared" si="2"/>
        <v>404</v>
      </c>
      <c r="Q80">
        <v>12</v>
      </c>
      <c r="R80">
        <f>SUM($P$6:P80)</f>
        <v>9172</v>
      </c>
      <c r="S80">
        <f t="shared" si="3"/>
        <v>-45760</v>
      </c>
      <c r="T80">
        <f t="shared" si="4"/>
        <v>-43035</v>
      </c>
      <c r="U80">
        <f>INT((R80-(SUM($O$6:O80)/5))/((340+5*25)/5)+1)</f>
        <v>93</v>
      </c>
      <c r="V80">
        <v>3</v>
      </c>
      <c r="W80">
        <v>50</v>
      </c>
      <c r="X80">
        <v>80</v>
      </c>
      <c r="Y80">
        <v>3</v>
      </c>
      <c r="Z80">
        <v>150</v>
      </c>
      <c r="AA80">
        <v>1145</v>
      </c>
      <c r="AB80">
        <v>750</v>
      </c>
      <c r="AC80">
        <v>3716</v>
      </c>
      <c r="AD80">
        <v>30008</v>
      </c>
      <c r="AE80">
        <v>30008</v>
      </c>
    </row>
    <row r="81" spans="1:31">
      <c r="A81">
        <v>76</v>
      </c>
      <c r="B81">
        <v>76</v>
      </c>
      <c r="C81">
        <v>316160</v>
      </c>
      <c r="D81">
        <v>6</v>
      </c>
      <c r="E81">
        <v>6</v>
      </c>
      <c r="F81">
        <v>40</v>
      </c>
      <c r="G81">
        <v>152</v>
      </c>
      <c r="H81">
        <v>80</v>
      </c>
      <c r="I81">
        <v>100</v>
      </c>
      <c r="J81">
        <v>200</v>
      </c>
      <c r="K81">
        <v>300</v>
      </c>
      <c r="L81">
        <v>80</v>
      </c>
      <c r="M81">
        <v>100</v>
      </c>
      <c r="N81">
        <v>10</v>
      </c>
      <c r="O81">
        <v>50</v>
      </c>
      <c r="P81">
        <f t="shared" si="2"/>
        <v>416</v>
      </c>
      <c r="Q81">
        <v>12</v>
      </c>
      <c r="R81">
        <f>SUM($P$6:P81)</f>
        <v>9588</v>
      </c>
      <c r="S81">
        <f t="shared" si="3"/>
        <v>-47840</v>
      </c>
      <c r="T81">
        <f t="shared" si="4"/>
        <v>-45065</v>
      </c>
      <c r="U81">
        <f>INT((R81-(SUM($O$6:O81)/5))/((340+5*25)/5)+1)</f>
        <v>98</v>
      </c>
      <c r="V81">
        <v>3</v>
      </c>
      <c r="W81">
        <v>50</v>
      </c>
      <c r="X81">
        <v>80</v>
      </c>
      <c r="Y81">
        <v>3</v>
      </c>
      <c r="Z81">
        <v>152</v>
      </c>
      <c r="AA81">
        <v>1160</v>
      </c>
      <c r="AB81">
        <v>760</v>
      </c>
      <c r="AC81">
        <v>3718</v>
      </c>
      <c r="AD81">
        <v>30008</v>
      </c>
      <c r="AE81">
        <v>30008</v>
      </c>
    </row>
    <row r="82" spans="1:31">
      <c r="A82">
        <v>77</v>
      </c>
      <c r="B82">
        <v>77</v>
      </c>
      <c r="C82">
        <v>329560</v>
      </c>
      <c r="D82">
        <v>6</v>
      </c>
      <c r="E82">
        <v>6</v>
      </c>
      <c r="F82">
        <v>40</v>
      </c>
      <c r="G82">
        <v>154</v>
      </c>
      <c r="H82">
        <v>80</v>
      </c>
      <c r="I82">
        <v>100</v>
      </c>
      <c r="J82">
        <v>200</v>
      </c>
      <c r="K82">
        <v>300</v>
      </c>
      <c r="L82">
        <v>80</v>
      </c>
      <c r="M82">
        <v>100</v>
      </c>
      <c r="N82">
        <v>10</v>
      </c>
      <c r="O82">
        <v>50</v>
      </c>
      <c r="P82">
        <f t="shared" si="2"/>
        <v>428</v>
      </c>
      <c r="Q82">
        <v>12</v>
      </c>
      <c r="R82">
        <f>SUM($P$6:P82)</f>
        <v>10016</v>
      </c>
      <c r="S82">
        <f t="shared" si="3"/>
        <v>-49980</v>
      </c>
      <c r="T82">
        <f t="shared" si="4"/>
        <v>-47155</v>
      </c>
      <c r="U82">
        <f>INT((R82-(SUM($O$6:O82)/5))/((340+5*25)/5)+1)</f>
        <v>102</v>
      </c>
      <c r="V82">
        <v>3</v>
      </c>
      <c r="W82">
        <v>50</v>
      </c>
      <c r="X82">
        <v>80</v>
      </c>
      <c r="Y82">
        <v>3</v>
      </c>
      <c r="Z82">
        <v>154</v>
      </c>
      <c r="AA82">
        <v>1175</v>
      </c>
      <c r="AB82">
        <v>770</v>
      </c>
      <c r="AC82">
        <v>3718</v>
      </c>
      <c r="AD82">
        <v>30008</v>
      </c>
      <c r="AE82">
        <v>30008</v>
      </c>
    </row>
    <row r="83" spans="1:31">
      <c r="A83">
        <v>78</v>
      </c>
      <c r="B83">
        <v>78</v>
      </c>
      <c r="C83">
        <v>343200</v>
      </c>
      <c r="D83">
        <v>6</v>
      </c>
      <c r="E83">
        <v>6</v>
      </c>
      <c r="F83">
        <v>40</v>
      </c>
      <c r="G83">
        <v>156</v>
      </c>
      <c r="H83">
        <v>80</v>
      </c>
      <c r="I83">
        <v>100</v>
      </c>
      <c r="J83">
        <v>200</v>
      </c>
      <c r="K83">
        <v>300</v>
      </c>
      <c r="L83">
        <v>80</v>
      </c>
      <c r="M83">
        <v>100</v>
      </c>
      <c r="N83">
        <v>10</v>
      </c>
      <c r="O83">
        <v>50</v>
      </c>
      <c r="P83">
        <f t="shared" si="2"/>
        <v>440</v>
      </c>
      <c r="Q83">
        <v>12</v>
      </c>
      <c r="R83">
        <f>SUM($P$6:P83)</f>
        <v>10456</v>
      </c>
      <c r="S83">
        <f t="shared" si="3"/>
        <v>-52180</v>
      </c>
      <c r="T83">
        <f t="shared" si="4"/>
        <v>-49305</v>
      </c>
      <c r="U83">
        <f>INT((R83-(SUM($O$6:O83)/5))/((340+5*25)/5)+1)</f>
        <v>107</v>
      </c>
      <c r="V83">
        <v>3</v>
      </c>
      <c r="W83">
        <v>50</v>
      </c>
      <c r="X83">
        <v>80</v>
      </c>
      <c r="Y83">
        <v>3</v>
      </c>
      <c r="Z83">
        <v>156</v>
      </c>
      <c r="AA83">
        <v>1190</v>
      </c>
      <c r="AB83">
        <v>780</v>
      </c>
      <c r="AC83">
        <v>3718</v>
      </c>
      <c r="AD83">
        <v>30008</v>
      </c>
      <c r="AE83">
        <v>30008</v>
      </c>
    </row>
    <row r="84" spans="1:31">
      <c r="A84">
        <v>79</v>
      </c>
      <c r="B84">
        <v>79</v>
      </c>
      <c r="C84">
        <v>357080</v>
      </c>
      <c r="D84">
        <v>6</v>
      </c>
      <c r="E84">
        <v>6</v>
      </c>
      <c r="F84">
        <v>40</v>
      </c>
      <c r="G84">
        <v>158</v>
      </c>
      <c r="H84">
        <v>80</v>
      </c>
      <c r="I84">
        <v>100</v>
      </c>
      <c r="J84">
        <v>200</v>
      </c>
      <c r="K84">
        <v>300</v>
      </c>
      <c r="L84">
        <v>80</v>
      </c>
      <c r="M84">
        <v>100</v>
      </c>
      <c r="N84">
        <v>10</v>
      </c>
      <c r="O84">
        <v>50</v>
      </c>
      <c r="P84">
        <f t="shared" si="2"/>
        <v>452</v>
      </c>
      <c r="Q84">
        <v>12</v>
      </c>
      <c r="R84">
        <f>SUM($P$6:P84)</f>
        <v>10908</v>
      </c>
      <c r="S84">
        <f t="shared" si="3"/>
        <v>-54440</v>
      </c>
      <c r="T84">
        <f t="shared" si="4"/>
        <v>-51515</v>
      </c>
      <c r="U84">
        <f>INT((R84-(SUM($O$6:O84)/5))/((340+5*25)/5)+1)</f>
        <v>112</v>
      </c>
      <c r="V84">
        <v>3</v>
      </c>
      <c r="W84">
        <v>50</v>
      </c>
      <c r="X84">
        <v>80</v>
      </c>
      <c r="Y84">
        <v>3</v>
      </c>
      <c r="Z84">
        <v>158</v>
      </c>
      <c r="AA84">
        <v>1205</v>
      </c>
      <c r="AB84">
        <v>790</v>
      </c>
      <c r="AC84">
        <v>3720</v>
      </c>
      <c r="AD84">
        <v>30008</v>
      </c>
      <c r="AE84">
        <v>30008</v>
      </c>
    </row>
    <row r="85" spans="1:31">
      <c r="A85">
        <v>80</v>
      </c>
      <c r="B85">
        <v>80</v>
      </c>
      <c r="C85">
        <v>371200</v>
      </c>
      <c r="D85">
        <v>6</v>
      </c>
      <c r="E85">
        <v>6</v>
      </c>
      <c r="F85">
        <v>40</v>
      </c>
      <c r="G85">
        <v>160</v>
      </c>
      <c r="H85">
        <v>80</v>
      </c>
      <c r="I85">
        <v>100</v>
      </c>
      <c r="J85">
        <v>200</v>
      </c>
      <c r="K85">
        <v>300</v>
      </c>
      <c r="L85">
        <v>80</v>
      </c>
      <c r="M85">
        <v>100</v>
      </c>
      <c r="N85">
        <v>10</v>
      </c>
      <c r="O85">
        <v>50</v>
      </c>
      <c r="P85">
        <f t="shared" si="2"/>
        <v>464</v>
      </c>
      <c r="Q85">
        <v>12</v>
      </c>
      <c r="R85">
        <f>SUM($P$6:P85)</f>
        <v>11372</v>
      </c>
      <c r="S85">
        <f t="shared" si="3"/>
        <v>-56760</v>
      </c>
      <c r="T85">
        <f t="shared" si="4"/>
        <v>-53785</v>
      </c>
      <c r="U85">
        <f>INT((R85-(SUM($O$6:O85)/5))/((340+5*25)/5)+1)</f>
        <v>116</v>
      </c>
      <c r="V85">
        <v>4</v>
      </c>
      <c r="W85">
        <v>80</v>
      </c>
      <c r="X85">
        <v>120</v>
      </c>
      <c r="Y85">
        <v>4</v>
      </c>
      <c r="Z85">
        <v>160</v>
      </c>
      <c r="AA85">
        <v>1220</v>
      </c>
      <c r="AB85">
        <v>800</v>
      </c>
      <c r="AC85">
        <v>3720</v>
      </c>
      <c r="AD85">
        <v>30008</v>
      </c>
      <c r="AE85">
        <v>30008</v>
      </c>
    </row>
    <row r="86" spans="1:31">
      <c r="A86">
        <v>81</v>
      </c>
      <c r="B86">
        <v>81</v>
      </c>
      <c r="C86">
        <v>387990</v>
      </c>
      <c r="D86">
        <v>6</v>
      </c>
      <c r="E86">
        <v>6</v>
      </c>
      <c r="F86">
        <v>40</v>
      </c>
      <c r="G86">
        <v>162</v>
      </c>
      <c r="H86">
        <v>80</v>
      </c>
      <c r="I86">
        <v>100</v>
      </c>
      <c r="J86">
        <v>200</v>
      </c>
      <c r="K86">
        <v>300</v>
      </c>
      <c r="L86">
        <v>80</v>
      </c>
      <c r="M86">
        <v>100</v>
      </c>
      <c r="N86">
        <v>10</v>
      </c>
      <c r="O86">
        <v>50</v>
      </c>
      <c r="P86">
        <f t="shared" si="2"/>
        <v>479</v>
      </c>
      <c r="Q86">
        <v>15</v>
      </c>
      <c r="R86">
        <f>SUM($P$6:P86)</f>
        <v>11851</v>
      </c>
      <c r="S86">
        <f t="shared" si="3"/>
        <v>-59155</v>
      </c>
      <c r="T86">
        <f t="shared" si="4"/>
        <v>-56130</v>
      </c>
      <c r="U86">
        <f>INT((R86-(SUM($O$6:O86)/5))/((340+5*25)/5)+1)</f>
        <v>121</v>
      </c>
      <c r="V86">
        <v>4</v>
      </c>
      <c r="W86">
        <v>80</v>
      </c>
      <c r="X86">
        <v>120</v>
      </c>
      <c r="Y86">
        <v>4</v>
      </c>
      <c r="Z86">
        <v>162</v>
      </c>
      <c r="AA86">
        <v>1235</v>
      </c>
      <c r="AB86">
        <v>810</v>
      </c>
      <c r="AC86">
        <v>3536</v>
      </c>
      <c r="AD86">
        <v>30009</v>
      </c>
      <c r="AE86">
        <v>30009</v>
      </c>
    </row>
    <row r="87" spans="1:31">
      <c r="A87">
        <v>82</v>
      </c>
      <c r="B87">
        <v>82</v>
      </c>
      <c r="C87">
        <v>405080</v>
      </c>
      <c r="D87">
        <v>6</v>
      </c>
      <c r="E87">
        <v>6</v>
      </c>
      <c r="F87">
        <v>40</v>
      </c>
      <c r="G87">
        <v>164</v>
      </c>
      <c r="H87">
        <v>80</v>
      </c>
      <c r="I87">
        <v>100</v>
      </c>
      <c r="J87">
        <v>200</v>
      </c>
      <c r="K87">
        <v>300</v>
      </c>
      <c r="L87">
        <v>80</v>
      </c>
      <c r="M87">
        <v>100</v>
      </c>
      <c r="N87">
        <v>10</v>
      </c>
      <c r="O87">
        <v>50</v>
      </c>
      <c r="P87">
        <f t="shared" si="2"/>
        <v>494</v>
      </c>
      <c r="Q87">
        <v>15</v>
      </c>
      <c r="R87">
        <f>SUM($P$6:P87)</f>
        <v>12345</v>
      </c>
      <c r="S87">
        <f t="shared" si="3"/>
        <v>-61625</v>
      </c>
      <c r="T87">
        <f t="shared" si="4"/>
        <v>-58550</v>
      </c>
      <c r="U87">
        <f>INT((R87-(SUM($O$6:O87)/5))/((340+5*25)/5)+1)</f>
        <v>127</v>
      </c>
      <c r="V87">
        <v>4</v>
      </c>
      <c r="W87">
        <v>80</v>
      </c>
      <c r="X87">
        <v>120</v>
      </c>
      <c r="Y87">
        <v>4</v>
      </c>
      <c r="Z87">
        <v>164</v>
      </c>
      <c r="AA87">
        <v>1250</v>
      </c>
      <c r="AB87">
        <v>820</v>
      </c>
      <c r="AC87">
        <v>3536</v>
      </c>
      <c r="AD87">
        <v>30009</v>
      </c>
      <c r="AE87">
        <v>30009</v>
      </c>
    </row>
    <row r="88" spans="1:31">
      <c r="A88">
        <v>83</v>
      </c>
      <c r="B88">
        <v>83</v>
      </c>
      <c r="C88">
        <v>422470</v>
      </c>
      <c r="D88">
        <v>6</v>
      </c>
      <c r="E88">
        <v>6</v>
      </c>
      <c r="F88">
        <v>40</v>
      </c>
      <c r="G88">
        <v>166</v>
      </c>
      <c r="H88">
        <v>80</v>
      </c>
      <c r="I88">
        <v>100</v>
      </c>
      <c r="J88">
        <v>200</v>
      </c>
      <c r="K88">
        <v>300</v>
      </c>
      <c r="L88">
        <v>80</v>
      </c>
      <c r="M88">
        <v>100</v>
      </c>
      <c r="N88">
        <v>10</v>
      </c>
      <c r="O88">
        <v>50</v>
      </c>
      <c r="P88">
        <f t="shared" si="2"/>
        <v>509</v>
      </c>
      <c r="Q88">
        <v>15</v>
      </c>
      <c r="R88">
        <f>SUM($P$6:P88)</f>
        <v>12854</v>
      </c>
      <c r="S88">
        <f t="shared" si="3"/>
        <v>-64170</v>
      </c>
      <c r="T88">
        <f t="shared" si="4"/>
        <v>-61045</v>
      </c>
      <c r="U88">
        <f>INT((R88-(SUM($O$6:O88)/5))/((340+5*25)/5)+1)</f>
        <v>132</v>
      </c>
      <c r="V88">
        <v>4</v>
      </c>
      <c r="W88">
        <v>80</v>
      </c>
      <c r="X88">
        <v>120</v>
      </c>
      <c r="Y88">
        <v>4</v>
      </c>
      <c r="Z88">
        <v>166</v>
      </c>
      <c r="AA88">
        <v>1265</v>
      </c>
      <c r="AB88">
        <v>830</v>
      </c>
      <c r="AC88">
        <v>3536</v>
      </c>
      <c r="AD88">
        <v>30009</v>
      </c>
      <c r="AE88">
        <v>30009</v>
      </c>
    </row>
    <row r="89" spans="1:31">
      <c r="A89">
        <v>84</v>
      </c>
      <c r="B89">
        <v>84</v>
      </c>
      <c r="C89">
        <v>440160</v>
      </c>
      <c r="D89">
        <v>6</v>
      </c>
      <c r="E89">
        <v>6</v>
      </c>
      <c r="F89">
        <v>40</v>
      </c>
      <c r="G89">
        <v>168</v>
      </c>
      <c r="H89">
        <v>80</v>
      </c>
      <c r="I89">
        <v>100</v>
      </c>
      <c r="J89">
        <v>200</v>
      </c>
      <c r="K89">
        <v>300</v>
      </c>
      <c r="L89">
        <v>80</v>
      </c>
      <c r="M89">
        <v>100</v>
      </c>
      <c r="N89">
        <v>10</v>
      </c>
      <c r="O89">
        <v>50</v>
      </c>
      <c r="P89">
        <f t="shared" si="2"/>
        <v>524</v>
      </c>
      <c r="Q89">
        <v>15</v>
      </c>
      <c r="R89">
        <f>SUM($P$6:P89)</f>
        <v>13378</v>
      </c>
      <c r="S89">
        <f t="shared" si="3"/>
        <v>-66790</v>
      </c>
      <c r="T89">
        <f t="shared" si="4"/>
        <v>-63615</v>
      </c>
      <c r="U89">
        <f>INT((R89-(SUM($O$6:O89)/5))/((340+5*25)/5)+1)</f>
        <v>138</v>
      </c>
      <c r="V89">
        <v>4</v>
      </c>
      <c r="W89">
        <v>80</v>
      </c>
      <c r="X89">
        <v>120</v>
      </c>
      <c r="Y89">
        <v>4</v>
      </c>
      <c r="Z89">
        <v>168</v>
      </c>
      <c r="AA89">
        <v>1280</v>
      </c>
      <c r="AB89">
        <v>840</v>
      </c>
      <c r="AC89">
        <v>3628</v>
      </c>
      <c r="AD89">
        <v>30009</v>
      </c>
      <c r="AE89">
        <v>30009</v>
      </c>
    </row>
    <row r="90" spans="1:31">
      <c r="A90">
        <v>85</v>
      </c>
      <c r="B90">
        <v>85</v>
      </c>
      <c r="C90">
        <v>458150</v>
      </c>
      <c r="D90">
        <v>6</v>
      </c>
      <c r="E90">
        <v>6</v>
      </c>
      <c r="F90">
        <v>40</v>
      </c>
      <c r="G90">
        <v>170</v>
      </c>
      <c r="H90">
        <v>80</v>
      </c>
      <c r="I90">
        <v>100</v>
      </c>
      <c r="J90">
        <v>200</v>
      </c>
      <c r="K90">
        <v>300</v>
      </c>
      <c r="L90">
        <v>80</v>
      </c>
      <c r="M90">
        <v>100</v>
      </c>
      <c r="N90">
        <v>10</v>
      </c>
      <c r="O90">
        <v>50</v>
      </c>
      <c r="P90">
        <f t="shared" si="2"/>
        <v>539</v>
      </c>
      <c r="Q90">
        <v>15</v>
      </c>
      <c r="R90">
        <f>SUM($P$6:P90)</f>
        <v>13917</v>
      </c>
      <c r="S90">
        <f t="shared" si="3"/>
        <v>-69485</v>
      </c>
      <c r="T90">
        <f t="shared" si="4"/>
        <v>-66260</v>
      </c>
      <c r="U90">
        <f>INT((R90-(SUM($O$6:O90)/5))/((340+5*25)/5)+1)</f>
        <v>143</v>
      </c>
      <c r="V90">
        <v>4</v>
      </c>
      <c r="W90">
        <v>80</v>
      </c>
      <c r="X90">
        <v>120</v>
      </c>
      <c r="Y90">
        <v>4</v>
      </c>
      <c r="Z90">
        <v>170</v>
      </c>
      <c r="AA90">
        <v>1295</v>
      </c>
      <c r="AB90">
        <v>850</v>
      </c>
      <c r="AC90">
        <v>3628</v>
      </c>
      <c r="AD90">
        <v>30009</v>
      </c>
      <c r="AE90">
        <v>30009</v>
      </c>
    </row>
    <row r="91" spans="1:31">
      <c r="A91">
        <v>86</v>
      </c>
      <c r="B91">
        <v>86</v>
      </c>
      <c r="C91">
        <v>476440</v>
      </c>
      <c r="D91">
        <v>6</v>
      </c>
      <c r="E91">
        <v>6</v>
      </c>
      <c r="F91">
        <v>40</v>
      </c>
      <c r="G91">
        <v>172</v>
      </c>
      <c r="H91">
        <v>80</v>
      </c>
      <c r="I91">
        <v>100</v>
      </c>
      <c r="J91">
        <v>200</v>
      </c>
      <c r="K91">
        <v>300</v>
      </c>
      <c r="L91">
        <v>80</v>
      </c>
      <c r="M91">
        <v>100</v>
      </c>
      <c r="N91">
        <v>10</v>
      </c>
      <c r="O91">
        <v>50</v>
      </c>
      <c r="P91">
        <f t="shared" ref="P91:P125" si="5">P90+Q91</f>
        <v>554</v>
      </c>
      <c r="Q91">
        <v>15</v>
      </c>
      <c r="R91">
        <f>SUM($P$6:P91)</f>
        <v>14471</v>
      </c>
      <c r="S91">
        <f t="shared" si="3"/>
        <v>-72255</v>
      </c>
      <c r="T91">
        <f t="shared" si="4"/>
        <v>-68980</v>
      </c>
      <c r="U91">
        <f>INT((R91-(SUM($O$6:O91)/5))/((340+5*25)/5)+1)</f>
        <v>149</v>
      </c>
      <c r="V91">
        <v>4</v>
      </c>
      <c r="W91">
        <v>80</v>
      </c>
      <c r="X91">
        <v>120</v>
      </c>
      <c r="Y91">
        <v>4</v>
      </c>
      <c r="Z91">
        <v>172</v>
      </c>
      <c r="AA91">
        <v>1310</v>
      </c>
      <c r="AB91">
        <v>860</v>
      </c>
      <c r="AC91">
        <v>3318</v>
      </c>
      <c r="AD91">
        <v>30009</v>
      </c>
      <c r="AE91">
        <v>30009</v>
      </c>
    </row>
    <row r="92" spans="1:31">
      <c r="A92">
        <v>87</v>
      </c>
      <c r="B92">
        <v>87</v>
      </c>
      <c r="C92">
        <v>495030</v>
      </c>
      <c r="D92">
        <v>6</v>
      </c>
      <c r="E92">
        <v>6</v>
      </c>
      <c r="F92">
        <v>40</v>
      </c>
      <c r="G92">
        <v>174</v>
      </c>
      <c r="H92">
        <v>80</v>
      </c>
      <c r="I92">
        <v>100</v>
      </c>
      <c r="J92">
        <v>200</v>
      </c>
      <c r="K92">
        <v>300</v>
      </c>
      <c r="L92">
        <v>80</v>
      </c>
      <c r="M92">
        <v>100</v>
      </c>
      <c r="N92">
        <v>10</v>
      </c>
      <c r="O92">
        <v>50</v>
      </c>
      <c r="P92">
        <f t="shared" si="5"/>
        <v>569</v>
      </c>
      <c r="Q92">
        <v>15</v>
      </c>
      <c r="R92">
        <f>SUM($P$6:P92)</f>
        <v>15040</v>
      </c>
      <c r="S92">
        <f t="shared" si="3"/>
        <v>-75100</v>
      </c>
      <c r="T92">
        <f t="shared" si="4"/>
        <v>-71775</v>
      </c>
      <c r="U92">
        <f>INT((R92-(SUM($O$6:O92)/5))/((340+5*25)/5)+1)</f>
        <v>155</v>
      </c>
      <c r="V92">
        <v>4</v>
      </c>
      <c r="W92">
        <v>80</v>
      </c>
      <c r="X92">
        <v>120</v>
      </c>
      <c r="Y92">
        <v>4</v>
      </c>
      <c r="Z92">
        <v>174</v>
      </c>
      <c r="AA92">
        <v>1325</v>
      </c>
      <c r="AB92">
        <v>870</v>
      </c>
      <c r="AC92">
        <v>3318</v>
      </c>
      <c r="AD92">
        <v>30009</v>
      </c>
      <c r="AE92">
        <v>30009</v>
      </c>
    </row>
    <row r="93" spans="1:31">
      <c r="A93">
        <v>88</v>
      </c>
      <c r="B93">
        <v>88</v>
      </c>
      <c r="C93">
        <v>513920</v>
      </c>
      <c r="D93">
        <v>6</v>
      </c>
      <c r="E93">
        <v>6</v>
      </c>
      <c r="F93">
        <v>40</v>
      </c>
      <c r="G93">
        <v>176</v>
      </c>
      <c r="H93">
        <v>80</v>
      </c>
      <c r="I93">
        <v>100</v>
      </c>
      <c r="J93">
        <v>200</v>
      </c>
      <c r="K93">
        <v>300</v>
      </c>
      <c r="L93">
        <v>80</v>
      </c>
      <c r="M93">
        <v>100</v>
      </c>
      <c r="N93">
        <v>10</v>
      </c>
      <c r="O93">
        <v>50</v>
      </c>
      <c r="P93">
        <f t="shared" si="5"/>
        <v>584</v>
      </c>
      <c r="Q93">
        <v>15</v>
      </c>
      <c r="R93">
        <f>SUM($P$6:P93)</f>
        <v>15624</v>
      </c>
      <c r="S93">
        <f t="shared" si="3"/>
        <v>-78020</v>
      </c>
      <c r="T93">
        <f t="shared" si="4"/>
        <v>-74645</v>
      </c>
      <c r="U93">
        <f>INT((R93-(SUM($O$6:O93)/5))/((340+5*25)/5)+1)</f>
        <v>161</v>
      </c>
      <c r="V93">
        <v>4</v>
      </c>
      <c r="W93">
        <v>80</v>
      </c>
      <c r="X93">
        <v>120</v>
      </c>
      <c r="Y93">
        <v>4</v>
      </c>
      <c r="Z93">
        <v>176</v>
      </c>
      <c r="AA93">
        <v>1340</v>
      </c>
      <c r="AB93">
        <v>880</v>
      </c>
      <c r="AC93">
        <v>3318</v>
      </c>
      <c r="AD93">
        <v>30009</v>
      </c>
      <c r="AE93">
        <v>30009</v>
      </c>
    </row>
    <row r="94" spans="1:31">
      <c r="A94">
        <v>89</v>
      </c>
      <c r="B94">
        <v>89</v>
      </c>
      <c r="C94">
        <v>533110</v>
      </c>
      <c r="D94">
        <v>6</v>
      </c>
      <c r="E94">
        <v>6</v>
      </c>
      <c r="F94">
        <v>40</v>
      </c>
      <c r="G94">
        <v>178</v>
      </c>
      <c r="H94">
        <v>80</v>
      </c>
      <c r="I94">
        <v>100</v>
      </c>
      <c r="J94">
        <v>200</v>
      </c>
      <c r="K94">
        <v>300</v>
      </c>
      <c r="L94">
        <v>80</v>
      </c>
      <c r="M94">
        <v>100</v>
      </c>
      <c r="N94">
        <v>10</v>
      </c>
      <c r="O94">
        <v>50</v>
      </c>
      <c r="P94">
        <f t="shared" si="5"/>
        <v>599</v>
      </c>
      <c r="Q94">
        <v>15</v>
      </c>
      <c r="R94">
        <f>SUM($P$6:P94)</f>
        <v>16223</v>
      </c>
      <c r="S94">
        <f t="shared" si="3"/>
        <v>-81015</v>
      </c>
      <c r="T94">
        <f t="shared" si="4"/>
        <v>-77590</v>
      </c>
      <c r="U94">
        <f>INT((R94-(SUM($O$6:O94)/5))/((340+5*25)/5)+1)</f>
        <v>168</v>
      </c>
      <c r="V94">
        <v>4</v>
      </c>
      <c r="W94">
        <v>80</v>
      </c>
      <c r="X94">
        <v>120</v>
      </c>
      <c r="Y94">
        <v>4</v>
      </c>
      <c r="Z94">
        <v>178</v>
      </c>
      <c r="AA94">
        <v>1355</v>
      </c>
      <c r="AB94">
        <v>890</v>
      </c>
      <c r="AC94">
        <v>3362</v>
      </c>
      <c r="AD94">
        <v>30009</v>
      </c>
      <c r="AE94">
        <v>30009</v>
      </c>
    </row>
    <row r="95" spans="1:31">
      <c r="A95">
        <v>90</v>
      </c>
      <c r="B95">
        <v>90</v>
      </c>
      <c r="C95">
        <v>552600</v>
      </c>
      <c r="D95">
        <v>6</v>
      </c>
      <c r="E95">
        <v>6</v>
      </c>
      <c r="F95">
        <v>40</v>
      </c>
      <c r="G95">
        <v>180</v>
      </c>
      <c r="H95">
        <v>80</v>
      </c>
      <c r="I95">
        <v>100</v>
      </c>
      <c r="J95">
        <v>200</v>
      </c>
      <c r="K95">
        <v>300</v>
      </c>
      <c r="L95">
        <v>80</v>
      </c>
      <c r="M95">
        <v>100</v>
      </c>
      <c r="N95">
        <v>10</v>
      </c>
      <c r="O95">
        <v>50</v>
      </c>
      <c r="P95">
        <f t="shared" si="5"/>
        <v>614</v>
      </c>
      <c r="Q95">
        <v>15</v>
      </c>
      <c r="R95">
        <f>SUM($P$6:P95)</f>
        <v>16837</v>
      </c>
      <c r="S95">
        <f t="shared" si="3"/>
        <v>-84085</v>
      </c>
      <c r="T95">
        <f t="shared" si="4"/>
        <v>-80610</v>
      </c>
      <c r="U95">
        <f>INT((R95-(SUM($O$6:O95)/5))/((340+5*25)/5)+1)</f>
        <v>174</v>
      </c>
      <c r="V95">
        <v>4</v>
      </c>
      <c r="W95">
        <v>80</v>
      </c>
      <c r="X95">
        <v>120</v>
      </c>
      <c r="Y95">
        <v>4</v>
      </c>
      <c r="Z95">
        <v>180</v>
      </c>
      <c r="AA95">
        <v>1370</v>
      </c>
      <c r="AB95">
        <v>900</v>
      </c>
      <c r="AC95">
        <v>3362</v>
      </c>
      <c r="AD95">
        <v>30009</v>
      </c>
      <c r="AE95">
        <v>30009</v>
      </c>
    </row>
    <row r="96" spans="1:31">
      <c r="A96">
        <v>91</v>
      </c>
      <c r="B96">
        <v>91</v>
      </c>
      <c r="C96">
        <v>572390</v>
      </c>
      <c r="D96">
        <v>6</v>
      </c>
      <c r="E96">
        <v>6</v>
      </c>
      <c r="F96">
        <v>40</v>
      </c>
      <c r="G96">
        <v>182</v>
      </c>
      <c r="H96">
        <v>80</v>
      </c>
      <c r="I96">
        <v>100</v>
      </c>
      <c r="J96">
        <v>200</v>
      </c>
      <c r="K96">
        <v>300</v>
      </c>
      <c r="L96">
        <v>80</v>
      </c>
      <c r="M96">
        <v>100</v>
      </c>
      <c r="N96">
        <v>10</v>
      </c>
      <c r="O96">
        <v>50</v>
      </c>
      <c r="P96">
        <f t="shared" si="5"/>
        <v>629</v>
      </c>
      <c r="Q96">
        <v>15</v>
      </c>
      <c r="R96">
        <f>SUM($P$6:P96)</f>
        <v>17466</v>
      </c>
      <c r="S96">
        <f t="shared" si="3"/>
        <v>-87230</v>
      </c>
      <c r="T96">
        <f t="shared" si="4"/>
        <v>-83705</v>
      </c>
      <c r="U96">
        <f>INT((R96-(SUM($O$6:O96)/5))/((340+5*25)/5)+1)</f>
        <v>181</v>
      </c>
      <c r="V96">
        <v>4</v>
      </c>
      <c r="W96">
        <v>80</v>
      </c>
      <c r="X96">
        <v>120</v>
      </c>
      <c r="Y96">
        <v>4</v>
      </c>
      <c r="Z96">
        <v>182</v>
      </c>
      <c r="AA96">
        <v>1385</v>
      </c>
      <c r="AB96">
        <v>910</v>
      </c>
      <c r="AC96">
        <v>3320</v>
      </c>
      <c r="AD96">
        <v>30010</v>
      </c>
      <c r="AE96">
        <v>30010</v>
      </c>
    </row>
    <row r="97" spans="1:31">
      <c r="A97">
        <v>92</v>
      </c>
      <c r="B97">
        <v>92</v>
      </c>
      <c r="C97">
        <v>592480</v>
      </c>
      <c r="D97">
        <v>6</v>
      </c>
      <c r="E97">
        <v>6</v>
      </c>
      <c r="F97">
        <v>40</v>
      </c>
      <c r="G97">
        <v>184</v>
      </c>
      <c r="H97">
        <v>80</v>
      </c>
      <c r="I97">
        <v>100</v>
      </c>
      <c r="J97">
        <v>200</v>
      </c>
      <c r="K97">
        <v>300</v>
      </c>
      <c r="L97">
        <v>80</v>
      </c>
      <c r="M97">
        <v>100</v>
      </c>
      <c r="N97">
        <v>10</v>
      </c>
      <c r="O97">
        <v>50</v>
      </c>
      <c r="P97">
        <f t="shared" si="5"/>
        <v>644</v>
      </c>
      <c r="Q97">
        <v>15</v>
      </c>
      <c r="R97">
        <f>SUM($P$6:P97)</f>
        <v>18110</v>
      </c>
      <c r="S97">
        <f t="shared" si="3"/>
        <v>-90450</v>
      </c>
      <c r="T97">
        <f t="shared" si="4"/>
        <v>-86875</v>
      </c>
      <c r="U97">
        <f>INT((R97-(SUM($O$6:O97)/5))/((340+5*25)/5)+1)</f>
        <v>188</v>
      </c>
      <c r="V97">
        <v>4</v>
      </c>
      <c r="W97">
        <v>80</v>
      </c>
      <c r="X97">
        <v>120</v>
      </c>
      <c r="Y97">
        <v>4</v>
      </c>
      <c r="Z97">
        <v>184</v>
      </c>
      <c r="AA97">
        <v>1400</v>
      </c>
      <c r="AB97">
        <v>920</v>
      </c>
      <c r="AC97">
        <v>3438</v>
      </c>
      <c r="AD97">
        <v>30010</v>
      </c>
      <c r="AE97">
        <v>30010</v>
      </c>
    </row>
    <row r="98" spans="1:31">
      <c r="A98">
        <v>93</v>
      </c>
      <c r="B98">
        <v>93</v>
      </c>
      <c r="C98">
        <v>612870</v>
      </c>
      <c r="D98">
        <v>6</v>
      </c>
      <c r="E98">
        <v>6</v>
      </c>
      <c r="F98">
        <v>40</v>
      </c>
      <c r="G98">
        <v>186</v>
      </c>
      <c r="H98">
        <v>80</v>
      </c>
      <c r="I98">
        <v>100</v>
      </c>
      <c r="J98">
        <v>200</v>
      </c>
      <c r="K98">
        <v>300</v>
      </c>
      <c r="L98">
        <v>80</v>
      </c>
      <c r="M98">
        <v>100</v>
      </c>
      <c r="N98">
        <v>10</v>
      </c>
      <c r="O98">
        <v>50</v>
      </c>
      <c r="P98">
        <f t="shared" si="5"/>
        <v>659</v>
      </c>
      <c r="Q98">
        <v>15</v>
      </c>
      <c r="R98">
        <f>SUM($P$6:P98)</f>
        <v>18769</v>
      </c>
      <c r="S98">
        <f t="shared" si="3"/>
        <v>-93745</v>
      </c>
      <c r="T98">
        <f t="shared" si="4"/>
        <v>-90120</v>
      </c>
      <c r="U98">
        <f>INT((R98-(SUM($O$6:O98)/5))/((340+5*25)/5)+1)</f>
        <v>195</v>
      </c>
      <c r="V98">
        <v>4</v>
      </c>
      <c r="W98">
        <v>80</v>
      </c>
      <c r="X98">
        <v>120</v>
      </c>
      <c r="Y98">
        <v>4</v>
      </c>
      <c r="Z98">
        <v>186</v>
      </c>
      <c r="AA98">
        <v>1415</v>
      </c>
      <c r="AB98">
        <v>930</v>
      </c>
      <c r="AC98">
        <v>3414</v>
      </c>
      <c r="AD98">
        <v>30010</v>
      </c>
      <c r="AE98">
        <v>30010</v>
      </c>
    </row>
    <row r="99" spans="1:31">
      <c r="A99">
        <v>94</v>
      </c>
      <c r="B99">
        <v>94</v>
      </c>
      <c r="C99">
        <v>633560</v>
      </c>
      <c r="D99">
        <v>6</v>
      </c>
      <c r="E99">
        <v>6</v>
      </c>
      <c r="F99">
        <v>40</v>
      </c>
      <c r="G99">
        <v>188</v>
      </c>
      <c r="H99">
        <v>80</v>
      </c>
      <c r="I99">
        <v>100</v>
      </c>
      <c r="J99">
        <v>200</v>
      </c>
      <c r="K99">
        <v>300</v>
      </c>
      <c r="L99">
        <v>80</v>
      </c>
      <c r="M99">
        <v>100</v>
      </c>
      <c r="N99">
        <v>10</v>
      </c>
      <c r="O99">
        <v>50</v>
      </c>
      <c r="P99">
        <f t="shared" si="5"/>
        <v>674</v>
      </c>
      <c r="Q99">
        <v>15</v>
      </c>
      <c r="R99">
        <f>SUM($P$6:P99)</f>
        <v>19443</v>
      </c>
      <c r="S99">
        <f t="shared" si="3"/>
        <v>-97115</v>
      </c>
      <c r="T99">
        <f t="shared" si="4"/>
        <v>-93440</v>
      </c>
      <c r="U99">
        <f>INT((R99-(SUM($O$6:O99)/5))/((340+5*25)/5)+1)</f>
        <v>202</v>
      </c>
      <c r="V99">
        <v>4</v>
      </c>
      <c r="W99">
        <v>80</v>
      </c>
      <c r="X99">
        <v>120</v>
      </c>
      <c r="Y99">
        <v>4</v>
      </c>
      <c r="Z99">
        <v>188</v>
      </c>
      <c r="AA99">
        <v>1430</v>
      </c>
      <c r="AB99">
        <v>940</v>
      </c>
      <c r="AC99">
        <v>3438</v>
      </c>
      <c r="AD99">
        <v>30010</v>
      </c>
      <c r="AE99">
        <v>30010</v>
      </c>
    </row>
    <row r="100" spans="1:31">
      <c r="A100">
        <v>95</v>
      </c>
      <c r="B100">
        <v>95</v>
      </c>
      <c r="C100">
        <v>654550</v>
      </c>
      <c r="D100">
        <v>6</v>
      </c>
      <c r="E100">
        <v>6</v>
      </c>
      <c r="F100">
        <v>40</v>
      </c>
      <c r="G100">
        <v>190</v>
      </c>
      <c r="H100">
        <v>80</v>
      </c>
      <c r="I100">
        <v>100</v>
      </c>
      <c r="J100">
        <v>200</v>
      </c>
      <c r="K100">
        <v>300</v>
      </c>
      <c r="L100">
        <v>80</v>
      </c>
      <c r="M100">
        <v>100</v>
      </c>
      <c r="N100">
        <v>10</v>
      </c>
      <c r="O100">
        <v>50</v>
      </c>
      <c r="P100">
        <f t="shared" si="5"/>
        <v>689</v>
      </c>
      <c r="Q100">
        <v>15</v>
      </c>
      <c r="R100">
        <f>SUM($P$6:P100)</f>
        <v>20132</v>
      </c>
      <c r="S100">
        <f t="shared" si="3"/>
        <v>-100560</v>
      </c>
      <c r="T100">
        <f t="shared" si="4"/>
        <v>-96835</v>
      </c>
      <c r="U100">
        <f>INT((R100-(SUM($O$6:O100)/5))/((340+5*25)/5)+1)</f>
        <v>209</v>
      </c>
      <c r="V100">
        <v>4</v>
      </c>
      <c r="W100">
        <v>80</v>
      </c>
      <c r="X100">
        <v>120</v>
      </c>
      <c r="Y100">
        <v>4</v>
      </c>
      <c r="Z100">
        <v>190</v>
      </c>
      <c r="AA100">
        <v>1445</v>
      </c>
      <c r="AB100">
        <v>950</v>
      </c>
      <c r="AC100">
        <v>3438</v>
      </c>
      <c r="AD100">
        <v>30010</v>
      </c>
      <c r="AE100">
        <v>30010</v>
      </c>
    </row>
    <row r="101" spans="1:31">
      <c r="A101">
        <v>96</v>
      </c>
      <c r="B101">
        <v>96</v>
      </c>
      <c r="C101">
        <v>675840</v>
      </c>
      <c r="D101">
        <v>6</v>
      </c>
      <c r="E101">
        <v>6</v>
      </c>
      <c r="F101">
        <v>40</v>
      </c>
      <c r="G101">
        <v>192</v>
      </c>
      <c r="H101">
        <v>80</v>
      </c>
      <c r="I101">
        <v>100</v>
      </c>
      <c r="J101">
        <v>200</v>
      </c>
      <c r="K101">
        <v>300</v>
      </c>
      <c r="L101">
        <v>80</v>
      </c>
      <c r="M101">
        <v>100</v>
      </c>
      <c r="N101">
        <v>10</v>
      </c>
      <c r="O101">
        <v>50</v>
      </c>
      <c r="P101">
        <f t="shared" si="5"/>
        <v>704</v>
      </c>
      <c r="Q101">
        <v>15</v>
      </c>
      <c r="R101">
        <f>SUM($P$6:P101)</f>
        <v>20836</v>
      </c>
      <c r="S101">
        <f t="shared" si="3"/>
        <v>-104080</v>
      </c>
      <c r="T101">
        <f t="shared" si="4"/>
        <v>-100305</v>
      </c>
      <c r="U101">
        <f>INT((R101-(SUM($O$6:O101)/5))/((340+5*25)/5)+1)</f>
        <v>216</v>
      </c>
      <c r="V101">
        <v>4</v>
      </c>
      <c r="W101">
        <v>80</v>
      </c>
      <c r="X101">
        <v>120</v>
      </c>
      <c r="Y101">
        <v>4</v>
      </c>
      <c r="Z101">
        <v>192</v>
      </c>
      <c r="AA101">
        <v>1460</v>
      </c>
      <c r="AB101">
        <v>960</v>
      </c>
      <c r="AC101">
        <v>3414</v>
      </c>
      <c r="AD101">
        <v>30010</v>
      </c>
      <c r="AE101">
        <v>30010</v>
      </c>
    </row>
    <row r="102" spans="1:31">
      <c r="A102">
        <v>97</v>
      </c>
      <c r="B102">
        <v>97</v>
      </c>
      <c r="C102">
        <v>697430</v>
      </c>
      <c r="D102">
        <v>6</v>
      </c>
      <c r="E102">
        <v>6</v>
      </c>
      <c r="F102">
        <v>40</v>
      </c>
      <c r="G102">
        <v>194</v>
      </c>
      <c r="H102">
        <v>80</v>
      </c>
      <c r="I102">
        <v>100</v>
      </c>
      <c r="J102">
        <v>200</v>
      </c>
      <c r="K102">
        <v>300</v>
      </c>
      <c r="L102">
        <v>80</v>
      </c>
      <c r="M102">
        <v>100</v>
      </c>
      <c r="N102">
        <v>10</v>
      </c>
      <c r="O102">
        <v>50</v>
      </c>
      <c r="P102">
        <f t="shared" si="5"/>
        <v>719</v>
      </c>
      <c r="Q102">
        <v>15</v>
      </c>
      <c r="R102">
        <f>SUM($P$6:P102)</f>
        <v>21555</v>
      </c>
      <c r="S102">
        <f t="shared" si="3"/>
        <v>-107675</v>
      </c>
      <c r="T102">
        <f t="shared" si="4"/>
        <v>-103850</v>
      </c>
      <c r="U102">
        <f>INT((R102-(SUM($O$6:O102)/5))/((340+5*25)/5)+1)</f>
        <v>224</v>
      </c>
      <c r="V102">
        <v>4</v>
      </c>
      <c r="W102">
        <v>80</v>
      </c>
      <c r="X102">
        <v>120</v>
      </c>
      <c r="Y102">
        <v>4</v>
      </c>
      <c r="Z102">
        <v>194</v>
      </c>
      <c r="AA102">
        <v>1475</v>
      </c>
      <c r="AB102">
        <v>970</v>
      </c>
      <c r="AC102">
        <v>3414</v>
      </c>
      <c r="AD102">
        <v>30010</v>
      </c>
      <c r="AE102">
        <v>30010</v>
      </c>
    </row>
    <row r="103" spans="1:31">
      <c r="A103">
        <v>98</v>
      </c>
      <c r="B103">
        <v>98</v>
      </c>
      <c r="C103">
        <v>719320</v>
      </c>
      <c r="D103">
        <v>6</v>
      </c>
      <c r="E103">
        <v>6</v>
      </c>
      <c r="F103">
        <v>40</v>
      </c>
      <c r="G103">
        <v>196</v>
      </c>
      <c r="H103">
        <v>80</v>
      </c>
      <c r="I103">
        <v>100</v>
      </c>
      <c r="J103">
        <v>200</v>
      </c>
      <c r="K103">
        <v>300</v>
      </c>
      <c r="L103">
        <v>80</v>
      </c>
      <c r="M103">
        <v>100</v>
      </c>
      <c r="N103">
        <v>10</v>
      </c>
      <c r="O103">
        <v>50</v>
      </c>
      <c r="P103">
        <f t="shared" si="5"/>
        <v>734</v>
      </c>
      <c r="Q103">
        <v>15</v>
      </c>
      <c r="R103">
        <f>SUM($P$6:P103)</f>
        <v>22289</v>
      </c>
      <c r="S103">
        <f t="shared" si="3"/>
        <v>-111345</v>
      </c>
      <c r="T103">
        <f t="shared" si="4"/>
        <v>-107470</v>
      </c>
      <c r="U103">
        <f>INT((R103-(SUM($O$6:O103)/5))/((340+5*25)/5)+1)</f>
        <v>232</v>
      </c>
      <c r="V103">
        <v>4</v>
      </c>
      <c r="W103">
        <v>80</v>
      </c>
      <c r="X103">
        <v>120</v>
      </c>
      <c r="Y103">
        <v>4</v>
      </c>
      <c r="Z103">
        <v>196</v>
      </c>
      <c r="AA103">
        <v>1490</v>
      </c>
      <c r="AB103">
        <v>980</v>
      </c>
      <c r="AC103">
        <v>3414</v>
      </c>
      <c r="AD103">
        <v>30010</v>
      </c>
      <c r="AE103">
        <v>30010</v>
      </c>
    </row>
    <row r="104" spans="1:31">
      <c r="A104">
        <v>99</v>
      </c>
      <c r="B104">
        <v>99</v>
      </c>
      <c r="C104">
        <v>741510</v>
      </c>
      <c r="D104">
        <v>6</v>
      </c>
      <c r="E104">
        <v>6</v>
      </c>
      <c r="F104">
        <v>40</v>
      </c>
      <c r="G104">
        <v>198</v>
      </c>
      <c r="H104">
        <v>80</v>
      </c>
      <c r="I104">
        <v>100</v>
      </c>
      <c r="J104">
        <v>200</v>
      </c>
      <c r="K104">
        <v>300</v>
      </c>
      <c r="L104">
        <v>80</v>
      </c>
      <c r="M104">
        <v>100</v>
      </c>
      <c r="N104">
        <v>10</v>
      </c>
      <c r="O104">
        <v>50</v>
      </c>
      <c r="P104">
        <f t="shared" si="5"/>
        <v>749</v>
      </c>
      <c r="Q104">
        <v>15</v>
      </c>
      <c r="R104">
        <f>SUM($P$6:P104)</f>
        <v>23038</v>
      </c>
      <c r="S104">
        <f t="shared" si="3"/>
        <v>-115090</v>
      </c>
      <c r="T104">
        <f t="shared" si="4"/>
        <v>-111165</v>
      </c>
      <c r="U104">
        <f>INT((R104-(SUM($O$6:O104)/5))/((340+5*25)/5)+1)</f>
        <v>240</v>
      </c>
      <c r="V104">
        <v>4</v>
      </c>
      <c r="W104">
        <v>80</v>
      </c>
      <c r="X104">
        <v>120</v>
      </c>
      <c r="Y104">
        <v>4</v>
      </c>
      <c r="Z104">
        <v>198</v>
      </c>
      <c r="AA104">
        <v>1505</v>
      </c>
      <c r="AB104">
        <v>990</v>
      </c>
      <c r="AC104">
        <v>3494</v>
      </c>
      <c r="AD104">
        <v>30010</v>
      </c>
      <c r="AE104">
        <v>30010</v>
      </c>
    </row>
    <row r="105" spans="1:31">
      <c r="A105">
        <v>100</v>
      </c>
      <c r="B105">
        <v>100</v>
      </c>
      <c r="C105">
        <v>764000</v>
      </c>
      <c r="D105">
        <v>6</v>
      </c>
      <c r="E105">
        <v>6</v>
      </c>
      <c r="F105">
        <v>40</v>
      </c>
      <c r="G105">
        <v>200</v>
      </c>
      <c r="H105">
        <v>80</v>
      </c>
      <c r="I105">
        <v>100</v>
      </c>
      <c r="J105">
        <v>200</v>
      </c>
      <c r="K105">
        <v>300</v>
      </c>
      <c r="L105">
        <v>80</v>
      </c>
      <c r="M105">
        <v>100</v>
      </c>
      <c r="N105">
        <v>10</v>
      </c>
      <c r="O105">
        <v>50</v>
      </c>
      <c r="P105">
        <f t="shared" si="5"/>
        <v>764</v>
      </c>
      <c r="Q105">
        <v>15</v>
      </c>
      <c r="R105">
        <f>SUM($P$6:P105)</f>
        <v>23802</v>
      </c>
      <c r="S105">
        <f t="shared" si="3"/>
        <v>-118910</v>
      </c>
      <c r="T105">
        <f t="shared" si="4"/>
        <v>-114935</v>
      </c>
      <c r="U105">
        <f>INT((R105-(SUM($O$6:O105)/5))/((340+5*25)/5)+1)</f>
        <v>248</v>
      </c>
      <c r="V105">
        <v>4</v>
      </c>
      <c r="W105">
        <v>80</v>
      </c>
      <c r="X105">
        <v>120</v>
      </c>
      <c r="Y105">
        <v>4</v>
      </c>
      <c r="Z105">
        <v>200</v>
      </c>
      <c r="AA105">
        <v>1520</v>
      </c>
      <c r="AB105">
        <v>1000</v>
      </c>
      <c r="AC105">
        <v>3494</v>
      </c>
      <c r="AD105">
        <v>30010</v>
      </c>
      <c r="AE105">
        <v>30010</v>
      </c>
    </row>
    <row r="106" spans="1:31">
      <c r="A106">
        <v>101</v>
      </c>
      <c r="B106">
        <v>101</v>
      </c>
      <c r="C106">
        <v>789820</v>
      </c>
      <c r="D106">
        <v>6</v>
      </c>
      <c r="E106">
        <v>6</v>
      </c>
      <c r="F106">
        <v>40</v>
      </c>
      <c r="G106">
        <v>202</v>
      </c>
      <c r="H106">
        <v>80</v>
      </c>
      <c r="I106">
        <v>100</v>
      </c>
      <c r="J106">
        <v>200</v>
      </c>
      <c r="K106">
        <v>300</v>
      </c>
      <c r="L106">
        <v>80</v>
      </c>
      <c r="M106">
        <v>100</v>
      </c>
      <c r="N106">
        <v>10</v>
      </c>
      <c r="O106">
        <v>50</v>
      </c>
      <c r="P106">
        <f t="shared" si="5"/>
        <v>782</v>
      </c>
      <c r="Q106">
        <v>18</v>
      </c>
      <c r="R106">
        <f>SUM($P$6:P106)</f>
        <v>24584</v>
      </c>
      <c r="S106">
        <f t="shared" si="3"/>
        <v>-122820</v>
      </c>
      <c r="T106">
        <f t="shared" si="4"/>
        <v>-118795</v>
      </c>
      <c r="U106">
        <f>INT((R106-(SUM($O$6:O106)/5))/((340+5*25)/5)+1)</f>
        <v>256</v>
      </c>
      <c r="V106">
        <v>4</v>
      </c>
      <c r="W106">
        <v>80</v>
      </c>
      <c r="X106">
        <v>120</v>
      </c>
      <c r="Y106">
        <v>4</v>
      </c>
      <c r="Z106">
        <v>202</v>
      </c>
      <c r="AA106">
        <v>1535</v>
      </c>
      <c r="AB106">
        <v>1010</v>
      </c>
      <c r="AC106">
        <v>3578</v>
      </c>
      <c r="AD106">
        <v>30011</v>
      </c>
      <c r="AE106">
        <v>30011</v>
      </c>
    </row>
    <row r="107" spans="1:31">
      <c r="A107">
        <v>102</v>
      </c>
      <c r="B107">
        <v>102</v>
      </c>
      <c r="C107">
        <v>816000</v>
      </c>
      <c r="D107">
        <v>6</v>
      </c>
      <c r="E107">
        <v>6</v>
      </c>
      <c r="F107">
        <v>40</v>
      </c>
      <c r="G107">
        <v>204</v>
      </c>
      <c r="H107">
        <v>80</v>
      </c>
      <c r="I107">
        <v>100</v>
      </c>
      <c r="J107">
        <v>200</v>
      </c>
      <c r="K107">
        <v>300</v>
      </c>
      <c r="L107">
        <v>80</v>
      </c>
      <c r="M107">
        <v>100</v>
      </c>
      <c r="N107">
        <v>10</v>
      </c>
      <c r="O107">
        <v>50</v>
      </c>
      <c r="P107">
        <f t="shared" si="5"/>
        <v>800</v>
      </c>
      <c r="Q107">
        <v>18</v>
      </c>
      <c r="R107">
        <f>SUM($P$6:P107)</f>
        <v>25384</v>
      </c>
      <c r="S107">
        <f t="shared" si="3"/>
        <v>-126820</v>
      </c>
      <c r="T107">
        <f t="shared" si="4"/>
        <v>-122745</v>
      </c>
      <c r="U107">
        <f>INT((R107-(SUM($O$6:O107)/5))/((340+5*25)/5)+1)</f>
        <v>265</v>
      </c>
      <c r="V107">
        <v>4</v>
      </c>
      <c r="W107">
        <v>80</v>
      </c>
      <c r="X107">
        <v>120</v>
      </c>
      <c r="Y107">
        <v>4</v>
      </c>
      <c r="Z107">
        <v>204</v>
      </c>
      <c r="AA107">
        <v>1550</v>
      </c>
      <c r="AB107">
        <v>1020</v>
      </c>
      <c r="AC107">
        <v>3578</v>
      </c>
      <c r="AD107">
        <v>30011</v>
      </c>
      <c r="AE107">
        <v>30011</v>
      </c>
    </row>
    <row r="108" spans="1:31">
      <c r="A108">
        <v>103</v>
      </c>
      <c r="B108">
        <v>103</v>
      </c>
      <c r="C108">
        <v>842540</v>
      </c>
      <c r="D108">
        <v>6</v>
      </c>
      <c r="E108">
        <v>6</v>
      </c>
      <c r="F108">
        <v>40</v>
      </c>
      <c r="G108">
        <v>206</v>
      </c>
      <c r="H108">
        <v>80</v>
      </c>
      <c r="I108">
        <v>100</v>
      </c>
      <c r="J108">
        <v>200</v>
      </c>
      <c r="K108">
        <v>300</v>
      </c>
      <c r="L108">
        <v>80</v>
      </c>
      <c r="M108">
        <v>100</v>
      </c>
      <c r="N108">
        <v>10</v>
      </c>
      <c r="O108">
        <v>50</v>
      </c>
      <c r="P108">
        <f t="shared" si="5"/>
        <v>818</v>
      </c>
      <c r="Q108">
        <v>18</v>
      </c>
      <c r="R108">
        <f>SUM($P$6:P108)</f>
        <v>26202</v>
      </c>
      <c r="S108">
        <f t="shared" si="3"/>
        <v>-130910</v>
      </c>
      <c r="T108">
        <f t="shared" si="4"/>
        <v>-126785</v>
      </c>
      <c r="U108">
        <f>INT((R108-(SUM($O$6:O108)/5))/((340+5*25)/5)+1)</f>
        <v>273</v>
      </c>
      <c r="V108">
        <v>4</v>
      </c>
      <c r="W108">
        <v>80</v>
      </c>
      <c r="X108">
        <v>120</v>
      </c>
      <c r="Y108">
        <v>4</v>
      </c>
      <c r="Z108">
        <v>206</v>
      </c>
      <c r="AA108">
        <v>1565</v>
      </c>
      <c r="AB108">
        <v>1030</v>
      </c>
      <c r="AC108">
        <v>3578</v>
      </c>
      <c r="AD108">
        <v>30011</v>
      </c>
      <c r="AE108">
        <v>30011</v>
      </c>
    </row>
    <row r="109" spans="1:31">
      <c r="A109">
        <v>104</v>
      </c>
      <c r="B109">
        <v>104</v>
      </c>
      <c r="C109">
        <v>869440</v>
      </c>
      <c r="D109">
        <v>6</v>
      </c>
      <c r="E109">
        <v>6</v>
      </c>
      <c r="F109">
        <v>40</v>
      </c>
      <c r="G109">
        <v>208</v>
      </c>
      <c r="H109">
        <v>80</v>
      </c>
      <c r="I109">
        <v>100</v>
      </c>
      <c r="J109">
        <v>200</v>
      </c>
      <c r="K109">
        <v>300</v>
      </c>
      <c r="L109">
        <v>80</v>
      </c>
      <c r="M109">
        <v>100</v>
      </c>
      <c r="N109">
        <v>10</v>
      </c>
      <c r="O109">
        <v>50</v>
      </c>
      <c r="P109">
        <f t="shared" si="5"/>
        <v>836</v>
      </c>
      <c r="Q109">
        <v>18</v>
      </c>
      <c r="R109">
        <f>SUM($P$6:P109)</f>
        <v>27038</v>
      </c>
      <c r="S109">
        <f t="shared" si="3"/>
        <v>-135090</v>
      </c>
      <c r="T109">
        <f t="shared" si="4"/>
        <v>-130915</v>
      </c>
      <c r="U109">
        <f>INT((R109-(SUM($O$6:O109)/5))/((340+5*25)/5)+1)</f>
        <v>282</v>
      </c>
      <c r="V109">
        <v>4</v>
      </c>
      <c r="W109">
        <v>80</v>
      </c>
      <c r="X109">
        <v>120</v>
      </c>
      <c r="Y109">
        <v>4</v>
      </c>
      <c r="Z109">
        <v>208</v>
      </c>
      <c r="AA109">
        <v>1580</v>
      </c>
      <c r="AB109">
        <v>1040</v>
      </c>
      <c r="AC109">
        <v>3664</v>
      </c>
      <c r="AD109">
        <v>30011</v>
      </c>
      <c r="AE109">
        <v>30011</v>
      </c>
    </row>
    <row r="110" spans="1:31">
      <c r="A110">
        <v>105</v>
      </c>
      <c r="B110">
        <v>105</v>
      </c>
      <c r="C110">
        <v>896700</v>
      </c>
      <c r="D110">
        <v>6</v>
      </c>
      <c r="E110">
        <v>6</v>
      </c>
      <c r="F110">
        <v>40</v>
      </c>
      <c r="G110">
        <v>210</v>
      </c>
      <c r="H110">
        <v>80</v>
      </c>
      <c r="I110">
        <v>100</v>
      </c>
      <c r="J110">
        <v>200</v>
      </c>
      <c r="K110">
        <v>300</v>
      </c>
      <c r="L110">
        <v>80</v>
      </c>
      <c r="M110">
        <v>100</v>
      </c>
      <c r="N110">
        <v>10</v>
      </c>
      <c r="O110">
        <v>50</v>
      </c>
      <c r="P110">
        <f t="shared" si="5"/>
        <v>854</v>
      </c>
      <c r="Q110">
        <v>18</v>
      </c>
      <c r="R110">
        <f>SUM($P$6:P110)</f>
        <v>27892</v>
      </c>
      <c r="S110">
        <f t="shared" si="3"/>
        <v>-139360</v>
      </c>
      <c r="T110">
        <f t="shared" si="4"/>
        <v>-135135</v>
      </c>
      <c r="U110">
        <f>INT((R110-(SUM($O$6:O110)/5))/((340+5*25)/5)+1)</f>
        <v>291</v>
      </c>
      <c r="V110">
        <v>4</v>
      </c>
      <c r="W110">
        <v>80</v>
      </c>
      <c r="X110">
        <v>120</v>
      </c>
      <c r="Y110">
        <v>4</v>
      </c>
      <c r="Z110">
        <v>210</v>
      </c>
      <c r="AA110">
        <v>1595</v>
      </c>
      <c r="AB110">
        <v>1050</v>
      </c>
      <c r="AC110">
        <v>3664</v>
      </c>
      <c r="AD110">
        <v>30011</v>
      </c>
      <c r="AE110">
        <v>30011</v>
      </c>
    </row>
    <row r="111" spans="1:31">
      <c r="A111">
        <v>106</v>
      </c>
      <c r="B111">
        <v>106</v>
      </c>
      <c r="C111">
        <v>924320</v>
      </c>
      <c r="D111">
        <v>6</v>
      </c>
      <c r="E111">
        <v>6</v>
      </c>
      <c r="F111">
        <v>40</v>
      </c>
      <c r="G111">
        <v>212</v>
      </c>
      <c r="H111">
        <v>80</v>
      </c>
      <c r="I111">
        <v>100</v>
      </c>
      <c r="J111">
        <v>200</v>
      </c>
      <c r="K111">
        <v>300</v>
      </c>
      <c r="L111">
        <v>80</v>
      </c>
      <c r="M111">
        <v>100</v>
      </c>
      <c r="N111">
        <v>10</v>
      </c>
      <c r="O111">
        <v>50</v>
      </c>
      <c r="P111">
        <f t="shared" si="5"/>
        <v>872</v>
      </c>
      <c r="Q111">
        <v>18</v>
      </c>
      <c r="R111">
        <f>SUM($P$6:P111)</f>
        <v>28764</v>
      </c>
      <c r="S111">
        <f t="shared" si="3"/>
        <v>-143720</v>
      </c>
      <c r="T111">
        <f t="shared" si="4"/>
        <v>-139445</v>
      </c>
      <c r="U111">
        <f>INT((R111-(SUM($O$6:O111)/5))/((340+5*25)/5)+1)</f>
        <v>301</v>
      </c>
      <c r="V111">
        <v>4</v>
      </c>
      <c r="W111">
        <v>80</v>
      </c>
      <c r="X111">
        <v>120</v>
      </c>
      <c r="Y111">
        <v>4</v>
      </c>
      <c r="Z111">
        <v>212</v>
      </c>
      <c r="AA111">
        <v>1610</v>
      </c>
      <c r="AB111">
        <v>1060</v>
      </c>
      <c r="AC111">
        <v>3750</v>
      </c>
      <c r="AD111">
        <v>30011</v>
      </c>
      <c r="AE111">
        <v>30011</v>
      </c>
    </row>
    <row r="112" spans="1:31">
      <c r="A112">
        <v>107</v>
      </c>
      <c r="B112">
        <v>107</v>
      </c>
      <c r="C112">
        <v>952300</v>
      </c>
      <c r="D112">
        <v>6</v>
      </c>
      <c r="E112">
        <v>6</v>
      </c>
      <c r="F112">
        <v>40</v>
      </c>
      <c r="G112">
        <v>214</v>
      </c>
      <c r="H112">
        <v>80</v>
      </c>
      <c r="I112">
        <v>100</v>
      </c>
      <c r="J112">
        <v>200</v>
      </c>
      <c r="K112">
        <v>300</v>
      </c>
      <c r="L112">
        <v>80</v>
      </c>
      <c r="M112">
        <v>100</v>
      </c>
      <c r="N112">
        <v>10</v>
      </c>
      <c r="O112">
        <v>50</v>
      </c>
      <c r="P112">
        <f t="shared" si="5"/>
        <v>890</v>
      </c>
      <c r="Q112">
        <v>18</v>
      </c>
      <c r="R112">
        <f>SUM($P$6:P112)</f>
        <v>29654</v>
      </c>
      <c r="S112">
        <f t="shared" si="3"/>
        <v>-148170</v>
      </c>
      <c r="T112">
        <f t="shared" si="4"/>
        <v>-143845</v>
      </c>
      <c r="U112">
        <f>INT((R112-(SUM($O$6:O112)/5))/((340+5*25)/5)+1)</f>
        <v>310</v>
      </c>
      <c r="V112">
        <v>4</v>
      </c>
      <c r="W112">
        <v>80</v>
      </c>
      <c r="X112">
        <v>120</v>
      </c>
      <c r="Y112">
        <v>4</v>
      </c>
      <c r="Z112">
        <v>214</v>
      </c>
      <c r="AA112">
        <v>1625</v>
      </c>
      <c r="AB112">
        <v>1070</v>
      </c>
      <c r="AC112">
        <v>3750</v>
      </c>
      <c r="AD112">
        <v>30011</v>
      </c>
      <c r="AE112">
        <v>30011</v>
      </c>
    </row>
    <row r="113" spans="1:31">
      <c r="A113">
        <v>108</v>
      </c>
      <c r="B113">
        <v>108</v>
      </c>
      <c r="C113">
        <v>980640</v>
      </c>
      <c r="D113">
        <v>6</v>
      </c>
      <c r="E113">
        <v>6</v>
      </c>
      <c r="F113">
        <v>40</v>
      </c>
      <c r="G113">
        <v>216</v>
      </c>
      <c r="H113">
        <v>80</v>
      </c>
      <c r="I113">
        <v>100</v>
      </c>
      <c r="J113">
        <v>200</v>
      </c>
      <c r="K113">
        <v>300</v>
      </c>
      <c r="L113">
        <v>80</v>
      </c>
      <c r="M113">
        <v>100</v>
      </c>
      <c r="N113">
        <v>10</v>
      </c>
      <c r="O113">
        <v>50</v>
      </c>
      <c r="P113">
        <f t="shared" si="5"/>
        <v>908</v>
      </c>
      <c r="Q113">
        <v>18</v>
      </c>
      <c r="R113">
        <f>SUM($P$6:P113)</f>
        <v>30562</v>
      </c>
      <c r="S113">
        <f t="shared" si="3"/>
        <v>-152710</v>
      </c>
      <c r="T113">
        <f t="shared" si="4"/>
        <v>-148335</v>
      </c>
      <c r="U113">
        <f>INT((R113-(SUM($O$6:O113)/5))/((340+5*25)/5)+1)</f>
        <v>320</v>
      </c>
      <c r="V113">
        <v>4</v>
      </c>
      <c r="W113">
        <v>80</v>
      </c>
      <c r="X113">
        <v>120</v>
      </c>
      <c r="Y113">
        <v>4</v>
      </c>
      <c r="Z113">
        <v>216</v>
      </c>
      <c r="AA113">
        <v>1640</v>
      </c>
      <c r="AB113">
        <v>1080</v>
      </c>
      <c r="AC113">
        <v>3750</v>
      </c>
      <c r="AD113">
        <v>30011</v>
      </c>
      <c r="AE113">
        <v>30011</v>
      </c>
    </row>
    <row r="114" spans="1:31">
      <c r="A114">
        <v>109</v>
      </c>
      <c r="B114">
        <v>109</v>
      </c>
      <c r="C114">
        <v>1009340</v>
      </c>
      <c r="D114">
        <v>6</v>
      </c>
      <c r="E114">
        <v>6</v>
      </c>
      <c r="F114">
        <v>40</v>
      </c>
      <c r="G114">
        <v>218</v>
      </c>
      <c r="H114">
        <v>80</v>
      </c>
      <c r="I114">
        <v>100</v>
      </c>
      <c r="J114">
        <v>200</v>
      </c>
      <c r="K114">
        <v>300</v>
      </c>
      <c r="L114">
        <v>80</v>
      </c>
      <c r="M114">
        <v>100</v>
      </c>
      <c r="N114">
        <v>10</v>
      </c>
      <c r="O114">
        <v>50</v>
      </c>
      <c r="P114">
        <f t="shared" si="5"/>
        <v>926</v>
      </c>
      <c r="Q114">
        <v>18</v>
      </c>
      <c r="R114">
        <f>SUM($P$6:P114)</f>
        <v>31488</v>
      </c>
      <c r="S114">
        <f t="shared" si="3"/>
        <v>-157340</v>
      </c>
      <c r="T114">
        <f t="shared" si="4"/>
        <v>-152915</v>
      </c>
      <c r="U114">
        <f>INT((R114-(SUM($O$6:O114)/5))/((340+5*25)/5)+1)</f>
        <v>330</v>
      </c>
      <c r="V114">
        <v>4</v>
      </c>
      <c r="W114">
        <v>80</v>
      </c>
      <c r="X114">
        <v>120</v>
      </c>
      <c r="Y114">
        <v>4</v>
      </c>
      <c r="Z114">
        <v>218</v>
      </c>
      <c r="AA114">
        <v>1655</v>
      </c>
      <c r="AB114">
        <v>1090</v>
      </c>
      <c r="AC114">
        <v>3834</v>
      </c>
      <c r="AD114">
        <v>30011</v>
      </c>
      <c r="AE114">
        <v>30011</v>
      </c>
    </row>
    <row r="115" spans="1:31">
      <c r="A115">
        <v>110</v>
      </c>
      <c r="B115">
        <v>110</v>
      </c>
      <c r="C115">
        <v>1038400</v>
      </c>
      <c r="D115">
        <v>6</v>
      </c>
      <c r="E115">
        <v>6</v>
      </c>
      <c r="F115">
        <v>40</v>
      </c>
      <c r="G115">
        <v>220</v>
      </c>
      <c r="H115">
        <v>80</v>
      </c>
      <c r="I115">
        <v>100</v>
      </c>
      <c r="J115">
        <v>200</v>
      </c>
      <c r="K115">
        <v>300</v>
      </c>
      <c r="L115">
        <v>80</v>
      </c>
      <c r="M115">
        <v>100</v>
      </c>
      <c r="N115">
        <v>10</v>
      </c>
      <c r="O115">
        <v>50</v>
      </c>
      <c r="P115">
        <f t="shared" si="5"/>
        <v>944</v>
      </c>
      <c r="Q115">
        <v>18</v>
      </c>
      <c r="R115">
        <f>SUM($P$6:P115)</f>
        <v>32432</v>
      </c>
      <c r="S115">
        <f t="shared" si="3"/>
        <v>-162060</v>
      </c>
      <c r="T115">
        <f t="shared" si="4"/>
        <v>-157585</v>
      </c>
      <c r="U115">
        <f>INT((R115-(SUM($O$6:O115)/5))/((340+5*25)/5)+1)</f>
        <v>340</v>
      </c>
      <c r="V115">
        <v>4</v>
      </c>
      <c r="W115">
        <v>80</v>
      </c>
      <c r="X115">
        <v>120</v>
      </c>
      <c r="Y115">
        <v>4</v>
      </c>
      <c r="Z115">
        <v>220</v>
      </c>
      <c r="AA115">
        <v>1670</v>
      </c>
      <c r="AB115">
        <v>1100</v>
      </c>
      <c r="AC115">
        <v>3834</v>
      </c>
      <c r="AD115">
        <v>30011</v>
      </c>
      <c r="AE115">
        <v>30011</v>
      </c>
    </row>
    <row r="116" spans="1:31">
      <c r="A116">
        <v>111</v>
      </c>
      <c r="B116">
        <v>111</v>
      </c>
      <c r="C116">
        <v>1075590</v>
      </c>
      <c r="D116">
        <v>6</v>
      </c>
      <c r="E116">
        <v>6</v>
      </c>
      <c r="F116">
        <v>40</v>
      </c>
      <c r="G116">
        <v>222</v>
      </c>
      <c r="H116">
        <v>80</v>
      </c>
      <c r="I116">
        <v>100</v>
      </c>
      <c r="J116">
        <v>200</v>
      </c>
      <c r="K116">
        <v>300</v>
      </c>
      <c r="L116">
        <v>80</v>
      </c>
      <c r="M116">
        <v>100</v>
      </c>
      <c r="N116">
        <v>10</v>
      </c>
      <c r="O116">
        <v>50</v>
      </c>
      <c r="P116">
        <f t="shared" si="5"/>
        <v>969</v>
      </c>
      <c r="Q116">
        <v>25</v>
      </c>
      <c r="R116">
        <f>SUM($P$6:P116)</f>
        <v>33401</v>
      </c>
      <c r="S116">
        <f t="shared" si="3"/>
        <v>-166905</v>
      </c>
      <c r="T116">
        <f t="shared" si="4"/>
        <v>-162380</v>
      </c>
      <c r="U116">
        <f>INT((R116-(SUM($O$6:O116)/5))/((340+5*25)/5)+1)</f>
        <v>350</v>
      </c>
      <c r="V116">
        <v>4</v>
      </c>
      <c r="W116">
        <v>80</v>
      </c>
      <c r="X116">
        <v>120</v>
      </c>
      <c r="Y116">
        <v>4</v>
      </c>
      <c r="Z116">
        <v>222</v>
      </c>
      <c r="AA116">
        <v>1685</v>
      </c>
      <c r="AB116">
        <v>1110</v>
      </c>
      <c r="AC116">
        <v>3906</v>
      </c>
      <c r="AD116">
        <v>30011</v>
      </c>
      <c r="AE116">
        <v>30011</v>
      </c>
    </row>
    <row r="117" spans="1:31">
      <c r="A117">
        <v>112</v>
      </c>
      <c r="B117">
        <v>112</v>
      </c>
      <c r="C117">
        <v>1113280</v>
      </c>
      <c r="D117">
        <v>6</v>
      </c>
      <c r="E117">
        <v>6</v>
      </c>
      <c r="F117">
        <v>40</v>
      </c>
      <c r="G117">
        <v>224</v>
      </c>
      <c r="H117">
        <v>80</v>
      </c>
      <c r="I117">
        <v>100</v>
      </c>
      <c r="J117">
        <v>200</v>
      </c>
      <c r="K117">
        <v>300</v>
      </c>
      <c r="L117">
        <v>80</v>
      </c>
      <c r="M117">
        <v>100</v>
      </c>
      <c r="N117">
        <v>10</v>
      </c>
      <c r="O117">
        <v>50</v>
      </c>
      <c r="P117">
        <f t="shared" si="5"/>
        <v>994</v>
      </c>
      <c r="Q117">
        <v>25</v>
      </c>
      <c r="R117">
        <f>SUM($P$6:P117)</f>
        <v>34395</v>
      </c>
      <c r="S117">
        <f t="shared" si="3"/>
        <v>-171875</v>
      </c>
      <c r="T117">
        <f t="shared" si="4"/>
        <v>-167300</v>
      </c>
      <c r="U117">
        <f>INT((R117-(SUM($O$6:O117)/5))/((340+5*25)/5)+1)</f>
        <v>361</v>
      </c>
      <c r="V117">
        <v>4</v>
      </c>
      <c r="W117">
        <v>80</v>
      </c>
      <c r="X117">
        <v>120</v>
      </c>
      <c r="Y117">
        <v>4</v>
      </c>
      <c r="Z117">
        <v>224</v>
      </c>
      <c r="AA117">
        <v>1700</v>
      </c>
      <c r="AB117">
        <v>1120</v>
      </c>
      <c r="AC117">
        <v>3906</v>
      </c>
      <c r="AD117">
        <v>30011</v>
      </c>
      <c r="AE117">
        <v>30011</v>
      </c>
    </row>
    <row r="118" spans="1:31">
      <c r="A118">
        <v>113</v>
      </c>
      <c r="B118">
        <v>113</v>
      </c>
      <c r="C118">
        <v>1151470</v>
      </c>
      <c r="D118">
        <v>6</v>
      </c>
      <c r="E118">
        <v>6</v>
      </c>
      <c r="F118">
        <v>40</v>
      </c>
      <c r="G118">
        <v>226</v>
      </c>
      <c r="H118">
        <v>80</v>
      </c>
      <c r="I118">
        <v>100</v>
      </c>
      <c r="J118">
        <v>200</v>
      </c>
      <c r="K118">
        <v>300</v>
      </c>
      <c r="L118">
        <v>80</v>
      </c>
      <c r="M118">
        <v>100</v>
      </c>
      <c r="N118">
        <v>10</v>
      </c>
      <c r="O118">
        <v>50</v>
      </c>
      <c r="P118">
        <f t="shared" si="5"/>
        <v>1019</v>
      </c>
      <c r="Q118">
        <v>25</v>
      </c>
      <c r="R118">
        <f>SUM($P$6:P118)</f>
        <v>35414</v>
      </c>
      <c r="S118">
        <f t="shared" si="3"/>
        <v>-176970</v>
      </c>
      <c r="T118">
        <f t="shared" si="4"/>
        <v>-172345</v>
      </c>
      <c r="U118">
        <f>INT((R118-(SUM($O$6:O118)/5))/((340+5*25)/5)+1)</f>
        <v>371</v>
      </c>
      <c r="V118">
        <v>4</v>
      </c>
      <c r="W118">
        <v>80</v>
      </c>
      <c r="X118">
        <v>120</v>
      </c>
      <c r="Y118">
        <v>4</v>
      </c>
      <c r="Z118">
        <v>226</v>
      </c>
      <c r="AA118">
        <v>1715</v>
      </c>
      <c r="AB118">
        <v>1130</v>
      </c>
      <c r="AC118">
        <v>3906</v>
      </c>
      <c r="AD118">
        <v>30011</v>
      </c>
      <c r="AE118">
        <v>30011</v>
      </c>
    </row>
    <row r="119" spans="1:31">
      <c r="A119">
        <v>114</v>
      </c>
      <c r="B119">
        <v>114</v>
      </c>
      <c r="C119">
        <v>1190160</v>
      </c>
      <c r="D119">
        <v>6</v>
      </c>
      <c r="E119">
        <v>6</v>
      </c>
      <c r="F119">
        <v>40</v>
      </c>
      <c r="G119">
        <v>228</v>
      </c>
      <c r="H119">
        <v>80</v>
      </c>
      <c r="I119">
        <v>100</v>
      </c>
      <c r="J119">
        <v>200</v>
      </c>
      <c r="K119">
        <v>300</v>
      </c>
      <c r="L119">
        <v>80</v>
      </c>
      <c r="M119">
        <v>100</v>
      </c>
      <c r="N119">
        <v>10</v>
      </c>
      <c r="O119">
        <v>50</v>
      </c>
      <c r="P119">
        <f t="shared" si="5"/>
        <v>1044</v>
      </c>
      <c r="Q119">
        <v>25</v>
      </c>
      <c r="R119">
        <f>SUM($P$6:P119)</f>
        <v>36458</v>
      </c>
      <c r="S119">
        <f t="shared" si="3"/>
        <v>-182190</v>
      </c>
      <c r="T119">
        <f t="shared" si="4"/>
        <v>-177515</v>
      </c>
      <c r="U119">
        <f>INT((R119-(SUM($O$6:O119)/5))/((340+5*25)/5)+1)</f>
        <v>382</v>
      </c>
      <c r="V119">
        <v>4</v>
      </c>
      <c r="W119">
        <v>80</v>
      </c>
      <c r="X119">
        <v>120</v>
      </c>
      <c r="Y119">
        <v>4</v>
      </c>
      <c r="Z119">
        <v>228</v>
      </c>
      <c r="AA119">
        <v>1730</v>
      </c>
      <c r="AB119">
        <v>1140</v>
      </c>
      <c r="AC119">
        <v>3990</v>
      </c>
      <c r="AD119">
        <v>30011</v>
      </c>
      <c r="AE119">
        <v>30011</v>
      </c>
    </row>
    <row r="120" spans="1:31">
      <c r="A120">
        <v>115</v>
      </c>
      <c r="B120">
        <v>115</v>
      </c>
      <c r="C120">
        <v>1229350</v>
      </c>
      <c r="D120">
        <v>6</v>
      </c>
      <c r="E120">
        <v>6</v>
      </c>
      <c r="F120">
        <v>40</v>
      </c>
      <c r="G120">
        <v>230</v>
      </c>
      <c r="H120">
        <v>80</v>
      </c>
      <c r="I120">
        <v>100</v>
      </c>
      <c r="J120">
        <v>200</v>
      </c>
      <c r="K120">
        <v>300</v>
      </c>
      <c r="L120">
        <v>80</v>
      </c>
      <c r="M120">
        <v>100</v>
      </c>
      <c r="N120">
        <v>10</v>
      </c>
      <c r="O120">
        <v>50</v>
      </c>
      <c r="P120">
        <f t="shared" si="5"/>
        <v>1069</v>
      </c>
      <c r="Q120">
        <v>25</v>
      </c>
      <c r="R120">
        <f>SUM($P$6:P120)</f>
        <v>37527</v>
      </c>
      <c r="S120">
        <f t="shared" si="3"/>
        <v>-187535</v>
      </c>
      <c r="T120">
        <f t="shared" si="4"/>
        <v>-182810</v>
      </c>
      <c r="U120">
        <f>INT((R120-(SUM($O$6:O120)/5))/((340+5*25)/5)+1)</f>
        <v>394</v>
      </c>
      <c r="V120">
        <v>4</v>
      </c>
      <c r="W120">
        <v>80</v>
      </c>
      <c r="X120">
        <v>120</v>
      </c>
      <c r="Y120">
        <v>4</v>
      </c>
      <c r="Z120">
        <v>230</v>
      </c>
      <c r="AA120">
        <v>1745</v>
      </c>
      <c r="AB120">
        <v>1150</v>
      </c>
      <c r="AC120">
        <v>3990</v>
      </c>
      <c r="AD120">
        <v>30011</v>
      </c>
      <c r="AE120">
        <v>30011</v>
      </c>
    </row>
    <row r="121" spans="1:31">
      <c r="A121">
        <v>116</v>
      </c>
      <c r="B121">
        <v>116</v>
      </c>
      <c r="C121">
        <v>1269040</v>
      </c>
      <c r="D121">
        <v>6</v>
      </c>
      <c r="E121">
        <v>6</v>
      </c>
      <c r="F121">
        <v>40</v>
      </c>
      <c r="G121">
        <v>232</v>
      </c>
      <c r="H121">
        <v>80</v>
      </c>
      <c r="I121">
        <v>100</v>
      </c>
      <c r="J121">
        <v>200</v>
      </c>
      <c r="K121">
        <v>300</v>
      </c>
      <c r="L121">
        <v>80</v>
      </c>
      <c r="M121">
        <v>100</v>
      </c>
      <c r="N121">
        <v>10</v>
      </c>
      <c r="O121">
        <v>50</v>
      </c>
      <c r="P121">
        <f t="shared" si="5"/>
        <v>1094</v>
      </c>
      <c r="Q121">
        <v>25</v>
      </c>
      <c r="R121">
        <f>SUM($P$6:P121)</f>
        <v>38621</v>
      </c>
      <c r="S121">
        <f t="shared" si="3"/>
        <v>-193005</v>
      </c>
      <c r="T121">
        <f t="shared" si="4"/>
        <v>-188230</v>
      </c>
      <c r="U121">
        <f>INT((R121-(SUM($O$6:O121)/5))/((340+5*25)/5)+1)</f>
        <v>406</v>
      </c>
      <c r="V121">
        <v>4</v>
      </c>
      <c r="W121">
        <v>80</v>
      </c>
      <c r="X121">
        <v>120</v>
      </c>
      <c r="Y121">
        <v>4</v>
      </c>
      <c r="Z121">
        <v>232</v>
      </c>
      <c r="AA121">
        <v>1760</v>
      </c>
      <c r="AB121">
        <v>1160</v>
      </c>
      <c r="AC121">
        <v>4028</v>
      </c>
      <c r="AD121">
        <v>30011</v>
      </c>
      <c r="AE121">
        <v>30011</v>
      </c>
    </row>
    <row r="122" spans="1:31">
      <c r="A122">
        <v>117</v>
      </c>
      <c r="B122">
        <v>117</v>
      </c>
      <c r="C122">
        <v>1309230</v>
      </c>
      <c r="D122">
        <v>6</v>
      </c>
      <c r="E122">
        <v>6</v>
      </c>
      <c r="F122">
        <v>40</v>
      </c>
      <c r="G122">
        <v>234</v>
      </c>
      <c r="H122">
        <v>80</v>
      </c>
      <c r="I122">
        <v>100</v>
      </c>
      <c r="J122">
        <v>200</v>
      </c>
      <c r="K122">
        <v>300</v>
      </c>
      <c r="L122">
        <v>80</v>
      </c>
      <c r="M122">
        <v>100</v>
      </c>
      <c r="N122">
        <v>10</v>
      </c>
      <c r="O122">
        <v>50</v>
      </c>
      <c r="P122">
        <f t="shared" si="5"/>
        <v>1119</v>
      </c>
      <c r="Q122">
        <v>25</v>
      </c>
      <c r="R122">
        <f>SUM($P$6:P122)</f>
        <v>39740</v>
      </c>
      <c r="S122">
        <f t="shared" si="3"/>
        <v>-198600</v>
      </c>
      <c r="T122">
        <f t="shared" si="4"/>
        <v>-193775</v>
      </c>
      <c r="U122">
        <f>INT((R122-(SUM($O$6:O122)/5))/((340+5*25)/5)+1)</f>
        <v>417</v>
      </c>
      <c r="V122">
        <v>4</v>
      </c>
      <c r="W122">
        <v>80</v>
      </c>
      <c r="X122">
        <v>120</v>
      </c>
      <c r="Y122">
        <v>4</v>
      </c>
      <c r="Z122">
        <v>234</v>
      </c>
      <c r="AA122">
        <v>1775</v>
      </c>
      <c r="AB122">
        <v>1170</v>
      </c>
      <c r="AC122">
        <v>4028</v>
      </c>
      <c r="AD122">
        <v>30011</v>
      </c>
      <c r="AE122">
        <v>30011</v>
      </c>
    </row>
    <row r="123" spans="1:31">
      <c r="A123">
        <v>118</v>
      </c>
      <c r="B123">
        <v>118</v>
      </c>
      <c r="C123">
        <v>1349920</v>
      </c>
      <c r="D123">
        <v>6</v>
      </c>
      <c r="E123">
        <v>6</v>
      </c>
      <c r="F123">
        <v>40</v>
      </c>
      <c r="G123">
        <v>236</v>
      </c>
      <c r="H123">
        <v>80</v>
      </c>
      <c r="I123">
        <v>100</v>
      </c>
      <c r="J123">
        <v>200</v>
      </c>
      <c r="K123">
        <v>300</v>
      </c>
      <c r="L123">
        <v>80</v>
      </c>
      <c r="M123">
        <v>100</v>
      </c>
      <c r="N123">
        <v>10</v>
      </c>
      <c r="O123">
        <v>50</v>
      </c>
      <c r="P123">
        <f t="shared" si="5"/>
        <v>1144</v>
      </c>
      <c r="Q123">
        <v>25</v>
      </c>
      <c r="R123">
        <f>SUM($P$6:P123)</f>
        <v>40884</v>
      </c>
      <c r="S123">
        <f t="shared" si="3"/>
        <v>-204320</v>
      </c>
      <c r="T123">
        <f t="shared" si="4"/>
        <v>-199445</v>
      </c>
      <c r="U123">
        <f>INT((R123-(SUM($O$6:O123)/5))/((340+5*25)/5)+1)</f>
        <v>430</v>
      </c>
      <c r="V123">
        <v>4</v>
      </c>
      <c r="W123">
        <v>80</v>
      </c>
      <c r="X123">
        <v>120</v>
      </c>
      <c r="Y123">
        <v>4</v>
      </c>
      <c r="Z123">
        <v>236</v>
      </c>
      <c r="AA123">
        <v>1790</v>
      </c>
      <c r="AB123">
        <v>1180</v>
      </c>
      <c r="AC123">
        <v>4028</v>
      </c>
      <c r="AD123">
        <v>30011</v>
      </c>
      <c r="AE123">
        <v>30011</v>
      </c>
    </row>
    <row r="124" spans="1:31">
      <c r="A124">
        <v>119</v>
      </c>
      <c r="B124">
        <v>119</v>
      </c>
      <c r="C124">
        <v>1391110</v>
      </c>
      <c r="D124">
        <v>6</v>
      </c>
      <c r="E124">
        <v>6</v>
      </c>
      <c r="F124">
        <v>40</v>
      </c>
      <c r="G124">
        <v>238</v>
      </c>
      <c r="H124">
        <v>80</v>
      </c>
      <c r="I124">
        <v>100</v>
      </c>
      <c r="J124">
        <v>200</v>
      </c>
      <c r="K124">
        <v>300</v>
      </c>
      <c r="L124">
        <v>80</v>
      </c>
      <c r="M124">
        <v>100</v>
      </c>
      <c r="N124">
        <v>10</v>
      </c>
      <c r="O124">
        <v>50</v>
      </c>
      <c r="P124">
        <f t="shared" si="5"/>
        <v>1169</v>
      </c>
      <c r="Q124">
        <v>25</v>
      </c>
      <c r="R124">
        <f>SUM($P$6:P124)</f>
        <v>42053</v>
      </c>
      <c r="S124">
        <f t="shared" si="3"/>
        <v>-210165</v>
      </c>
      <c r="T124">
        <f t="shared" si="4"/>
        <v>-205240</v>
      </c>
      <c r="U124">
        <f>INT((R124-(SUM($O$6:O124)/5))/((340+5*25)/5)+1)</f>
        <v>442</v>
      </c>
      <c r="V124">
        <v>4</v>
      </c>
      <c r="W124">
        <v>80</v>
      </c>
      <c r="X124">
        <v>120</v>
      </c>
      <c r="Y124">
        <v>4</v>
      </c>
      <c r="Z124">
        <v>238</v>
      </c>
      <c r="AA124">
        <v>1805</v>
      </c>
      <c r="AB124">
        <v>1190</v>
      </c>
      <c r="AC124">
        <v>4156</v>
      </c>
      <c r="AD124">
        <v>30011</v>
      </c>
      <c r="AE124">
        <v>30011</v>
      </c>
    </row>
    <row r="125" spans="1:31">
      <c r="A125">
        <v>120</v>
      </c>
      <c r="B125">
        <v>120</v>
      </c>
      <c r="C125">
        <v>1432800</v>
      </c>
      <c r="D125">
        <v>6</v>
      </c>
      <c r="E125">
        <v>6</v>
      </c>
      <c r="F125">
        <v>40</v>
      </c>
      <c r="G125">
        <v>240</v>
      </c>
      <c r="H125">
        <v>80</v>
      </c>
      <c r="I125">
        <v>100</v>
      </c>
      <c r="J125">
        <v>200</v>
      </c>
      <c r="K125">
        <v>300</v>
      </c>
      <c r="L125">
        <v>80</v>
      </c>
      <c r="M125">
        <v>100</v>
      </c>
      <c r="N125">
        <v>10</v>
      </c>
      <c r="O125">
        <v>50</v>
      </c>
      <c r="P125">
        <f t="shared" si="5"/>
        <v>1194</v>
      </c>
      <c r="Q125">
        <v>25</v>
      </c>
      <c r="R125">
        <f>SUM($P$6:P125)</f>
        <v>43247</v>
      </c>
      <c r="S125">
        <f t="shared" si="3"/>
        <v>-216135</v>
      </c>
      <c r="T125">
        <f t="shared" si="4"/>
        <v>-211160</v>
      </c>
      <c r="U125">
        <f>INT((R125-(SUM($O$6:O125)/5))/((340+5*25)/5)+1)</f>
        <v>455</v>
      </c>
      <c r="V125">
        <v>4</v>
      </c>
      <c r="W125">
        <v>80</v>
      </c>
      <c r="X125">
        <v>120</v>
      </c>
      <c r="Y125">
        <v>4</v>
      </c>
      <c r="Z125">
        <v>240</v>
      </c>
      <c r="AA125">
        <v>1820</v>
      </c>
      <c r="AB125">
        <v>1200</v>
      </c>
      <c r="AC125">
        <v>4156</v>
      </c>
      <c r="AD125">
        <v>30011</v>
      </c>
      <c r="AE125">
        <v>30011</v>
      </c>
    </row>
  </sheetData>
  <phoneticPr fontId="1" type="noConversion"/>
  <conditionalFormatting sqref="A4:AE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AE4">
    <cfRule type="expression" dxfId="0" priority="1">
      <formula>A4="Client"</formula>
    </cfRule>
  </conditionalFormatting>
  <dataValidations count="1">
    <dataValidation type="list" allowBlank="1" showInputMessage="1" showErrorMessage="1" sqref="A4:AE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G23" sqref="G23"/>
    </sheetView>
  </sheetViews>
  <sheetFormatPr defaultRowHeight="13.5"/>
  <cols>
    <col min="6" max="6" width="12" customWidth="1"/>
  </cols>
  <sheetData>
    <row r="1" spans="1:11">
      <c r="A1">
        <v>340</v>
      </c>
      <c r="B1">
        <f>A1/5</f>
        <v>68</v>
      </c>
      <c r="E1" t="s">
        <v>55</v>
      </c>
      <c r="F1" t="s">
        <v>64</v>
      </c>
      <c r="G1" t="s">
        <v>63</v>
      </c>
      <c r="H1" t="s">
        <v>68</v>
      </c>
      <c r="I1" t="s">
        <v>56</v>
      </c>
      <c r="K1" t="s">
        <v>62</v>
      </c>
    </row>
    <row r="2" spans="1:11">
      <c r="E2">
        <v>1</v>
      </c>
    </row>
    <row r="3" spans="1:11">
      <c r="B3">
        <f>B1*365</f>
        <v>24820</v>
      </c>
      <c r="E3">
        <v>30</v>
      </c>
    </row>
    <row r="4" spans="1:11">
      <c r="B4">
        <f>B3*5</f>
        <v>124100</v>
      </c>
      <c r="E4">
        <v>50</v>
      </c>
      <c r="F4">
        <f>I4/(68+40*5)</f>
        <v>10.262294581047627</v>
      </c>
      <c r="G4">
        <f>I4/68</f>
        <v>40.445513937070061</v>
      </c>
      <c r="H4">
        <f>(7*G4+1*F4)/8</f>
        <v>36.672611517567255</v>
      </c>
      <c r="I4">
        <f>VLOOKUP(E4,Sheet1!A6:U600,COLUMN(Sheet1!U6),0)</f>
        <v>2750.294947720764</v>
      </c>
      <c r="K4">
        <v>20</v>
      </c>
    </row>
    <row r="5" spans="1:11">
      <c r="E5">
        <v>60</v>
      </c>
      <c r="F5">
        <f>I5/(68+40*5)</f>
        <v>20.56760493900812</v>
      </c>
      <c r="G5">
        <f>I5/68</f>
        <v>81.060560641973183</v>
      </c>
      <c r="H5">
        <f>(7*G5+1*F5)/8</f>
        <v>73.498941179102545</v>
      </c>
      <c r="I5">
        <f>VLOOKUP(E5,Sheet1!A7:U601,COLUMN(Sheet1!U7),0)</f>
        <v>5512.1181236541761</v>
      </c>
      <c r="K5">
        <v>40</v>
      </c>
    </row>
    <row r="6" spans="1:11">
      <c r="E6">
        <v>80</v>
      </c>
      <c r="F6">
        <f>I6/(68+40*5)</f>
        <v>56.937843773848229</v>
      </c>
      <c r="G6">
        <f>I6/68</f>
        <v>224.4020901675195</v>
      </c>
      <c r="H6">
        <f>(7*G6+1*F6)/8</f>
        <v>203.46905936831061</v>
      </c>
      <c r="I6">
        <f>VLOOKUP(E6,Sheet1!A8:U602,COLUMN(Sheet1!U8),0)</f>
        <v>15259.342131391326</v>
      </c>
      <c r="K6">
        <v>120</v>
      </c>
    </row>
    <row r="7" spans="1:11">
      <c r="E7">
        <v>120</v>
      </c>
      <c r="F7">
        <f>I7/(68+40*5)</f>
        <v>470.9771686091936</v>
      </c>
      <c r="G7">
        <f>I7/68</f>
        <v>1856.2041351068219</v>
      </c>
      <c r="H7">
        <f>(7*G7+1*F7)/8</f>
        <v>1683.0507642946184</v>
      </c>
      <c r="I7">
        <f>VLOOKUP(E7,Sheet1!A9:U603,COLUMN(Sheet1!U9),0)</f>
        <v>126221.88118726389</v>
      </c>
      <c r="K7">
        <v>400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2016-05-13T09:04:09Z</dcterms:modified>
</cp:coreProperties>
</file>