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Sheet1!$B$1:$B$80</definedName>
  </definedNames>
  <calcPr calcId="125725"/>
</workbook>
</file>

<file path=xl/calcChain.xml><?xml version="1.0" encoding="utf-8"?>
<calcChain xmlns="http://schemas.openxmlformats.org/spreadsheetml/2006/main">
  <c r="H82" i="1"/>
  <c r="H83"/>
  <c r="H84"/>
  <c r="H85"/>
  <c r="H86"/>
  <c r="H87"/>
  <c r="H88"/>
  <c r="H89"/>
  <c r="H90"/>
  <c r="H81"/>
  <c r="L66"/>
  <c r="L67"/>
  <c r="L72" s="1"/>
  <c r="L77" s="1"/>
  <c r="L68"/>
  <c r="L69"/>
  <c r="L74" s="1"/>
  <c r="L79" s="1"/>
  <c r="L71"/>
  <c r="L76" s="1"/>
  <c r="L73"/>
  <c r="L78" s="1"/>
  <c r="K66"/>
  <c r="K71" s="1"/>
  <c r="K76" s="1"/>
  <c r="K67"/>
  <c r="K68"/>
  <c r="K69"/>
  <c r="K70"/>
  <c r="K72"/>
  <c r="K73"/>
  <c r="K74"/>
  <c r="K75"/>
  <c r="K77"/>
  <c r="K78"/>
  <c r="K79"/>
  <c r="K80"/>
  <c r="C66"/>
  <c r="C71" s="1"/>
  <c r="C76" s="1"/>
  <c r="C67"/>
  <c r="C68"/>
  <c r="C69"/>
  <c r="C70"/>
  <c r="C72"/>
  <c r="C73"/>
  <c r="C78" s="1"/>
  <c r="C74"/>
  <c r="C75"/>
  <c r="C77"/>
  <c r="C79"/>
  <c r="C80"/>
  <c r="A66"/>
  <c r="H66" s="1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46"/>
  <c r="G47"/>
  <c r="G48" s="1"/>
  <c r="G49" s="1"/>
  <c r="G50" s="1"/>
  <c r="G52" s="1"/>
  <c r="G53" s="1"/>
  <c r="G54" s="1"/>
  <c r="G55" s="1"/>
  <c r="G57" s="1"/>
  <c r="G58" s="1"/>
  <c r="G59" s="1"/>
  <c r="G60" s="1"/>
  <c r="G62" s="1"/>
  <c r="G63" s="1"/>
  <c r="G64" s="1"/>
  <c r="G65" s="1"/>
  <c r="E50"/>
  <c r="E55" s="1"/>
  <c r="E60" s="1"/>
  <c r="E65" s="1"/>
  <c r="E70" s="1"/>
  <c r="E75" s="1"/>
  <c r="E80" s="1"/>
  <c r="P86" i="2"/>
  <c r="P85"/>
  <c r="P84"/>
  <c r="P83"/>
  <c r="P81"/>
  <c r="P80"/>
  <c r="P79"/>
  <c r="P78"/>
  <c r="P76"/>
  <c r="P75"/>
  <c r="P74"/>
  <c r="P73"/>
  <c r="P71"/>
  <c r="P70"/>
  <c r="P69"/>
  <c r="P68"/>
  <c r="I13"/>
  <c r="I14"/>
  <c r="I15"/>
  <c r="I16"/>
  <c r="I19"/>
  <c r="I20"/>
  <c r="I21"/>
  <c r="I18"/>
  <c r="J23"/>
  <c r="P65"/>
  <c r="P64"/>
  <c r="P63"/>
  <c r="P62"/>
  <c r="P60"/>
  <c r="P59"/>
  <c r="P58"/>
  <c r="P57"/>
  <c r="P55"/>
  <c r="P54"/>
  <c r="P53"/>
  <c r="P52"/>
  <c r="P50"/>
  <c r="P49"/>
  <c r="P48"/>
  <c r="P47"/>
  <c r="P45"/>
  <c r="P44"/>
  <c r="P43"/>
  <c r="P42"/>
  <c r="P40"/>
  <c r="P39"/>
  <c r="P38"/>
  <c r="P37"/>
  <c r="P33"/>
  <c r="P34"/>
  <c r="P35"/>
  <c r="P32"/>
  <c r="P28"/>
  <c r="P29"/>
  <c r="P30"/>
  <c r="P27"/>
  <c r="I12"/>
  <c r="O24"/>
  <c r="N24"/>
  <c r="F19"/>
  <c r="F20"/>
  <c r="F21"/>
  <c r="F18"/>
  <c r="G19"/>
  <c r="G20"/>
  <c r="G21"/>
  <c r="G18"/>
  <c r="A67" i="1" l="1"/>
  <c r="I6" i="2"/>
  <c r="I7"/>
  <c r="I8"/>
  <c r="I9"/>
  <c r="I10"/>
  <c r="I11"/>
  <c r="I5"/>
  <c r="A68" i="1" l="1"/>
  <c r="H67"/>
  <c r="J16" i="2"/>
  <c r="J8"/>
  <c r="J15"/>
  <c r="J9"/>
  <c r="J10"/>
  <c r="J6"/>
  <c r="J5"/>
  <c r="J12"/>
  <c r="J14"/>
  <c r="J13"/>
  <c r="J11"/>
  <c r="J7"/>
  <c r="N7" s="1"/>
  <c r="C22" i="1"/>
  <c r="C23"/>
  <c r="C28" s="1"/>
  <c r="C33" s="1"/>
  <c r="C38" s="1"/>
  <c r="C43" s="1"/>
  <c r="C24"/>
  <c r="C29" s="1"/>
  <c r="C34" s="1"/>
  <c r="C39" s="1"/>
  <c r="C44" s="1"/>
  <c r="C25"/>
  <c r="C30" s="1"/>
  <c r="C35" s="1"/>
  <c r="C40" s="1"/>
  <c r="C45" s="1"/>
  <c r="C27"/>
  <c r="C32" s="1"/>
  <c r="C37" s="1"/>
  <c r="C42" s="1"/>
  <c r="C21"/>
  <c r="C26" s="1"/>
  <c r="C31" s="1"/>
  <c r="C36" s="1"/>
  <c r="C41" s="1"/>
  <c r="E22"/>
  <c r="E27" s="1"/>
  <c r="E32" s="1"/>
  <c r="E37" s="1"/>
  <c r="E42" s="1"/>
  <c r="E47" s="1"/>
  <c r="E52" s="1"/>
  <c r="E57" s="1"/>
  <c r="E62" s="1"/>
  <c r="E67" s="1"/>
  <c r="E72" s="1"/>
  <c r="E77" s="1"/>
  <c r="E23"/>
  <c r="E28" s="1"/>
  <c r="E33" s="1"/>
  <c r="E38" s="1"/>
  <c r="E43" s="1"/>
  <c r="E48" s="1"/>
  <c r="E53" s="1"/>
  <c r="E58" s="1"/>
  <c r="E63" s="1"/>
  <c r="E68" s="1"/>
  <c r="E73" s="1"/>
  <c r="E78" s="1"/>
  <c r="E24"/>
  <c r="E29" s="1"/>
  <c r="E34" s="1"/>
  <c r="E39" s="1"/>
  <c r="E44" s="1"/>
  <c r="E49" s="1"/>
  <c r="E54" s="1"/>
  <c r="E59" s="1"/>
  <c r="E64" s="1"/>
  <c r="E69" s="1"/>
  <c r="E74" s="1"/>
  <c r="E79" s="1"/>
  <c r="E21"/>
  <c r="E26" s="1"/>
  <c r="E31" s="1"/>
  <c r="E36" s="1"/>
  <c r="E41" s="1"/>
  <c r="E46" s="1"/>
  <c r="E51" s="1"/>
  <c r="E56" s="1"/>
  <c r="E61" s="1"/>
  <c r="E66" s="1"/>
  <c r="E71" s="1"/>
  <c r="E76" s="1"/>
  <c r="L10" i="2" l="1"/>
  <c r="N10"/>
  <c r="M10"/>
  <c r="A69" i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80" s="1"/>
  <c r="H79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非常驻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常驻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第几个页签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第几个页签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命星的布局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</t>
        </r>
        <r>
          <rPr>
            <sz val="9"/>
            <color indexed="81"/>
            <rFont val="宋体"/>
            <family val="3"/>
            <charset val="134"/>
          </rPr>
          <t>章版本</t>
        </r>
        <r>
          <rPr>
            <sz val="9"/>
            <color indexed="81"/>
            <rFont val="Tahoma"/>
            <family val="2"/>
          </rPr>
          <t>224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主角品质改变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0.</t>
        </r>
        <r>
          <rPr>
            <b/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怒气恢复值。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无道具奖励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全部道具奖励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玩家选择性奖励，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选</t>
        </r>
        <r>
          <rPr>
            <sz val="9"/>
            <color indexed="81"/>
            <rFont val="Tahoma"/>
            <family val="2"/>
          </rPr>
          <t>1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</commentList>
</comments>
</file>

<file path=xl/sharedStrings.xml><?xml version="1.0" encoding="utf-8"?>
<sst xmlns="http://schemas.openxmlformats.org/spreadsheetml/2006/main" count="400" uniqueCount="207">
  <si>
    <t>id</t>
    <phoneticPr fontId="1" type="noConversion"/>
  </si>
  <si>
    <t>int</t>
    <phoneticPr fontId="1" type="noConversion"/>
  </si>
  <si>
    <t>ID</t>
    <phoneticPr fontId="1" type="noConversion"/>
  </si>
  <si>
    <t>Both</t>
  </si>
  <si>
    <t>名称</t>
    <phoneticPr fontId="1" type="noConversion"/>
  </si>
  <si>
    <t>消耗碎片数量</t>
    <phoneticPr fontId="1" type="noConversion"/>
  </si>
  <si>
    <t>前置id</t>
    <phoneticPr fontId="1" type="noConversion"/>
  </si>
  <si>
    <t>int</t>
    <phoneticPr fontId="1" type="noConversion"/>
  </si>
  <si>
    <t>增加属性类型</t>
    <phoneticPr fontId="1" type="noConversion"/>
  </si>
  <si>
    <t>int</t>
    <phoneticPr fontId="1" type="noConversion"/>
  </si>
  <si>
    <t>增加属性类型值</t>
    <phoneticPr fontId="1" type="noConversion"/>
  </si>
  <si>
    <t>奖励方式类型</t>
    <phoneticPr fontId="1" type="noConversion"/>
  </si>
  <si>
    <t>奖励类型值1</t>
    <phoneticPr fontId="1" type="noConversion"/>
  </si>
  <si>
    <t>奖励数量1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</si>
  <si>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</si>
  <si>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</si>
  <si>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</si>
  <si>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奖励类型1</t>
    <phoneticPr fontId="1" type="noConversion"/>
  </si>
  <si>
    <t>奖励类型2</t>
  </si>
  <si>
    <t>奖励类型值2</t>
  </si>
  <si>
    <t>奖励数量2</t>
  </si>
  <si>
    <t>type_2</t>
  </si>
  <si>
    <t>value_2</t>
  </si>
  <si>
    <t>size_2</t>
  </si>
  <si>
    <t>奖励类型3</t>
  </si>
  <si>
    <t>奖励类型值3</t>
  </si>
  <si>
    <t>奖励数量3</t>
  </si>
  <si>
    <t>type_3</t>
  </si>
  <si>
    <t>value_3</t>
  </si>
  <si>
    <t>size_3</t>
  </si>
  <si>
    <t>奖励类型4</t>
  </si>
  <si>
    <t>奖励类型值4</t>
  </si>
  <si>
    <t>奖励数量4</t>
  </si>
  <si>
    <t>type_4</t>
  </si>
  <si>
    <t>value_4</t>
  </si>
  <si>
    <t>size_4</t>
  </si>
  <si>
    <t>Client</t>
    <phoneticPr fontId="1" type="noConversion"/>
  </si>
  <si>
    <t>seen_id</t>
    <phoneticPr fontId="1" type="noConversion"/>
  </si>
  <si>
    <t>name</t>
    <phoneticPr fontId="1" type="noConversion"/>
  </si>
  <si>
    <t>prepose_id</t>
    <phoneticPr fontId="1" type="noConversion"/>
  </si>
  <si>
    <t>cost_num</t>
    <phoneticPr fontId="1" type="noConversion"/>
  </si>
  <si>
    <t>特殊功能类型</t>
    <phoneticPr fontId="1" type="noConversion"/>
  </si>
  <si>
    <t>function_type</t>
    <phoneticPr fontId="1" type="noConversion"/>
  </si>
  <si>
    <t>attribute_type</t>
    <phoneticPr fontId="1" type="noConversion"/>
  </si>
  <si>
    <t>attribute_value</t>
    <phoneticPr fontId="1" type="noConversion"/>
  </si>
  <si>
    <t>reward_type</t>
    <phoneticPr fontId="1" type="noConversion"/>
  </si>
  <si>
    <t>描述显示类型</t>
    <phoneticPr fontId="1" type="noConversion"/>
  </si>
  <si>
    <t>描述信息</t>
    <phoneticPr fontId="1" type="noConversion"/>
  </si>
  <si>
    <t>显示集合</t>
    <phoneticPr fontId="1" type="noConversion"/>
  </si>
  <si>
    <t>集合icon</t>
    <phoneticPr fontId="1" type="noConversion"/>
  </si>
  <si>
    <t>seen_icon</t>
    <phoneticPr fontId="1" type="noConversion"/>
  </si>
  <si>
    <t>seen_directions</t>
    <phoneticPr fontId="1" type="noConversion"/>
  </si>
  <si>
    <t>important</t>
    <phoneticPr fontId="1" type="noConversion"/>
  </si>
  <si>
    <t>string</t>
    <phoneticPr fontId="1" type="noConversion"/>
  </si>
  <si>
    <t>三国志碎片总数</t>
    <phoneticPr fontId="1" type="noConversion"/>
  </si>
  <si>
    <t>主线副本40个</t>
    <phoneticPr fontId="1" type="noConversion"/>
  </si>
  <si>
    <t>史诗战役40个</t>
    <phoneticPr fontId="1" type="noConversion"/>
  </si>
  <si>
    <t>80个残卷</t>
    <phoneticPr fontId="1" type="noConversion"/>
  </si>
  <si>
    <t>点40个灯</t>
    <phoneticPr fontId="1" type="noConversion"/>
  </si>
  <si>
    <t>共八章</t>
    <phoneticPr fontId="1" type="noConversion"/>
  </si>
  <si>
    <t>每章5个</t>
    <phoneticPr fontId="1" type="noConversion"/>
  </si>
  <si>
    <t>修正72片</t>
    <phoneticPr fontId="1" type="noConversion"/>
  </si>
  <si>
    <t>属性池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</si>
  <si>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</si>
  <si>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</si>
  <si>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</si>
  <si>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魔防</t>
    <phoneticPr fontId="1" type="noConversion"/>
  </si>
  <si>
    <t>投放</t>
    <phoneticPr fontId="1" type="noConversion"/>
  </si>
  <si>
    <t>四选一</t>
    <phoneticPr fontId="1" type="noConversion"/>
  </si>
  <si>
    <t>七杀</t>
  </si>
  <si>
    <t>破军</t>
  </si>
  <si>
    <t>紫微</t>
  </si>
  <si>
    <t>青龙</t>
  </si>
  <si>
    <t>白虎</t>
  </si>
  <si>
    <t>朱雀</t>
  </si>
  <si>
    <t>玄武</t>
  </si>
  <si>
    <t>摇光</t>
  </si>
  <si>
    <t>全队法防+10</t>
  </si>
  <si>
    <t>橙色</t>
    <phoneticPr fontId="1" type="noConversion"/>
  </si>
  <si>
    <t>40级</t>
    <phoneticPr fontId="1" type="noConversion"/>
  </si>
  <si>
    <t>紫色</t>
    <phoneticPr fontId="1" type="noConversion"/>
  </si>
  <si>
    <t>20级</t>
    <phoneticPr fontId="1" type="noConversion"/>
  </si>
  <si>
    <t>红色</t>
    <phoneticPr fontId="1" type="noConversion"/>
  </si>
  <si>
    <t>80级</t>
    <phoneticPr fontId="1" type="noConversion"/>
  </si>
  <si>
    <t>金色</t>
    <phoneticPr fontId="1" type="noConversion"/>
  </si>
  <si>
    <t>120级</t>
    <phoneticPr fontId="1" type="noConversion"/>
  </si>
  <si>
    <t>主线副本</t>
    <phoneticPr fontId="1" type="noConversion"/>
  </si>
  <si>
    <t>史诗战役</t>
    <phoneticPr fontId="1" type="noConversion"/>
  </si>
  <si>
    <t>产出三国志碎片</t>
    <phoneticPr fontId="1" type="noConversion"/>
  </si>
  <si>
    <t>史诗战役产出碎片</t>
    <phoneticPr fontId="1" type="noConversion"/>
  </si>
  <si>
    <t>章节/顺序</t>
    <phoneticPr fontId="1" type="noConversion"/>
  </si>
  <si>
    <t>消耗碎片</t>
    <phoneticPr fontId="1" type="noConversion"/>
  </si>
  <si>
    <t>变紫</t>
    <phoneticPr fontId="1" type="noConversion"/>
  </si>
  <si>
    <t>变橙</t>
    <phoneticPr fontId="1" type="noConversion"/>
  </si>
  <si>
    <t>变红</t>
    <phoneticPr fontId="1" type="noConversion"/>
  </si>
  <si>
    <t>80级版本</t>
    <phoneticPr fontId="1" type="noConversion"/>
  </si>
  <si>
    <t>变金</t>
    <phoneticPr fontId="1" type="noConversion"/>
  </si>
  <si>
    <t>120级版本</t>
    <phoneticPr fontId="1" type="noConversion"/>
  </si>
  <si>
    <t>物防</t>
    <phoneticPr fontId="1" type="noConversion"/>
  </si>
  <si>
    <t>法防</t>
    <phoneticPr fontId="1" type="noConversion"/>
  </si>
  <si>
    <t>生命</t>
    <phoneticPr fontId="1" type="noConversion"/>
  </si>
  <si>
    <t>攻击</t>
    <phoneticPr fontId="1" type="noConversion"/>
  </si>
  <si>
    <t>碎片</t>
    <phoneticPr fontId="1" type="noConversion"/>
  </si>
  <si>
    <t>紫</t>
    <phoneticPr fontId="1" type="noConversion"/>
  </si>
  <si>
    <t>橙</t>
    <phoneticPr fontId="1" type="noConversion"/>
  </si>
  <si>
    <t>红</t>
    <phoneticPr fontId="1" type="noConversion"/>
  </si>
  <si>
    <t>全队物防+</t>
    <phoneticPr fontId="1" type="noConversion"/>
  </si>
  <si>
    <t>全队法防+</t>
    <phoneticPr fontId="1" type="noConversion"/>
  </si>
  <si>
    <t>全队生命+</t>
    <phoneticPr fontId="1" type="noConversion"/>
  </si>
  <si>
    <t>全队攻击+</t>
    <phoneticPr fontId="1" type="noConversion"/>
  </si>
  <si>
    <t>20片橙将碎片</t>
  </si>
  <si>
    <t>主角品质升至紫色</t>
  </si>
  <si>
    <t>主角品质升至橙色</t>
  </si>
  <si>
    <t>主角品质升至橙色</t>
    <phoneticPr fontId="1" type="noConversion"/>
  </si>
  <si>
    <t>主角品质升至红色</t>
  </si>
  <si>
    <t>主角品质升至红色</t>
    <phoneticPr fontId="1" type="noConversion"/>
  </si>
  <si>
    <t>橙将碎片*20</t>
  </si>
  <si>
    <t>红色武将精华*5</t>
    <phoneticPr fontId="1" type="noConversion"/>
  </si>
  <si>
    <t>int</t>
  </si>
  <si>
    <t>页面布局</t>
  </si>
  <si>
    <t>Client</t>
  </si>
  <si>
    <t>layout_id</t>
  </si>
  <si>
    <t>最快时间</t>
    <phoneticPr fontId="1" type="noConversion"/>
  </si>
  <si>
    <t>随机一名紫将</t>
    <phoneticPr fontId="1" type="noConversion"/>
  </si>
  <si>
    <t>全队物防+10</t>
    <phoneticPr fontId="1" type="noConversion"/>
  </si>
  <si>
    <t>全队生命+170</t>
    <phoneticPr fontId="1" type="noConversion"/>
  </si>
  <si>
    <t>全队攻击+15</t>
    <phoneticPr fontId="1" type="noConversion"/>
  </si>
  <si>
    <t>全队物防+20</t>
    <phoneticPr fontId="1" type="noConversion"/>
  </si>
  <si>
    <t>全队法防+20</t>
    <phoneticPr fontId="1" type="noConversion"/>
  </si>
  <si>
    <t>全队生命+360</t>
    <phoneticPr fontId="1" type="noConversion"/>
  </si>
  <si>
    <t>全队物防+30</t>
    <phoneticPr fontId="1" type="noConversion"/>
  </si>
  <si>
    <t>全队法防+30</t>
    <phoneticPr fontId="1" type="noConversion"/>
  </si>
  <si>
    <t>全队生命+560</t>
    <phoneticPr fontId="1" type="noConversion"/>
  </si>
  <si>
    <t>全队攻击+45</t>
    <phoneticPr fontId="1" type="noConversion"/>
  </si>
  <si>
    <t>全队物防+40</t>
    <phoneticPr fontId="1" type="noConversion"/>
  </si>
  <si>
    <t>全队法防+40</t>
    <phoneticPr fontId="1" type="noConversion"/>
  </si>
  <si>
    <t>全队生命+770</t>
    <phoneticPr fontId="1" type="noConversion"/>
  </si>
  <si>
    <t>全队攻击+60</t>
    <phoneticPr fontId="1" type="noConversion"/>
  </si>
  <si>
    <t>全队物防+50</t>
    <phoneticPr fontId="1" type="noConversion"/>
  </si>
  <si>
    <t>全队法防+50</t>
    <phoneticPr fontId="1" type="noConversion"/>
  </si>
  <si>
    <t>全队生命+1000</t>
    <phoneticPr fontId="1" type="noConversion"/>
  </si>
  <si>
    <t>全队攻击+80</t>
    <phoneticPr fontId="1" type="noConversion"/>
  </si>
  <si>
    <t>全队物防+60</t>
    <phoneticPr fontId="1" type="noConversion"/>
  </si>
  <si>
    <t>全队法防+60</t>
    <phoneticPr fontId="1" type="noConversion"/>
  </si>
  <si>
    <t>全队生命+1200</t>
    <phoneticPr fontId="1" type="noConversion"/>
  </si>
  <si>
    <t>全队攻击+100</t>
    <phoneticPr fontId="1" type="noConversion"/>
  </si>
  <si>
    <t>全队物防+70</t>
    <phoneticPr fontId="1" type="noConversion"/>
  </si>
  <si>
    <t>全队法防+70</t>
    <phoneticPr fontId="1" type="noConversion"/>
  </si>
  <si>
    <t>全队生命+1500</t>
    <phoneticPr fontId="1" type="noConversion"/>
  </si>
  <si>
    <t>全队攻击+120</t>
    <phoneticPr fontId="1" type="noConversion"/>
  </si>
  <si>
    <t>全队物防+80</t>
    <phoneticPr fontId="1" type="noConversion"/>
  </si>
  <si>
    <t>全队法防+80</t>
    <phoneticPr fontId="1" type="noConversion"/>
  </si>
  <si>
    <t>全队生命+1650</t>
    <phoneticPr fontId="1" type="noConversion"/>
  </si>
  <si>
    <t>全队攻击+130</t>
    <phoneticPr fontId="1" type="noConversion"/>
  </si>
  <si>
    <t>全队攻击+30</t>
    <phoneticPr fontId="1" type="noConversion"/>
  </si>
  <si>
    <t>红色武将精华*5</t>
  </si>
  <si>
    <t>红色武将精华</t>
    <phoneticPr fontId="1" type="noConversion"/>
  </si>
  <si>
    <t>金</t>
    <phoneticPr fontId="1" type="noConversion"/>
  </si>
  <si>
    <t>主角品质升至金色</t>
  </si>
  <si>
    <t>主角品质升至金色</t>
    <phoneticPr fontId="1" type="noConversion"/>
  </si>
  <si>
    <t>全队物防+90</t>
  </si>
  <si>
    <t>全队法防+90</t>
  </si>
  <si>
    <t>全队生命+1900</t>
  </si>
  <si>
    <t>全队攻击+150</t>
  </si>
  <si>
    <t>全队物防+100</t>
  </si>
  <si>
    <t>全队法防+100</t>
  </si>
  <si>
    <t>全队生命+2100</t>
  </si>
  <si>
    <t>全队攻击+170</t>
  </si>
  <si>
    <t>全队物防+110</t>
  </si>
  <si>
    <t>全队法防+110</t>
  </si>
  <si>
    <t>全队生命+2300</t>
  </si>
  <si>
    <t>全队攻击+190</t>
  </si>
  <si>
    <t>全队物防+120</t>
  </si>
  <si>
    <t>全队法防+120</t>
  </si>
  <si>
    <t>全队生命+2600</t>
  </si>
  <si>
    <t>全队攻击+210</t>
  </si>
  <si>
    <t>文曲</t>
    <phoneticPr fontId="1" type="noConversion"/>
  </si>
  <si>
    <t>玉衡</t>
    <phoneticPr fontId="1" type="noConversion"/>
  </si>
  <si>
    <t>开阳</t>
    <phoneticPr fontId="1" type="noConversion"/>
  </si>
  <si>
    <t>太微</t>
    <phoneticPr fontId="1" type="noConversion"/>
  </si>
  <si>
    <t>全队物防+130</t>
  </si>
  <si>
    <t>全队法防+130</t>
  </si>
  <si>
    <t>全队生命+2900</t>
  </si>
  <si>
    <t>全队攻击+230</t>
  </si>
  <si>
    <t>全队物防+140</t>
  </si>
  <si>
    <t>全队法防+140</t>
  </si>
  <si>
    <t>全队生命+3200</t>
  </si>
  <si>
    <t>全队攻击+250</t>
  </si>
  <si>
    <t>全队物防+150</t>
  </si>
  <si>
    <t>全队法防+150</t>
  </si>
  <si>
    <t>全队生命+3500</t>
  </si>
  <si>
    <t>全队攻击+270</t>
  </si>
  <si>
    <t>勾陈</t>
    <phoneticPr fontId="1" type="noConversion"/>
  </si>
  <si>
    <t>轩辕</t>
    <phoneticPr fontId="1" type="noConversion"/>
  </si>
  <si>
    <t>文昌</t>
    <phoneticPr fontId="1" type="noConversion"/>
  </si>
  <si>
    <t>红色武将精华*10</t>
    <phoneticPr fontId="1" type="noConversion"/>
  </si>
  <si>
    <t>天刑</t>
  </si>
  <si>
    <t>全队物防+160</t>
  </si>
  <si>
    <t>全队法防+160</t>
  </si>
  <si>
    <t>全队生命+3800</t>
  </si>
  <si>
    <t>全队攻击+290</t>
  </si>
  <si>
    <t>孤辰</t>
  </si>
  <si>
    <t>全队物防+170</t>
  </si>
  <si>
    <t>全队法防+170</t>
  </si>
  <si>
    <t>全队生命+4100</t>
  </si>
  <si>
    <t>全队攻击+310</t>
  </si>
  <si>
    <t>化神丹*5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</si>
</sst>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dotted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10" borderId="1" xfId="0" applyFill="1" applyBorder="1">
      <alignment vertical="center"/>
    </xf>
    <xf numFmtId="0" fontId="0" fillId="11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1" xfId="0" applyFill="1" applyBorder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right"/>
    </xf>
    <xf numFmtId="0" fontId="0" fillId="7" borderId="2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7" borderId="8" xfId="0" applyFill="1" applyBorder="1">
      <alignment vertical="center"/>
    </xf>
    <xf numFmtId="0" fontId="0" fillId="8" borderId="7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8" xfId="0" applyFill="1" applyBorder="1">
      <alignment vertical="center"/>
    </xf>
    <xf numFmtId="0" fontId="0" fillId="9" borderId="7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0" fontId="0" fillId="10" borderId="10" xfId="0" applyFill="1" applyBorder="1" applyAlignment="1">
      <alignment horizontal="right"/>
    </xf>
    <xf numFmtId="0" fontId="0" fillId="10" borderId="11" xfId="0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5" fillId="5" borderId="2" xfId="0" applyNumberFormat="1" applyFont="1" applyFill="1" applyBorder="1" applyAlignment="1">
      <alignment horizontal="center" vertical="center"/>
    </xf>
    <xf numFmtId="0" fontId="0" fillId="10" borderId="12" xfId="0" applyFill="1" applyBorder="1" applyAlignment="1">
      <alignment horizontal="right"/>
    </xf>
    <xf numFmtId="0" fontId="0" fillId="0" borderId="13" xfId="0" applyBorder="1" applyAlignment="1">
      <alignment horizontal="right"/>
    </xf>
    <xf numFmtId="0" fontId="5" fillId="5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right"/>
    </xf>
    <xf numFmtId="0" fontId="0" fillId="7" borderId="14" xfId="0" applyFill="1" applyBorder="1" applyAlignment="1">
      <alignment horizontal="right"/>
    </xf>
    <xf numFmtId="0" fontId="0" fillId="8" borderId="14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10" borderId="15" xfId="0" applyFill="1" applyBorder="1" applyAlignment="1">
      <alignment horizontal="right"/>
    </xf>
    <xf numFmtId="0" fontId="0" fillId="10" borderId="16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10" borderId="17" xfId="0" applyFill="1" applyBorder="1" applyAlignment="1">
      <alignment horizontal="right"/>
    </xf>
    <xf numFmtId="0" fontId="0" fillId="10" borderId="18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19" xfId="0" applyFill="1" applyBorder="1" applyAlignment="1">
      <alignment horizontal="right"/>
    </xf>
    <xf numFmtId="0" fontId="0" fillId="9" borderId="20" xfId="0" applyFill="1" applyBorder="1" applyAlignment="1">
      <alignment horizontal="right"/>
    </xf>
    <xf numFmtId="0" fontId="0" fillId="10" borderId="20" xfId="0" applyFill="1" applyBorder="1" applyAlignment="1">
      <alignment horizontal="right"/>
    </xf>
    <xf numFmtId="0" fontId="0" fillId="8" borderId="21" xfId="0" applyFill="1" applyBorder="1" applyAlignment="1">
      <alignment horizontal="right"/>
    </xf>
    <xf numFmtId="0" fontId="0" fillId="8" borderId="22" xfId="0" applyFill="1" applyBorder="1" applyAlignment="1">
      <alignment horizontal="right"/>
    </xf>
    <xf numFmtId="0" fontId="0" fillId="10" borderId="23" xfId="0" applyFill="1" applyBorder="1" applyAlignment="1">
      <alignment horizontal="right"/>
    </xf>
    <xf numFmtId="0" fontId="0" fillId="10" borderId="24" xfId="0" applyFill="1" applyBorder="1" applyAlignment="1">
      <alignment horizontal="right"/>
    </xf>
    <xf numFmtId="0" fontId="0" fillId="9" borderId="25" xfId="0" applyFill="1" applyBorder="1" applyAlignment="1">
      <alignment horizontal="right"/>
    </xf>
    <xf numFmtId="0" fontId="0" fillId="9" borderId="26" xfId="0" applyFill="1" applyBorder="1" applyAlignment="1">
      <alignment horizontal="right"/>
    </xf>
    <xf numFmtId="0" fontId="0" fillId="9" borderId="27" xfId="0" applyFill="1" applyBorder="1" applyAlignment="1">
      <alignment horizontal="right"/>
    </xf>
    <xf numFmtId="0" fontId="0" fillId="9" borderId="28" xfId="0" applyFill="1" applyBorder="1" applyAlignment="1">
      <alignment horizontal="right"/>
    </xf>
    <xf numFmtId="0" fontId="0" fillId="10" borderId="28" xfId="0" applyFill="1" applyBorder="1" applyAlignment="1">
      <alignment horizontal="right"/>
    </xf>
    <xf numFmtId="0" fontId="0" fillId="10" borderId="29" xfId="0" applyFill="1" applyBorder="1" applyAlignment="1">
      <alignment horizontal="right"/>
    </xf>
    <xf numFmtId="0" fontId="0" fillId="10" borderId="30" xfId="0" applyFill="1" applyBorder="1" applyAlignment="1">
      <alignment horizontal="right"/>
    </xf>
    <xf numFmtId="0" fontId="0" fillId="10" borderId="31" xfId="0" applyFill="1" applyBorder="1" applyAlignment="1">
      <alignment horizontal="right"/>
    </xf>
    <xf numFmtId="0" fontId="0" fillId="8" borderId="19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0" borderId="32" xfId="0" applyBorder="1" applyAlignment="1">
      <alignment horizontal="right"/>
    </xf>
    <xf numFmtId="0" fontId="0" fillId="10" borderId="33" xfId="0" applyFill="1" applyBorder="1" applyAlignment="1">
      <alignment horizontal="right"/>
    </xf>
    <xf numFmtId="0" fontId="0" fillId="10" borderId="34" xfId="0" applyFill="1" applyBorder="1" applyAlignment="1">
      <alignment horizontal="right"/>
    </xf>
    <xf numFmtId="0" fontId="0" fillId="10" borderId="8" xfId="0" applyFill="1" applyBorder="1">
      <alignment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applyBorder="1">
      <alignment vertical="center"/>
    </xf>
    <xf numFmtId="0" fontId="0" fillId="11" borderId="9" xfId="0" applyFill="1" applyBorder="1" applyAlignment="1">
      <alignment horizontal="right"/>
    </xf>
    <xf numFmtId="0" fontId="0" fillId="11" borderId="10" xfId="0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>
      <alignment vertical="center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13" borderId="0" xfId="0" applyFill="1" applyBorder="1" applyAlignment="1">
      <alignment horizontal="right"/>
    </xf>
    <xf numFmtId="0" fontId="0" fillId="13" borderId="0" xfId="0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0"/>
  <sheetViews>
    <sheetView tabSelected="1" workbookViewId="0">
      <pane xSplit="4" ySplit="5" topLeftCell="E51" activePane="bottomRight" state="frozen"/>
      <selection pane="topRight" activeCell="E1" sqref="E1"/>
      <selection pane="bottomLeft" activeCell="A6" sqref="A6"/>
      <selection pane="bottomRight" activeCell="O91" sqref="O91"/>
    </sheetView>
  </sheetViews>
  <sheetFormatPr defaultRowHeight="13.5"/>
  <cols>
    <col min="1" max="2" width="9" style="18"/>
    <col min="3" max="3" width="12.375" style="18" customWidth="1"/>
    <col min="4" max="4" width="17.75" style="18" customWidth="1"/>
    <col min="5" max="5" width="9" style="18"/>
    <col min="6" max="6" width="9" style="104"/>
    <col min="7" max="7" width="9" style="18"/>
    <col min="8" max="8" width="10.5" style="18" customWidth="1"/>
    <col min="9" max="10" width="11.625" style="18" customWidth="1"/>
    <col min="11" max="11" width="13.625" style="18" customWidth="1"/>
    <col min="12" max="12" width="23.25" style="18" customWidth="1"/>
    <col min="13" max="13" width="14.75" style="18" customWidth="1"/>
    <col min="14" max="25" width="9" style="18" customWidth="1"/>
    <col min="26" max="16384" width="9" style="18"/>
  </cols>
  <sheetData>
    <row r="1" spans="1:25">
      <c r="A1" s="28" t="s">
        <v>0</v>
      </c>
      <c r="B1" s="29"/>
      <c r="C1" s="29"/>
      <c r="D1" s="29"/>
      <c r="E1" s="29"/>
      <c r="F1" s="97"/>
      <c r="G1" s="29"/>
      <c r="H1" s="29"/>
      <c r="I1" s="29"/>
      <c r="J1" s="29"/>
      <c r="K1" s="54"/>
      <c r="L1" s="29"/>
      <c r="M1" s="29"/>
      <c r="N1" s="29"/>
      <c r="O1" s="29"/>
      <c r="P1" s="29"/>
      <c r="Q1" s="29"/>
      <c r="R1" s="29"/>
      <c r="S1" s="29"/>
      <c r="T1" s="29"/>
      <c r="U1" s="30"/>
    </row>
    <row r="2" spans="1:25">
      <c r="A2" s="28" t="s">
        <v>1</v>
      </c>
      <c r="B2" s="29" t="s">
        <v>53</v>
      </c>
      <c r="C2" s="29" t="s">
        <v>7</v>
      </c>
      <c r="D2" s="29" t="s">
        <v>53</v>
      </c>
      <c r="E2" s="29" t="s">
        <v>7</v>
      </c>
      <c r="F2" s="97" t="s">
        <v>7</v>
      </c>
      <c r="G2" s="29" t="s">
        <v>118</v>
      </c>
      <c r="H2" s="29" t="s">
        <v>1</v>
      </c>
      <c r="I2" s="29" t="s">
        <v>1</v>
      </c>
      <c r="J2" s="29" t="s">
        <v>7</v>
      </c>
      <c r="K2" s="54" t="s">
        <v>7</v>
      </c>
      <c r="L2" s="29" t="s">
        <v>9</v>
      </c>
      <c r="M2" s="29" t="s">
        <v>9</v>
      </c>
      <c r="N2" s="29" t="s">
        <v>9</v>
      </c>
      <c r="O2" s="30" t="s">
        <v>9</v>
      </c>
      <c r="P2" s="18" t="s">
        <v>9</v>
      </c>
      <c r="Q2" s="18" t="s">
        <v>9</v>
      </c>
      <c r="R2" s="18" t="s">
        <v>9</v>
      </c>
      <c r="S2" s="18" t="s">
        <v>9</v>
      </c>
      <c r="T2" s="18" t="s">
        <v>9</v>
      </c>
      <c r="U2" s="87" t="s">
        <v>9</v>
      </c>
      <c r="V2" s="18" t="s">
        <v>9</v>
      </c>
      <c r="W2" s="18" t="s">
        <v>9</v>
      </c>
      <c r="X2" s="18" t="s">
        <v>9</v>
      </c>
      <c r="Y2" s="18" t="s">
        <v>9</v>
      </c>
    </row>
    <row r="3" spans="1:25" s="19" customFormat="1">
      <c r="A3" s="31" t="s">
        <v>2</v>
      </c>
      <c r="B3" s="3" t="s">
        <v>4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119</v>
      </c>
      <c r="H3" s="3" t="s">
        <v>6</v>
      </c>
      <c r="I3" s="3" t="s">
        <v>5</v>
      </c>
      <c r="J3" s="3" t="s">
        <v>41</v>
      </c>
      <c r="K3" s="55" t="s">
        <v>8</v>
      </c>
      <c r="L3" s="52" t="s">
        <v>10</v>
      </c>
      <c r="M3" s="1" t="s">
        <v>11</v>
      </c>
      <c r="N3" s="3" t="s">
        <v>17</v>
      </c>
      <c r="O3" s="32" t="s">
        <v>12</v>
      </c>
      <c r="P3" s="20" t="s">
        <v>13</v>
      </c>
      <c r="Q3" s="3" t="s">
        <v>18</v>
      </c>
      <c r="R3" s="3" t="s">
        <v>19</v>
      </c>
      <c r="S3" s="3" t="s">
        <v>20</v>
      </c>
      <c r="T3" s="3" t="s">
        <v>24</v>
      </c>
      <c r="U3" s="32" t="s">
        <v>25</v>
      </c>
      <c r="V3" s="20" t="s">
        <v>26</v>
      </c>
      <c r="W3" s="3" t="s">
        <v>30</v>
      </c>
      <c r="X3" s="3" t="s">
        <v>31</v>
      </c>
      <c r="Y3" s="3" t="s">
        <v>32</v>
      </c>
    </row>
    <row r="4" spans="1:25" s="19" customFormat="1">
      <c r="A4" s="33" t="s">
        <v>3</v>
      </c>
      <c r="B4" s="4" t="s">
        <v>3</v>
      </c>
      <c r="C4" s="5" t="s">
        <v>36</v>
      </c>
      <c r="D4" s="5" t="s">
        <v>36</v>
      </c>
      <c r="E4" s="5" t="s">
        <v>36</v>
      </c>
      <c r="F4" s="5" t="s">
        <v>36</v>
      </c>
      <c r="G4" s="5" t="s">
        <v>120</v>
      </c>
      <c r="H4" s="4" t="s">
        <v>3</v>
      </c>
      <c r="I4" s="4" t="s">
        <v>3</v>
      </c>
      <c r="J4" s="4" t="s">
        <v>3</v>
      </c>
      <c r="K4" s="56" t="s">
        <v>3</v>
      </c>
      <c r="L4" s="21" t="s">
        <v>3</v>
      </c>
      <c r="M4" s="6" t="s">
        <v>3</v>
      </c>
      <c r="N4" s="6" t="s">
        <v>3</v>
      </c>
      <c r="O4" s="34" t="s">
        <v>3</v>
      </c>
      <c r="P4" s="21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34" t="s">
        <v>3</v>
      </c>
      <c r="V4" s="21" t="s">
        <v>3</v>
      </c>
      <c r="W4" s="6" t="s">
        <v>3</v>
      </c>
      <c r="X4" s="6" t="s">
        <v>3</v>
      </c>
      <c r="Y4" s="6" t="s">
        <v>3</v>
      </c>
    </row>
    <row r="5" spans="1:25" s="19" customFormat="1">
      <c r="A5" s="35" t="s">
        <v>0</v>
      </c>
      <c r="B5" s="7" t="s">
        <v>38</v>
      </c>
      <c r="C5" s="7" t="s">
        <v>52</v>
      </c>
      <c r="D5" s="7" t="s">
        <v>51</v>
      </c>
      <c r="E5" s="7" t="s">
        <v>37</v>
      </c>
      <c r="F5" s="7" t="s">
        <v>50</v>
      </c>
      <c r="G5" s="7" t="s">
        <v>121</v>
      </c>
      <c r="H5" s="7" t="s">
        <v>39</v>
      </c>
      <c r="I5" s="7" t="s">
        <v>40</v>
      </c>
      <c r="J5" s="7" t="s">
        <v>42</v>
      </c>
      <c r="K5" s="57" t="s">
        <v>43</v>
      </c>
      <c r="L5" s="22" t="s">
        <v>44</v>
      </c>
      <c r="M5" s="2" t="s">
        <v>45</v>
      </c>
      <c r="N5" s="7" t="s">
        <v>14</v>
      </c>
      <c r="O5" s="36" t="s">
        <v>15</v>
      </c>
      <c r="P5" s="22" t="s">
        <v>16</v>
      </c>
      <c r="Q5" s="7" t="s">
        <v>21</v>
      </c>
      <c r="R5" s="7" t="s">
        <v>22</v>
      </c>
      <c r="S5" s="7" t="s">
        <v>23</v>
      </c>
      <c r="T5" s="7" t="s">
        <v>27</v>
      </c>
      <c r="U5" s="36" t="s">
        <v>28</v>
      </c>
      <c r="V5" s="22" t="s">
        <v>29</v>
      </c>
      <c r="W5" s="7" t="s">
        <v>33</v>
      </c>
      <c r="X5" s="7" t="s">
        <v>34</v>
      </c>
      <c r="Y5" s="7" t="s">
        <v>35</v>
      </c>
    </row>
    <row r="6" spans="1:25">
      <c r="A6" s="37">
        <v>1</v>
      </c>
      <c r="B6" s="13" t="s">
        <v>72</v>
      </c>
      <c r="C6" s="13">
        <v>0</v>
      </c>
      <c r="D6" s="13" t="s">
        <v>124</v>
      </c>
      <c r="E6" s="13">
        <v>1</v>
      </c>
      <c r="F6" s="98">
        <v>4</v>
      </c>
      <c r="G6" s="13">
        <v>4</v>
      </c>
      <c r="H6" s="13">
        <v>0</v>
      </c>
      <c r="I6" s="13">
        <v>1</v>
      </c>
      <c r="J6" s="13">
        <v>0</v>
      </c>
      <c r="K6" s="58">
        <v>3</v>
      </c>
      <c r="L6" s="23">
        <v>10</v>
      </c>
      <c r="M6" s="13">
        <v>0</v>
      </c>
      <c r="N6" s="13">
        <v>0</v>
      </c>
      <c r="O6" s="38">
        <v>0</v>
      </c>
      <c r="P6" s="23">
        <v>0</v>
      </c>
      <c r="Q6" s="13">
        <v>0</v>
      </c>
      <c r="R6" s="13">
        <v>0</v>
      </c>
      <c r="S6" s="13">
        <v>0</v>
      </c>
      <c r="T6" s="13">
        <v>0</v>
      </c>
      <c r="U6" s="38">
        <v>0</v>
      </c>
      <c r="V6" s="23">
        <v>0</v>
      </c>
      <c r="W6" s="13">
        <v>0</v>
      </c>
      <c r="X6" s="13">
        <v>0</v>
      </c>
      <c r="Y6" s="13">
        <v>0</v>
      </c>
    </row>
    <row r="7" spans="1:25">
      <c r="A7" s="37">
        <v>2</v>
      </c>
      <c r="B7" s="13" t="s">
        <v>72</v>
      </c>
      <c r="C7" s="13">
        <v>0</v>
      </c>
      <c r="D7" s="13" t="s">
        <v>77</v>
      </c>
      <c r="E7" s="13">
        <v>1</v>
      </c>
      <c r="F7" s="98">
        <v>4</v>
      </c>
      <c r="G7" s="13">
        <v>4</v>
      </c>
      <c r="H7" s="13">
        <v>1</v>
      </c>
      <c r="I7" s="13">
        <v>1</v>
      </c>
      <c r="J7" s="13">
        <v>0</v>
      </c>
      <c r="K7" s="58">
        <v>4</v>
      </c>
      <c r="L7" s="23">
        <v>10</v>
      </c>
      <c r="M7" s="13">
        <v>0</v>
      </c>
      <c r="N7" s="13">
        <v>0</v>
      </c>
      <c r="O7" s="38">
        <v>0</v>
      </c>
      <c r="P7" s="23">
        <v>0</v>
      </c>
      <c r="Q7" s="13">
        <v>0</v>
      </c>
      <c r="R7" s="13">
        <v>0</v>
      </c>
      <c r="S7" s="13">
        <v>0</v>
      </c>
      <c r="T7" s="13">
        <v>0</v>
      </c>
      <c r="U7" s="38">
        <v>0</v>
      </c>
      <c r="V7" s="23">
        <v>0</v>
      </c>
      <c r="W7" s="13">
        <v>0</v>
      </c>
      <c r="X7" s="13">
        <v>0</v>
      </c>
      <c r="Y7" s="13">
        <v>0</v>
      </c>
    </row>
    <row r="8" spans="1:25">
      <c r="A8" s="37">
        <v>3</v>
      </c>
      <c r="B8" s="13" t="s">
        <v>72</v>
      </c>
      <c r="C8" s="13">
        <v>0</v>
      </c>
      <c r="D8" s="13" t="s">
        <v>125</v>
      </c>
      <c r="E8" s="13">
        <v>1</v>
      </c>
      <c r="F8" s="98">
        <v>4</v>
      </c>
      <c r="G8" s="13">
        <v>4</v>
      </c>
      <c r="H8" s="13">
        <v>2</v>
      </c>
      <c r="I8" s="13">
        <v>1</v>
      </c>
      <c r="J8" s="13">
        <v>0</v>
      </c>
      <c r="K8" s="58">
        <v>5</v>
      </c>
      <c r="L8" s="23">
        <v>170</v>
      </c>
      <c r="M8" s="13">
        <v>0</v>
      </c>
      <c r="N8" s="13">
        <v>0</v>
      </c>
      <c r="O8" s="38">
        <v>0</v>
      </c>
      <c r="P8" s="23">
        <v>0</v>
      </c>
      <c r="Q8" s="13">
        <v>0</v>
      </c>
      <c r="R8" s="13">
        <v>0</v>
      </c>
      <c r="S8" s="13">
        <v>0</v>
      </c>
      <c r="T8" s="13">
        <v>0</v>
      </c>
      <c r="U8" s="38">
        <v>0</v>
      </c>
      <c r="V8" s="23">
        <v>0</v>
      </c>
      <c r="W8" s="13">
        <v>0</v>
      </c>
      <c r="X8" s="13">
        <v>0</v>
      </c>
      <c r="Y8" s="13">
        <v>0</v>
      </c>
    </row>
    <row r="9" spans="1:25">
      <c r="A9" s="37">
        <v>4</v>
      </c>
      <c r="B9" s="13" t="s">
        <v>72</v>
      </c>
      <c r="C9" s="13">
        <v>0</v>
      </c>
      <c r="D9" s="13" t="s">
        <v>126</v>
      </c>
      <c r="E9" s="13">
        <v>1</v>
      </c>
      <c r="F9" s="98">
        <v>4</v>
      </c>
      <c r="G9" s="13">
        <v>4</v>
      </c>
      <c r="H9" s="13">
        <v>3</v>
      </c>
      <c r="I9" s="13">
        <v>1</v>
      </c>
      <c r="J9" s="13">
        <v>0</v>
      </c>
      <c r="K9" s="58">
        <v>6</v>
      </c>
      <c r="L9" s="23">
        <v>15</v>
      </c>
      <c r="M9" s="13">
        <v>0</v>
      </c>
      <c r="N9" s="13">
        <v>0</v>
      </c>
      <c r="O9" s="38">
        <v>0</v>
      </c>
      <c r="P9" s="23">
        <v>0</v>
      </c>
      <c r="Q9" s="13">
        <v>0</v>
      </c>
      <c r="R9" s="13">
        <v>0</v>
      </c>
      <c r="S9" s="13">
        <v>0</v>
      </c>
      <c r="T9" s="13">
        <v>0</v>
      </c>
      <c r="U9" s="38">
        <v>0</v>
      </c>
      <c r="V9" s="23">
        <v>0</v>
      </c>
      <c r="W9" s="13">
        <v>0</v>
      </c>
      <c r="X9" s="13">
        <v>0</v>
      </c>
      <c r="Y9" s="13">
        <v>0</v>
      </c>
    </row>
    <row r="10" spans="1:25">
      <c r="A10" s="37">
        <v>5</v>
      </c>
      <c r="B10" s="13" t="s">
        <v>72</v>
      </c>
      <c r="C10" s="13">
        <v>1</v>
      </c>
      <c r="D10" s="13" t="s">
        <v>123</v>
      </c>
      <c r="E10" s="13">
        <v>1</v>
      </c>
      <c r="F10" s="98">
        <v>4</v>
      </c>
      <c r="G10" s="13">
        <v>4</v>
      </c>
      <c r="H10" s="13">
        <v>4</v>
      </c>
      <c r="I10" s="13">
        <v>1</v>
      </c>
      <c r="J10" s="13">
        <v>0</v>
      </c>
      <c r="K10" s="58">
        <v>0</v>
      </c>
      <c r="L10" s="23">
        <v>0</v>
      </c>
      <c r="M10" s="13">
        <v>1</v>
      </c>
      <c r="N10" s="13">
        <v>3</v>
      </c>
      <c r="O10" s="13">
        <v>1</v>
      </c>
      <c r="P10" s="13">
        <v>1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</row>
    <row r="11" spans="1:25">
      <c r="A11" s="39">
        <v>6</v>
      </c>
      <c r="B11" s="16" t="s">
        <v>73</v>
      </c>
      <c r="C11" s="16">
        <v>0</v>
      </c>
      <c r="D11" s="16" t="s">
        <v>127</v>
      </c>
      <c r="E11" s="16">
        <v>2</v>
      </c>
      <c r="F11" s="99">
        <v>1</v>
      </c>
      <c r="G11" s="16">
        <v>1</v>
      </c>
      <c r="H11" s="13">
        <v>5</v>
      </c>
      <c r="I11" s="16">
        <v>1</v>
      </c>
      <c r="J11" s="16">
        <v>0</v>
      </c>
      <c r="K11" s="59">
        <v>3</v>
      </c>
      <c r="L11" s="24">
        <v>20</v>
      </c>
      <c r="M11" s="16">
        <v>0</v>
      </c>
      <c r="N11" s="16">
        <v>0</v>
      </c>
      <c r="O11" s="40">
        <v>0</v>
      </c>
      <c r="P11" s="24">
        <v>0</v>
      </c>
      <c r="Q11" s="16">
        <v>0</v>
      </c>
      <c r="R11" s="16">
        <v>0</v>
      </c>
      <c r="S11" s="16">
        <v>0</v>
      </c>
      <c r="T11" s="16">
        <v>0</v>
      </c>
      <c r="U11" s="40">
        <v>0</v>
      </c>
      <c r="V11" s="24">
        <v>0</v>
      </c>
      <c r="W11" s="16">
        <v>0</v>
      </c>
      <c r="X11" s="16">
        <v>0</v>
      </c>
      <c r="Y11" s="16">
        <v>0</v>
      </c>
    </row>
    <row r="12" spans="1:25">
      <c r="A12" s="39">
        <v>7</v>
      </c>
      <c r="B12" s="16" t="s">
        <v>73</v>
      </c>
      <c r="C12" s="16">
        <v>0</v>
      </c>
      <c r="D12" s="16" t="s">
        <v>128</v>
      </c>
      <c r="E12" s="16">
        <v>2</v>
      </c>
      <c r="F12" s="99">
        <v>1</v>
      </c>
      <c r="G12" s="16">
        <v>1</v>
      </c>
      <c r="H12" s="13">
        <v>6</v>
      </c>
      <c r="I12" s="16">
        <v>1</v>
      </c>
      <c r="J12" s="16">
        <v>0</v>
      </c>
      <c r="K12" s="59">
        <v>4</v>
      </c>
      <c r="L12" s="24">
        <v>20</v>
      </c>
      <c r="M12" s="16">
        <v>0</v>
      </c>
      <c r="N12" s="16">
        <v>0</v>
      </c>
      <c r="O12" s="40">
        <v>0</v>
      </c>
      <c r="P12" s="24">
        <v>0</v>
      </c>
      <c r="Q12" s="16">
        <v>0</v>
      </c>
      <c r="R12" s="16">
        <v>0</v>
      </c>
      <c r="S12" s="16">
        <v>0</v>
      </c>
      <c r="T12" s="16">
        <v>0</v>
      </c>
      <c r="U12" s="40">
        <v>0</v>
      </c>
      <c r="V12" s="24">
        <v>0</v>
      </c>
      <c r="W12" s="16">
        <v>0</v>
      </c>
      <c r="X12" s="16">
        <v>0</v>
      </c>
      <c r="Y12" s="16">
        <v>0</v>
      </c>
    </row>
    <row r="13" spans="1:25">
      <c r="A13" s="39">
        <v>8</v>
      </c>
      <c r="B13" s="16" t="s">
        <v>73</v>
      </c>
      <c r="C13" s="16">
        <v>0</v>
      </c>
      <c r="D13" s="16" t="s">
        <v>129</v>
      </c>
      <c r="E13" s="16">
        <v>2</v>
      </c>
      <c r="F13" s="99">
        <v>1</v>
      </c>
      <c r="G13" s="16">
        <v>1</v>
      </c>
      <c r="H13" s="13">
        <v>7</v>
      </c>
      <c r="I13" s="16">
        <v>1</v>
      </c>
      <c r="J13" s="16">
        <v>0</v>
      </c>
      <c r="K13" s="59">
        <v>5</v>
      </c>
      <c r="L13" s="24">
        <v>360</v>
      </c>
      <c r="M13" s="16">
        <v>0</v>
      </c>
      <c r="N13" s="16">
        <v>0</v>
      </c>
      <c r="O13" s="40">
        <v>0</v>
      </c>
      <c r="P13" s="24">
        <v>0</v>
      </c>
      <c r="Q13" s="16">
        <v>0</v>
      </c>
      <c r="R13" s="16">
        <v>0</v>
      </c>
      <c r="S13" s="16">
        <v>0</v>
      </c>
      <c r="T13" s="16">
        <v>0</v>
      </c>
      <c r="U13" s="40">
        <v>0</v>
      </c>
      <c r="V13" s="24">
        <v>0</v>
      </c>
      <c r="W13" s="16">
        <v>0</v>
      </c>
      <c r="X13" s="16">
        <v>0</v>
      </c>
      <c r="Y13" s="16">
        <v>0</v>
      </c>
    </row>
    <row r="14" spans="1:25">
      <c r="A14" s="39">
        <v>9</v>
      </c>
      <c r="B14" s="16" t="s">
        <v>73</v>
      </c>
      <c r="C14" s="16">
        <v>0</v>
      </c>
      <c r="D14" s="16" t="s">
        <v>154</v>
      </c>
      <c r="E14" s="16">
        <v>2</v>
      </c>
      <c r="F14" s="99">
        <v>1</v>
      </c>
      <c r="G14" s="16">
        <v>1</v>
      </c>
      <c r="H14" s="13">
        <v>8</v>
      </c>
      <c r="I14" s="16">
        <v>1</v>
      </c>
      <c r="J14" s="16">
        <v>0</v>
      </c>
      <c r="K14" s="59">
        <v>6</v>
      </c>
      <c r="L14" s="24">
        <v>30</v>
      </c>
      <c r="M14" s="16">
        <v>0</v>
      </c>
      <c r="N14" s="16">
        <v>0</v>
      </c>
      <c r="O14" s="40">
        <v>0</v>
      </c>
      <c r="P14" s="24">
        <v>0</v>
      </c>
      <c r="Q14" s="16">
        <v>0</v>
      </c>
      <c r="R14" s="16">
        <v>0</v>
      </c>
      <c r="S14" s="16">
        <v>0</v>
      </c>
      <c r="T14" s="16">
        <v>0</v>
      </c>
      <c r="U14" s="40">
        <v>0</v>
      </c>
      <c r="V14" s="24">
        <v>0</v>
      </c>
      <c r="W14" s="16">
        <v>0</v>
      </c>
      <c r="X14" s="16">
        <v>0</v>
      </c>
      <c r="Y14" s="16">
        <v>0</v>
      </c>
    </row>
    <row r="15" spans="1:25">
      <c r="A15" s="39">
        <v>10</v>
      </c>
      <c r="B15" s="16" t="s">
        <v>73</v>
      </c>
      <c r="C15" s="16">
        <v>1</v>
      </c>
      <c r="D15" s="16" t="s">
        <v>111</v>
      </c>
      <c r="E15" s="16">
        <v>2</v>
      </c>
      <c r="F15" s="99">
        <v>1</v>
      </c>
      <c r="G15" s="16">
        <v>1</v>
      </c>
      <c r="H15" s="13">
        <v>9</v>
      </c>
      <c r="I15" s="16">
        <v>2</v>
      </c>
      <c r="J15" s="16">
        <v>1</v>
      </c>
      <c r="K15" s="59">
        <v>0</v>
      </c>
      <c r="L15" s="24">
        <v>0</v>
      </c>
      <c r="M15" s="16">
        <v>0</v>
      </c>
      <c r="N15" s="16">
        <v>0</v>
      </c>
      <c r="O15" s="41">
        <v>0</v>
      </c>
      <c r="P15" s="24">
        <v>0</v>
      </c>
      <c r="Q15" s="16">
        <v>0</v>
      </c>
      <c r="R15" s="17">
        <v>0</v>
      </c>
      <c r="S15" s="16">
        <v>0</v>
      </c>
      <c r="T15" s="16">
        <v>0</v>
      </c>
      <c r="U15" s="41">
        <v>0</v>
      </c>
      <c r="V15" s="24">
        <v>0</v>
      </c>
      <c r="W15" s="16">
        <v>0</v>
      </c>
      <c r="X15" s="17">
        <v>0</v>
      </c>
      <c r="Y15" s="16">
        <v>0</v>
      </c>
    </row>
    <row r="16" spans="1:25">
      <c r="A16" s="42">
        <v>11</v>
      </c>
      <c r="B16" s="10" t="s">
        <v>74</v>
      </c>
      <c r="C16" s="10">
        <v>0</v>
      </c>
      <c r="D16" s="10" t="s">
        <v>130</v>
      </c>
      <c r="E16" s="10">
        <v>3</v>
      </c>
      <c r="F16" s="100">
        <v>2</v>
      </c>
      <c r="G16" s="51">
        <v>2</v>
      </c>
      <c r="H16" s="13">
        <v>10</v>
      </c>
      <c r="I16" s="10">
        <v>1</v>
      </c>
      <c r="J16" s="10">
        <v>0</v>
      </c>
      <c r="K16" s="60">
        <v>3</v>
      </c>
      <c r="L16" s="25">
        <v>30</v>
      </c>
      <c r="M16" s="10">
        <v>0</v>
      </c>
      <c r="N16" s="10">
        <v>0</v>
      </c>
      <c r="O16" s="43">
        <v>0</v>
      </c>
      <c r="P16" s="25">
        <v>0</v>
      </c>
      <c r="Q16" s="10">
        <v>0</v>
      </c>
      <c r="R16" s="10">
        <v>0</v>
      </c>
      <c r="S16" s="10">
        <v>0</v>
      </c>
      <c r="T16" s="10">
        <v>0</v>
      </c>
      <c r="U16" s="43">
        <v>0</v>
      </c>
      <c r="V16" s="25">
        <v>0</v>
      </c>
      <c r="W16" s="10">
        <v>0</v>
      </c>
      <c r="X16" s="10">
        <v>0</v>
      </c>
      <c r="Y16" s="10">
        <v>0</v>
      </c>
    </row>
    <row r="17" spans="1:25">
      <c r="A17" s="42">
        <v>12</v>
      </c>
      <c r="B17" s="10" t="s">
        <v>74</v>
      </c>
      <c r="C17" s="10">
        <v>0</v>
      </c>
      <c r="D17" s="10" t="s">
        <v>131</v>
      </c>
      <c r="E17" s="10">
        <v>3</v>
      </c>
      <c r="F17" s="100">
        <v>2</v>
      </c>
      <c r="G17" s="50">
        <v>2</v>
      </c>
      <c r="H17" s="13">
        <v>11</v>
      </c>
      <c r="I17" s="10">
        <v>1</v>
      </c>
      <c r="J17" s="10">
        <v>0</v>
      </c>
      <c r="K17" s="60">
        <v>4</v>
      </c>
      <c r="L17" s="25">
        <v>30</v>
      </c>
      <c r="M17" s="10">
        <v>0</v>
      </c>
      <c r="N17" s="10">
        <v>0</v>
      </c>
      <c r="O17" s="43">
        <v>0</v>
      </c>
      <c r="P17" s="25">
        <v>0</v>
      </c>
      <c r="Q17" s="10">
        <v>0</v>
      </c>
      <c r="R17" s="10">
        <v>0</v>
      </c>
      <c r="S17" s="10">
        <v>0</v>
      </c>
      <c r="T17" s="10">
        <v>0</v>
      </c>
      <c r="U17" s="43">
        <v>0</v>
      </c>
      <c r="V17" s="25">
        <v>0</v>
      </c>
      <c r="W17" s="10">
        <v>0</v>
      </c>
      <c r="X17" s="10">
        <v>0</v>
      </c>
      <c r="Y17" s="10">
        <v>0</v>
      </c>
    </row>
    <row r="18" spans="1:25">
      <c r="A18" s="42">
        <v>13</v>
      </c>
      <c r="B18" s="10" t="s">
        <v>74</v>
      </c>
      <c r="C18" s="10">
        <v>0</v>
      </c>
      <c r="D18" s="10" t="s">
        <v>132</v>
      </c>
      <c r="E18" s="10">
        <v>3</v>
      </c>
      <c r="F18" s="100">
        <v>2</v>
      </c>
      <c r="G18" s="10">
        <v>2</v>
      </c>
      <c r="H18" s="13">
        <v>12</v>
      </c>
      <c r="I18" s="10">
        <v>1</v>
      </c>
      <c r="J18" s="10">
        <v>0</v>
      </c>
      <c r="K18" s="60">
        <v>5</v>
      </c>
      <c r="L18" s="25">
        <v>560</v>
      </c>
      <c r="M18" s="10">
        <v>0</v>
      </c>
      <c r="N18" s="10">
        <v>0</v>
      </c>
      <c r="O18" s="43">
        <v>0</v>
      </c>
      <c r="P18" s="25">
        <v>0</v>
      </c>
      <c r="Q18" s="10">
        <v>0</v>
      </c>
      <c r="R18" s="10">
        <v>0</v>
      </c>
      <c r="S18" s="10">
        <v>0</v>
      </c>
      <c r="T18" s="10">
        <v>0</v>
      </c>
      <c r="U18" s="43">
        <v>0</v>
      </c>
      <c r="V18" s="25">
        <v>0</v>
      </c>
      <c r="W18" s="10">
        <v>0</v>
      </c>
      <c r="X18" s="10">
        <v>0</v>
      </c>
      <c r="Y18" s="10">
        <v>0</v>
      </c>
    </row>
    <row r="19" spans="1:25">
      <c r="A19" s="42">
        <v>14</v>
      </c>
      <c r="B19" s="10" t="s">
        <v>74</v>
      </c>
      <c r="C19" s="10">
        <v>0</v>
      </c>
      <c r="D19" s="10" t="s">
        <v>133</v>
      </c>
      <c r="E19" s="10">
        <v>3</v>
      </c>
      <c r="F19" s="100">
        <v>2</v>
      </c>
      <c r="G19" s="10">
        <v>2</v>
      </c>
      <c r="H19" s="13">
        <v>13</v>
      </c>
      <c r="I19" s="10">
        <v>1</v>
      </c>
      <c r="J19" s="10">
        <v>0</v>
      </c>
      <c r="K19" s="60">
        <v>6</v>
      </c>
      <c r="L19" s="25">
        <v>45</v>
      </c>
      <c r="M19" s="10">
        <v>0</v>
      </c>
      <c r="N19" s="10">
        <v>0</v>
      </c>
      <c r="O19" s="43">
        <v>0</v>
      </c>
      <c r="P19" s="25">
        <v>0</v>
      </c>
      <c r="Q19" s="10">
        <v>0</v>
      </c>
      <c r="R19" s="10">
        <v>0</v>
      </c>
      <c r="S19" s="10">
        <v>0</v>
      </c>
      <c r="T19" s="10">
        <v>0</v>
      </c>
      <c r="U19" s="43">
        <v>0</v>
      </c>
      <c r="V19" s="25">
        <v>0</v>
      </c>
      <c r="W19" s="10">
        <v>0</v>
      </c>
      <c r="X19" s="10">
        <v>0</v>
      </c>
      <c r="Y19" s="10">
        <v>0</v>
      </c>
    </row>
    <row r="20" spans="1:25">
      <c r="A20" s="42">
        <v>15</v>
      </c>
      <c r="B20" s="10" t="s">
        <v>74</v>
      </c>
      <c r="C20" s="10">
        <v>1</v>
      </c>
      <c r="D20" s="10" t="s">
        <v>116</v>
      </c>
      <c r="E20" s="10">
        <v>3</v>
      </c>
      <c r="F20" s="100">
        <v>2</v>
      </c>
      <c r="G20" s="10">
        <v>2</v>
      </c>
      <c r="H20" s="13">
        <v>14</v>
      </c>
      <c r="I20" s="10">
        <v>3</v>
      </c>
      <c r="J20" s="10">
        <v>0</v>
      </c>
      <c r="K20" s="71">
        <v>0</v>
      </c>
      <c r="L20" s="83">
        <v>0</v>
      </c>
      <c r="M20" s="72">
        <v>2</v>
      </c>
      <c r="N20" s="10">
        <v>6</v>
      </c>
      <c r="O20" s="44">
        <v>10011</v>
      </c>
      <c r="P20" s="25">
        <v>20</v>
      </c>
      <c r="Q20" s="10">
        <v>6</v>
      </c>
      <c r="R20" s="11">
        <v>10033</v>
      </c>
      <c r="S20" s="10">
        <v>20</v>
      </c>
      <c r="T20" s="10">
        <v>6</v>
      </c>
      <c r="U20" s="44">
        <v>10054</v>
      </c>
      <c r="V20" s="25">
        <v>20</v>
      </c>
      <c r="W20" s="10">
        <v>6</v>
      </c>
      <c r="X20" s="11">
        <v>10083</v>
      </c>
      <c r="Y20" s="10">
        <v>20</v>
      </c>
    </row>
    <row r="21" spans="1:25">
      <c r="A21" s="45">
        <v>16</v>
      </c>
      <c r="B21" s="12" t="s">
        <v>75</v>
      </c>
      <c r="C21" s="12">
        <f>C16</f>
        <v>0</v>
      </c>
      <c r="D21" s="12" t="s">
        <v>134</v>
      </c>
      <c r="E21" s="12">
        <f>E16+1</f>
        <v>4</v>
      </c>
      <c r="F21" s="101">
        <v>3</v>
      </c>
      <c r="G21" s="12">
        <v>3</v>
      </c>
      <c r="H21" s="13">
        <v>15</v>
      </c>
      <c r="I21" s="12">
        <v>2</v>
      </c>
      <c r="J21" s="69">
        <v>0</v>
      </c>
      <c r="K21" s="75">
        <v>3</v>
      </c>
      <c r="L21" s="76">
        <v>40</v>
      </c>
      <c r="M21" s="77">
        <v>0</v>
      </c>
      <c r="N21" s="26">
        <v>0</v>
      </c>
      <c r="O21" s="46">
        <v>0</v>
      </c>
      <c r="P21" s="26">
        <v>0</v>
      </c>
      <c r="Q21" s="12">
        <v>0</v>
      </c>
      <c r="R21" s="12">
        <v>0</v>
      </c>
      <c r="S21" s="12">
        <v>0</v>
      </c>
      <c r="T21" s="12">
        <v>0</v>
      </c>
      <c r="U21" s="46">
        <v>0</v>
      </c>
      <c r="V21" s="26">
        <v>0</v>
      </c>
      <c r="W21" s="12">
        <v>0</v>
      </c>
      <c r="X21" s="12">
        <v>0</v>
      </c>
      <c r="Y21" s="12">
        <v>0</v>
      </c>
    </row>
    <row r="22" spans="1:25">
      <c r="A22" s="45">
        <v>17</v>
      </c>
      <c r="B22" s="12" t="s">
        <v>75</v>
      </c>
      <c r="C22" s="12">
        <f>C17</f>
        <v>0</v>
      </c>
      <c r="D22" s="12" t="s">
        <v>135</v>
      </c>
      <c r="E22" s="12">
        <f>E17+1</f>
        <v>4</v>
      </c>
      <c r="F22" s="101">
        <v>3</v>
      </c>
      <c r="G22" s="12">
        <v>3</v>
      </c>
      <c r="H22" s="13">
        <v>16</v>
      </c>
      <c r="I22" s="12">
        <v>2</v>
      </c>
      <c r="J22" s="69">
        <v>0</v>
      </c>
      <c r="K22" s="78">
        <v>4</v>
      </c>
      <c r="L22" s="68">
        <v>40</v>
      </c>
      <c r="M22" s="61">
        <v>0</v>
      </c>
      <c r="N22" s="26">
        <v>0</v>
      </c>
      <c r="O22" s="46">
        <v>0</v>
      </c>
      <c r="P22" s="26">
        <v>0</v>
      </c>
      <c r="Q22" s="12">
        <v>0</v>
      </c>
      <c r="R22" s="12">
        <v>0</v>
      </c>
      <c r="S22" s="12">
        <v>0</v>
      </c>
      <c r="T22" s="12">
        <v>0</v>
      </c>
      <c r="U22" s="46">
        <v>0</v>
      </c>
      <c r="V22" s="26">
        <v>0</v>
      </c>
      <c r="W22" s="12">
        <v>0</v>
      </c>
      <c r="X22" s="12">
        <v>0</v>
      </c>
      <c r="Y22" s="12">
        <v>0</v>
      </c>
    </row>
    <row r="23" spans="1:25">
      <c r="A23" s="45">
        <v>18</v>
      </c>
      <c r="B23" s="12" t="s">
        <v>75</v>
      </c>
      <c r="C23" s="12">
        <f>C18</f>
        <v>0</v>
      </c>
      <c r="D23" s="12" t="s">
        <v>136</v>
      </c>
      <c r="E23" s="12">
        <f>E18+1</f>
        <v>4</v>
      </c>
      <c r="F23" s="101">
        <v>3</v>
      </c>
      <c r="G23" s="12">
        <v>3</v>
      </c>
      <c r="H23" s="13">
        <v>17</v>
      </c>
      <c r="I23" s="12">
        <v>2</v>
      </c>
      <c r="J23" s="69">
        <v>0</v>
      </c>
      <c r="K23" s="78">
        <v>5</v>
      </c>
      <c r="L23" s="67">
        <v>770</v>
      </c>
      <c r="M23" s="61">
        <v>0</v>
      </c>
      <c r="N23" s="26">
        <v>0</v>
      </c>
      <c r="O23" s="46">
        <v>0</v>
      </c>
      <c r="P23" s="26">
        <v>0</v>
      </c>
      <c r="Q23" s="12">
        <v>0</v>
      </c>
      <c r="R23" s="12">
        <v>0</v>
      </c>
      <c r="S23" s="12">
        <v>0</v>
      </c>
      <c r="T23" s="12">
        <v>0</v>
      </c>
      <c r="U23" s="46">
        <v>0</v>
      </c>
      <c r="V23" s="26">
        <v>0</v>
      </c>
      <c r="W23" s="12">
        <v>0</v>
      </c>
      <c r="X23" s="12">
        <v>0</v>
      </c>
      <c r="Y23" s="12">
        <v>0</v>
      </c>
    </row>
    <row r="24" spans="1:25">
      <c r="A24" s="45">
        <v>19</v>
      </c>
      <c r="B24" s="12" t="s">
        <v>75</v>
      </c>
      <c r="C24" s="12">
        <f>C19</f>
        <v>0</v>
      </c>
      <c r="D24" s="12" t="s">
        <v>137</v>
      </c>
      <c r="E24" s="12">
        <f>E19+1</f>
        <v>4</v>
      </c>
      <c r="F24" s="101">
        <v>3</v>
      </c>
      <c r="G24" s="12">
        <v>3</v>
      </c>
      <c r="H24" s="13">
        <v>18</v>
      </c>
      <c r="I24" s="12">
        <v>2</v>
      </c>
      <c r="J24" s="69">
        <v>0</v>
      </c>
      <c r="K24" s="78">
        <v>6</v>
      </c>
      <c r="L24" s="68">
        <v>60</v>
      </c>
      <c r="M24" s="61">
        <v>0</v>
      </c>
      <c r="N24" s="26">
        <v>0</v>
      </c>
      <c r="O24" s="46">
        <v>0</v>
      </c>
      <c r="P24" s="26">
        <v>0</v>
      </c>
      <c r="Q24" s="12">
        <v>0</v>
      </c>
      <c r="R24" s="12">
        <v>0</v>
      </c>
      <c r="S24" s="12">
        <v>0</v>
      </c>
      <c r="T24" s="12">
        <v>0</v>
      </c>
      <c r="U24" s="46">
        <v>0</v>
      </c>
      <c r="V24" s="26">
        <v>0</v>
      </c>
      <c r="W24" s="12">
        <v>0</v>
      </c>
      <c r="X24" s="12">
        <v>0</v>
      </c>
      <c r="Y24" s="12">
        <v>0</v>
      </c>
    </row>
    <row r="25" spans="1:25">
      <c r="A25" s="45">
        <v>20</v>
      </c>
      <c r="B25" s="12" t="s">
        <v>75</v>
      </c>
      <c r="C25" s="12">
        <f>C20</f>
        <v>1</v>
      </c>
      <c r="D25" s="13" t="s">
        <v>116</v>
      </c>
      <c r="E25" s="12">
        <v>4</v>
      </c>
      <c r="F25" s="101">
        <v>3</v>
      </c>
      <c r="G25" s="12">
        <v>3</v>
      </c>
      <c r="H25" s="13">
        <v>19</v>
      </c>
      <c r="I25" s="12">
        <v>3</v>
      </c>
      <c r="J25" s="69">
        <v>0</v>
      </c>
      <c r="K25" s="78">
        <v>0</v>
      </c>
      <c r="L25" s="67">
        <v>0</v>
      </c>
      <c r="M25" s="61">
        <v>2</v>
      </c>
      <c r="N25" s="26">
        <v>6</v>
      </c>
      <c r="O25" s="46">
        <v>10011</v>
      </c>
      <c r="P25" s="26">
        <v>20</v>
      </c>
      <c r="Q25" s="12">
        <v>6</v>
      </c>
      <c r="R25" s="12">
        <v>10033</v>
      </c>
      <c r="S25" s="12">
        <v>20</v>
      </c>
      <c r="T25" s="12">
        <v>6</v>
      </c>
      <c r="U25" s="46">
        <v>10054</v>
      </c>
      <c r="V25" s="26">
        <v>20</v>
      </c>
      <c r="W25" s="12">
        <v>6</v>
      </c>
      <c r="X25" s="12">
        <v>10083</v>
      </c>
      <c r="Y25" s="12">
        <v>20</v>
      </c>
    </row>
    <row r="26" spans="1:25">
      <c r="A26" s="37">
        <v>21</v>
      </c>
      <c r="B26" s="13" t="s">
        <v>76</v>
      </c>
      <c r="C26" s="13">
        <f t="shared" ref="C26:C45" si="0">C21</f>
        <v>0</v>
      </c>
      <c r="D26" s="13" t="s">
        <v>138</v>
      </c>
      <c r="E26" s="13">
        <f t="shared" ref="E26:E44" si="1">E21+1</f>
        <v>5</v>
      </c>
      <c r="F26" s="98">
        <v>4</v>
      </c>
      <c r="G26" s="13">
        <v>4</v>
      </c>
      <c r="H26" s="13">
        <v>20</v>
      </c>
      <c r="I26" s="13">
        <v>2</v>
      </c>
      <c r="J26" s="70">
        <v>0</v>
      </c>
      <c r="K26" s="79">
        <v>3</v>
      </c>
      <c r="L26" s="23">
        <v>50</v>
      </c>
      <c r="M26" s="58">
        <v>0</v>
      </c>
      <c r="N26" s="23">
        <v>0</v>
      </c>
      <c r="O26" s="38">
        <v>0</v>
      </c>
      <c r="P26" s="23">
        <v>0</v>
      </c>
      <c r="Q26" s="13">
        <v>0</v>
      </c>
      <c r="R26" s="13">
        <v>0</v>
      </c>
      <c r="S26" s="13">
        <v>0</v>
      </c>
      <c r="T26" s="13">
        <v>0</v>
      </c>
      <c r="U26" s="38">
        <v>0</v>
      </c>
      <c r="V26" s="23">
        <v>0</v>
      </c>
      <c r="W26" s="13">
        <v>0</v>
      </c>
      <c r="X26" s="13">
        <v>0</v>
      </c>
      <c r="Y26" s="13">
        <v>0</v>
      </c>
    </row>
    <row r="27" spans="1:25">
      <c r="A27" s="37">
        <v>22</v>
      </c>
      <c r="B27" s="13" t="s">
        <v>76</v>
      </c>
      <c r="C27" s="13">
        <f t="shared" si="0"/>
        <v>0</v>
      </c>
      <c r="D27" s="13" t="s">
        <v>139</v>
      </c>
      <c r="E27" s="13">
        <f t="shared" si="1"/>
        <v>5</v>
      </c>
      <c r="F27" s="98">
        <v>4</v>
      </c>
      <c r="G27" s="13">
        <v>4</v>
      </c>
      <c r="H27" s="13">
        <v>21</v>
      </c>
      <c r="I27" s="13">
        <v>2</v>
      </c>
      <c r="J27" s="70">
        <v>0</v>
      </c>
      <c r="K27" s="80">
        <v>4</v>
      </c>
      <c r="L27" s="81">
        <v>50</v>
      </c>
      <c r="M27" s="82">
        <v>0</v>
      </c>
      <c r="N27" s="23">
        <v>0</v>
      </c>
      <c r="O27" s="38">
        <v>0</v>
      </c>
      <c r="P27" s="23">
        <v>0</v>
      </c>
      <c r="Q27" s="13">
        <v>0</v>
      </c>
      <c r="R27" s="13">
        <v>0</v>
      </c>
      <c r="S27" s="13">
        <v>0</v>
      </c>
      <c r="T27" s="13">
        <v>0</v>
      </c>
      <c r="U27" s="38">
        <v>0</v>
      </c>
      <c r="V27" s="23">
        <v>0</v>
      </c>
      <c r="W27" s="13">
        <v>0</v>
      </c>
      <c r="X27" s="13">
        <v>0</v>
      </c>
      <c r="Y27" s="13">
        <v>0</v>
      </c>
    </row>
    <row r="28" spans="1:25">
      <c r="A28" s="47">
        <v>23</v>
      </c>
      <c r="B28" s="48" t="s">
        <v>76</v>
      </c>
      <c r="C28" s="48">
        <f t="shared" si="0"/>
        <v>0</v>
      </c>
      <c r="D28" s="48" t="s">
        <v>140</v>
      </c>
      <c r="E28" s="48">
        <f t="shared" si="1"/>
        <v>5</v>
      </c>
      <c r="F28" s="98">
        <v>4</v>
      </c>
      <c r="G28" s="48">
        <v>4</v>
      </c>
      <c r="H28" s="13">
        <v>22</v>
      </c>
      <c r="I28" s="48">
        <v>2</v>
      </c>
      <c r="J28" s="48">
        <v>0</v>
      </c>
      <c r="K28" s="73">
        <v>5</v>
      </c>
      <c r="L28" s="74">
        <v>1000</v>
      </c>
      <c r="M28" s="66">
        <v>0</v>
      </c>
      <c r="N28" s="48">
        <v>0</v>
      </c>
      <c r="O28" s="49">
        <v>0</v>
      </c>
      <c r="P28" s="23">
        <v>0</v>
      </c>
      <c r="Q28" s="13">
        <v>0</v>
      </c>
      <c r="R28" s="13">
        <v>0</v>
      </c>
      <c r="S28" s="13">
        <v>0</v>
      </c>
      <c r="T28" s="13">
        <v>0</v>
      </c>
      <c r="U28" s="38">
        <v>0</v>
      </c>
      <c r="V28" s="23">
        <v>0</v>
      </c>
      <c r="W28" s="13">
        <v>0</v>
      </c>
      <c r="X28" s="13">
        <v>0</v>
      </c>
      <c r="Y28" s="13">
        <v>0</v>
      </c>
    </row>
    <row r="29" spans="1:25">
      <c r="A29" s="88">
        <v>24</v>
      </c>
      <c r="B29" s="62" t="s">
        <v>76</v>
      </c>
      <c r="C29" s="62">
        <f t="shared" si="0"/>
        <v>0</v>
      </c>
      <c r="D29" s="62" t="s">
        <v>141</v>
      </c>
      <c r="E29" s="62">
        <f t="shared" si="1"/>
        <v>5</v>
      </c>
      <c r="F29" s="98">
        <v>4</v>
      </c>
      <c r="G29" s="62">
        <v>4</v>
      </c>
      <c r="H29" s="13">
        <v>23</v>
      </c>
      <c r="I29" s="62">
        <v>2</v>
      </c>
      <c r="J29" s="62">
        <v>0</v>
      </c>
      <c r="K29" s="63">
        <v>6</v>
      </c>
      <c r="L29" s="53">
        <v>80</v>
      </c>
      <c r="M29" s="27">
        <v>0</v>
      </c>
      <c r="N29" s="27">
        <v>0</v>
      </c>
      <c r="O29" s="27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38">
        <v>0</v>
      </c>
      <c r="V29" s="23">
        <v>0</v>
      </c>
      <c r="W29" s="13">
        <v>0</v>
      </c>
      <c r="X29" s="13">
        <v>0</v>
      </c>
      <c r="Y29" s="13">
        <v>0</v>
      </c>
    </row>
    <row r="30" spans="1:25">
      <c r="A30" s="89">
        <v>25</v>
      </c>
      <c r="B30" s="27" t="s">
        <v>76</v>
      </c>
      <c r="C30" s="27">
        <f t="shared" si="0"/>
        <v>1</v>
      </c>
      <c r="D30" s="27" t="s">
        <v>112</v>
      </c>
      <c r="E30" s="27">
        <v>5</v>
      </c>
      <c r="F30" s="98">
        <v>4</v>
      </c>
      <c r="G30" s="27">
        <v>4</v>
      </c>
      <c r="H30" s="13">
        <v>24</v>
      </c>
      <c r="I30" s="27">
        <v>3</v>
      </c>
      <c r="J30" s="27">
        <v>1</v>
      </c>
      <c r="K30" s="27">
        <v>0</v>
      </c>
      <c r="L30" s="13">
        <v>0</v>
      </c>
      <c r="M30" s="65">
        <v>0</v>
      </c>
      <c r="N30" s="13">
        <v>0</v>
      </c>
      <c r="O30" s="14">
        <v>0</v>
      </c>
      <c r="P30" s="13">
        <v>0</v>
      </c>
      <c r="Q30" s="13">
        <v>0</v>
      </c>
      <c r="R30" s="14">
        <v>0</v>
      </c>
      <c r="S30" s="13">
        <v>0</v>
      </c>
      <c r="T30" s="13">
        <v>0</v>
      </c>
      <c r="U30" s="90">
        <v>0</v>
      </c>
      <c r="V30" s="23">
        <v>0</v>
      </c>
      <c r="W30" s="13">
        <v>0</v>
      </c>
      <c r="X30" s="14">
        <v>0</v>
      </c>
      <c r="Y30" s="13">
        <v>0</v>
      </c>
    </row>
    <row r="31" spans="1:25">
      <c r="A31" s="91">
        <v>26</v>
      </c>
      <c r="B31" s="8" t="s">
        <v>69</v>
      </c>
      <c r="C31" s="8">
        <f t="shared" si="0"/>
        <v>0</v>
      </c>
      <c r="D31" s="8" t="s">
        <v>142</v>
      </c>
      <c r="E31" s="8">
        <f t="shared" si="1"/>
        <v>6</v>
      </c>
      <c r="F31" s="102">
        <v>1</v>
      </c>
      <c r="G31" s="8">
        <v>1</v>
      </c>
      <c r="H31" s="13">
        <v>25</v>
      </c>
      <c r="I31" s="8">
        <v>2</v>
      </c>
      <c r="J31" s="8">
        <v>0</v>
      </c>
      <c r="K31" s="8">
        <v>3</v>
      </c>
      <c r="L31" s="8">
        <v>60</v>
      </c>
      <c r="M31" s="64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92">
        <v>0</v>
      </c>
      <c r="V31" s="84">
        <v>0</v>
      </c>
      <c r="W31" s="8">
        <v>0</v>
      </c>
      <c r="X31" s="8">
        <v>0</v>
      </c>
      <c r="Y31" s="8">
        <v>0</v>
      </c>
    </row>
    <row r="32" spans="1:25">
      <c r="A32" s="91">
        <v>27</v>
      </c>
      <c r="B32" s="8" t="s">
        <v>69</v>
      </c>
      <c r="C32" s="8">
        <f t="shared" si="0"/>
        <v>0</v>
      </c>
      <c r="D32" s="8" t="s">
        <v>143</v>
      </c>
      <c r="E32" s="8">
        <f t="shared" si="1"/>
        <v>6</v>
      </c>
      <c r="F32" s="102">
        <v>1</v>
      </c>
      <c r="G32" s="8">
        <v>1</v>
      </c>
      <c r="H32" s="13">
        <v>26</v>
      </c>
      <c r="I32" s="8">
        <v>2</v>
      </c>
      <c r="J32" s="8">
        <v>0</v>
      </c>
      <c r="K32" s="8">
        <v>4</v>
      </c>
      <c r="L32" s="8">
        <v>60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92">
        <v>0</v>
      </c>
      <c r="V32" s="84">
        <v>0</v>
      </c>
      <c r="W32" s="8">
        <v>0</v>
      </c>
      <c r="X32" s="8">
        <v>0</v>
      </c>
      <c r="Y32" s="8">
        <v>0</v>
      </c>
    </row>
    <row r="33" spans="1:25">
      <c r="A33" s="91">
        <v>28</v>
      </c>
      <c r="B33" s="8" t="s">
        <v>69</v>
      </c>
      <c r="C33" s="8">
        <f t="shared" si="0"/>
        <v>0</v>
      </c>
      <c r="D33" s="8" t="s">
        <v>144</v>
      </c>
      <c r="E33" s="8">
        <f t="shared" si="1"/>
        <v>6</v>
      </c>
      <c r="F33" s="102">
        <v>1</v>
      </c>
      <c r="G33" s="8">
        <v>1</v>
      </c>
      <c r="H33" s="13">
        <v>27</v>
      </c>
      <c r="I33" s="8">
        <v>2</v>
      </c>
      <c r="J33" s="8">
        <v>0</v>
      </c>
      <c r="K33" s="8">
        <v>5</v>
      </c>
      <c r="L33" s="8">
        <v>1200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92">
        <v>0</v>
      </c>
      <c r="V33" s="84">
        <v>0</v>
      </c>
      <c r="W33" s="8">
        <v>0</v>
      </c>
      <c r="X33" s="8">
        <v>0</v>
      </c>
      <c r="Y33" s="8">
        <v>0</v>
      </c>
    </row>
    <row r="34" spans="1:25">
      <c r="A34" s="91">
        <v>29</v>
      </c>
      <c r="B34" s="8" t="s">
        <v>69</v>
      </c>
      <c r="C34" s="8">
        <f t="shared" si="0"/>
        <v>0</v>
      </c>
      <c r="D34" s="8" t="s">
        <v>145</v>
      </c>
      <c r="E34" s="8">
        <f t="shared" si="1"/>
        <v>6</v>
      </c>
      <c r="F34" s="102">
        <v>1</v>
      </c>
      <c r="G34" s="8">
        <v>1</v>
      </c>
      <c r="H34" s="13">
        <v>28</v>
      </c>
      <c r="I34" s="8">
        <v>2</v>
      </c>
      <c r="J34" s="8">
        <v>0</v>
      </c>
      <c r="K34" s="8">
        <v>6</v>
      </c>
      <c r="L34" s="8">
        <v>100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92">
        <v>0</v>
      </c>
      <c r="V34" s="84">
        <v>0</v>
      </c>
      <c r="W34" s="8">
        <v>0</v>
      </c>
      <c r="X34" s="8">
        <v>0</v>
      </c>
      <c r="Y34" s="8">
        <v>0</v>
      </c>
    </row>
    <row r="35" spans="1:25">
      <c r="A35" s="91">
        <v>30</v>
      </c>
      <c r="B35" s="8" t="s">
        <v>69</v>
      </c>
      <c r="C35" s="8">
        <f t="shared" si="0"/>
        <v>1</v>
      </c>
      <c r="D35" s="8" t="s">
        <v>116</v>
      </c>
      <c r="E35" s="8">
        <v>6</v>
      </c>
      <c r="F35" s="102">
        <v>1</v>
      </c>
      <c r="G35" s="8">
        <v>1</v>
      </c>
      <c r="H35" s="13">
        <v>29</v>
      </c>
      <c r="I35" s="8">
        <v>4</v>
      </c>
      <c r="J35" s="8">
        <v>0</v>
      </c>
      <c r="K35" s="8">
        <v>0</v>
      </c>
      <c r="L35" s="8">
        <v>0</v>
      </c>
      <c r="M35" s="8">
        <v>2</v>
      </c>
      <c r="N35" s="8">
        <v>6</v>
      </c>
      <c r="O35" s="9">
        <v>10011</v>
      </c>
      <c r="P35" s="8">
        <v>20</v>
      </c>
      <c r="Q35" s="8">
        <v>6</v>
      </c>
      <c r="R35" s="9">
        <v>10033</v>
      </c>
      <c r="S35" s="8">
        <v>20</v>
      </c>
      <c r="T35" s="8">
        <v>6</v>
      </c>
      <c r="U35" s="93">
        <v>10054</v>
      </c>
      <c r="V35" s="84">
        <v>20</v>
      </c>
      <c r="W35" s="8">
        <v>6</v>
      </c>
      <c r="X35" s="9">
        <v>10083</v>
      </c>
      <c r="Y35" s="8">
        <v>20</v>
      </c>
    </row>
    <row r="36" spans="1:25">
      <c r="A36" s="42">
        <v>31</v>
      </c>
      <c r="B36" s="10" t="s">
        <v>70</v>
      </c>
      <c r="C36" s="10">
        <f t="shared" si="0"/>
        <v>0</v>
      </c>
      <c r="D36" s="10" t="s">
        <v>146</v>
      </c>
      <c r="E36" s="10">
        <f t="shared" si="1"/>
        <v>7</v>
      </c>
      <c r="F36" s="100">
        <v>2</v>
      </c>
      <c r="G36" s="10">
        <v>2</v>
      </c>
      <c r="H36" s="13">
        <v>30</v>
      </c>
      <c r="I36" s="10">
        <v>3</v>
      </c>
      <c r="J36" s="10">
        <v>0</v>
      </c>
      <c r="K36" s="10">
        <v>3</v>
      </c>
      <c r="L36" s="10">
        <v>70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43">
        <v>0</v>
      </c>
      <c r="V36" s="25">
        <v>0</v>
      </c>
      <c r="W36" s="10">
        <v>0</v>
      </c>
      <c r="X36" s="10">
        <v>0</v>
      </c>
      <c r="Y36" s="10">
        <v>0</v>
      </c>
    </row>
    <row r="37" spans="1:25">
      <c r="A37" s="42">
        <v>32</v>
      </c>
      <c r="B37" s="10" t="s">
        <v>70</v>
      </c>
      <c r="C37" s="10">
        <f t="shared" si="0"/>
        <v>0</v>
      </c>
      <c r="D37" s="10" t="s">
        <v>147</v>
      </c>
      <c r="E37" s="10">
        <f t="shared" si="1"/>
        <v>7</v>
      </c>
      <c r="F37" s="100">
        <v>2</v>
      </c>
      <c r="G37" s="10">
        <v>2</v>
      </c>
      <c r="H37" s="13">
        <v>31</v>
      </c>
      <c r="I37" s="10">
        <v>3</v>
      </c>
      <c r="J37" s="10">
        <v>0</v>
      </c>
      <c r="K37" s="10">
        <v>4</v>
      </c>
      <c r="L37" s="10">
        <v>70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43">
        <v>0</v>
      </c>
      <c r="V37" s="25">
        <v>0</v>
      </c>
      <c r="W37" s="10">
        <v>0</v>
      </c>
      <c r="X37" s="10">
        <v>0</v>
      </c>
      <c r="Y37" s="10">
        <v>0</v>
      </c>
    </row>
    <row r="38" spans="1:25">
      <c r="A38" s="42">
        <v>33</v>
      </c>
      <c r="B38" s="10" t="s">
        <v>70</v>
      </c>
      <c r="C38" s="10">
        <f t="shared" si="0"/>
        <v>0</v>
      </c>
      <c r="D38" s="10" t="s">
        <v>148</v>
      </c>
      <c r="E38" s="10">
        <f t="shared" si="1"/>
        <v>7</v>
      </c>
      <c r="F38" s="100">
        <v>2</v>
      </c>
      <c r="G38" s="10">
        <v>2</v>
      </c>
      <c r="H38" s="13">
        <v>32</v>
      </c>
      <c r="I38" s="10">
        <v>3</v>
      </c>
      <c r="J38" s="10">
        <v>0</v>
      </c>
      <c r="K38" s="10">
        <v>5</v>
      </c>
      <c r="L38" s="10">
        <v>1500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43">
        <v>0</v>
      </c>
      <c r="V38" s="25">
        <v>0</v>
      </c>
      <c r="W38" s="10">
        <v>0</v>
      </c>
      <c r="X38" s="10">
        <v>0</v>
      </c>
      <c r="Y38" s="10">
        <v>0</v>
      </c>
    </row>
    <row r="39" spans="1:25">
      <c r="A39" s="42">
        <v>34</v>
      </c>
      <c r="B39" s="10" t="s">
        <v>70</v>
      </c>
      <c r="C39" s="10">
        <f t="shared" si="0"/>
        <v>0</v>
      </c>
      <c r="D39" s="10" t="s">
        <v>149</v>
      </c>
      <c r="E39" s="10">
        <f t="shared" si="1"/>
        <v>7</v>
      </c>
      <c r="F39" s="100">
        <v>2</v>
      </c>
      <c r="G39" s="10">
        <v>2</v>
      </c>
      <c r="H39" s="13">
        <v>33</v>
      </c>
      <c r="I39" s="10">
        <v>3</v>
      </c>
      <c r="J39" s="10">
        <v>0</v>
      </c>
      <c r="K39" s="10">
        <v>6</v>
      </c>
      <c r="L39" s="10">
        <v>120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43">
        <v>0</v>
      </c>
      <c r="V39" s="25">
        <v>0</v>
      </c>
      <c r="W39" s="10">
        <v>0</v>
      </c>
      <c r="X39" s="10">
        <v>0</v>
      </c>
      <c r="Y39" s="10">
        <v>0</v>
      </c>
    </row>
    <row r="40" spans="1:25">
      <c r="A40" s="42">
        <v>35</v>
      </c>
      <c r="B40" s="10" t="s">
        <v>70</v>
      </c>
      <c r="C40" s="10">
        <f t="shared" si="0"/>
        <v>1</v>
      </c>
      <c r="D40" s="10" t="s">
        <v>117</v>
      </c>
      <c r="E40" s="10">
        <v>7</v>
      </c>
      <c r="F40" s="100">
        <v>2</v>
      </c>
      <c r="G40" s="10">
        <v>2</v>
      </c>
      <c r="H40" s="13">
        <v>34</v>
      </c>
      <c r="I40" s="10">
        <v>4</v>
      </c>
      <c r="J40" s="10">
        <v>0</v>
      </c>
      <c r="K40" s="10">
        <v>0</v>
      </c>
      <c r="L40" s="10">
        <v>0</v>
      </c>
      <c r="M40" s="10">
        <v>1</v>
      </c>
      <c r="N40" s="10">
        <v>3</v>
      </c>
      <c r="O40" s="10">
        <v>3</v>
      </c>
      <c r="P40" s="10">
        <v>5</v>
      </c>
      <c r="Q40" s="10">
        <v>0</v>
      </c>
      <c r="R40" s="10">
        <v>0</v>
      </c>
      <c r="S40" s="10">
        <v>0</v>
      </c>
      <c r="T40" s="10">
        <v>0</v>
      </c>
      <c r="U40" s="43">
        <v>0</v>
      </c>
      <c r="V40" s="25">
        <v>0</v>
      </c>
      <c r="W40" s="10">
        <v>0</v>
      </c>
      <c r="X40" s="10">
        <v>0</v>
      </c>
      <c r="Y40" s="10">
        <v>0</v>
      </c>
    </row>
    <row r="41" spans="1:25">
      <c r="A41" s="94">
        <v>36</v>
      </c>
      <c r="B41" s="95" t="s">
        <v>71</v>
      </c>
      <c r="C41" s="95">
        <f t="shared" si="0"/>
        <v>0</v>
      </c>
      <c r="D41" s="95" t="s">
        <v>150</v>
      </c>
      <c r="E41" s="95">
        <f t="shared" si="1"/>
        <v>8</v>
      </c>
      <c r="F41" s="103">
        <v>5</v>
      </c>
      <c r="G41" s="95">
        <v>5</v>
      </c>
      <c r="H41" s="13">
        <v>35</v>
      </c>
      <c r="I41" s="95">
        <v>3</v>
      </c>
      <c r="J41" s="95">
        <v>0</v>
      </c>
      <c r="K41" s="95">
        <v>3</v>
      </c>
      <c r="L41" s="95">
        <v>80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6">
        <v>0</v>
      </c>
      <c r="V41" s="85">
        <v>0</v>
      </c>
      <c r="W41" s="15">
        <v>0</v>
      </c>
      <c r="X41" s="15">
        <v>0</v>
      </c>
      <c r="Y41" s="15">
        <v>0</v>
      </c>
    </row>
    <row r="42" spans="1:25">
      <c r="A42" s="86">
        <v>37</v>
      </c>
      <c r="B42" s="86" t="s">
        <v>71</v>
      </c>
      <c r="C42" s="86">
        <f t="shared" si="0"/>
        <v>0</v>
      </c>
      <c r="D42" s="86" t="s">
        <v>151</v>
      </c>
      <c r="E42" s="86">
        <f t="shared" si="1"/>
        <v>8</v>
      </c>
      <c r="F42" s="103">
        <v>5</v>
      </c>
      <c r="G42" s="86">
        <v>5</v>
      </c>
      <c r="H42" s="13">
        <v>36</v>
      </c>
      <c r="I42" s="86">
        <v>3</v>
      </c>
      <c r="J42" s="86">
        <v>0</v>
      </c>
      <c r="K42" s="86">
        <v>4</v>
      </c>
      <c r="L42" s="86">
        <v>80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15">
        <v>0</v>
      </c>
      <c r="W42" s="15">
        <v>0</v>
      </c>
      <c r="X42" s="15">
        <v>0</v>
      </c>
      <c r="Y42" s="15">
        <v>0</v>
      </c>
    </row>
    <row r="43" spans="1:25">
      <c r="A43" s="15">
        <v>38</v>
      </c>
      <c r="B43" s="15" t="s">
        <v>71</v>
      </c>
      <c r="C43" s="15">
        <f t="shared" si="0"/>
        <v>0</v>
      </c>
      <c r="D43" s="15" t="s">
        <v>152</v>
      </c>
      <c r="E43" s="15">
        <f t="shared" si="1"/>
        <v>8</v>
      </c>
      <c r="F43" s="103">
        <v>5</v>
      </c>
      <c r="G43" s="15">
        <v>5</v>
      </c>
      <c r="H43" s="13">
        <v>37</v>
      </c>
      <c r="I43" s="15">
        <v>3</v>
      </c>
      <c r="J43" s="15">
        <v>0</v>
      </c>
      <c r="K43" s="15">
        <v>5</v>
      </c>
      <c r="L43" s="15">
        <v>1650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</row>
    <row r="44" spans="1:25">
      <c r="A44" s="15">
        <v>39</v>
      </c>
      <c r="B44" s="15" t="s">
        <v>71</v>
      </c>
      <c r="C44" s="15">
        <f t="shared" si="0"/>
        <v>0</v>
      </c>
      <c r="D44" s="15" t="s">
        <v>153</v>
      </c>
      <c r="E44" s="15">
        <f t="shared" si="1"/>
        <v>8</v>
      </c>
      <c r="F44" s="103">
        <v>5</v>
      </c>
      <c r="G44" s="15">
        <v>5</v>
      </c>
      <c r="H44" s="13">
        <v>38</v>
      </c>
      <c r="I44" s="15">
        <v>3</v>
      </c>
      <c r="J44" s="15">
        <v>0</v>
      </c>
      <c r="K44" s="15">
        <v>6</v>
      </c>
      <c r="L44" s="15">
        <v>130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</row>
    <row r="45" spans="1:25">
      <c r="A45" s="95">
        <v>40</v>
      </c>
      <c r="B45" s="95" t="s">
        <v>71</v>
      </c>
      <c r="C45" s="95">
        <f t="shared" si="0"/>
        <v>1</v>
      </c>
      <c r="D45" s="13" t="s">
        <v>114</v>
      </c>
      <c r="E45" s="95">
        <v>8</v>
      </c>
      <c r="F45" s="103">
        <v>5</v>
      </c>
      <c r="G45" s="95">
        <v>5</v>
      </c>
      <c r="H45" s="13">
        <v>39</v>
      </c>
      <c r="I45" s="95">
        <v>4</v>
      </c>
      <c r="J45" s="95">
        <v>1</v>
      </c>
      <c r="K45" s="95">
        <v>0</v>
      </c>
      <c r="L45" s="95">
        <v>0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</row>
    <row r="46" spans="1:25">
      <c r="A46" s="13">
        <v>41</v>
      </c>
      <c r="B46" s="13" t="s">
        <v>177</v>
      </c>
      <c r="C46" s="13">
        <v>0</v>
      </c>
      <c r="D46" s="13" t="s">
        <v>160</v>
      </c>
      <c r="E46" s="13">
        <f>E41+1</f>
        <v>9</v>
      </c>
      <c r="F46" s="98">
        <v>1</v>
      </c>
      <c r="G46" s="13">
        <v>2</v>
      </c>
      <c r="H46" s="13">
        <f>A45</f>
        <v>40</v>
      </c>
      <c r="I46" s="13">
        <v>3</v>
      </c>
      <c r="J46" s="95">
        <v>0</v>
      </c>
      <c r="K46" s="95">
        <v>3</v>
      </c>
      <c r="L46" s="23">
        <v>90</v>
      </c>
      <c r="M46" s="58">
        <v>0</v>
      </c>
      <c r="N46" s="23">
        <v>0</v>
      </c>
      <c r="O46" s="38">
        <v>0</v>
      </c>
      <c r="P46" s="23">
        <v>0</v>
      </c>
      <c r="Q46" s="13">
        <v>0</v>
      </c>
      <c r="R46" s="13">
        <v>0</v>
      </c>
      <c r="S46" s="13">
        <v>0</v>
      </c>
      <c r="T46" s="13">
        <v>0</v>
      </c>
      <c r="U46" s="38">
        <v>0</v>
      </c>
      <c r="V46" s="23">
        <v>0</v>
      </c>
      <c r="W46" s="13">
        <v>0</v>
      </c>
      <c r="X46" s="13">
        <v>0</v>
      </c>
      <c r="Y46" s="13">
        <v>0</v>
      </c>
    </row>
    <row r="47" spans="1:25">
      <c r="A47" s="13">
        <v>42</v>
      </c>
      <c r="B47" s="13" t="s">
        <v>177</v>
      </c>
      <c r="C47" s="13">
        <v>0</v>
      </c>
      <c r="D47" s="13" t="s">
        <v>161</v>
      </c>
      <c r="E47" s="13">
        <f t="shared" ref="E47:E65" si="2">E42+1</f>
        <v>9</v>
      </c>
      <c r="F47" s="98">
        <v>1</v>
      </c>
      <c r="G47" s="13">
        <f t="shared" ref="G47:G65" si="3">G46</f>
        <v>2</v>
      </c>
      <c r="H47" s="13">
        <f t="shared" ref="H47:H65" si="4">A46</f>
        <v>41</v>
      </c>
      <c r="I47" s="13">
        <v>3</v>
      </c>
      <c r="J47" s="86">
        <v>0</v>
      </c>
      <c r="K47" s="86">
        <v>4</v>
      </c>
      <c r="L47" s="81">
        <v>90</v>
      </c>
      <c r="M47" s="82">
        <v>0</v>
      </c>
      <c r="N47" s="23">
        <v>0</v>
      </c>
      <c r="O47" s="38">
        <v>0</v>
      </c>
      <c r="P47" s="23">
        <v>0</v>
      </c>
      <c r="Q47" s="13">
        <v>0</v>
      </c>
      <c r="R47" s="13">
        <v>0</v>
      </c>
      <c r="S47" s="13">
        <v>0</v>
      </c>
      <c r="T47" s="13">
        <v>0</v>
      </c>
      <c r="U47" s="38">
        <v>0</v>
      </c>
      <c r="V47" s="23">
        <v>0</v>
      </c>
      <c r="W47" s="13">
        <v>0</v>
      </c>
      <c r="X47" s="13">
        <v>0</v>
      </c>
      <c r="Y47" s="13">
        <v>0</v>
      </c>
    </row>
    <row r="48" spans="1:25">
      <c r="A48" s="48">
        <v>43</v>
      </c>
      <c r="B48" s="13" t="s">
        <v>177</v>
      </c>
      <c r="C48" s="48">
        <v>0</v>
      </c>
      <c r="D48" s="48" t="s">
        <v>162</v>
      </c>
      <c r="E48" s="13">
        <f t="shared" si="2"/>
        <v>9</v>
      </c>
      <c r="F48" s="98">
        <v>1</v>
      </c>
      <c r="G48" s="13">
        <f t="shared" si="3"/>
        <v>2</v>
      </c>
      <c r="H48" s="13">
        <f t="shared" si="4"/>
        <v>42</v>
      </c>
      <c r="I48" s="48">
        <v>3</v>
      </c>
      <c r="J48" s="15">
        <v>0</v>
      </c>
      <c r="K48" s="15">
        <v>5</v>
      </c>
      <c r="L48" s="74">
        <v>1900</v>
      </c>
      <c r="M48" s="66">
        <v>0</v>
      </c>
      <c r="N48" s="48">
        <v>0</v>
      </c>
      <c r="O48" s="49">
        <v>0</v>
      </c>
      <c r="P48" s="23">
        <v>0</v>
      </c>
      <c r="Q48" s="13">
        <v>0</v>
      </c>
      <c r="R48" s="13">
        <v>0</v>
      </c>
      <c r="S48" s="13">
        <v>0</v>
      </c>
      <c r="T48" s="13">
        <v>0</v>
      </c>
      <c r="U48" s="38">
        <v>0</v>
      </c>
      <c r="V48" s="23">
        <v>0</v>
      </c>
      <c r="W48" s="13">
        <v>0</v>
      </c>
      <c r="X48" s="13">
        <v>0</v>
      </c>
      <c r="Y48" s="13">
        <v>0</v>
      </c>
    </row>
    <row r="49" spans="1:25">
      <c r="A49" s="62">
        <v>44</v>
      </c>
      <c r="B49" s="13" t="s">
        <v>177</v>
      </c>
      <c r="C49" s="62">
        <v>0</v>
      </c>
      <c r="D49" s="62" t="s">
        <v>163</v>
      </c>
      <c r="E49" s="13">
        <f t="shared" si="2"/>
        <v>9</v>
      </c>
      <c r="F49" s="98">
        <v>1</v>
      </c>
      <c r="G49" s="13">
        <f t="shared" si="3"/>
        <v>2</v>
      </c>
      <c r="H49" s="13">
        <f t="shared" si="4"/>
        <v>43</v>
      </c>
      <c r="I49" s="62">
        <v>3</v>
      </c>
      <c r="J49" s="15">
        <v>0</v>
      </c>
      <c r="K49" s="15">
        <v>6</v>
      </c>
      <c r="L49" s="53">
        <v>150</v>
      </c>
      <c r="M49" s="27">
        <v>0</v>
      </c>
      <c r="N49" s="27">
        <v>0</v>
      </c>
      <c r="O49" s="27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38">
        <v>0</v>
      </c>
      <c r="V49" s="23">
        <v>0</v>
      </c>
      <c r="W49" s="13">
        <v>0</v>
      </c>
      <c r="X49" s="13">
        <v>0</v>
      </c>
      <c r="Y49" s="13">
        <v>0</v>
      </c>
    </row>
    <row r="50" spans="1:25">
      <c r="A50" s="27">
        <v>45</v>
      </c>
      <c r="B50" s="13" t="s">
        <v>177</v>
      </c>
      <c r="C50" s="27">
        <v>1</v>
      </c>
      <c r="D50" s="27" t="s">
        <v>155</v>
      </c>
      <c r="E50" s="13">
        <f t="shared" si="2"/>
        <v>9</v>
      </c>
      <c r="F50" s="98">
        <v>1</v>
      </c>
      <c r="G50" s="13">
        <f t="shared" si="3"/>
        <v>2</v>
      </c>
      <c r="H50" s="13">
        <f t="shared" si="4"/>
        <v>44</v>
      </c>
      <c r="I50" s="27">
        <v>4</v>
      </c>
      <c r="J50" s="95">
        <v>0</v>
      </c>
      <c r="K50" s="95">
        <v>0</v>
      </c>
      <c r="L50" s="13">
        <v>0</v>
      </c>
      <c r="M50" s="65">
        <v>1</v>
      </c>
      <c r="N50" s="13">
        <v>3</v>
      </c>
      <c r="O50" s="14">
        <v>3</v>
      </c>
      <c r="P50" s="13">
        <v>5</v>
      </c>
      <c r="Q50" s="13">
        <v>0</v>
      </c>
      <c r="R50" s="14">
        <v>0</v>
      </c>
      <c r="S50" s="13">
        <v>0</v>
      </c>
      <c r="T50" s="13">
        <v>0</v>
      </c>
      <c r="U50" s="90">
        <v>0</v>
      </c>
      <c r="V50" s="23">
        <v>0</v>
      </c>
      <c r="W50" s="13">
        <v>0</v>
      </c>
      <c r="X50" s="14">
        <v>0</v>
      </c>
      <c r="Y50" s="13">
        <v>0</v>
      </c>
    </row>
    <row r="51" spans="1:25">
      <c r="A51" s="8">
        <v>46</v>
      </c>
      <c r="B51" s="8" t="s">
        <v>176</v>
      </c>
      <c r="C51" s="8">
        <v>0</v>
      </c>
      <c r="D51" s="8" t="s">
        <v>164</v>
      </c>
      <c r="E51" s="8">
        <f t="shared" si="2"/>
        <v>10</v>
      </c>
      <c r="F51" s="102">
        <v>4</v>
      </c>
      <c r="G51" s="8">
        <v>3</v>
      </c>
      <c r="H51" s="8">
        <f t="shared" si="4"/>
        <v>45</v>
      </c>
      <c r="I51" s="8">
        <v>3</v>
      </c>
      <c r="J51" s="95">
        <v>0</v>
      </c>
      <c r="K51" s="95">
        <v>3</v>
      </c>
      <c r="L51" s="8">
        <v>100</v>
      </c>
      <c r="M51" s="64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92">
        <v>0</v>
      </c>
      <c r="V51" s="84">
        <v>0</v>
      </c>
      <c r="W51" s="8">
        <v>0</v>
      </c>
      <c r="X51" s="8">
        <v>0</v>
      </c>
      <c r="Y51" s="8">
        <v>0</v>
      </c>
    </row>
    <row r="52" spans="1:25">
      <c r="A52" s="8">
        <v>47</v>
      </c>
      <c r="B52" s="8" t="s">
        <v>176</v>
      </c>
      <c r="C52" s="8">
        <v>0</v>
      </c>
      <c r="D52" s="8" t="s">
        <v>165</v>
      </c>
      <c r="E52" s="8">
        <f t="shared" si="2"/>
        <v>10</v>
      </c>
      <c r="F52" s="102">
        <v>4</v>
      </c>
      <c r="G52" s="8">
        <f t="shared" si="3"/>
        <v>3</v>
      </c>
      <c r="H52" s="8">
        <f t="shared" si="4"/>
        <v>46</v>
      </c>
      <c r="I52" s="8">
        <v>3</v>
      </c>
      <c r="J52" s="86">
        <v>0</v>
      </c>
      <c r="K52" s="86">
        <v>4</v>
      </c>
      <c r="L52" s="8">
        <v>100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92">
        <v>0</v>
      </c>
      <c r="V52" s="84">
        <v>0</v>
      </c>
      <c r="W52" s="8">
        <v>0</v>
      </c>
      <c r="X52" s="8">
        <v>0</v>
      </c>
      <c r="Y52" s="8">
        <v>0</v>
      </c>
    </row>
    <row r="53" spans="1:25">
      <c r="A53" s="8">
        <v>48</v>
      </c>
      <c r="B53" s="8" t="s">
        <v>176</v>
      </c>
      <c r="C53" s="8">
        <v>0</v>
      </c>
      <c r="D53" s="8" t="s">
        <v>166</v>
      </c>
      <c r="E53" s="8">
        <f t="shared" si="2"/>
        <v>10</v>
      </c>
      <c r="F53" s="102">
        <v>4</v>
      </c>
      <c r="G53" s="8">
        <f t="shared" si="3"/>
        <v>3</v>
      </c>
      <c r="H53" s="8">
        <f t="shared" si="4"/>
        <v>47</v>
      </c>
      <c r="I53" s="8">
        <v>3</v>
      </c>
      <c r="J53" s="15">
        <v>0</v>
      </c>
      <c r="K53" s="15">
        <v>5</v>
      </c>
      <c r="L53" s="8">
        <v>2100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92">
        <v>0</v>
      </c>
      <c r="V53" s="84">
        <v>0</v>
      </c>
      <c r="W53" s="8">
        <v>0</v>
      </c>
      <c r="X53" s="8">
        <v>0</v>
      </c>
      <c r="Y53" s="8">
        <v>0</v>
      </c>
    </row>
    <row r="54" spans="1:25">
      <c r="A54" s="8">
        <v>49</v>
      </c>
      <c r="B54" s="8" t="s">
        <v>176</v>
      </c>
      <c r="C54" s="8">
        <v>0</v>
      </c>
      <c r="D54" s="8" t="s">
        <v>167</v>
      </c>
      <c r="E54" s="8">
        <f t="shared" si="2"/>
        <v>10</v>
      </c>
      <c r="F54" s="102">
        <v>4</v>
      </c>
      <c r="G54" s="8">
        <f t="shared" si="3"/>
        <v>3</v>
      </c>
      <c r="H54" s="8">
        <f t="shared" si="4"/>
        <v>48</v>
      </c>
      <c r="I54" s="8">
        <v>3</v>
      </c>
      <c r="J54" s="15">
        <v>0</v>
      </c>
      <c r="K54" s="15">
        <v>6</v>
      </c>
      <c r="L54" s="8">
        <v>170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92">
        <v>0</v>
      </c>
      <c r="V54" s="84">
        <v>0</v>
      </c>
      <c r="W54" s="8">
        <v>0</v>
      </c>
      <c r="X54" s="8">
        <v>0</v>
      </c>
      <c r="Y54" s="8">
        <v>0</v>
      </c>
    </row>
    <row r="55" spans="1:25">
      <c r="A55" s="8">
        <v>50</v>
      </c>
      <c r="B55" s="8" t="s">
        <v>176</v>
      </c>
      <c r="C55" s="8">
        <v>1</v>
      </c>
      <c r="D55" s="8" t="s">
        <v>155</v>
      </c>
      <c r="E55" s="8">
        <f t="shared" si="2"/>
        <v>10</v>
      </c>
      <c r="F55" s="102">
        <v>4</v>
      </c>
      <c r="G55" s="13">
        <f t="shared" si="3"/>
        <v>3</v>
      </c>
      <c r="H55" s="13">
        <f t="shared" si="4"/>
        <v>49</v>
      </c>
      <c r="I55" s="8">
        <v>4</v>
      </c>
      <c r="J55" s="95">
        <v>0</v>
      </c>
      <c r="K55" s="95">
        <v>0</v>
      </c>
      <c r="L55" s="8">
        <v>0</v>
      </c>
      <c r="M55" s="8">
        <v>1</v>
      </c>
      <c r="N55" s="8">
        <v>3</v>
      </c>
      <c r="O55" s="9">
        <v>3</v>
      </c>
      <c r="P55" s="8">
        <v>5</v>
      </c>
      <c r="Q55" s="8">
        <v>0</v>
      </c>
      <c r="R55" s="9">
        <v>0</v>
      </c>
      <c r="S55" s="8">
        <v>0</v>
      </c>
      <c r="T55" s="8">
        <v>0</v>
      </c>
      <c r="U55" s="93">
        <v>0</v>
      </c>
      <c r="V55" s="84">
        <v>0</v>
      </c>
      <c r="W55" s="8">
        <v>0</v>
      </c>
      <c r="X55" s="9">
        <v>0</v>
      </c>
      <c r="Y55" s="8">
        <v>0</v>
      </c>
    </row>
    <row r="56" spans="1:25">
      <c r="A56" s="10">
        <v>51</v>
      </c>
      <c r="B56" s="10" t="s">
        <v>178</v>
      </c>
      <c r="C56" s="10">
        <v>0</v>
      </c>
      <c r="D56" s="10" t="s">
        <v>168</v>
      </c>
      <c r="E56" s="13">
        <f t="shared" si="2"/>
        <v>11</v>
      </c>
      <c r="F56" s="98">
        <v>2</v>
      </c>
      <c r="G56" s="13">
        <v>4</v>
      </c>
      <c r="H56" s="13">
        <f t="shared" si="4"/>
        <v>50</v>
      </c>
      <c r="I56" s="10">
        <v>3</v>
      </c>
      <c r="J56" s="95">
        <v>0</v>
      </c>
      <c r="K56" s="95">
        <v>3</v>
      </c>
      <c r="L56" s="10">
        <v>110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43">
        <v>0</v>
      </c>
      <c r="V56" s="25">
        <v>0</v>
      </c>
      <c r="W56" s="10">
        <v>0</v>
      </c>
      <c r="X56" s="10">
        <v>0</v>
      </c>
      <c r="Y56" s="10">
        <v>0</v>
      </c>
    </row>
    <row r="57" spans="1:25">
      <c r="A57" s="10">
        <v>52</v>
      </c>
      <c r="B57" s="10" t="s">
        <v>178</v>
      </c>
      <c r="C57" s="10">
        <v>0</v>
      </c>
      <c r="D57" s="10" t="s">
        <v>169</v>
      </c>
      <c r="E57" s="13">
        <f t="shared" si="2"/>
        <v>11</v>
      </c>
      <c r="F57" s="98">
        <v>2</v>
      </c>
      <c r="G57" s="13">
        <f t="shared" si="3"/>
        <v>4</v>
      </c>
      <c r="H57" s="13">
        <f t="shared" si="4"/>
        <v>51</v>
      </c>
      <c r="I57" s="10">
        <v>3</v>
      </c>
      <c r="J57" s="86">
        <v>0</v>
      </c>
      <c r="K57" s="86">
        <v>4</v>
      </c>
      <c r="L57" s="10">
        <v>110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43">
        <v>0</v>
      </c>
      <c r="V57" s="25">
        <v>0</v>
      </c>
      <c r="W57" s="10">
        <v>0</v>
      </c>
      <c r="X57" s="10">
        <v>0</v>
      </c>
      <c r="Y57" s="10">
        <v>0</v>
      </c>
    </row>
    <row r="58" spans="1:25">
      <c r="A58" s="10">
        <v>53</v>
      </c>
      <c r="B58" s="10" t="s">
        <v>178</v>
      </c>
      <c r="C58" s="10">
        <v>0</v>
      </c>
      <c r="D58" s="10" t="s">
        <v>170</v>
      </c>
      <c r="E58" s="13">
        <f t="shared" si="2"/>
        <v>11</v>
      </c>
      <c r="F58" s="98">
        <v>2</v>
      </c>
      <c r="G58" s="13">
        <f t="shared" si="3"/>
        <v>4</v>
      </c>
      <c r="H58" s="13">
        <f t="shared" si="4"/>
        <v>52</v>
      </c>
      <c r="I58" s="10">
        <v>3</v>
      </c>
      <c r="J58" s="15">
        <v>0</v>
      </c>
      <c r="K58" s="15">
        <v>5</v>
      </c>
      <c r="L58" s="10">
        <v>2300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43">
        <v>0</v>
      </c>
      <c r="V58" s="25">
        <v>0</v>
      </c>
      <c r="W58" s="10">
        <v>0</v>
      </c>
      <c r="X58" s="10">
        <v>0</v>
      </c>
      <c r="Y58" s="10">
        <v>0</v>
      </c>
    </row>
    <row r="59" spans="1:25">
      <c r="A59" s="10">
        <v>54</v>
      </c>
      <c r="B59" s="10" t="s">
        <v>178</v>
      </c>
      <c r="C59" s="10">
        <v>0</v>
      </c>
      <c r="D59" s="10" t="s">
        <v>171</v>
      </c>
      <c r="E59" s="13">
        <f t="shared" si="2"/>
        <v>11</v>
      </c>
      <c r="F59" s="98">
        <v>2</v>
      </c>
      <c r="G59" s="13">
        <f t="shared" si="3"/>
        <v>4</v>
      </c>
      <c r="H59" s="13">
        <f t="shared" si="4"/>
        <v>53</v>
      </c>
      <c r="I59" s="10">
        <v>3</v>
      </c>
      <c r="J59" s="15">
        <v>0</v>
      </c>
      <c r="K59" s="15">
        <v>6</v>
      </c>
      <c r="L59" s="10">
        <v>190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43">
        <v>0</v>
      </c>
      <c r="V59" s="25">
        <v>0</v>
      </c>
      <c r="W59" s="10">
        <v>0</v>
      </c>
      <c r="X59" s="10">
        <v>0</v>
      </c>
      <c r="Y59" s="10">
        <v>0</v>
      </c>
    </row>
    <row r="60" spans="1:25">
      <c r="A60" s="10">
        <v>55</v>
      </c>
      <c r="B60" s="10" t="s">
        <v>178</v>
      </c>
      <c r="C60" s="10">
        <v>1</v>
      </c>
      <c r="D60" s="10" t="s">
        <v>155</v>
      </c>
      <c r="E60" s="13">
        <f t="shared" si="2"/>
        <v>11</v>
      </c>
      <c r="F60" s="98">
        <v>2</v>
      </c>
      <c r="G60" s="13">
        <f t="shared" si="3"/>
        <v>4</v>
      </c>
      <c r="H60" s="13">
        <f t="shared" si="4"/>
        <v>54</v>
      </c>
      <c r="I60" s="10">
        <v>5</v>
      </c>
      <c r="J60" s="95">
        <v>0</v>
      </c>
      <c r="K60" s="95">
        <v>0</v>
      </c>
      <c r="L60" s="10">
        <v>0</v>
      </c>
      <c r="M60" s="10">
        <v>1</v>
      </c>
      <c r="N60" s="10">
        <v>3</v>
      </c>
      <c r="O60" s="10">
        <v>3</v>
      </c>
      <c r="P60" s="10">
        <v>5</v>
      </c>
      <c r="Q60" s="10">
        <v>0</v>
      </c>
      <c r="R60" s="10">
        <v>0</v>
      </c>
      <c r="S60" s="10">
        <v>0</v>
      </c>
      <c r="T60" s="10">
        <v>0</v>
      </c>
      <c r="U60" s="43">
        <v>0</v>
      </c>
      <c r="V60" s="25">
        <v>0</v>
      </c>
      <c r="W60" s="10">
        <v>0</v>
      </c>
      <c r="X60" s="10">
        <v>0</v>
      </c>
      <c r="Y60" s="10">
        <v>0</v>
      </c>
    </row>
    <row r="61" spans="1:25">
      <c r="A61" s="95">
        <v>56</v>
      </c>
      <c r="B61" s="95" t="s">
        <v>179</v>
      </c>
      <c r="C61" s="95">
        <v>0</v>
      </c>
      <c r="D61" s="95" t="s">
        <v>172</v>
      </c>
      <c r="E61" s="13">
        <f t="shared" si="2"/>
        <v>12</v>
      </c>
      <c r="F61" s="98">
        <v>3</v>
      </c>
      <c r="G61" s="13">
        <v>1</v>
      </c>
      <c r="H61" s="13">
        <f t="shared" si="4"/>
        <v>55</v>
      </c>
      <c r="I61" s="95">
        <v>4</v>
      </c>
      <c r="J61" s="95">
        <v>0</v>
      </c>
      <c r="K61" s="95">
        <v>3</v>
      </c>
      <c r="L61" s="95">
        <v>120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6">
        <v>0</v>
      </c>
      <c r="V61" s="85">
        <v>0</v>
      </c>
      <c r="W61" s="15">
        <v>0</v>
      </c>
      <c r="X61" s="15">
        <v>0</v>
      </c>
      <c r="Y61" s="15">
        <v>0</v>
      </c>
    </row>
    <row r="62" spans="1:25">
      <c r="A62" s="86">
        <v>57</v>
      </c>
      <c r="B62" s="86" t="s">
        <v>179</v>
      </c>
      <c r="C62" s="86">
        <v>0</v>
      </c>
      <c r="D62" s="86" t="s">
        <v>173</v>
      </c>
      <c r="E62" s="13">
        <f t="shared" si="2"/>
        <v>12</v>
      </c>
      <c r="F62" s="98">
        <v>3</v>
      </c>
      <c r="G62" s="13">
        <f t="shared" si="3"/>
        <v>1</v>
      </c>
      <c r="H62" s="13">
        <f t="shared" si="4"/>
        <v>56</v>
      </c>
      <c r="I62" s="86">
        <v>4</v>
      </c>
      <c r="J62" s="86">
        <v>0</v>
      </c>
      <c r="K62" s="86">
        <v>4</v>
      </c>
      <c r="L62" s="86">
        <v>120</v>
      </c>
      <c r="M62" s="86">
        <v>0</v>
      </c>
      <c r="N62" s="86">
        <v>0</v>
      </c>
      <c r="O62" s="86">
        <v>0</v>
      </c>
      <c r="P62" s="86">
        <v>0</v>
      </c>
      <c r="Q62" s="86">
        <v>0</v>
      </c>
      <c r="R62" s="86">
        <v>0</v>
      </c>
      <c r="S62" s="86">
        <v>0</v>
      </c>
      <c r="T62" s="86">
        <v>0</v>
      </c>
      <c r="U62" s="86">
        <v>0</v>
      </c>
      <c r="V62" s="15">
        <v>0</v>
      </c>
      <c r="W62" s="15">
        <v>0</v>
      </c>
      <c r="X62" s="15">
        <v>0</v>
      </c>
      <c r="Y62" s="15">
        <v>0</v>
      </c>
    </row>
    <row r="63" spans="1:25">
      <c r="A63" s="15">
        <v>58</v>
      </c>
      <c r="B63" s="15" t="s">
        <v>179</v>
      </c>
      <c r="C63" s="15">
        <v>0</v>
      </c>
      <c r="D63" s="15" t="s">
        <v>174</v>
      </c>
      <c r="E63" s="13">
        <f t="shared" si="2"/>
        <v>12</v>
      </c>
      <c r="F63" s="98">
        <v>3</v>
      </c>
      <c r="G63" s="13">
        <f t="shared" si="3"/>
        <v>1</v>
      </c>
      <c r="H63" s="13">
        <f t="shared" si="4"/>
        <v>57</v>
      </c>
      <c r="I63" s="15">
        <v>4</v>
      </c>
      <c r="J63" s="15">
        <v>0</v>
      </c>
      <c r="K63" s="15">
        <v>5</v>
      </c>
      <c r="L63" s="15">
        <v>2600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</row>
    <row r="64" spans="1:25">
      <c r="A64" s="15">
        <v>59</v>
      </c>
      <c r="B64" s="15" t="s">
        <v>179</v>
      </c>
      <c r="C64" s="15">
        <v>0</v>
      </c>
      <c r="D64" s="15" t="s">
        <v>175</v>
      </c>
      <c r="E64" s="13">
        <f t="shared" si="2"/>
        <v>12</v>
      </c>
      <c r="F64" s="98">
        <v>3</v>
      </c>
      <c r="G64" s="13">
        <f t="shared" si="3"/>
        <v>1</v>
      </c>
      <c r="H64" s="13">
        <f t="shared" si="4"/>
        <v>58</v>
      </c>
      <c r="I64" s="15">
        <v>4</v>
      </c>
      <c r="J64" s="15">
        <v>0</v>
      </c>
      <c r="K64" s="15">
        <v>6</v>
      </c>
      <c r="L64" s="15">
        <v>210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</row>
    <row r="65" spans="1:25">
      <c r="A65" s="95">
        <v>60</v>
      </c>
      <c r="B65" s="95" t="s">
        <v>179</v>
      </c>
      <c r="C65" s="95">
        <v>1</v>
      </c>
      <c r="D65" s="13" t="s">
        <v>158</v>
      </c>
      <c r="E65" s="13">
        <f t="shared" si="2"/>
        <v>12</v>
      </c>
      <c r="F65" s="98">
        <v>3</v>
      </c>
      <c r="G65" s="13">
        <f t="shared" si="3"/>
        <v>1</v>
      </c>
      <c r="H65" s="13">
        <f t="shared" si="4"/>
        <v>59</v>
      </c>
      <c r="I65" s="95">
        <v>5</v>
      </c>
      <c r="J65" s="95">
        <v>1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</row>
    <row r="66" spans="1:25" s="106" customFormat="1">
      <c r="A66" s="106">
        <f>A65+1</f>
        <v>61</v>
      </c>
      <c r="B66" s="106" t="s">
        <v>192</v>
      </c>
      <c r="C66" s="106">
        <f t="shared" ref="C66:C80" si="5">C61</f>
        <v>0</v>
      </c>
      <c r="D66" s="106" t="s">
        <v>180</v>
      </c>
      <c r="E66" s="106">
        <f t="shared" ref="E66:E80" si="6">E61+1</f>
        <v>13</v>
      </c>
      <c r="F66" s="109">
        <v>5</v>
      </c>
      <c r="G66" s="110">
        <v>5</v>
      </c>
      <c r="H66" s="106">
        <f t="shared" ref="H66:H80" si="7">A66-1</f>
        <v>60</v>
      </c>
      <c r="I66" s="106">
        <v>4</v>
      </c>
      <c r="J66" s="106">
        <v>0</v>
      </c>
      <c r="K66" s="106">
        <f t="shared" ref="K66:K80" si="8">K61</f>
        <v>3</v>
      </c>
      <c r="L66" s="106">
        <f t="shared" ref="L66:L79" si="9">L61+L61-L56</f>
        <v>130</v>
      </c>
      <c r="M66" s="106">
        <v>0</v>
      </c>
      <c r="N66" s="106">
        <v>0</v>
      </c>
      <c r="O66" s="106">
        <v>0</v>
      </c>
      <c r="P66" s="106">
        <v>0</v>
      </c>
      <c r="Q66" s="106">
        <v>0</v>
      </c>
      <c r="R66" s="106">
        <v>0</v>
      </c>
      <c r="S66" s="106">
        <v>0</v>
      </c>
      <c r="T66" s="106">
        <v>0</v>
      </c>
      <c r="U66" s="106">
        <v>0</v>
      </c>
      <c r="V66" s="106">
        <v>0</v>
      </c>
      <c r="W66" s="106">
        <v>0</v>
      </c>
      <c r="X66" s="106">
        <v>0</v>
      </c>
      <c r="Y66" s="106">
        <v>0</v>
      </c>
    </row>
    <row r="67" spans="1:25" s="106" customFormat="1">
      <c r="A67" s="106">
        <f t="shared" ref="A67:A80" si="10">A66+1</f>
        <v>62</v>
      </c>
      <c r="B67" s="106" t="s">
        <v>192</v>
      </c>
      <c r="C67" s="106">
        <f t="shared" si="5"/>
        <v>0</v>
      </c>
      <c r="D67" s="106" t="s">
        <v>181</v>
      </c>
      <c r="E67" s="106">
        <f t="shared" si="6"/>
        <v>13</v>
      </c>
      <c r="F67" s="109">
        <v>5</v>
      </c>
      <c r="G67" s="110">
        <v>5</v>
      </c>
      <c r="H67" s="106">
        <f t="shared" si="7"/>
        <v>61</v>
      </c>
      <c r="I67" s="106">
        <v>4</v>
      </c>
      <c r="J67" s="106">
        <v>0</v>
      </c>
      <c r="K67" s="106">
        <f t="shared" si="8"/>
        <v>4</v>
      </c>
      <c r="L67" s="106">
        <f t="shared" si="9"/>
        <v>130</v>
      </c>
      <c r="M67" s="106">
        <v>0</v>
      </c>
      <c r="N67" s="106">
        <v>0</v>
      </c>
      <c r="O67" s="106">
        <v>0</v>
      </c>
      <c r="P67" s="106">
        <v>0</v>
      </c>
      <c r="Q67" s="106">
        <v>0</v>
      </c>
      <c r="R67" s="106">
        <v>0</v>
      </c>
      <c r="S67" s="106">
        <v>0</v>
      </c>
      <c r="T67" s="106">
        <v>0</v>
      </c>
      <c r="U67" s="106">
        <v>0</v>
      </c>
      <c r="V67" s="106">
        <v>0</v>
      </c>
      <c r="W67" s="106">
        <v>0</v>
      </c>
      <c r="X67" s="106">
        <v>0</v>
      </c>
      <c r="Y67" s="106">
        <v>0</v>
      </c>
    </row>
    <row r="68" spans="1:25" s="106" customFormat="1">
      <c r="A68" s="106">
        <f t="shared" si="10"/>
        <v>63</v>
      </c>
      <c r="B68" s="106" t="s">
        <v>192</v>
      </c>
      <c r="C68" s="106">
        <f t="shared" si="5"/>
        <v>0</v>
      </c>
      <c r="D68" s="106" t="s">
        <v>182</v>
      </c>
      <c r="E68" s="106">
        <f t="shared" si="6"/>
        <v>13</v>
      </c>
      <c r="F68" s="109">
        <v>5</v>
      </c>
      <c r="G68" s="110">
        <v>5</v>
      </c>
      <c r="H68" s="106">
        <f t="shared" si="7"/>
        <v>62</v>
      </c>
      <c r="I68" s="106">
        <v>4</v>
      </c>
      <c r="J68" s="106">
        <v>0</v>
      </c>
      <c r="K68" s="106">
        <f t="shared" si="8"/>
        <v>5</v>
      </c>
      <c r="L68" s="106">
        <f t="shared" si="9"/>
        <v>2900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</row>
    <row r="69" spans="1:25" s="106" customFormat="1">
      <c r="A69" s="106">
        <f t="shared" si="10"/>
        <v>64</v>
      </c>
      <c r="B69" s="106" t="s">
        <v>192</v>
      </c>
      <c r="C69" s="106">
        <f t="shared" si="5"/>
        <v>0</v>
      </c>
      <c r="D69" s="106" t="s">
        <v>183</v>
      </c>
      <c r="E69" s="106">
        <f t="shared" si="6"/>
        <v>13</v>
      </c>
      <c r="F69" s="109">
        <v>5</v>
      </c>
      <c r="G69" s="110">
        <v>5</v>
      </c>
      <c r="H69" s="106">
        <f t="shared" si="7"/>
        <v>63</v>
      </c>
      <c r="I69" s="106">
        <v>4</v>
      </c>
      <c r="J69" s="106">
        <v>0</v>
      </c>
      <c r="K69" s="106">
        <f t="shared" si="8"/>
        <v>6</v>
      </c>
      <c r="L69" s="106">
        <f t="shared" si="9"/>
        <v>230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</v>
      </c>
      <c r="Y69" s="106">
        <v>0</v>
      </c>
    </row>
    <row r="70" spans="1:25" s="106" customFormat="1">
      <c r="A70" s="106">
        <f t="shared" si="10"/>
        <v>65</v>
      </c>
      <c r="B70" s="106" t="s">
        <v>192</v>
      </c>
      <c r="C70" s="106">
        <f t="shared" si="5"/>
        <v>1</v>
      </c>
      <c r="D70" s="106" t="s">
        <v>195</v>
      </c>
      <c r="E70" s="106">
        <f t="shared" si="6"/>
        <v>13</v>
      </c>
      <c r="F70" s="109">
        <v>5</v>
      </c>
      <c r="G70" s="110">
        <v>5</v>
      </c>
      <c r="H70" s="106">
        <f t="shared" si="7"/>
        <v>64</v>
      </c>
      <c r="I70" s="106">
        <v>6</v>
      </c>
      <c r="J70" s="106">
        <v>0</v>
      </c>
      <c r="K70" s="106">
        <f t="shared" si="8"/>
        <v>0</v>
      </c>
      <c r="L70" s="106">
        <v>0</v>
      </c>
      <c r="M70" s="106">
        <v>1</v>
      </c>
      <c r="N70" s="106">
        <v>3</v>
      </c>
      <c r="O70" s="106">
        <v>3</v>
      </c>
      <c r="P70" s="106">
        <v>10</v>
      </c>
      <c r="Q70" s="106">
        <v>0</v>
      </c>
      <c r="R70" s="106">
        <v>0</v>
      </c>
      <c r="S70" s="106">
        <v>0</v>
      </c>
      <c r="T70" s="106">
        <v>0</v>
      </c>
      <c r="U70" s="106">
        <v>0</v>
      </c>
      <c r="V70" s="106">
        <v>0</v>
      </c>
      <c r="W70" s="106">
        <v>0</v>
      </c>
      <c r="X70" s="106">
        <v>0</v>
      </c>
      <c r="Y70" s="106">
        <v>0</v>
      </c>
    </row>
    <row r="71" spans="1:25" s="107" customFormat="1">
      <c r="A71" s="107">
        <f t="shared" si="10"/>
        <v>66</v>
      </c>
      <c r="B71" s="107" t="s">
        <v>193</v>
      </c>
      <c r="C71" s="107">
        <f t="shared" si="5"/>
        <v>0</v>
      </c>
      <c r="D71" s="107" t="s">
        <v>184</v>
      </c>
      <c r="E71" s="107">
        <f t="shared" si="6"/>
        <v>14</v>
      </c>
      <c r="F71" s="109">
        <v>1</v>
      </c>
      <c r="G71" s="110">
        <v>2</v>
      </c>
      <c r="H71" s="107">
        <f t="shared" si="7"/>
        <v>65</v>
      </c>
      <c r="I71" s="107">
        <v>4</v>
      </c>
      <c r="J71" s="107">
        <v>0</v>
      </c>
      <c r="K71" s="107">
        <f t="shared" si="8"/>
        <v>3</v>
      </c>
      <c r="L71" s="107">
        <f t="shared" si="9"/>
        <v>140</v>
      </c>
      <c r="M71" s="107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0</v>
      </c>
      <c r="T71" s="107">
        <v>0</v>
      </c>
      <c r="U71" s="107">
        <v>0</v>
      </c>
      <c r="V71" s="107">
        <v>0</v>
      </c>
      <c r="W71" s="107">
        <v>0</v>
      </c>
      <c r="X71" s="107">
        <v>0</v>
      </c>
      <c r="Y71" s="107">
        <v>0</v>
      </c>
    </row>
    <row r="72" spans="1:25" s="107" customFormat="1">
      <c r="A72" s="107">
        <f t="shared" si="10"/>
        <v>67</v>
      </c>
      <c r="B72" s="107" t="s">
        <v>193</v>
      </c>
      <c r="C72" s="107">
        <f t="shared" si="5"/>
        <v>0</v>
      </c>
      <c r="D72" s="107" t="s">
        <v>185</v>
      </c>
      <c r="E72" s="107">
        <f t="shared" si="6"/>
        <v>14</v>
      </c>
      <c r="F72" s="109">
        <v>1</v>
      </c>
      <c r="G72" s="110">
        <v>2</v>
      </c>
      <c r="H72" s="107">
        <f t="shared" si="7"/>
        <v>66</v>
      </c>
      <c r="I72" s="107">
        <v>4</v>
      </c>
      <c r="J72" s="107">
        <v>0</v>
      </c>
      <c r="K72" s="107">
        <f t="shared" si="8"/>
        <v>4</v>
      </c>
      <c r="L72" s="107">
        <f t="shared" si="9"/>
        <v>140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07">
        <v>0</v>
      </c>
      <c r="U72" s="107">
        <v>0</v>
      </c>
      <c r="V72" s="107">
        <v>0</v>
      </c>
      <c r="W72" s="107">
        <v>0</v>
      </c>
      <c r="X72" s="107">
        <v>0</v>
      </c>
      <c r="Y72" s="107">
        <v>0</v>
      </c>
    </row>
    <row r="73" spans="1:25" s="107" customFormat="1">
      <c r="A73" s="107">
        <f t="shared" si="10"/>
        <v>68</v>
      </c>
      <c r="B73" s="107" t="s">
        <v>193</v>
      </c>
      <c r="C73" s="107">
        <f t="shared" si="5"/>
        <v>0</v>
      </c>
      <c r="D73" s="107" t="s">
        <v>186</v>
      </c>
      <c r="E73" s="107">
        <f t="shared" si="6"/>
        <v>14</v>
      </c>
      <c r="F73" s="109">
        <v>1</v>
      </c>
      <c r="G73" s="110">
        <v>2</v>
      </c>
      <c r="H73" s="107">
        <f t="shared" si="7"/>
        <v>67</v>
      </c>
      <c r="I73" s="107">
        <v>4</v>
      </c>
      <c r="J73" s="107">
        <v>0</v>
      </c>
      <c r="K73" s="107">
        <f t="shared" si="8"/>
        <v>5</v>
      </c>
      <c r="L73" s="107">
        <f t="shared" si="9"/>
        <v>3200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7">
        <v>0</v>
      </c>
      <c r="U73" s="107">
        <v>0</v>
      </c>
      <c r="V73" s="107">
        <v>0</v>
      </c>
      <c r="W73" s="107">
        <v>0</v>
      </c>
      <c r="X73" s="107">
        <v>0</v>
      </c>
      <c r="Y73" s="107">
        <v>0</v>
      </c>
    </row>
    <row r="74" spans="1:25" s="107" customFormat="1">
      <c r="A74" s="107">
        <f t="shared" si="10"/>
        <v>69</v>
      </c>
      <c r="B74" s="107" t="s">
        <v>193</v>
      </c>
      <c r="C74" s="107">
        <f t="shared" si="5"/>
        <v>0</v>
      </c>
      <c r="D74" s="107" t="s">
        <v>187</v>
      </c>
      <c r="E74" s="107">
        <f t="shared" si="6"/>
        <v>14</v>
      </c>
      <c r="F74" s="109">
        <v>1</v>
      </c>
      <c r="G74" s="110">
        <v>2</v>
      </c>
      <c r="H74" s="107">
        <f t="shared" si="7"/>
        <v>68</v>
      </c>
      <c r="I74" s="107">
        <v>4</v>
      </c>
      <c r="J74" s="107">
        <v>0</v>
      </c>
      <c r="K74" s="107">
        <f t="shared" si="8"/>
        <v>6</v>
      </c>
      <c r="L74" s="107">
        <f t="shared" si="9"/>
        <v>250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07">
        <v>0</v>
      </c>
      <c r="W74" s="107">
        <v>0</v>
      </c>
      <c r="X74" s="107">
        <v>0</v>
      </c>
      <c r="Y74" s="107">
        <v>0</v>
      </c>
    </row>
    <row r="75" spans="1:25" s="107" customFormat="1">
      <c r="A75" s="107">
        <f t="shared" si="10"/>
        <v>70</v>
      </c>
      <c r="B75" s="107" t="s">
        <v>193</v>
      </c>
      <c r="C75" s="107">
        <f t="shared" si="5"/>
        <v>1</v>
      </c>
      <c r="D75" s="107" t="s">
        <v>195</v>
      </c>
      <c r="E75" s="107">
        <f t="shared" si="6"/>
        <v>14</v>
      </c>
      <c r="F75" s="109">
        <v>1</v>
      </c>
      <c r="G75" s="110">
        <v>2</v>
      </c>
      <c r="H75" s="107">
        <f t="shared" si="7"/>
        <v>69</v>
      </c>
      <c r="I75" s="107">
        <v>6</v>
      </c>
      <c r="J75" s="107">
        <v>0</v>
      </c>
      <c r="K75" s="107">
        <f t="shared" si="8"/>
        <v>0</v>
      </c>
      <c r="L75" s="107">
        <v>0</v>
      </c>
      <c r="M75" s="107">
        <v>1</v>
      </c>
      <c r="N75" s="107">
        <v>3</v>
      </c>
      <c r="O75" s="107">
        <v>3</v>
      </c>
      <c r="P75" s="107">
        <v>10</v>
      </c>
      <c r="Q75" s="107">
        <v>0</v>
      </c>
      <c r="R75" s="107">
        <v>0</v>
      </c>
      <c r="S75" s="107">
        <v>0</v>
      </c>
      <c r="T75" s="107">
        <v>0</v>
      </c>
      <c r="U75" s="107">
        <v>0</v>
      </c>
      <c r="V75" s="107">
        <v>0</v>
      </c>
      <c r="W75" s="107">
        <v>0</v>
      </c>
      <c r="X75" s="107">
        <v>0</v>
      </c>
      <c r="Y75" s="107">
        <v>0</v>
      </c>
    </row>
    <row r="76" spans="1:25" s="108" customFormat="1">
      <c r="A76" s="108">
        <f t="shared" si="10"/>
        <v>71</v>
      </c>
      <c r="B76" s="108" t="s">
        <v>194</v>
      </c>
      <c r="C76" s="108">
        <f t="shared" si="5"/>
        <v>0</v>
      </c>
      <c r="D76" s="108" t="s">
        <v>188</v>
      </c>
      <c r="E76" s="108">
        <f t="shared" si="6"/>
        <v>15</v>
      </c>
      <c r="F76" s="109">
        <v>4</v>
      </c>
      <c r="G76" s="110">
        <v>3</v>
      </c>
      <c r="H76" s="108">
        <f t="shared" si="7"/>
        <v>70</v>
      </c>
      <c r="I76" s="108">
        <v>5</v>
      </c>
      <c r="J76" s="108">
        <v>0</v>
      </c>
      <c r="K76" s="108">
        <f t="shared" si="8"/>
        <v>3</v>
      </c>
      <c r="L76" s="108">
        <f t="shared" si="9"/>
        <v>150</v>
      </c>
      <c r="M76" s="108">
        <v>0</v>
      </c>
      <c r="N76" s="108">
        <v>0</v>
      </c>
      <c r="O76" s="108">
        <v>0</v>
      </c>
      <c r="P76" s="108">
        <v>0</v>
      </c>
      <c r="Q76" s="108">
        <v>0</v>
      </c>
      <c r="R76" s="108">
        <v>0</v>
      </c>
      <c r="S76" s="108">
        <v>0</v>
      </c>
      <c r="T76" s="108">
        <v>0</v>
      </c>
      <c r="U76" s="108">
        <v>0</v>
      </c>
      <c r="V76" s="108">
        <v>0</v>
      </c>
      <c r="W76" s="108">
        <v>0</v>
      </c>
      <c r="X76" s="108">
        <v>0</v>
      </c>
      <c r="Y76" s="108">
        <v>0</v>
      </c>
    </row>
    <row r="77" spans="1:25" s="108" customFormat="1">
      <c r="A77" s="108">
        <f t="shared" si="10"/>
        <v>72</v>
      </c>
      <c r="B77" s="108" t="s">
        <v>194</v>
      </c>
      <c r="C77" s="108">
        <f t="shared" si="5"/>
        <v>0</v>
      </c>
      <c r="D77" s="108" t="s">
        <v>189</v>
      </c>
      <c r="E77" s="108">
        <f t="shared" si="6"/>
        <v>15</v>
      </c>
      <c r="F77" s="109">
        <v>4</v>
      </c>
      <c r="G77" s="110">
        <v>3</v>
      </c>
      <c r="H77" s="108">
        <f t="shared" si="7"/>
        <v>71</v>
      </c>
      <c r="I77" s="108">
        <v>5</v>
      </c>
      <c r="J77" s="108">
        <v>0</v>
      </c>
      <c r="K77" s="108">
        <f t="shared" si="8"/>
        <v>4</v>
      </c>
      <c r="L77" s="108">
        <f t="shared" si="9"/>
        <v>150</v>
      </c>
      <c r="M77" s="108">
        <v>0</v>
      </c>
      <c r="N77" s="108">
        <v>0</v>
      </c>
      <c r="O77" s="108">
        <v>0</v>
      </c>
      <c r="P77" s="108">
        <v>0</v>
      </c>
      <c r="Q77" s="108">
        <v>0</v>
      </c>
      <c r="R77" s="108">
        <v>0</v>
      </c>
      <c r="S77" s="108">
        <v>0</v>
      </c>
      <c r="T77" s="108">
        <v>0</v>
      </c>
      <c r="U77" s="108">
        <v>0</v>
      </c>
      <c r="V77" s="108">
        <v>0</v>
      </c>
      <c r="W77" s="108">
        <v>0</v>
      </c>
      <c r="X77" s="108">
        <v>0</v>
      </c>
      <c r="Y77" s="108">
        <v>0</v>
      </c>
    </row>
    <row r="78" spans="1:25" s="108" customFormat="1">
      <c r="A78" s="108">
        <f t="shared" si="10"/>
        <v>73</v>
      </c>
      <c r="B78" s="108" t="s">
        <v>194</v>
      </c>
      <c r="C78" s="108">
        <f t="shared" si="5"/>
        <v>0</v>
      </c>
      <c r="D78" s="108" t="s">
        <v>190</v>
      </c>
      <c r="E78" s="108">
        <f t="shared" si="6"/>
        <v>15</v>
      </c>
      <c r="F78" s="109">
        <v>4</v>
      </c>
      <c r="G78" s="110">
        <v>3</v>
      </c>
      <c r="H78" s="108">
        <f t="shared" si="7"/>
        <v>72</v>
      </c>
      <c r="I78" s="108">
        <v>5</v>
      </c>
      <c r="J78" s="108">
        <v>0</v>
      </c>
      <c r="K78" s="108">
        <f t="shared" si="8"/>
        <v>5</v>
      </c>
      <c r="L78" s="108">
        <f t="shared" si="9"/>
        <v>3500</v>
      </c>
      <c r="M78" s="108">
        <v>0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0</v>
      </c>
      <c r="U78" s="108">
        <v>0</v>
      </c>
      <c r="V78" s="108">
        <v>0</v>
      </c>
      <c r="W78" s="108">
        <v>0</v>
      </c>
      <c r="X78" s="108">
        <v>0</v>
      </c>
      <c r="Y78" s="108">
        <v>0</v>
      </c>
    </row>
    <row r="79" spans="1:25" s="108" customFormat="1">
      <c r="A79" s="108">
        <f t="shared" si="10"/>
        <v>74</v>
      </c>
      <c r="B79" s="108" t="s">
        <v>194</v>
      </c>
      <c r="C79" s="108">
        <f t="shared" si="5"/>
        <v>0</v>
      </c>
      <c r="D79" s="108" t="s">
        <v>191</v>
      </c>
      <c r="E79" s="108">
        <f t="shared" si="6"/>
        <v>15</v>
      </c>
      <c r="F79" s="109">
        <v>4</v>
      </c>
      <c r="G79" s="110">
        <v>3</v>
      </c>
      <c r="H79" s="108">
        <f t="shared" si="7"/>
        <v>73</v>
      </c>
      <c r="I79" s="108">
        <v>5</v>
      </c>
      <c r="J79" s="108">
        <v>0</v>
      </c>
      <c r="K79" s="108">
        <f t="shared" si="8"/>
        <v>6</v>
      </c>
      <c r="L79" s="108">
        <f t="shared" si="9"/>
        <v>270</v>
      </c>
      <c r="M79" s="108">
        <v>0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08">
        <v>0</v>
      </c>
      <c r="W79" s="108">
        <v>0</v>
      </c>
      <c r="X79" s="108">
        <v>0</v>
      </c>
      <c r="Y79" s="108">
        <v>0</v>
      </c>
    </row>
    <row r="80" spans="1:25" s="108" customFormat="1">
      <c r="A80" s="108">
        <f t="shared" si="10"/>
        <v>75</v>
      </c>
      <c r="B80" s="108" t="s">
        <v>194</v>
      </c>
      <c r="C80" s="108">
        <f t="shared" si="5"/>
        <v>1</v>
      </c>
      <c r="D80" s="108" t="s">
        <v>195</v>
      </c>
      <c r="E80" s="108">
        <f t="shared" si="6"/>
        <v>15</v>
      </c>
      <c r="F80" s="109">
        <v>4</v>
      </c>
      <c r="G80" s="110">
        <v>3</v>
      </c>
      <c r="H80" s="108">
        <f t="shared" si="7"/>
        <v>74</v>
      </c>
      <c r="I80" s="108">
        <v>6</v>
      </c>
      <c r="J80" s="108">
        <v>0</v>
      </c>
      <c r="K80" s="108">
        <f t="shared" si="8"/>
        <v>0</v>
      </c>
      <c r="L80" s="108">
        <v>0</v>
      </c>
      <c r="M80" s="108">
        <v>1</v>
      </c>
      <c r="N80" s="108">
        <v>3</v>
      </c>
      <c r="O80" s="108">
        <v>3</v>
      </c>
      <c r="P80" s="108">
        <v>10</v>
      </c>
      <c r="Q80" s="108">
        <v>0</v>
      </c>
      <c r="R80" s="108">
        <v>0</v>
      </c>
      <c r="S80" s="108">
        <v>0</v>
      </c>
      <c r="T80" s="108">
        <v>0</v>
      </c>
      <c r="U80" s="108">
        <v>0</v>
      </c>
      <c r="V80" s="108">
        <v>0</v>
      </c>
      <c r="W80" s="108">
        <v>0</v>
      </c>
      <c r="X80" s="108">
        <v>0</v>
      </c>
      <c r="Y80" s="108">
        <v>0</v>
      </c>
    </row>
    <row r="81" spans="1:25" s="111" customFormat="1">
      <c r="A81" s="111">
        <v>76</v>
      </c>
      <c r="B81" s="111" t="s">
        <v>196</v>
      </c>
      <c r="C81" s="111">
        <v>0</v>
      </c>
      <c r="D81" s="111" t="s">
        <v>197</v>
      </c>
      <c r="E81" s="111">
        <v>16</v>
      </c>
      <c r="F81" s="112">
        <v>3</v>
      </c>
      <c r="G81" s="111">
        <v>1</v>
      </c>
      <c r="H81" s="111">
        <f>A80</f>
        <v>75</v>
      </c>
      <c r="I81" s="111">
        <v>5</v>
      </c>
      <c r="J81" s="111">
        <v>0</v>
      </c>
      <c r="K81" s="111">
        <v>3</v>
      </c>
      <c r="L81" s="111">
        <v>160</v>
      </c>
      <c r="M81" s="111">
        <v>0</v>
      </c>
      <c r="N81" s="111">
        <v>0</v>
      </c>
      <c r="O81" s="111">
        <v>0</v>
      </c>
      <c r="P81" s="111">
        <v>0</v>
      </c>
      <c r="Q81" s="111">
        <v>0</v>
      </c>
      <c r="R81" s="111">
        <v>0</v>
      </c>
      <c r="S81" s="111">
        <v>0</v>
      </c>
      <c r="T81" s="111">
        <v>0</v>
      </c>
      <c r="U81" s="111">
        <v>0</v>
      </c>
      <c r="V81" s="111">
        <v>0</v>
      </c>
      <c r="W81" s="111">
        <v>0</v>
      </c>
      <c r="X81" s="111">
        <v>0</v>
      </c>
      <c r="Y81" s="111">
        <v>0</v>
      </c>
    </row>
    <row r="82" spans="1:25" s="111" customFormat="1">
      <c r="A82" s="111">
        <v>77</v>
      </c>
      <c r="B82" s="111" t="s">
        <v>196</v>
      </c>
      <c r="C82" s="111">
        <v>0</v>
      </c>
      <c r="D82" s="111" t="s">
        <v>198</v>
      </c>
      <c r="E82" s="111">
        <v>16</v>
      </c>
      <c r="F82" s="112">
        <v>3</v>
      </c>
      <c r="G82" s="111">
        <v>1</v>
      </c>
      <c r="H82" s="111">
        <f t="shared" ref="H82:H90" si="11">A81</f>
        <v>76</v>
      </c>
      <c r="I82" s="111">
        <v>5</v>
      </c>
      <c r="J82" s="111">
        <v>0</v>
      </c>
      <c r="K82" s="111">
        <v>4</v>
      </c>
      <c r="L82" s="111">
        <v>160</v>
      </c>
      <c r="M82" s="111">
        <v>0</v>
      </c>
      <c r="N82" s="111">
        <v>0</v>
      </c>
      <c r="O82" s="111">
        <v>0</v>
      </c>
      <c r="P82" s="111">
        <v>0</v>
      </c>
      <c r="Q82" s="111">
        <v>0</v>
      </c>
      <c r="R82" s="111">
        <v>0</v>
      </c>
      <c r="S82" s="111">
        <v>0</v>
      </c>
      <c r="T82" s="111">
        <v>0</v>
      </c>
      <c r="U82" s="111">
        <v>0</v>
      </c>
      <c r="V82" s="111">
        <v>0</v>
      </c>
      <c r="W82" s="111">
        <v>0</v>
      </c>
      <c r="X82" s="111">
        <v>0</v>
      </c>
      <c r="Y82" s="111">
        <v>0</v>
      </c>
    </row>
    <row r="83" spans="1:25" s="111" customFormat="1">
      <c r="A83" s="111">
        <v>78</v>
      </c>
      <c r="B83" s="111" t="s">
        <v>196</v>
      </c>
      <c r="C83" s="111">
        <v>0</v>
      </c>
      <c r="D83" s="111" t="s">
        <v>199</v>
      </c>
      <c r="E83" s="111">
        <v>16</v>
      </c>
      <c r="F83" s="112">
        <v>3</v>
      </c>
      <c r="G83" s="111">
        <v>1</v>
      </c>
      <c r="H83" s="111">
        <f t="shared" si="11"/>
        <v>77</v>
      </c>
      <c r="I83" s="111">
        <v>5</v>
      </c>
      <c r="J83" s="111">
        <v>0</v>
      </c>
      <c r="K83" s="111">
        <v>5</v>
      </c>
      <c r="L83" s="111">
        <v>3800</v>
      </c>
      <c r="M83" s="111">
        <v>0</v>
      </c>
      <c r="N83" s="111">
        <v>0</v>
      </c>
      <c r="O83" s="111">
        <v>0</v>
      </c>
      <c r="P83" s="111">
        <v>0</v>
      </c>
      <c r="Q83" s="111">
        <v>0</v>
      </c>
      <c r="R83" s="111">
        <v>0</v>
      </c>
      <c r="S83" s="111">
        <v>0</v>
      </c>
      <c r="T83" s="111">
        <v>0</v>
      </c>
      <c r="U83" s="111">
        <v>0</v>
      </c>
      <c r="V83" s="111">
        <v>0</v>
      </c>
      <c r="W83" s="111">
        <v>0</v>
      </c>
      <c r="X83" s="111">
        <v>0</v>
      </c>
      <c r="Y83" s="111">
        <v>0</v>
      </c>
    </row>
    <row r="84" spans="1:25" s="111" customFormat="1">
      <c r="A84" s="111">
        <v>79</v>
      </c>
      <c r="B84" s="111" t="s">
        <v>196</v>
      </c>
      <c r="C84" s="111">
        <v>0</v>
      </c>
      <c r="D84" s="111" t="s">
        <v>200</v>
      </c>
      <c r="E84" s="111">
        <v>16</v>
      </c>
      <c r="F84" s="112">
        <v>3</v>
      </c>
      <c r="G84" s="111">
        <v>1</v>
      </c>
      <c r="H84" s="111">
        <f t="shared" si="11"/>
        <v>78</v>
      </c>
      <c r="I84" s="111">
        <v>5</v>
      </c>
      <c r="J84" s="111">
        <v>0</v>
      </c>
      <c r="K84" s="111">
        <v>6</v>
      </c>
      <c r="L84" s="111">
        <v>290</v>
      </c>
      <c r="M84" s="111">
        <v>0</v>
      </c>
      <c r="N84" s="111">
        <v>0</v>
      </c>
      <c r="O84" s="111">
        <v>0</v>
      </c>
      <c r="P84" s="111">
        <v>0</v>
      </c>
      <c r="Q84" s="111">
        <v>0</v>
      </c>
      <c r="R84" s="111">
        <v>0</v>
      </c>
      <c r="S84" s="111">
        <v>0</v>
      </c>
      <c r="T84" s="111">
        <v>0</v>
      </c>
      <c r="U84" s="111">
        <v>0</v>
      </c>
      <c r="V84" s="111">
        <v>0</v>
      </c>
      <c r="W84" s="111">
        <v>0</v>
      </c>
      <c r="X84" s="111">
        <v>0</v>
      </c>
      <c r="Y84" s="111">
        <v>0</v>
      </c>
    </row>
    <row r="85" spans="1:25" s="111" customFormat="1">
      <c r="A85" s="111">
        <v>80</v>
      </c>
      <c r="B85" s="111" t="s">
        <v>196</v>
      </c>
      <c r="C85" s="111">
        <v>1</v>
      </c>
      <c r="D85" s="111" t="s">
        <v>206</v>
      </c>
      <c r="E85" s="111">
        <v>16</v>
      </c>
      <c r="F85" s="112">
        <v>3</v>
      </c>
      <c r="G85" s="111">
        <v>1</v>
      </c>
      <c r="H85" s="111">
        <f t="shared" si="11"/>
        <v>79</v>
      </c>
      <c r="I85" s="111">
        <v>6</v>
      </c>
      <c r="J85" s="111">
        <v>0</v>
      </c>
      <c r="K85" s="111">
        <v>0</v>
      </c>
      <c r="L85" s="111">
        <v>0</v>
      </c>
      <c r="M85" s="111">
        <v>1</v>
      </c>
      <c r="N85" s="111">
        <v>3</v>
      </c>
      <c r="O85" s="111">
        <v>275</v>
      </c>
      <c r="P85" s="111">
        <v>5</v>
      </c>
      <c r="Q85" s="111">
        <v>0</v>
      </c>
      <c r="R85" s="111">
        <v>0</v>
      </c>
      <c r="S85" s="111">
        <v>0</v>
      </c>
      <c r="T85" s="111">
        <v>0</v>
      </c>
      <c r="U85" s="111">
        <v>0</v>
      </c>
      <c r="V85" s="111">
        <v>0</v>
      </c>
      <c r="W85" s="111">
        <v>0</v>
      </c>
      <c r="X85" s="111">
        <v>0</v>
      </c>
      <c r="Y85" s="111">
        <v>0</v>
      </c>
    </row>
    <row r="86" spans="1:25" s="111" customFormat="1">
      <c r="A86" s="111">
        <v>81</v>
      </c>
      <c r="B86" s="111" t="s">
        <v>201</v>
      </c>
      <c r="C86" s="111">
        <v>0</v>
      </c>
      <c r="D86" s="111" t="s">
        <v>202</v>
      </c>
      <c r="E86" s="111">
        <v>17</v>
      </c>
      <c r="F86" s="112">
        <v>2</v>
      </c>
      <c r="G86" s="111">
        <v>4</v>
      </c>
      <c r="H86" s="111">
        <f t="shared" si="11"/>
        <v>80</v>
      </c>
      <c r="I86" s="111">
        <v>5</v>
      </c>
      <c r="J86" s="111">
        <v>0</v>
      </c>
      <c r="K86" s="111">
        <v>3</v>
      </c>
      <c r="L86" s="111">
        <v>170</v>
      </c>
      <c r="M86" s="111">
        <v>0</v>
      </c>
      <c r="N86" s="111">
        <v>0</v>
      </c>
      <c r="O86" s="111">
        <v>0</v>
      </c>
      <c r="P86" s="111">
        <v>0</v>
      </c>
      <c r="Q86" s="111">
        <v>0</v>
      </c>
      <c r="R86" s="111">
        <v>0</v>
      </c>
      <c r="S86" s="111">
        <v>0</v>
      </c>
      <c r="T86" s="111">
        <v>0</v>
      </c>
      <c r="U86" s="111">
        <v>0</v>
      </c>
      <c r="V86" s="111">
        <v>0</v>
      </c>
      <c r="W86" s="111">
        <v>0</v>
      </c>
      <c r="X86" s="111">
        <v>0</v>
      </c>
      <c r="Y86" s="111">
        <v>0</v>
      </c>
    </row>
    <row r="87" spans="1:25" s="111" customFormat="1">
      <c r="A87" s="111">
        <v>82</v>
      </c>
      <c r="B87" s="111" t="s">
        <v>201</v>
      </c>
      <c r="C87" s="111">
        <v>0</v>
      </c>
      <c r="D87" s="111" t="s">
        <v>203</v>
      </c>
      <c r="E87" s="111">
        <v>17</v>
      </c>
      <c r="F87" s="112">
        <v>2</v>
      </c>
      <c r="G87" s="111">
        <v>4</v>
      </c>
      <c r="H87" s="111">
        <f t="shared" si="11"/>
        <v>81</v>
      </c>
      <c r="I87" s="111">
        <v>5</v>
      </c>
      <c r="J87" s="111">
        <v>0</v>
      </c>
      <c r="K87" s="111">
        <v>4</v>
      </c>
      <c r="L87" s="111">
        <v>170</v>
      </c>
      <c r="M87" s="111">
        <v>0</v>
      </c>
      <c r="N87" s="111">
        <v>0</v>
      </c>
      <c r="O87" s="111">
        <v>0</v>
      </c>
      <c r="P87" s="111">
        <v>0</v>
      </c>
      <c r="Q87" s="111">
        <v>0</v>
      </c>
      <c r="R87" s="111">
        <v>0</v>
      </c>
      <c r="S87" s="111">
        <v>0</v>
      </c>
      <c r="T87" s="111">
        <v>0</v>
      </c>
      <c r="U87" s="111">
        <v>0</v>
      </c>
      <c r="V87" s="111">
        <v>0</v>
      </c>
      <c r="W87" s="111">
        <v>0</v>
      </c>
      <c r="X87" s="111">
        <v>0</v>
      </c>
      <c r="Y87" s="111">
        <v>0</v>
      </c>
    </row>
    <row r="88" spans="1:25" s="111" customFormat="1">
      <c r="A88" s="111">
        <v>83</v>
      </c>
      <c r="B88" s="111" t="s">
        <v>201</v>
      </c>
      <c r="C88" s="111">
        <v>0</v>
      </c>
      <c r="D88" s="111" t="s">
        <v>204</v>
      </c>
      <c r="E88" s="111">
        <v>17</v>
      </c>
      <c r="F88" s="112">
        <v>2</v>
      </c>
      <c r="G88" s="111">
        <v>4</v>
      </c>
      <c r="H88" s="111">
        <f t="shared" si="11"/>
        <v>82</v>
      </c>
      <c r="I88" s="111">
        <v>5</v>
      </c>
      <c r="J88" s="111">
        <v>0</v>
      </c>
      <c r="K88" s="111">
        <v>5</v>
      </c>
      <c r="L88" s="111">
        <v>4100</v>
      </c>
      <c r="M88" s="111">
        <v>0</v>
      </c>
      <c r="N88" s="111">
        <v>0</v>
      </c>
      <c r="O88" s="111">
        <v>0</v>
      </c>
      <c r="P88" s="111">
        <v>0</v>
      </c>
      <c r="Q88" s="111">
        <v>0</v>
      </c>
      <c r="R88" s="111">
        <v>0</v>
      </c>
      <c r="S88" s="111">
        <v>0</v>
      </c>
      <c r="T88" s="111">
        <v>0</v>
      </c>
      <c r="U88" s="111">
        <v>0</v>
      </c>
      <c r="V88" s="111">
        <v>0</v>
      </c>
      <c r="W88" s="111">
        <v>0</v>
      </c>
      <c r="X88" s="111">
        <v>0</v>
      </c>
      <c r="Y88" s="111">
        <v>0</v>
      </c>
    </row>
    <row r="89" spans="1:25" s="111" customFormat="1">
      <c r="A89" s="111">
        <v>84</v>
      </c>
      <c r="B89" s="111" t="s">
        <v>201</v>
      </c>
      <c r="C89" s="111">
        <v>0</v>
      </c>
      <c r="D89" s="111" t="s">
        <v>205</v>
      </c>
      <c r="E89" s="111">
        <v>17</v>
      </c>
      <c r="F89" s="112">
        <v>2</v>
      </c>
      <c r="G89" s="111">
        <v>4</v>
      </c>
      <c r="H89" s="111">
        <f t="shared" si="11"/>
        <v>83</v>
      </c>
      <c r="I89" s="111">
        <v>5</v>
      </c>
      <c r="J89" s="111">
        <v>0</v>
      </c>
      <c r="K89" s="111">
        <v>6</v>
      </c>
      <c r="L89" s="111">
        <v>310</v>
      </c>
      <c r="M89" s="111">
        <v>0</v>
      </c>
      <c r="N89" s="111">
        <v>0</v>
      </c>
      <c r="O89" s="111">
        <v>0</v>
      </c>
      <c r="P89" s="111">
        <v>0</v>
      </c>
      <c r="Q89" s="111">
        <v>0</v>
      </c>
      <c r="R89" s="111">
        <v>0</v>
      </c>
      <c r="S89" s="111">
        <v>0</v>
      </c>
      <c r="T89" s="111">
        <v>0</v>
      </c>
      <c r="U89" s="111">
        <v>0</v>
      </c>
      <c r="V89" s="111">
        <v>0</v>
      </c>
      <c r="W89" s="111">
        <v>0</v>
      </c>
      <c r="X89" s="111">
        <v>0</v>
      </c>
      <c r="Y89" s="111">
        <v>0</v>
      </c>
    </row>
    <row r="90" spans="1:25" s="111" customFormat="1">
      <c r="A90" s="111">
        <v>85</v>
      </c>
      <c r="B90" s="111" t="s">
        <v>201</v>
      </c>
      <c r="C90" s="111">
        <v>1</v>
      </c>
      <c r="D90" s="111" t="s">
        <v>206</v>
      </c>
      <c r="E90" s="111">
        <v>17</v>
      </c>
      <c r="F90" s="112">
        <v>2</v>
      </c>
      <c r="G90" s="111">
        <v>4</v>
      </c>
      <c r="H90" s="111">
        <f t="shared" si="11"/>
        <v>84</v>
      </c>
      <c r="I90" s="111">
        <v>6</v>
      </c>
      <c r="J90" s="111">
        <v>0</v>
      </c>
      <c r="K90" s="111">
        <v>0</v>
      </c>
      <c r="L90" s="111">
        <v>0</v>
      </c>
      <c r="M90" s="111">
        <v>1</v>
      </c>
      <c r="N90" s="111">
        <v>3</v>
      </c>
      <c r="O90" s="111">
        <v>275</v>
      </c>
      <c r="P90" s="111">
        <v>5</v>
      </c>
      <c r="Q90" s="111">
        <v>0</v>
      </c>
      <c r="R90" s="111">
        <v>0</v>
      </c>
      <c r="S90" s="111">
        <v>0</v>
      </c>
      <c r="T90" s="111">
        <v>0</v>
      </c>
      <c r="U90" s="111">
        <v>0</v>
      </c>
      <c r="V90" s="111">
        <v>0</v>
      </c>
      <c r="W90" s="111">
        <v>0</v>
      </c>
      <c r="X90" s="111">
        <v>0</v>
      </c>
      <c r="Y90" s="111">
        <v>0</v>
      </c>
    </row>
  </sheetData>
  <phoneticPr fontId="1" type="noConversion"/>
  <conditionalFormatting sqref="L4:M4">
    <cfRule type="expression" dxfId="7" priority="25">
      <formula>L4="Excluded"</formula>
    </cfRule>
    <cfRule type="expression" dxfId="6" priority="26">
      <formula>L4="Server"</formula>
    </cfRule>
    <cfRule type="expression" dxfId="5" priority="27">
      <formula>L4="Clinent"</formula>
    </cfRule>
    <cfRule type="expression" dxfId="4" priority="28">
      <formula>L4="Both"</formula>
    </cfRule>
  </conditionalFormatting>
  <conditionalFormatting sqref="L4:Y4">
    <cfRule type="expression" dxfId="3" priority="24">
      <formula>L4="Client"</formula>
    </cfRule>
  </conditionalFormatting>
  <conditionalFormatting sqref="L4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M4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N4:Y4">
    <cfRule type="expression" dxfId="2" priority="14">
      <formula>N4="Excluded"</formula>
    </cfRule>
    <cfRule type="expression" dxfId="1" priority="15">
      <formula>N4="Server"</formula>
    </cfRule>
    <cfRule type="expression" dxfId="0" priority="16">
      <formula>N4="Both"</formula>
    </cfRule>
  </conditionalFormatting>
  <dataValidations disablePrompts="1" count="2">
    <dataValidation type="list" allowBlank="1" showInputMessage="1" showErrorMessage="1" sqref="L4:M4">
      <formula1>"Both,Client,Server,Excluded"</formula1>
    </dataValidation>
    <dataValidation type="list" allowBlank="1" showInputMessage="1" showErrorMessage="1" sqref="N4:Y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7"/>
  <sheetViews>
    <sheetView topLeftCell="A52" workbookViewId="0">
      <selection activeCell="N68" sqref="N68:N87"/>
    </sheetView>
  </sheetViews>
  <sheetFormatPr defaultRowHeight="13.5"/>
  <cols>
    <col min="6" max="6" width="16.5" customWidth="1"/>
  </cols>
  <sheetData>
    <row r="1" spans="1:16">
      <c r="A1" t="s">
        <v>54</v>
      </c>
      <c r="G1" t="s">
        <v>62</v>
      </c>
    </row>
    <row r="2" spans="1:16">
      <c r="B2" t="s">
        <v>55</v>
      </c>
      <c r="H2" t="s">
        <v>65</v>
      </c>
      <c r="I2" t="s">
        <v>66</v>
      </c>
      <c r="J2" t="s">
        <v>63</v>
      </c>
      <c r="K2" t="s">
        <v>64</v>
      </c>
    </row>
    <row r="3" spans="1:16">
      <c r="B3" t="s">
        <v>56</v>
      </c>
      <c r="H3">
        <v>800</v>
      </c>
      <c r="I3">
        <v>800</v>
      </c>
      <c r="J3">
        <v>16000</v>
      </c>
      <c r="K3">
        <v>1320</v>
      </c>
    </row>
    <row r="4" spans="1:16">
      <c r="D4" t="s">
        <v>57</v>
      </c>
      <c r="G4">
        <v>1.1000000000000001</v>
      </c>
      <c r="L4" t="s">
        <v>65</v>
      </c>
      <c r="M4" t="s">
        <v>66</v>
      </c>
      <c r="N4" t="s">
        <v>63</v>
      </c>
      <c r="O4" t="s">
        <v>64</v>
      </c>
      <c r="P4" t="s">
        <v>67</v>
      </c>
    </row>
    <row r="5" spans="1:16">
      <c r="D5" t="s">
        <v>58</v>
      </c>
      <c r="H5">
        <v>1</v>
      </c>
      <c r="I5">
        <f>H5^$G$4</f>
        <v>1</v>
      </c>
      <c r="J5">
        <f>I5/SUM($I$5:$I$16)</f>
        <v>1.0454046199954523E-2</v>
      </c>
      <c r="L5">
        <v>10</v>
      </c>
      <c r="M5">
        <v>10</v>
      </c>
      <c r="N5">
        <v>170</v>
      </c>
      <c r="O5">
        <v>15</v>
      </c>
      <c r="P5" t="s">
        <v>68</v>
      </c>
    </row>
    <row r="6" spans="1:16">
      <c r="D6" t="s">
        <v>59</v>
      </c>
      <c r="H6">
        <v>2</v>
      </c>
      <c r="I6">
        <f t="shared" ref="I6:I11" si="0">H6^$G$4</f>
        <v>2.1435469250725863</v>
      </c>
      <c r="J6">
        <f t="shared" ref="J6:J16" si="1">I6/SUM($I$5:$I$16)</f>
        <v>2.2408738586479272E-2</v>
      </c>
      <c r="L6">
        <v>20</v>
      </c>
      <c r="M6">
        <v>20</v>
      </c>
      <c r="N6">
        <v>360</v>
      </c>
      <c r="O6">
        <v>30</v>
      </c>
      <c r="P6" t="s">
        <v>68</v>
      </c>
    </row>
    <row r="7" spans="1:16">
      <c r="D7" t="s">
        <v>60</v>
      </c>
      <c r="H7">
        <v>3</v>
      </c>
      <c r="I7">
        <f t="shared" si="0"/>
        <v>3.3483695221017138</v>
      </c>
      <c r="J7">
        <f t="shared" si="1"/>
        <v>3.5004009678570959E-2</v>
      </c>
      <c r="L7">
        <v>30</v>
      </c>
      <c r="M7">
        <v>30</v>
      </c>
      <c r="N7">
        <f t="shared" ref="L7:N10" si="2">INT(J$3*$J7)</f>
        <v>560</v>
      </c>
      <c r="O7">
        <v>45</v>
      </c>
      <c r="P7" t="s">
        <v>68</v>
      </c>
    </row>
    <row r="8" spans="1:16">
      <c r="B8" t="s">
        <v>61</v>
      </c>
      <c r="H8">
        <v>4</v>
      </c>
      <c r="I8">
        <f t="shared" si="0"/>
        <v>4.5947934199881395</v>
      </c>
      <c r="J8">
        <f t="shared" si="1"/>
        <v>4.8034182691803054E-2</v>
      </c>
      <c r="L8">
        <v>40</v>
      </c>
      <c r="M8">
        <v>40</v>
      </c>
      <c r="N8">
        <v>770</v>
      </c>
      <c r="O8">
        <v>60</v>
      </c>
      <c r="P8" t="s">
        <v>68</v>
      </c>
    </row>
    <row r="9" spans="1:16">
      <c r="H9">
        <v>5</v>
      </c>
      <c r="I9">
        <f t="shared" si="0"/>
        <v>5.8730947154400956</v>
      </c>
      <c r="J9">
        <f t="shared" si="1"/>
        <v>6.1397603491919521E-2</v>
      </c>
      <c r="L9">
        <v>50</v>
      </c>
      <c r="M9">
        <v>50</v>
      </c>
      <c r="N9">
        <v>1000</v>
      </c>
      <c r="O9">
        <v>80</v>
      </c>
      <c r="P9" t="s">
        <v>68</v>
      </c>
    </row>
    <row r="10" spans="1:16">
      <c r="H10">
        <v>6</v>
      </c>
      <c r="I10">
        <f t="shared" si="0"/>
        <v>7.1773871931078936</v>
      </c>
      <c r="J10">
        <f t="shared" si="1"/>
        <v>7.5032737311711839E-2</v>
      </c>
      <c r="L10">
        <f t="shared" si="2"/>
        <v>60</v>
      </c>
      <c r="M10">
        <f t="shared" si="2"/>
        <v>60</v>
      </c>
      <c r="N10">
        <f t="shared" si="2"/>
        <v>1200</v>
      </c>
      <c r="O10">
        <v>100</v>
      </c>
      <c r="P10" t="s">
        <v>68</v>
      </c>
    </row>
    <row r="11" spans="1:16">
      <c r="H11">
        <v>7</v>
      </c>
      <c r="I11">
        <f t="shared" si="0"/>
        <v>8.5036983082734707</v>
      </c>
      <c r="J11">
        <f t="shared" si="1"/>
        <v>8.8898054985165981E-2</v>
      </c>
      <c r="L11">
        <v>70</v>
      </c>
      <c r="M11">
        <v>70</v>
      </c>
      <c r="N11">
        <v>1500</v>
      </c>
      <c r="O11">
        <v>120</v>
      </c>
      <c r="P11" t="s">
        <v>68</v>
      </c>
    </row>
    <row r="12" spans="1:16">
      <c r="H12">
        <v>8</v>
      </c>
      <c r="I12">
        <f>H12^$G$4</f>
        <v>9.8491553067593287</v>
      </c>
      <c r="J12">
        <f t="shared" si="1"/>
        <v>0.10296352460738928</v>
      </c>
      <c r="L12">
        <v>80</v>
      </c>
      <c r="M12">
        <v>80</v>
      </c>
      <c r="N12">
        <v>1650</v>
      </c>
      <c r="O12">
        <v>130</v>
      </c>
      <c r="P12" t="s">
        <v>68</v>
      </c>
    </row>
    <row r="13" spans="1:16">
      <c r="H13">
        <v>9</v>
      </c>
      <c r="I13">
        <f t="shared" ref="I13:I16" si="3">H13^$G$4</f>
        <v>11.211578456539659</v>
      </c>
      <c r="J13">
        <f t="shared" si="1"/>
        <v>0.11720635915908041</v>
      </c>
      <c r="L13">
        <v>90</v>
      </c>
      <c r="M13">
        <v>90</v>
      </c>
      <c r="N13">
        <v>1900</v>
      </c>
      <c r="O13">
        <v>150</v>
      </c>
    </row>
    <row r="14" spans="1:16">
      <c r="H14">
        <v>10</v>
      </c>
      <c r="I14">
        <f t="shared" si="3"/>
        <v>12.58925411794168</v>
      </c>
      <c r="J14">
        <f t="shared" si="1"/>
        <v>0.13160864417193005</v>
      </c>
      <c r="L14">
        <v>100</v>
      </c>
      <c r="M14">
        <v>100</v>
      </c>
      <c r="N14">
        <v>2100</v>
      </c>
      <c r="O14">
        <v>170</v>
      </c>
    </row>
    <row r="15" spans="1:16">
      <c r="H15">
        <v>11</v>
      </c>
      <c r="I15">
        <f t="shared" si="3"/>
        <v>13.98079776731155</v>
      </c>
      <c r="J15">
        <f t="shared" si="1"/>
        <v>0.14615590577169599</v>
      </c>
      <c r="L15">
        <v>110</v>
      </c>
      <c r="M15">
        <v>110</v>
      </c>
      <c r="N15">
        <v>2300</v>
      </c>
      <c r="O15">
        <v>190</v>
      </c>
    </row>
    <row r="16" spans="1:16">
      <c r="H16">
        <v>12</v>
      </c>
      <c r="I16">
        <f t="shared" si="3"/>
        <v>15.385066247841792</v>
      </c>
      <c r="J16">
        <f t="shared" si="1"/>
        <v>0.16083619334429908</v>
      </c>
      <c r="L16">
        <v>120</v>
      </c>
      <c r="M16">
        <v>120</v>
      </c>
      <c r="N16">
        <v>2600</v>
      </c>
      <c r="O16">
        <v>210</v>
      </c>
    </row>
    <row r="17" spans="2:20">
      <c r="D17" t="s">
        <v>86</v>
      </c>
      <c r="E17" t="s">
        <v>87</v>
      </c>
      <c r="F17" t="s">
        <v>89</v>
      </c>
      <c r="G17" t="s">
        <v>88</v>
      </c>
      <c r="I17" t="s">
        <v>122</v>
      </c>
    </row>
    <row r="18" spans="2:20">
      <c r="B18" t="s">
        <v>80</v>
      </c>
      <c r="C18" t="s">
        <v>81</v>
      </c>
      <c r="D18">
        <v>12</v>
      </c>
      <c r="E18">
        <v>0</v>
      </c>
      <c r="F18">
        <f>E18*4</f>
        <v>0</v>
      </c>
      <c r="G18">
        <f>D18+E18*4</f>
        <v>12</v>
      </c>
      <c r="I18">
        <f>E18*12/5</f>
        <v>0</v>
      </c>
    </row>
    <row r="19" spans="2:20">
      <c r="B19" t="s">
        <v>78</v>
      </c>
      <c r="C19" t="s">
        <v>79</v>
      </c>
      <c r="D19">
        <v>22</v>
      </c>
      <c r="E19">
        <v>5</v>
      </c>
      <c r="F19">
        <f t="shared" ref="F19:F21" si="4">E19*4</f>
        <v>20</v>
      </c>
      <c r="G19">
        <f>D19+E19*4</f>
        <v>42</v>
      </c>
      <c r="I19">
        <f t="shared" ref="I19:I21" si="5">E19*12/5</f>
        <v>12</v>
      </c>
    </row>
    <row r="20" spans="2:20">
      <c r="B20" t="s">
        <v>82</v>
      </c>
      <c r="C20" t="s">
        <v>83</v>
      </c>
      <c r="D20">
        <v>42</v>
      </c>
      <c r="E20">
        <v>11</v>
      </c>
      <c r="F20">
        <f t="shared" si="4"/>
        <v>44</v>
      </c>
      <c r="G20">
        <f>D20+E20*4</f>
        <v>86</v>
      </c>
      <c r="I20">
        <f t="shared" si="5"/>
        <v>26.4</v>
      </c>
    </row>
    <row r="21" spans="2:20">
      <c r="B21" t="s">
        <v>84</v>
      </c>
      <c r="C21" t="s">
        <v>85</v>
      </c>
      <c r="D21">
        <v>70</v>
      </c>
      <c r="E21">
        <v>21</v>
      </c>
      <c r="F21">
        <f t="shared" si="4"/>
        <v>84</v>
      </c>
      <c r="G21" s="105">
        <f>D21+E21*4</f>
        <v>154</v>
      </c>
      <c r="I21">
        <f t="shared" si="5"/>
        <v>50.4</v>
      </c>
    </row>
    <row r="23" spans="2:20">
      <c r="J23">
        <f>3*4</f>
        <v>12</v>
      </c>
      <c r="M23">
        <v>3.3</v>
      </c>
      <c r="N23">
        <v>2</v>
      </c>
      <c r="O23">
        <v>40</v>
      </c>
    </row>
    <row r="24" spans="2:20">
      <c r="M24">
        <v>1320</v>
      </c>
      <c r="N24">
        <f>M24*N23/M23</f>
        <v>800</v>
      </c>
      <c r="O24">
        <f>M24*O23/M23</f>
        <v>16000</v>
      </c>
    </row>
    <row r="25" spans="2:20">
      <c r="D25" t="s">
        <v>91</v>
      </c>
    </row>
    <row r="26" spans="2:20">
      <c r="D26" t="s">
        <v>90</v>
      </c>
      <c r="E26">
        <v>1</v>
      </c>
      <c r="F26">
        <v>2</v>
      </c>
      <c r="G26">
        <v>3</v>
      </c>
      <c r="H26">
        <v>4</v>
      </c>
      <c r="I26">
        <v>5</v>
      </c>
      <c r="S26" t="s">
        <v>98</v>
      </c>
      <c r="T26" t="s">
        <v>106</v>
      </c>
    </row>
    <row r="27" spans="2:20">
      <c r="D27">
        <v>1</v>
      </c>
      <c r="E27">
        <v>1</v>
      </c>
      <c r="F27">
        <v>1</v>
      </c>
      <c r="G27">
        <v>1</v>
      </c>
      <c r="H27">
        <v>1</v>
      </c>
      <c r="I27">
        <v>2</v>
      </c>
      <c r="M27" t="s">
        <v>98</v>
      </c>
      <c r="N27">
        <v>10</v>
      </c>
      <c r="P27" t="str">
        <f>VLOOKUP(M27,$S$26:$T$29,2,0)&amp;N27</f>
        <v>全队物防+10</v>
      </c>
      <c r="S27" t="s">
        <v>99</v>
      </c>
      <c r="T27" t="s">
        <v>107</v>
      </c>
    </row>
    <row r="28" spans="2:20">
      <c r="D28">
        <v>2</v>
      </c>
      <c r="E28">
        <v>1</v>
      </c>
      <c r="F28">
        <v>1</v>
      </c>
      <c r="G28">
        <v>1</v>
      </c>
      <c r="H28">
        <v>1</v>
      </c>
      <c r="I28">
        <v>2</v>
      </c>
      <c r="M28" t="s">
        <v>99</v>
      </c>
      <c r="N28">
        <v>10</v>
      </c>
      <c r="P28" t="str">
        <f t="shared" ref="P28:P65" si="6">VLOOKUP(M28,$S$26:$T$29,2,0)&amp;N28</f>
        <v>全队法防+10</v>
      </c>
      <c r="S28" t="s">
        <v>100</v>
      </c>
      <c r="T28" t="s">
        <v>108</v>
      </c>
    </row>
    <row r="29" spans="2:20">
      <c r="C29" t="s">
        <v>81</v>
      </c>
      <c r="D29">
        <v>3</v>
      </c>
      <c r="E29">
        <v>1</v>
      </c>
      <c r="F29">
        <v>1</v>
      </c>
      <c r="G29">
        <v>1</v>
      </c>
      <c r="H29">
        <v>1</v>
      </c>
      <c r="I29">
        <v>3</v>
      </c>
      <c r="J29" t="s">
        <v>92</v>
      </c>
      <c r="M29" t="s">
        <v>100</v>
      </c>
      <c r="N29">
        <v>170</v>
      </c>
      <c r="P29" t="str">
        <f t="shared" si="6"/>
        <v>全队生命+170</v>
      </c>
      <c r="S29" t="s">
        <v>101</v>
      </c>
      <c r="T29" t="s">
        <v>109</v>
      </c>
    </row>
    <row r="30" spans="2:20">
      <c r="D30">
        <v>4</v>
      </c>
      <c r="E30">
        <v>2</v>
      </c>
      <c r="F30">
        <v>2</v>
      </c>
      <c r="G30">
        <v>2</v>
      </c>
      <c r="H30">
        <v>2</v>
      </c>
      <c r="I30">
        <v>3</v>
      </c>
      <c r="M30" t="s">
        <v>101</v>
      </c>
      <c r="N30">
        <v>15</v>
      </c>
      <c r="P30" t="str">
        <f t="shared" si="6"/>
        <v>全队攻击+15</v>
      </c>
    </row>
    <row r="31" spans="2:20">
      <c r="C31" t="s">
        <v>79</v>
      </c>
      <c r="D31">
        <v>5</v>
      </c>
      <c r="E31">
        <v>2</v>
      </c>
      <c r="F31">
        <v>2</v>
      </c>
      <c r="G31">
        <v>2</v>
      </c>
      <c r="H31">
        <v>2</v>
      </c>
      <c r="I31">
        <v>3</v>
      </c>
      <c r="J31" t="s">
        <v>93</v>
      </c>
      <c r="M31" t="s">
        <v>102</v>
      </c>
      <c r="P31" t="s">
        <v>110</v>
      </c>
    </row>
    <row r="32" spans="2:20">
      <c r="D32">
        <v>6</v>
      </c>
      <c r="E32">
        <v>2</v>
      </c>
      <c r="F32">
        <v>2</v>
      </c>
      <c r="G32">
        <v>2</v>
      </c>
      <c r="H32">
        <v>2</v>
      </c>
      <c r="I32">
        <v>3</v>
      </c>
      <c r="M32" t="s">
        <v>98</v>
      </c>
      <c r="N32">
        <v>20</v>
      </c>
      <c r="P32" t="str">
        <f t="shared" si="6"/>
        <v>全队物防+20</v>
      </c>
    </row>
    <row r="33" spans="3:16">
      <c r="D33">
        <v>7</v>
      </c>
      <c r="E33">
        <v>3</v>
      </c>
      <c r="F33">
        <v>3</v>
      </c>
      <c r="G33">
        <v>3</v>
      </c>
      <c r="H33">
        <v>3</v>
      </c>
      <c r="I33">
        <v>4</v>
      </c>
      <c r="M33" t="s">
        <v>99</v>
      </c>
      <c r="N33">
        <v>20</v>
      </c>
      <c r="P33" t="str">
        <f t="shared" si="6"/>
        <v>全队法防+20</v>
      </c>
    </row>
    <row r="34" spans="3:16">
      <c r="C34" t="s">
        <v>95</v>
      </c>
      <c r="D34">
        <v>8</v>
      </c>
      <c r="E34">
        <v>3</v>
      </c>
      <c r="F34">
        <v>3</v>
      </c>
      <c r="G34">
        <v>3</v>
      </c>
      <c r="H34">
        <v>3</v>
      </c>
      <c r="I34">
        <v>4</v>
      </c>
      <c r="J34" t="s">
        <v>94</v>
      </c>
      <c r="M34" t="s">
        <v>100</v>
      </c>
      <c r="N34">
        <v>360</v>
      </c>
      <c r="P34" t="str">
        <f t="shared" si="6"/>
        <v>全队生命+360</v>
      </c>
    </row>
    <row r="35" spans="3:16">
      <c r="D35">
        <v>9</v>
      </c>
      <c r="E35">
        <v>3</v>
      </c>
      <c r="F35">
        <v>3</v>
      </c>
      <c r="G35">
        <v>3</v>
      </c>
      <c r="H35">
        <v>3</v>
      </c>
      <c r="I35">
        <v>4</v>
      </c>
      <c r="M35" t="s">
        <v>101</v>
      </c>
      <c r="N35">
        <v>30</v>
      </c>
      <c r="P35" t="str">
        <f t="shared" si="6"/>
        <v>全队攻击+30</v>
      </c>
    </row>
    <row r="36" spans="3:16">
      <c r="D36">
        <v>10</v>
      </c>
      <c r="E36">
        <v>3</v>
      </c>
      <c r="F36">
        <v>3</v>
      </c>
      <c r="G36">
        <v>3</v>
      </c>
      <c r="H36">
        <v>3</v>
      </c>
      <c r="I36">
        <v>4</v>
      </c>
      <c r="M36" t="s">
        <v>103</v>
      </c>
      <c r="P36" t="s">
        <v>111</v>
      </c>
    </row>
    <row r="37" spans="3:16">
      <c r="D37">
        <v>11</v>
      </c>
      <c r="E37">
        <v>3</v>
      </c>
      <c r="F37">
        <v>3</v>
      </c>
      <c r="G37">
        <v>3</v>
      </c>
      <c r="H37">
        <v>3</v>
      </c>
      <c r="I37">
        <v>5</v>
      </c>
      <c r="M37" t="s">
        <v>98</v>
      </c>
      <c r="N37">
        <v>30</v>
      </c>
      <c r="P37" t="str">
        <f t="shared" si="6"/>
        <v>全队物防+30</v>
      </c>
    </row>
    <row r="38" spans="3:16">
      <c r="C38" t="s">
        <v>97</v>
      </c>
      <c r="D38">
        <v>12</v>
      </c>
      <c r="E38">
        <v>4</v>
      </c>
      <c r="F38">
        <v>4</v>
      </c>
      <c r="G38">
        <v>4</v>
      </c>
      <c r="H38">
        <v>4</v>
      </c>
      <c r="I38">
        <v>5</v>
      </c>
      <c r="J38" t="s">
        <v>96</v>
      </c>
      <c r="M38" t="s">
        <v>99</v>
      </c>
      <c r="N38">
        <v>30</v>
      </c>
      <c r="P38" t="str">
        <f t="shared" si="6"/>
        <v>全队法防+30</v>
      </c>
    </row>
    <row r="39" spans="3:16">
      <c r="M39" t="s">
        <v>100</v>
      </c>
      <c r="N39">
        <v>560</v>
      </c>
      <c r="P39" t="str">
        <f t="shared" si="6"/>
        <v>全队生命+560</v>
      </c>
    </row>
    <row r="40" spans="3:16">
      <c r="M40" t="s">
        <v>101</v>
      </c>
      <c r="N40">
        <v>45</v>
      </c>
      <c r="P40" t="str">
        <f t="shared" si="6"/>
        <v>全队攻击+45</v>
      </c>
    </row>
    <row r="41" spans="3:16">
      <c r="M41" t="s">
        <v>102</v>
      </c>
      <c r="P41" t="s">
        <v>110</v>
      </c>
    </row>
    <row r="42" spans="3:16">
      <c r="M42" t="s">
        <v>98</v>
      </c>
      <c r="N42">
        <v>40</v>
      </c>
      <c r="P42" t="str">
        <f t="shared" si="6"/>
        <v>全队物防+40</v>
      </c>
    </row>
    <row r="43" spans="3:16">
      <c r="M43" t="s">
        <v>99</v>
      </c>
      <c r="N43">
        <v>40</v>
      </c>
      <c r="P43" t="str">
        <f t="shared" si="6"/>
        <v>全队法防+40</v>
      </c>
    </row>
    <row r="44" spans="3:16">
      <c r="M44" t="s">
        <v>100</v>
      </c>
      <c r="N44">
        <v>770</v>
      </c>
      <c r="P44" t="str">
        <f t="shared" si="6"/>
        <v>全队生命+770</v>
      </c>
    </row>
    <row r="45" spans="3:16">
      <c r="M45" t="s">
        <v>101</v>
      </c>
      <c r="N45">
        <v>60</v>
      </c>
      <c r="P45" t="str">
        <f t="shared" si="6"/>
        <v>全队攻击+60</v>
      </c>
    </row>
    <row r="46" spans="3:16">
      <c r="M46" t="s">
        <v>102</v>
      </c>
      <c r="P46" t="s">
        <v>110</v>
      </c>
    </row>
    <row r="47" spans="3:16">
      <c r="M47" t="s">
        <v>98</v>
      </c>
      <c r="N47">
        <v>50</v>
      </c>
      <c r="P47" t="str">
        <f t="shared" si="6"/>
        <v>全队物防+50</v>
      </c>
    </row>
    <row r="48" spans="3:16">
      <c r="M48" t="s">
        <v>99</v>
      </c>
      <c r="N48">
        <v>50</v>
      </c>
      <c r="P48" t="str">
        <f t="shared" si="6"/>
        <v>全队法防+50</v>
      </c>
    </row>
    <row r="49" spans="13:16">
      <c r="M49" t="s">
        <v>100</v>
      </c>
      <c r="N49">
        <v>1000</v>
      </c>
      <c r="P49" t="str">
        <f t="shared" si="6"/>
        <v>全队生命+1000</v>
      </c>
    </row>
    <row r="50" spans="13:16">
      <c r="M50" t="s">
        <v>101</v>
      </c>
      <c r="N50">
        <v>80</v>
      </c>
      <c r="P50" t="str">
        <f t="shared" si="6"/>
        <v>全队攻击+80</v>
      </c>
    </row>
    <row r="51" spans="13:16">
      <c r="M51" t="s">
        <v>104</v>
      </c>
      <c r="P51" t="s">
        <v>113</v>
      </c>
    </row>
    <row r="52" spans="13:16">
      <c r="M52" t="s">
        <v>98</v>
      </c>
      <c r="N52">
        <v>60</v>
      </c>
      <c r="P52" t="str">
        <f t="shared" si="6"/>
        <v>全队物防+60</v>
      </c>
    </row>
    <row r="53" spans="13:16">
      <c r="M53" t="s">
        <v>99</v>
      </c>
      <c r="N53">
        <v>60</v>
      </c>
      <c r="P53" t="str">
        <f t="shared" si="6"/>
        <v>全队法防+60</v>
      </c>
    </row>
    <row r="54" spans="13:16">
      <c r="M54" t="s">
        <v>100</v>
      </c>
      <c r="N54">
        <v>1200</v>
      </c>
      <c r="P54" t="str">
        <f t="shared" si="6"/>
        <v>全队生命+1200</v>
      </c>
    </row>
    <row r="55" spans="13:16">
      <c r="M55" t="s">
        <v>101</v>
      </c>
      <c r="N55">
        <v>100</v>
      </c>
      <c r="P55" t="str">
        <f t="shared" si="6"/>
        <v>全队攻击+100</v>
      </c>
    </row>
    <row r="56" spans="13:16">
      <c r="M56" t="s">
        <v>102</v>
      </c>
      <c r="P56" t="s">
        <v>110</v>
      </c>
    </row>
    <row r="57" spans="13:16">
      <c r="M57" t="s">
        <v>98</v>
      </c>
      <c r="N57">
        <v>70</v>
      </c>
      <c r="P57" t="str">
        <f t="shared" si="6"/>
        <v>全队物防+70</v>
      </c>
    </row>
    <row r="58" spans="13:16">
      <c r="M58" t="s">
        <v>99</v>
      </c>
      <c r="N58">
        <v>70</v>
      </c>
      <c r="P58" t="str">
        <f t="shared" si="6"/>
        <v>全队法防+70</v>
      </c>
    </row>
    <row r="59" spans="13:16">
      <c r="M59" t="s">
        <v>100</v>
      </c>
      <c r="N59">
        <v>1500</v>
      </c>
      <c r="P59" t="str">
        <f t="shared" si="6"/>
        <v>全队生命+1500</v>
      </c>
    </row>
    <row r="60" spans="13:16">
      <c r="M60" t="s">
        <v>101</v>
      </c>
      <c r="N60">
        <v>120</v>
      </c>
      <c r="P60" t="str">
        <f t="shared" si="6"/>
        <v>全队攻击+120</v>
      </c>
    </row>
    <row r="61" spans="13:16">
      <c r="M61" t="s">
        <v>102</v>
      </c>
      <c r="P61" t="s">
        <v>110</v>
      </c>
    </row>
    <row r="62" spans="13:16">
      <c r="M62" t="s">
        <v>98</v>
      </c>
      <c r="N62">
        <v>80</v>
      </c>
      <c r="P62" t="str">
        <f t="shared" si="6"/>
        <v>全队物防+80</v>
      </c>
    </row>
    <row r="63" spans="13:16">
      <c r="M63" t="s">
        <v>99</v>
      </c>
      <c r="N63">
        <v>80</v>
      </c>
      <c r="P63" t="str">
        <f t="shared" si="6"/>
        <v>全队法防+80</v>
      </c>
    </row>
    <row r="64" spans="13:16">
      <c r="M64" t="s">
        <v>100</v>
      </c>
      <c r="N64">
        <v>1650</v>
      </c>
      <c r="P64" t="str">
        <f t="shared" si="6"/>
        <v>全队生命+1650</v>
      </c>
    </row>
    <row r="65" spans="13:16">
      <c r="M65" t="s">
        <v>101</v>
      </c>
      <c r="N65">
        <v>130</v>
      </c>
      <c r="P65" t="str">
        <f t="shared" si="6"/>
        <v>全队攻击+130</v>
      </c>
    </row>
    <row r="66" spans="13:16">
      <c r="M66" t="s">
        <v>105</v>
      </c>
      <c r="P66" t="s">
        <v>115</v>
      </c>
    </row>
    <row r="68" spans="13:16">
      <c r="M68" t="s">
        <v>65</v>
      </c>
      <c r="N68">
        <v>90</v>
      </c>
      <c r="P68" t="str">
        <f t="shared" ref="P68:P71" si="7">VLOOKUP(M68,$S$26:$T$29,2,0)&amp;N68</f>
        <v>全队物防+90</v>
      </c>
    </row>
    <row r="69" spans="13:16">
      <c r="M69" t="s">
        <v>99</v>
      </c>
      <c r="N69">
        <v>90</v>
      </c>
      <c r="P69" t="str">
        <f t="shared" si="7"/>
        <v>全队法防+90</v>
      </c>
    </row>
    <row r="70" spans="13:16">
      <c r="M70" t="s">
        <v>63</v>
      </c>
      <c r="N70">
        <v>1900</v>
      </c>
      <c r="P70" t="str">
        <f t="shared" si="7"/>
        <v>全队生命+1900</v>
      </c>
    </row>
    <row r="71" spans="13:16">
      <c r="M71" t="s">
        <v>64</v>
      </c>
      <c r="N71">
        <v>150</v>
      </c>
      <c r="P71" t="str">
        <f t="shared" si="7"/>
        <v>全队攻击+150</v>
      </c>
    </row>
    <row r="72" spans="13:16">
      <c r="M72" t="s">
        <v>156</v>
      </c>
      <c r="P72" t="s">
        <v>155</v>
      </c>
    </row>
    <row r="73" spans="13:16">
      <c r="M73" t="s">
        <v>65</v>
      </c>
      <c r="N73">
        <v>100</v>
      </c>
      <c r="P73" t="str">
        <f t="shared" ref="P73:P76" si="8">VLOOKUP(M73,$S$26:$T$29,2,0)&amp;N73</f>
        <v>全队物防+100</v>
      </c>
    </row>
    <row r="74" spans="13:16">
      <c r="M74" t="s">
        <v>99</v>
      </c>
      <c r="N74">
        <v>100</v>
      </c>
      <c r="P74" t="str">
        <f t="shared" si="8"/>
        <v>全队法防+100</v>
      </c>
    </row>
    <row r="75" spans="13:16">
      <c r="M75" t="s">
        <v>63</v>
      </c>
      <c r="N75">
        <v>2100</v>
      </c>
      <c r="P75" t="str">
        <f t="shared" si="8"/>
        <v>全队生命+2100</v>
      </c>
    </row>
    <row r="76" spans="13:16">
      <c r="M76" t="s">
        <v>64</v>
      </c>
      <c r="N76">
        <v>170</v>
      </c>
      <c r="P76" t="str">
        <f t="shared" si="8"/>
        <v>全队攻击+170</v>
      </c>
    </row>
    <row r="77" spans="13:16">
      <c r="M77" t="s">
        <v>156</v>
      </c>
      <c r="P77" t="s">
        <v>155</v>
      </c>
    </row>
    <row r="78" spans="13:16">
      <c r="M78" t="s">
        <v>65</v>
      </c>
      <c r="N78">
        <v>110</v>
      </c>
      <c r="P78" t="str">
        <f t="shared" ref="P78:P81" si="9">VLOOKUP(M78,$S$26:$T$29,2,0)&amp;N78</f>
        <v>全队物防+110</v>
      </c>
    </row>
    <row r="79" spans="13:16">
      <c r="M79" t="s">
        <v>99</v>
      </c>
      <c r="N79">
        <v>110</v>
      </c>
      <c r="P79" t="str">
        <f t="shared" si="9"/>
        <v>全队法防+110</v>
      </c>
    </row>
    <row r="80" spans="13:16">
      <c r="M80" t="s">
        <v>63</v>
      </c>
      <c r="N80">
        <v>2300</v>
      </c>
      <c r="P80" t="str">
        <f t="shared" si="9"/>
        <v>全队生命+2300</v>
      </c>
    </row>
    <row r="81" spans="13:16">
      <c r="M81" t="s">
        <v>64</v>
      </c>
      <c r="N81">
        <v>190</v>
      </c>
      <c r="P81" t="str">
        <f t="shared" si="9"/>
        <v>全队攻击+190</v>
      </c>
    </row>
    <row r="82" spans="13:16">
      <c r="M82" t="s">
        <v>156</v>
      </c>
      <c r="P82" t="s">
        <v>155</v>
      </c>
    </row>
    <row r="83" spans="13:16">
      <c r="M83" t="s">
        <v>65</v>
      </c>
      <c r="N83">
        <v>120</v>
      </c>
      <c r="P83" t="str">
        <f t="shared" ref="P83:P86" si="10">VLOOKUP(M83,$S$26:$T$29,2,0)&amp;N83</f>
        <v>全队物防+120</v>
      </c>
    </row>
    <row r="84" spans="13:16">
      <c r="M84" t="s">
        <v>99</v>
      </c>
      <c r="N84">
        <v>120</v>
      </c>
      <c r="P84" t="str">
        <f t="shared" si="10"/>
        <v>全队法防+120</v>
      </c>
    </row>
    <row r="85" spans="13:16">
      <c r="M85" t="s">
        <v>63</v>
      </c>
      <c r="N85">
        <v>2600</v>
      </c>
      <c r="P85" t="str">
        <f t="shared" si="10"/>
        <v>全队生命+2600</v>
      </c>
    </row>
    <row r="86" spans="13:16">
      <c r="M86" t="s">
        <v>64</v>
      </c>
      <c r="N86">
        <v>210</v>
      </c>
      <c r="P86" t="str">
        <f t="shared" si="10"/>
        <v>全队攻击+210</v>
      </c>
    </row>
    <row r="87" spans="13:16">
      <c r="M87" t="s">
        <v>157</v>
      </c>
      <c r="P87" t="s">
        <v>159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2015-11-24T03:07:32Z</dcterms:modified>
</cp:coreProperties>
</file>