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9630" windowHeight="3510" activeTab="4"/>
  </bookViews>
  <sheets>
    <sheet name="技能描述" sheetId="55" r:id="rId1"/>
    <sheet name="主动技能" sheetId="56" r:id="rId2"/>
    <sheet name="英雄阵营" sheetId="57" r:id="rId3"/>
    <sheet name="技能系数" sheetId="58" r:id="rId4"/>
    <sheet name="技能名称" sheetId="59" r:id="rId5"/>
    <sheet name="Sheet1" sheetId="60" r:id="rId6"/>
    <sheet name="Sheet2" sheetId="61" r:id="rId7"/>
    <sheet name="怪物技能" sheetId="62" r:id="rId8"/>
  </sheets>
  <externalReferences>
    <externalReference r:id="rId9"/>
  </externalReferences>
  <definedNames>
    <definedName name="_xlnm._FilterDatabase" localSheetId="5" hidden="1">Sheet1!$A$5:$N$337</definedName>
    <definedName name="_xlnm._FilterDatabase" localSheetId="7" hidden="1">怪物技能!$B$4:$H$4</definedName>
    <definedName name="_xlnm._FilterDatabase" localSheetId="4" hidden="1">技能名称!$B$1:$F$1</definedName>
    <definedName name="_xlnm._FilterDatabase" localSheetId="1" hidden="1">主动技能!$A$1:$H$156</definedName>
  </definedNames>
  <calcPr calcId="124519"/>
</workbook>
</file>

<file path=xl/calcChain.xml><?xml version="1.0" encoding="utf-8"?>
<calcChain xmlns="http://schemas.openxmlformats.org/spreadsheetml/2006/main">
  <c r="S35" i="59"/>
  <c r="S78"/>
  <c r="S79"/>
  <c r="S80"/>
  <c r="S81"/>
  <c r="S82"/>
  <c r="S83"/>
  <c r="S84"/>
  <c r="S85"/>
  <c r="S86"/>
  <c r="S87"/>
  <c r="S88"/>
  <c r="S158"/>
  <c r="S159"/>
  <c r="S160"/>
  <c r="S161"/>
  <c r="S162"/>
  <c r="Q17"/>
  <c r="S17" s="1"/>
  <c r="Q18"/>
  <c r="S18" s="1"/>
  <c r="Q19"/>
  <c r="S19" s="1"/>
  <c r="Q20"/>
  <c r="S20" s="1"/>
  <c r="Q21"/>
  <c r="S21" s="1"/>
  <c r="Q22"/>
  <c r="S22" s="1"/>
  <c r="Q24"/>
  <c r="S24" s="1"/>
  <c r="Q25"/>
  <c r="S25" s="1"/>
  <c r="Q26"/>
  <c r="S26" s="1"/>
  <c r="Q27"/>
  <c r="S27" s="1"/>
  <c r="Q28"/>
  <c r="S28" s="1"/>
  <c r="Q29"/>
  <c r="S29" s="1"/>
  <c r="Q30"/>
  <c r="S30" s="1"/>
  <c r="Q31"/>
  <c r="S31" s="1"/>
  <c r="Q32"/>
  <c r="S32" s="1"/>
  <c r="Q33"/>
  <c r="S33" s="1"/>
  <c r="Q34"/>
  <c r="S34" s="1"/>
  <c r="Q36"/>
  <c r="S36" s="1"/>
  <c r="Q37"/>
  <c r="S37" s="1"/>
  <c r="Q38"/>
  <c r="S38" s="1"/>
  <c r="Q39"/>
  <c r="S39" s="1"/>
  <c r="Q40"/>
  <c r="S40" s="1"/>
  <c r="Q41"/>
  <c r="S41" s="1"/>
  <c r="Q42"/>
  <c r="S42" s="1"/>
  <c r="Q43"/>
  <c r="S43" s="1"/>
  <c r="Q44"/>
  <c r="S44" s="1"/>
  <c r="Q45"/>
  <c r="S45" s="1"/>
  <c r="Q46"/>
  <c r="S46" s="1"/>
  <c r="Q47"/>
  <c r="S47" s="1"/>
  <c r="Q48"/>
  <c r="S48" s="1"/>
  <c r="Q49"/>
  <c r="S49" s="1"/>
  <c r="Q50"/>
  <c r="S50" s="1"/>
  <c r="Q51"/>
  <c r="S51" s="1"/>
  <c r="Q52"/>
  <c r="S52" s="1"/>
  <c r="Q53"/>
  <c r="S53" s="1"/>
  <c r="Q55"/>
  <c r="S55" s="1"/>
  <c r="Q56"/>
  <c r="S56" s="1"/>
  <c r="Q57"/>
  <c r="S57" s="1"/>
  <c r="Q58"/>
  <c r="S58" s="1"/>
  <c r="Q59"/>
  <c r="S59" s="1"/>
  <c r="Q60"/>
  <c r="S60" s="1"/>
  <c r="Q61"/>
  <c r="S61" s="1"/>
  <c r="Q62"/>
  <c r="S62" s="1"/>
  <c r="Q64"/>
  <c r="S64" s="1"/>
  <c r="Q65"/>
  <c r="S65" s="1"/>
  <c r="Q67"/>
  <c r="S67" s="1"/>
  <c r="Q68"/>
  <c r="S68" s="1"/>
  <c r="Q69"/>
  <c r="S69" s="1"/>
  <c r="Q70"/>
  <c r="S70" s="1"/>
  <c r="Q71"/>
  <c r="S71" s="1"/>
  <c r="Q72"/>
  <c r="S72" s="1"/>
  <c r="Q73"/>
  <c r="S73" s="1"/>
  <c r="Q74"/>
  <c r="S74" s="1"/>
  <c r="Q75"/>
  <c r="S75" s="1"/>
  <c r="Q76"/>
  <c r="S76" s="1"/>
  <c r="Q77"/>
  <c r="S77" s="1"/>
  <c r="Q89"/>
  <c r="S89" s="1"/>
  <c r="Q90"/>
  <c r="S90" s="1"/>
  <c r="Q91"/>
  <c r="S91" s="1"/>
  <c r="Q92"/>
  <c r="S92" s="1"/>
  <c r="Q94"/>
  <c r="S94" s="1"/>
  <c r="Q95"/>
  <c r="S95" s="1"/>
  <c r="Q96"/>
  <c r="S96" s="1"/>
  <c r="Q98"/>
  <c r="S98" s="1"/>
  <c r="Q99"/>
  <c r="S99" s="1"/>
  <c r="Q101"/>
  <c r="S101" s="1"/>
  <c r="Q102"/>
  <c r="S102" s="1"/>
  <c r="Q104"/>
  <c r="S104" s="1"/>
  <c r="Q105"/>
  <c r="S105" s="1"/>
  <c r="Q106"/>
  <c r="S106" s="1"/>
  <c r="Q108"/>
  <c r="S108" s="1"/>
  <c r="Q109"/>
  <c r="S109" s="1"/>
  <c r="Q111"/>
  <c r="S111" s="1"/>
  <c r="Q112"/>
  <c r="S112" s="1"/>
  <c r="Q113"/>
  <c r="S113" s="1"/>
  <c r="Q114"/>
  <c r="S114" s="1"/>
  <c r="Q115"/>
  <c r="S115" s="1"/>
  <c r="Q116"/>
  <c r="S116" s="1"/>
  <c r="Q118"/>
  <c r="S118" s="1"/>
  <c r="Q119"/>
  <c r="S119" s="1"/>
  <c r="Q120"/>
  <c r="S120" s="1"/>
  <c r="Q121"/>
  <c r="S121" s="1"/>
  <c r="Q122"/>
  <c r="S122" s="1"/>
  <c r="Q123"/>
  <c r="S123" s="1"/>
  <c r="Q124"/>
  <c r="S124" s="1"/>
  <c r="Q125"/>
  <c r="S125" s="1"/>
  <c r="Q126"/>
  <c r="S126" s="1"/>
  <c r="Q127"/>
  <c r="S127" s="1"/>
  <c r="Q128"/>
  <c r="S128" s="1"/>
  <c r="Q130"/>
  <c r="S130" s="1"/>
  <c r="Q131"/>
  <c r="S131" s="1"/>
  <c r="Q133"/>
  <c r="S133" s="1"/>
  <c r="Q134"/>
  <c r="S134" s="1"/>
  <c r="Q135"/>
  <c r="S135" s="1"/>
  <c r="Q136"/>
  <c r="S136" s="1"/>
  <c r="Q137"/>
  <c r="S137" s="1"/>
  <c r="Q138"/>
  <c r="S138" s="1"/>
  <c r="Q140"/>
  <c r="S140" s="1"/>
  <c r="Q141"/>
  <c r="S141" s="1"/>
  <c r="Q142"/>
  <c r="S142" s="1"/>
  <c r="Q143"/>
  <c r="S143" s="1"/>
  <c r="Q144"/>
  <c r="S144" s="1"/>
  <c r="Q145"/>
  <c r="S145" s="1"/>
  <c r="Q146"/>
  <c r="S146" s="1"/>
  <c r="Q147"/>
  <c r="S147" s="1"/>
  <c r="Q148"/>
  <c r="S148" s="1"/>
  <c r="Q150"/>
  <c r="S150" s="1"/>
  <c r="Q151"/>
  <c r="S151" s="1"/>
  <c r="Q153"/>
  <c r="S153" s="1"/>
  <c r="Q154"/>
  <c r="S154" s="1"/>
  <c r="Q155"/>
  <c r="S155" s="1"/>
  <c r="Q156"/>
  <c r="S156" s="1"/>
  <c r="Q3"/>
  <c r="S3" s="1"/>
  <c r="Q5"/>
  <c r="S5" s="1"/>
  <c r="Q6"/>
  <c r="S6" s="1"/>
  <c r="Q8"/>
  <c r="S8" s="1"/>
  <c r="Q9"/>
  <c r="S9" s="1"/>
  <c r="Q10"/>
  <c r="S10" s="1"/>
  <c r="Q12"/>
  <c r="S12" s="1"/>
  <c r="Q13"/>
  <c r="S13" s="1"/>
  <c r="Q14"/>
  <c r="S14" s="1"/>
  <c r="Q15"/>
  <c r="S15" s="1"/>
  <c r="Q2"/>
  <c r="S2" s="1"/>
  <c r="K7" i="61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K27"/>
  <c r="L27"/>
  <c r="M27"/>
  <c r="K28"/>
  <c r="L28"/>
  <c r="M28"/>
  <c r="K29"/>
  <c r="L29"/>
  <c r="M29"/>
  <c r="K30"/>
  <c r="L30"/>
  <c r="M30"/>
  <c r="K31"/>
  <c r="L31"/>
  <c r="M31"/>
  <c r="K32"/>
  <c r="L32"/>
  <c r="M32"/>
  <c r="K33"/>
  <c r="L33"/>
  <c r="M33"/>
  <c r="K34"/>
  <c r="L34"/>
  <c r="M34"/>
  <c r="K35"/>
  <c r="L35"/>
  <c r="M35"/>
  <c r="K36"/>
  <c r="L36"/>
  <c r="M36"/>
  <c r="K37"/>
  <c r="L37"/>
  <c r="M37"/>
  <c r="K38"/>
  <c r="L38"/>
  <c r="M38"/>
  <c r="K39"/>
  <c r="L39"/>
  <c r="M39"/>
  <c r="K40"/>
  <c r="L40"/>
  <c r="M40"/>
  <c r="K41"/>
  <c r="L41"/>
  <c r="M41"/>
  <c r="K42"/>
  <c r="L42"/>
  <c r="M42"/>
  <c r="K43"/>
  <c r="L43"/>
  <c r="M43"/>
  <c r="K44"/>
  <c r="L44"/>
  <c r="M44"/>
  <c r="K45"/>
  <c r="L45"/>
  <c r="M45"/>
  <c r="K46"/>
  <c r="L46"/>
  <c r="M46"/>
  <c r="K47"/>
  <c r="L47"/>
  <c r="M47"/>
  <c r="K48"/>
  <c r="L48"/>
  <c r="M48"/>
  <c r="K49"/>
  <c r="L49"/>
  <c r="M49"/>
  <c r="K50"/>
  <c r="L50"/>
  <c r="M50"/>
  <c r="K51"/>
  <c r="L51"/>
  <c r="M51"/>
  <c r="K52"/>
  <c r="L52"/>
  <c r="M52"/>
  <c r="K53"/>
  <c r="L53"/>
  <c r="M53"/>
  <c r="K54"/>
  <c r="L54"/>
  <c r="M54"/>
  <c r="K55"/>
  <c r="L55"/>
  <c r="M55"/>
  <c r="K56"/>
  <c r="L56"/>
  <c r="M56"/>
  <c r="K57"/>
  <c r="L57"/>
  <c r="M57"/>
  <c r="K58"/>
  <c r="L58"/>
  <c r="M58"/>
  <c r="K59"/>
  <c r="L59"/>
  <c r="M59"/>
  <c r="K60"/>
  <c r="L60"/>
  <c r="M60"/>
  <c r="K61"/>
  <c r="L61"/>
  <c r="M61"/>
  <c r="K62"/>
  <c r="L62"/>
  <c r="M62"/>
  <c r="K63"/>
  <c r="L63"/>
  <c r="M63"/>
  <c r="K64"/>
  <c r="L64"/>
  <c r="M64"/>
  <c r="K65"/>
  <c r="L65"/>
  <c r="M65"/>
  <c r="K66"/>
  <c r="L66"/>
  <c r="M66"/>
  <c r="K67"/>
  <c r="L67"/>
  <c r="M67"/>
  <c r="K68"/>
  <c r="L68"/>
  <c r="M68"/>
  <c r="K69"/>
  <c r="L69"/>
  <c r="M69"/>
  <c r="K70"/>
  <c r="L70"/>
  <c r="M70"/>
  <c r="K71"/>
  <c r="L71"/>
  <c r="M71"/>
  <c r="K72"/>
  <c r="L72"/>
  <c r="M72"/>
  <c r="K73"/>
  <c r="L73"/>
  <c r="M73"/>
  <c r="K74"/>
  <c r="L74"/>
  <c r="M74"/>
  <c r="K75"/>
  <c r="L75"/>
  <c r="M75"/>
  <c r="K76"/>
  <c r="L76"/>
  <c r="M76"/>
  <c r="K77"/>
  <c r="L77"/>
  <c r="M77"/>
  <c r="K78"/>
  <c r="L78"/>
  <c r="M78"/>
  <c r="K79"/>
  <c r="L79"/>
  <c r="M79"/>
  <c r="K80"/>
  <c r="L80"/>
  <c r="M80"/>
  <c r="K81"/>
  <c r="L81"/>
  <c r="M81"/>
  <c r="K82"/>
  <c r="L82"/>
  <c r="M82"/>
  <c r="K83"/>
  <c r="L83"/>
  <c r="M83"/>
  <c r="K84"/>
  <c r="L84"/>
  <c r="M84"/>
  <c r="K85"/>
  <c r="L85"/>
  <c r="M85"/>
  <c r="K86"/>
  <c r="L86"/>
  <c r="M86"/>
  <c r="K87"/>
  <c r="L87"/>
  <c r="M87"/>
  <c r="K88"/>
  <c r="L88"/>
  <c r="M88"/>
  <c r="K89"/>
  <c r="L89"/>
  <c r="M89"/>
  <c r="K90"/>
  <c r="L90"/>
  <c r="M90"/>
  <c r="K91"/>
  <c r="L91"/>
  <c r="M91"/>
  <c r="K92"/>
  <c r="L92"/>
  <c r="M92"/>
  <c r="K93"/>
  <c r="L93"/>
  <c r="M93"/>
  <c r="K94"/>
  <c r="L94"/>
  <c r="M94"/>
  <c r="K95"/>
  <c r="L95"/>
  <c r="M95"/>
  <c r="K96"/>
  <c r="L96"/>
  <c r="M96"/>
  <c r="K97"/>
  <c r="L97"/>
  <c r="M97"/>
  <c r="K98"/>
  <c r="L98"/>
  <c r="M98"/>
  <c r="K99"/>
  <c r="L99"/>
  <c r="M99"/>
  <c r="K100"/>
  <c r="L100"/>
  <c r="M100"/>
  <c r="K101"/>
  <c r="L101"/>
  <c r="M101"/>
  <c r="K102"/>
  <c r="L102"/>
  <c r="M102"/>
  <c r="K103"/>
  <c r="L103"/>
  <c r="M103"/>
  <c r="K104"/>
  <c r="L104"/>
  <c r="M104"/>
  <c r="K105"/>
  <c r="L105"/>
  <c r="M105"/>
  <c r="K106"/>
  <c r="L106"/>
  <c r="M106"/>
  <c r="K107"/>
  <c r="L107"/>
  <c r="M107"/>
  <c r="K108"/>
  <c r="L108"/>
  <c r="M108"/>
  <c r="K109"/>
  <c r="L109"/>
  <c r="M109"/>
  <c r="K110"/>
  <c r="L110"/>
  <c r="M110"/>
  <c r="K111"/>
  <c r="L111"/>
  <c r="M111"/>
  <c r="K112"/>
  <c r="L112"/>
  <c r="M112"/>
  <c r="K113"/>
  <c r="L113"/>
  <c r="M113"/>
  <c r="K114"/>
  <c r="L114"/>
  <c r="M114"/>
  <c r="K115"/>
  <c r="L115"/>
  <c r="M115"/>
  <c r="K116"/>
  <c r="L116"/>
  <c r="M116"/>
  <c r="K117"/>
  <c r="L117"/>
  <c r="M117"/>
  <c r="K118"/>
  <c r="L118"/>
  <c r="M118"/>
  <c r="K119"/>
  <c r="L119"/>
  <c r="M119"/>
  <c r="K120"/>
  <c r="L120"/>
  <c r="M120"/>
  <c r="K121"/>
  <c r="L121"/>
  <c r="M121"/>
  <c r="K122"/>
  <c r="L122"/>
  <c r="M122"/>
  <c r="K123"/>
  <c r="L123"/>
  <c r="M123"/>
  <c r="K124"/>
  <c r="L124"/>
  <c r="M124"/>
  <c r="K125"/>
  <c r="L125"/>
  <c r="M125"/>
  <c r="K126"/>
  <c r="L126"/>
  <c r="M126"/>
  <c r="K127"/>
  <c r="L127"/>
  <c r="M127"/>
  <c r="K128"/>
  <c r="L128"/>
  <c r="M128"/>
  <c r="K129"/>
  <c r="L129"/>
  <c r="M129"/>
  <c r="K130"/>
  <c r="L130"/>
  <c r="M130"/>
  <c r="K131"/>
  <c r="L131"/>
  <c r="M131"/>
  <c r="K132"/>
  <c r="L132"/>
  <c r="M132"/>
  <c r="K133"/>
  <c r="L133"/>
  <c r="M133"/>
  <c r="K134"/>
  <c r="L134"/>
  <c r="M134"/>
  <c r="K135"/>
  <c r="L135"/>
  <c r="M135"/>
  <c r="K136"/>
  <c r="L136"/>
  <c r="M136"/>
  <c r="K137"/>
  <c r="L137"/>
  <c r="M137"/>
  <c r="K138"/>
  <c r="L138"/>
  <c r="M138"/>
  <c r="K139"/>
  <c r="L139"/>
  <c r="M139"/>
  <c r="K140"/>
  <c r="L140"/>
  <c r="M140"/>
  <c r="K141"/>
  <c r="L141"/>
  <c r="M141"/>
  <c r="K142"/>
  <c r="L142"/>
  <c r="M142"/>
  <c r="K143"/>
  <c r="L143"/>
  <c r="M143"/>
  <c r="K144"/>
  <c r="L144"/>
  <c r="M144"/>
  <c r="K145"/>
  <c r="L145"/>
  <c r="M145"/>
  <c r="K146"/>
  <c r="L146"/>
  <c r="M146"/>
  <c r="K147"/>
  <c r="L147"/>
  <c r="M147"/>
  <c r="K148"/>
  <c r="L148"/>
  <c r="M148"/>
  <c r="K149"/>
  <c r="L149"/>
  <c r="M149"/>
  <c r="K150"/>
  <c r="L150"/>
  <c r="M150"/>
  <c r="K151"/>
  <c r="L151"/>
  <c r="M151"/>
  <c r="K152"/>
  <c r="L152"/>
  <c r="M152"/>
  <c r="K153"/>
  <c r="L153"/>
  <c r="M153"/>
  <c r="K154"/>
  <c r="L154"/>
  <c r="M154"/>
  <c r="K155"/>
  <c r="L155"/>
  <c r="M155"/>
  <c r="K156"/>
  <c r="L156"/>
  <c r="M156"/>
  <c r="K157"/>
  <c r="L157"/>
  <c r="M157"/>
  <c r="K158"/>
  <c r="L158"/>
  <c r="M158"/>
  <c r="K159"/>
  <c r="L159"/>
  <c r="M159"/>
  <c r="K160"/>
  <c r="L160"/>
  <c r="M160"/>
  <c r="K161"/>
  <c r="L161"/>
  <c r="M161"/>
  <c r="K162"/>
  <c r="L162"/>
  <c r="M162"/>
  <c r="K163"/>
  <c r="L163"/>
  <c r="M163"/>
  <c r="K164"/>
  <c r="L164"/>
  <c r="M164"/>
  <c r="K165"/>
  <c r="L165"/>
  <c r="M165"/>
  <c r="K166"/>
  <c r="L166"/>
  <c r="M166"/>
  <c r="K167"/>
  <c r="L167"/>
  <c r="M167"/>
  <c r="K168"/>
  <c r="L168"/>
  <c r="M168"/>
  <c r="K169"/>
  <c r="L169"/>
  <c r="M169"/>
  <c r="K170"/>
  <c r="L170"/>
  <c r="M170"/>
  <c r="K171"/>
  <c r="L171"/>
  <c r="M171"/>
  <c r="K172"/>
  <c r="L172"/>
  <c r="M172"/>
  <c r="K173"/>
  <c r="L173"/>
  <c r="M173"/>
  <c r="K174"/>
  <c r="L174"/>
  <c r="M174"/>
  <c r="K175"/>
  <c r="L175"/>
  <c r="M175"/>
  <c r="K176"/>
  <c r="L176"/>
  <c r="M176"/>
  <c r="K177"/>
  <c r="L177"/>
  <c r="M177"/>
  <c r="K178"/>
  <c r="L178"/>
  <c r="M178"/>
  <c r="K179"/>
  <c r="L179"/>
  <c r="M179"/>
  <c r="K180"/>
  <c r="L180"/>
  <c r="M180"/>
  <c r="K181"/>
  <c r="L181"/>
  <c r="M181"/>
  <c r="K182"/>
  <c r="L182"/>
  <c r="M182"/>
  <c r="K183"/>
  <c r="L183"/>
  <c r="M183"/>
  <c r="K184"/>
  <c r="L184"/>
  <c r="M184"/>
  <c r="K185"/>
  <c r="L185"/>
  <c r="M185"/>
  <c r="K186"/>
  <c r="L186"/>
  <c r="M186"/>
  <c r="K187"/>
  <c r="L187"/>
  <c r="M187"/>
  <c r="K188"/>
  <c r="L188"/>
  <c r="M188"/>
  <c r="K189"/>
  <c r="L189"/>
  <c r="M189"/>
  <c r="K190"/>
  <c r="L190"/>
  <c r="M190"/>
  <c r="K191"/>
  <c r="L191"/>
  <c r="M191"/>
  <c r="K192"/>
  <c r="L192"/>
  <c r="M192"/>
  <c r="K193"/>
  <c r="L193"/>
  <c r="M193"/>
  <c r="K194"/>
  <c r="L194"/>
  <c r="M194"/>
  <c r="K195"/>
  <c r="L195"/>
  <c r="M195"/>
  <c r="K196"/>
  <c r="L196"/>
  <c r="M196"/>
  <c r="K197"/>
  <c r="L197"/>
  <c r="M197"/>
  <c r="K198"/>
  <c r="L198"/>
  <c r="M198"/>
  <c r="K199"/>
  <c r="L199"/>
  <c r="M199"/>
  <c r="K200"/>
  <c r="L200"/>
  <c r="M200"/>
  <c r="K201"/>
  <c r="L201"/>
  <c r="M201"/>
  <c r="K202"/>
  <c r="L202"/>
  <c r="M202"/>
  <c r="K203"/>
  <c r="L203"/>
  <c r="M203"/>
  <c r="K204"/>
  <c r="L204"/>
  <c r="M204"/>
  <c r="K205"/>
  <c r="L205"/>
  <c r="M205"/>
  <c r="K206"/>
  <c r="L206"/>
  <c r="M206"/>
  <c r="K207"/>
  <c r="L207"/>
  <c r="M207"/>
  <c r="K208"/>
  <c r="L208"/>
  <c r="M208"/>
  <c r="K209"/>
  <c r="L209"/>
  <c r="M209"/>
  <c r="K210"/>
  <c r="L210"/>
  <c r="M210"/>
  <c r="K211"/>
  <c r="L211"/>
  <c r="M211"/>
  <c r="K212"/>
  <c r="L212"/>
  <c r="M212"/>
  <c r="K213"/>
  <c r="L213"/>
  <c r="M213"/>
  <c r="K214"/>
  <c r="L214"/>
  <c r="M214"/>
  <c r="K215"/>
  <c r="L215"/>
  <c r="M215"/>
  <c r="K216"/>
  <c r="L216"/>
  <c r="M216"/>
  <c r="K217"/>
  <c r="L217"/>
  <c r="M217"/>
  <c r="K218"/>
  <c r="L218"/>
  <c r="M218"/>
  <c r="K219"/>
  <c r="L219"/>
  <c r="M219"/>
  <c r="K220"/>
  <c r="L220"/>
  <c r="M220"/>
  <c r="K221"/>
  <c r="L221"/>
  <c r="M221"/>
  <c r="K222"/>
  <c r="L222"/>
  <c r="M222"/>
  <c r="K223"/>
  <c r="L223"/>
  <c r="M223"/>
  <c r="K224"/>
  <c r="L224"/>
  <c r="M224"/>
  <c r="K225"/>
  <c r="L225"/>
  <c r="M225"/>
  <c r="K226"/>
  <c r="L226"/>
  <c r="M226"/>
  <c r="K227"/>
  <c r="L227"/>
  <c r="M227"/>
  <c r="K228"/>
  <c r="L228"/>
  <c r="M228"/>
  <c r="K229"/>
  <c r="L229"/>
  <c r="M229"/>
  <c r="K230"/>
  <c r="L230"/>
  <c r="M230"/>
  <c r="K231"/>
  <c r="L231"/>
  <c r="M231"/>
  <c r="K232"/>
  <c r="L232"/>
  <c r="M232"/>
  <c r="K233"/>
  <c r="L233"/>
  <c r="M233"/>
  <c r="K234"/>
  <c r="L234"/>
  <c r="M234"/>
  <c r="K235"/>
  <c r="L235"/>
  <c r="M235"/>
  <c r="K236"/>
  <c r="L236"/>
  <c r="M236"/>
  <c r="K237"/>
  <c r="L237"/>
  <c r="M237"/>
  <c r="K238"/>
  <c r="L238"/>
  <c r="M238"/>
  <c r="K239"/>
  <c r="L239"/>
  <c r="M239"/>
  <c r="K240"/>
  <c r="L240"/>
  <c r="M240"/>
  <c r="K241"/>
  <c r="L241"/>
  <c r="M241"/>
  <c r="K242"/>
  <c r="L242"/>
  <c r="M242"/>
  <c r="K243"/>
  <c r="L243"/>
  <c r="M243"/>
  <c r="K244"/>
  <c r="L244"/>
  <c r="M244"/>
  <c r="K245"/>
  <c r="L245"/>
  <c r="M245"/>
  <c r="K246"/>
  <c r="L246"/>
  <c r="M246"/>
  <c r="K247"/>
  <c r="L247"/>
  <c r="M247"/>
  <c r="K248"/>
  <c r="L248"/>
  <c r="M248"/>
  <c r="K249"/>
  <c r="L249"/>
  <c r="M249"/>
  <c r="K250"/>
  <c r="L250"/>
  <c r="M250"/>
  <c r="K251"/>
  <c r="L251"/>
  <c r="M251"/>
  <c r="K252"/>
  <c r="L252"/>
  <c r="M252"/>
  <c r="K253"/>
  <c r="L253"/>
  <c r="M253"/>
  <c r="K254"/>
  <c r="L254"/>
  <c r="M254"/>
  <c r="K255"/>
  <c r="L255"/>
  <c r="M255"/>
  <c r="K256"/>
  <c r="L256"/>
  <c r="M256"/>
  <c r="K257"/>
  <c r="L257"/>
  <c r="M257"/>
  <c r="K258"/>
  <c r="L258"/>
  <c r="M258"/>
  <c r="K259"/>
  <c r="L259"/>
  <c r="M259"/>
  <c r="K260"/>
  <c r="L260"/>
  <c r="M260"/>
  <c r="K261"/>
  <c r="L261"/>
  <c r="M261"/>
  <c r="K262"/>
  <c r="L262"/>
  <c r="M262"/>
  <c r="K263"/>
  <c r="L263"/>
  <c r="M263"/>
  <c r="K264"/>
  <c r="L264"/>
  <c r="M264"/>
  <c r="K265"/>
  <c r="L265"/>
  <c r="M265"/>
  <c r="K266"/>
  <c r="L266"/>
  <c r="M266"/>
  <c r="K267"/>
  <c r="L267"/>
  <c r="M267"/>
  <c r="K268"/>
  <c r="L268"/>
  <c r="M268"/>
  <c r="K269"/>
  <c r="L269"/>
  <c r="M269"/>
  <c r="K270"/>
  <c r="L270"/>
  <c r="M270"/>
  <c r="K271"/>
  <c r="L271"/>
  <c r="M271"/>
  <c r="K272"/>
  <c r="L272"/>
  <c r="M272"/>
  <c r="K273"/>
  <c r="L273"/>
  <c r="M273"/>
  <c r="K274"/>
  <c r="L274"/>
  <c r="M274"/>
  <c r="K275"/>
  <c r="L275"/>
  <c r="M275"/>
  <c r="K276"/>
  <c r="L276"/>
  <c r="M276"/>
  <c r="K277"/>
  <c r="L277"/>
  <c r="M277"/>
  <c r="K278"/>
  <c r="L278"/>
  <c r="M278"/>
  <c r="K279"/>
  <c r="L279"/>
  <c r="M279"/>
  <c r="K280"/>
  <c r="L280"/>
  <c r="M280"/>
  <c r="K281"/>
  <c r="L281"/>
  <c r="M281"/>
  <c r="K282"/>
  <c r="L282"/>
  <c r="M282"/>
  <c r="K283"/>
  <c r="L283"/>
  <c r="M283"/>
  <c r="K284"/>
  <c r="L284"/>
  <c r="M284"/>
  <c r="K285"/>
  <c r="L285"/>
  <c r="M285"/>
  <c r="K286"/>
  <c r="L286"/>
  <c r="M286"/>
  <c r="K287"/>
  <c r="L287"/>
  <c r="M287"/>
  <c r="K288"/>
  <c r="L288"/>
  <c r="M288"/>
  <c r="K289"/>
  <c r="L289"/>
  <c r="M289"/>
  <c r="K290"/>
  <c r="L290"/>
  <c r="M290"/>
  <c r="K291"/>
  <c r="L291"/>
  <c r="M291"/>
  <c r="K292"/>
  <c r="L292"/>
  <c r="M292"/>
  <c r="K293"/>
  <c r="L293"/>
  <c r="M293"/>
  <c r="K294"/>
  <c r="L294"/>
  <c r="M294"/>
  <c r="K295"/>
  <c r="L295"/>
  <c r="M295"/>
  <c r="K296"/>
  <c r="L296"/>
  <c r="M296"/>
  <c r="K297"/>
  <c r="L297"/>
  <c r="M297"/>
  <c r="K298"/>
  <c r="L298"/>
  <c r="M298"/>
  <c r="K299"/>
  <c r="L299"/>
  <c r="M299"/>
  <c r="K300"/>
  <c r="L300"/>
  <c r="M300"/>
  <c r="K301"/>
  <c r="L301"/>
  <c r="M301"/>
  <c r="K302"/>
  <c r="L302"/>
  <c r="M302"/>
  <c r="K303"/>
  <c r="L303"/>
  <c r="M303"/>
  <c r="K304"/>
  <c r="L304"/>
  <c r="M304"/>
  <c r="K305"/>
  <c r="L305"/>
  <c r="M305"/>
  <c r="K306"/>
  <c r="L306"/>
  <c r="M306"/>
  <c r="K307"/>
  <c r="L307"/>
  <c r="M307"/>
  <c r="K308"/>
  <c r="L308"/>
  <c r="M308"/>
  <c r="K309"/>
  <c r="L309"/>
  <c r="M309"/>
  <c r="K310"/>
  <c r="L310"/>
  <c r="M310"/>
  <c r="K311"/>
  <c r="L311"/>
  <c r="M311"/>
  <c r="K312"/>
  <c r="L312"/>
  <c r="M312"/>
  <c r="K313"/>
  <c r="L313"/>
  <c r="M313"/>
  <c r="K314"/>
  <c r="L314"/>
  <c r="M314"/>
  <c r="K315"/>
  <c r="L315"/>
  <c r="M315"/>
  <c r="K316"/>
  <c r="L316"/>
  <c r="M316"/>
  <c r="K317"/>
  <c r="L317"/>
  <c r="M317"/>
  <c r="K318"/>
  <c r="L318"/>
  <c r="M318"/>
  <c r="K319"/>
  <c r="L319"/>
  <c r="M319"/>
  <c r="K320"/>
  <c r="L320"/>
  <c r="M320"/>
  <c r="K321"/>
  <c r="L321"/>
  <c r="M321"/>
  <c r="K322"/>
  <c r="L322"/>
  <c r="M322"/>
  <c r="K323"/>
  <c r="L323"/>
  <c r="M323"/>
  <c r="K324"/>
  <c r="L324"/>
  <c r="M324"/>
  <c r="K325"/>
  <c r="L325"/>
  <c r="M325"/>
  <c r="K326"/>
  <c r="L326"/>
  <c r="M326"/>
  <c r="K327"/>
  <c r="L327"/>
  <c r="M327"/>
  <c r="K328"/>
  <c r="L328"/>
  <c r="M328"/>
  <c r="K329"/>
  <c r="L329"/>
  <c r="M329"/>
  <c r="K330"/>
  <c r="L330"/>
  <c r="M330"/>
  <c r="K331"/>
  <c r="L331"/>
  <c r="M331"/>
  <c r="K332"/>
  <c r="L332"/>
  <c r="M332"/>
  <c r="K333"/>
  <c r="L333"/>
  <c r="M333"/>
  <c r="K334"/>
  <c r="L334"/>
  <c r="M334"/>
  <c r="K335"/>
  <c r="L335"/>
  <c r="M335"/>
  <c r="K336"/>
  <c r="L336"/>
  <c r="M336"/>
  <c r="K337"/>
  <c r="L337"/>
  <c r="M337"/>
  <c r="K338"/>
  <c r="L338"/>
  <c r="M338"/>
  <c r="K339"/>
  <c r="L339"/>
  <c r="M339"/>
  <c r="K340"/>
  <c r="L340"/>
  <c r="M340"/>
  <c r="K341"/>
  <c r="L341"/>
  <c r="M341"/>
  <c r="K342"/>
  <c r="L342"/>
  <c r="M342"/>
  <c r="K343"/>
  <c r="L343"/>
  <c r="M343"/>
  <c r="K344"/>
  <c r="L344"/>
  <c r="M344"/>
  <c r="K345"/>
  <c r="L345"/>
  <c r="M345"/>
  <c r="K346"/>
  <c r="L346"/>
  <c r="M346"/>
  <c r="K347"/>
  <c r="L347"/>
  <c r="M347"/>
  <c r="K348"/>
  <c r="L348"/>
  <c r="M348"/>
  <c r="K349"/>
  <c r="L349"/>
  <c r="M349"/>
  <c r="K350"/>
  <c r="L350"/>
  <c r="M350"/>
  <c r="K351"/>
  <c r="L351"/>
  <c r="M351"/>
  <c r="K352"/>
  <c r="L352"/>
  <c r="M352"/>
  <c r="K353"/>
  <c r="L353"/>
  <c r="M353"/>
  <c r="K354"/>
  <c r="L354"/>
  <c r="M354"/>
  <c r="K355"/>
  <c r="L355"/>
  <c r="M355"/>
  <c r="K356"/>
  <c r="L356"/>
  <c r="M356"/>
  <c r="K357"/>
  <c r="L357"/>
  <c r="M357"/>
  <c r="K358"/>
  <c r="L358"/>
  <c r="M358"/>
  <c r="K359"/>
  <c r="L359"/>
  <c r="M359"/>
  <c r="K360"/>
  <c r="L360"/>
  <c r="M360"/>
  <c r="K361"/>
  <c r="L361"/>
  <c r="M361"/>
  <c r="K362"/>
  <c r="L362"/>
  <c r="M362"/>
  <c r="K363"/>
  <c r="L363"/>
  <c r="M363"/>
  <c r="K364"/>
  <c r="L364"/>
  <c r="M364"/>
  <c r="K365"/>
  <c r="L365"/>
  <c r="M365"/>
  <c r="K366"/>
  <c r="L366"/>
  <c r="M366"/>
  <c r="K367"/>
  <c r="L367"/>
  <c r="M367"/>
  <c r="K368"/>
  <c r="L368"/>
  <c r="M368"/>
  <c r="K369"/>
  <c r="L369"/>
  <c r="M369"/>
  <c r="K370"/>
  <c r="L370"/>
  <c r="M370"/>
  <c r="K371"/>
  <c r="L371"/>
  <c r="M371"/>
  <c r="K372"/>
  <c r="L372"/>
  <c r="M372"/>
  <c r="K373"/>
  <c r="L373"/>
  <c r="M373"/>
  <c r="K374"/>
  <c r="L374"/>
  <c r="M374"/>
  <c r="K375"/>
  <c r="L375"/>
  <c r="M375"/>
  <c r="K376"/>
  <c r="L376"/>
  <c r="M376"/>
  <c r="K377"/>
  <c r="L377"/>
  <c r="M377"/>
  <c r="K378"/>
  <c r="L378"/>
  <c r="M378"/>
  <c r="K379"/>
  <c r="L379"/>
  <c r="M379"/>
  <c r="K380"/>
  <c r="L380"/>
  <c r="M380"/>
  <c r="K381"/>
  <c r="L381"/>
  <c r="M381"/>
  <c r="K382"/>
  <c r="L382"/>
  <c r="M382"/>
  <c r="K383"/>
  <c r="L383"/>
  <c r="M383"/>
  <c r="K384"/>
  <c r="L384"/>
  <c r="M384"/>
  <c r="K385"/>
  <c r="L385"/>
  <c r="M385"/>
  <c r="K386"/>
  <c r="L386"/>
  <c r="M386"/>
  <c r="K387"/>
  <c r="L387"/>
  <c r="M387"/>
  <c r="K388"/>
  <c r="L388"/>
  <c r="M388"/>
  <c r="K389"/>
  <c r="L389"/>
  <c r="M389"/>
  <c r="K390"/>
  <c r="L390"/>
  <c r="M390"/>
  <c r="K391"/>
  <c r="L391"/>
  <c r="M391"/>
  <c r="K392"/>
  <c r="L392"/>
  <c r="M392"/>
  <c r="K393"/>
  <c r="L393"/>
  <c r="M393"/>
  <c r="K394"/>
  <c r="L394"/>
  <c r="M394"/>
  <c r="K395"/>
  <c r="L395"/>
  <c r="M395"/>
  <c r="K396"/>
  <c r="L396"/>
  <c r="M396"/>
  <c r="K397"/>
  <c r="L397"/>
  <c r="M397"/>
  <c r="K398"/>
  <c r="L398"/>
  <c r="M398"/>
  <c r="K399"/>
  <c r="L399"/>
  <c r="M399"/>
  <c r="K400"/>
  <c r="L400"/>
  <c r="M400"/>
  <c r="K401"/>
  <c r="L401"/>
  <c r="M401"/>
  <c r="K402"/>
  <c r="L402"/>
  <c r="M402"/>
  <c r="K403"/>
  <c r="L403"/>
  <c r="M403"/>
  <c r="K404"/>
  <c r="L404"/>
  <c r="M404"/>
  <c r="K405"/>
  <c r="L405"/>
  <c r="M405"/>
  <c r="K406"/>
  <c r="L406"/>
  <c r="M406"/>
  <c r="K407"/>
  <c r="L407"/>
  <c r="M407"/>
  <c r="K408"/>
  <c r="L408"/>
  <c r="M408"/>
  <c r="K409"/>
  <c r="L409"/>
  <c r="M409"/>
  <c r="K410"/>
  <c r="L410"/>
  <c r="M410"/>
  <c r="K411"/>
  <c r="L411"/>
  <c r="M411"/>
  <c r="K412"/>
  <c r="L412"/>
  <c r="M412"/>
  <c r="K413"/>
  <c r="L413"/>
  <c r="M413"/>
  <c r="K414"/>
  <c r="L414"/>
  <c r="M414"/>
  <c r="K415"/>
  <c r="L415"/>
  <c r="M415"/>
  <c r="K416"/>
  <c r="L416"/>
  <c r="M416"/>
  <c r="K417"/>
  <c r="L417"/>
  <c r="M417"/>
  <c r="K418"/>
  <c r="L418"/>
  <c r="M418"/>
  <c r="K419"/>
  <c r="L419"/>
  <c r="M419"/>
  <c r="K420"/>
  <c r="L420"/>
  <c r="M420"/>
  <c r="K421"/>
  <c r="L421"/>
  <c r="M421"/>
  <c r="K422"/>
  <c r="L422"/>
  <c r="M422"/>
  <c r="K423"/>
  <c r="L423"/>
  <c r="M423"/>
  <c r="K424"/>
  <c r="L424"/>
  <c r="M424"/>
  <c r="K425"/>
  <c r="L425"/>
  <c r="M425"/>
  <c r="K426"/>
  <c r="L426"/>
  <c r="M426"/>
  <c r="K427"/>
  <c r="L427"/>
  <c r="M427"/>
  <c r="K428"/>
  <c r="L428"/>
  <c r="M428"/>
  <c r="K429"/>
  <c r="L429"/>
  <c r="M429"/>
  <c r="K430"/>
  <c r="L430"/>
  <c r="M430"/>
  <c r="K431"/>
  <c r="L431"/>
  <c r="M431"/>
  <c r="K432"/>
  <c r="L432"/>
  <c r="M432"/>
  <c r="K433"/>
  <c r="L433"/>
  <c r="M433"/>
  <c r="K434"/>
  <c r="L434"/>
  <c r="M434"/>
  <c r="K435"/>
  <c r="L435"/>
  <c r="M435"/>
  <c r="K436"/>
  <c r="L436"/>
  <c r="M436"/>
  <c r="K437"/>
  <c r="L437"/>
  <c r="M437"/>
  <c r="K438"/>
  <c r="L438"/>
  <c r="M438"/>
  <c r="K439"/>
  <c r="L439"/>
  <c r="M439"/>
  <c r="K440"/>
  <c r="L440"/>
  <c r="M440"/>
  <c r="K441"/>
  <c r="L441"/>
  <c r="M441"/>
  <c r="K442"/>
  <c r="L442"/>
  <c r="M442"/>
  <c r="K443"/>
  <c r="L443"/>
  <c r="M443"/>
  <c r="K444"/>
  <c r="L444"/>
  <c r="M444"/>
  <c r="K445"/>
  <c r="L445"/>
  <c r="M445"/>
  <c r="K446"/>
  <c r="L446"/>
  <c r="M446"/>
  <c r="K447"/>
  <c r="L447"/>
  <c r="M447"/>
  <c r="K448"/>
  <c r="L448"/>
  <c r="M448"/>
  <c r="K449"/>
  <c r="L449"/>
  <c r="M449"/>
  <c r="K450"/>
  <c r="L450"/>
  <c r="M450"/>
  <c r="K451"/>
  <c r="L451"/>
  <c r="M451"/>
  <c r="K452"/>
  <c r="L452"/>
  <c r="M452"/>
  <c r="K453"/>
  <c r="L453"/>
  <c r="M453"/>
  <c r="K454"/>
  <c r="L454"/>
  <c r="M454"/>
  <c r="K455"/>
  <c r="L455"/>
  <c r="M455"/>
  <c r="K456"/>
  <c r="L456"/>
  <c r="M456"/>
  <c r="K457"/>
  <c r="L457"/>
  <c r="M457"/>
  <c r="K458"/>
  <c r="L458"/>
  <c r="M458"/>
  <c r="K459"/>
  <c r="L459"/>
  <c r="M459"/>
  <c r="K460"/>
  <c r="L460"/>
  <c r="M460"/>
  <c r="K461"/>
  <c r="L461"/>
  <c r="M461"/>
  <c r="K462"/>
  <c r="L462"/>
  <c r="M462"/>
  <c r="K463"/>
  <c r="L463"/>
  <c r="M463"/>
  <c r="K464"/>
  <c r="L464"/>
  <c r="M464"/>
  <c r="K465"/>
  <c r="L465"/>
  <c r="M465"/>
  <c r="K466"/>
  <c r="L466"/>
  <c r="M466"/>
  <c r="K467"/>
  <c r="L467"/>
  <c r="M467"/>
  <c r="K468"/>
  <c r="L468"/>
  <c r="M468"/>
  <c r="K469"/>
  <c r="L469"/>
  <c r="M469"/>
  <c r="K470"/>
  <c r="L470"/>
  <c r="M470"/>
  <c r="K471"/>
  <c r="L471"/>
  <c r="M471"/>
  <c r="K472"/>
  <c r="L472"/>
  <c r="M472"/>
  <c r="K473"/>
  <c r="L473"/>
  <c r="M473"/>
  <c r="K474"/>
  <c r="L474"/>
  <c r="M474"/>
  <c r="K475"/>
  <c r="L475"/>
  <c r="M475"/>
  <c r="K476"/>
  <c r="L476"/>
  <c r="M476"/>
  <c r="K477"/>
  <c r="L477"/>
  <c r="M477"/>
  <c r="K478"/>
  <c r="L478"/>
  <c r="M478"/>
  <c r="K479"/>
  <c r="L479"/>
  <c r="M479"/>
  <c r="K480"/>
  <c r="L480"/>
  <c r="M480"/>
  <c r="K481"/>
  <c r="L481"/>
  <c r="M481"/>
  <c r="K482"/>
  <c r="L482"/>
  <c r="M482"/>
  <c r="K483"/>
  <c r="L483"/>
  <c r="M483"/>
  <c r="K484"/>
  <c r="L484"/>
  <c r="M484"/>
  <c r="K485"/>
  <c r="L485"/>
  <c r="M485"/>
  <c r="K486"/>
  <c r="L486"/>
  <c r="M486"/>
  <c r="K487"/>
  <c r="L487"/>
  <c r="M487"/>
  <c r="K488"/>
  <c r="L488"/>
  <c r="M488"/>
  <c r="K489"/>
  <c r="L489"/>
  <c r="M489"/>
  <c r="K490"/>
  <c r="L490"/>
  <c r="M490"/>
  <c r="K491"/>
  <c r="L491"/>
  <c r="M491"/>
  <c r="K492"/>
  <c r="L492"/>
  <c r="M492"/>
  <c r="K493"/>
  <c r="L493"/>
  <c r="M493"/>
  <c r="K494"/>
  <c r="L494"/>
  <c r="M494"/>
  <c r="K495"/>
  <c r="L495"/>
  <c r="M495"/>
  <c r="K496"/>
  <c r="L496"/>
  <c r="M496"/>
  <c r="K497"/>
  <c r="L497"/>
  <c r="M497"/>
  <c r="K498"/>
  <c r="L498"/>
  <c r="M498"/>
  <c r="K499"/>
  <c r="L499"/>
  <c r="M499"/>
  <c r="K500"/>
  <c r="L500"/>
  <c r="M500"/>
  <c r="K501"/>
  <c r="L501"/>
  <c r="M501"/>
  <c r="K502"/>
  <c r="L502"/>
  <c r="M502"/>
  <c r="K503"/>
  <c r="L503"/>
  <c r="M503"/>
  <c r="K504"/>
  <c r="L504"/>
  <c r="M504"/>
  <c r="K505"/>
  <c r="L505"/>
  <c r="M505"/>
  <c r="K506"/>
  <c r="L506"/>
  <c r="M506"/>
  <c r="K507"/>
  <c r="L507"/>
  <c r="M507"/>
  <c r="K508"/>
  <c r="L508"/>
  <c r="M508"/>
  <c r="K509"/>
  <c r="L509"/>
  <c r="M509"/>
  <c r="K510"/>
  <c r="L510"/>
  <c r="M510"/>
  <c r="K511"/>
  <c r="L511"/>
  <c r="M511"/>
  <c r="K512"/>
  <c r="L512"/>
  <c r="M512"/>
  <c r="K513"/>
  <c r="L513"/>
  <c r="M513"/>
  <c r="K514"/>
  <c r="L514"/>
  <c r="M514"/>
  <c r="K515"/>
  <c r="L515"/>
  <c r="M515"/>
  <c r="K516"/>
  <c r="L516"/>
  <c r="M516"/>
  <c r="K517"/>
  <c r="L517"/>
  <c r="M517"/>
  <c r="K518"/>
  <c r="L518"/>
  <c r="M518"/>
  <c r="K519"/>
  <c r="L519"/>
  <c r="M519"/>
  <c r="K520"/>
  <c r="L520"/>
  <c r="M520"/>
  <c r="K521"/>
  <c r="L521"/>
  <c r="M521"/>
  <c r="K522"/>
  <c r="L522"/>
  <c r="M522"/>
  <c r="K523"/>
  <c r="L523"/>
  <c r="M523"/>
  <c r="K524"/>
  <c r="L524"/>
  <c r="M524"/>
  <c r="K525"/>
  <c r="L525"/>
  <c r="M525"/>
  <c r="K526"/>
  <c r="L526"/>
  <c r="M526"/>
  <c r="K527"/>
  <c r="L527"/>
  <c r="M527"/>
  <c r="K528"/>
  <c r="L528"/>
  <c r="M528"/>
  <c r="K529"/>
  <c r="L529"/>
  <c r="M529"/>
  <c r="K530"/>
  <c r="L530"/>
  <c r="M530"/>
  <c r="K531"/>
  <c r="L531"/>
  <c r="M531"/>
  <c r="K532"/>
  <c r="L532"/>
  <c r="M532"/>
  <c r="K533"/>
  <c r="L533"/>
  <c r="M533"/>
  <c r="K534"/>
  <c r="L534"/>
  <c r="M534"/>
  <c r="K535"/>
  <c r="L535"/>
  <c r="M535"/>
  <c r="K536"/>
  <c r="L536"/>
  <c r="M536"/>
  <c r="K537"/>
  <c r="L537"/>
  <c r="M537"/>
  <c r="K538"/>
  <c r="L538"/>
  <c r="M538"/>
  <c r="K539"/>
  <c r="L539"/>
  <c r="M539"/>
  <c r="K540"/>
  <c r="L540"/>
  <c r="M540"/>
  <c r="K541"/>
  <c r="L541"/>
  <c r="M541"/>
  <c r="K542"/>
  <c r="L542"/>
  <c r="M542"/>
  <c r="K543"/>
  <c r="L543"/>
  <c r="M543"/>
  <c r="K544"/>
  <c r="L544"/>
  <c r="M544"/>
  <c r="K545"/>
  <c r="L545"/>
  <c r="M545"/>
  <c r="K546"/>
  <c r="L546"/>
  <c r="M546"/>
  <c r="K547"/>
  <c r="L547"/>
  <c r="M547"/>
  <c r="K548"/>
  <c r="L548"/>
  <c r="M548"/>
  <c r="K549"/>
  <c r="L549"/>
  <c r="M549"/>
  <c r="K550"/>
  <c r="L550"/>
  <c r="M550"/>
  <c r="K551"/>
  <c r="L551"/>
  <c r="M551"/>
  <c r="K552"/>
  <c r="L552"/>
  <c r="M552"/>
  <c r="K553"/>
  <c r="L553"/>
  <c r="M553"/>
  <c r="K554"/>
  <c r="L554"/>
  <c r="M554"/>
  <c r="K555"/>
  <c r="L555"/>
  <c r="M555"/>
  <c r="K556"/>
  <c r="L556"/>
  <c r="M556"/>
  <c r="K557"/>
  <c r="L557"/>
  <c r="M557"/>
  <c r="K558"/>
  <c r="L558"/>
  <c r="M558"/>
  <c r="K559"/>
  <c r="L559"/>
  <c r="M559"/>
  <c r="K560"/>
  <c r="L560"/>
  <c r="M560"/>
  <c r="K561"/>
  <c r="L561"/>
  <c r="M561"/>
  <c r="K562"/>
  <c r="L562"/>
  <c r="M562"/>
  <c r="K563"/>
  <c r="L563"/>
  <c r="M563"/>
  <c r="K564"/>
  <c r="L564"/>
  <c r="M564"/>
  <c r="K565"/>
  <c r="L565"/>
  <c r="M565"/>
  <c r="K566"/>
  <c r="L566"/>
  <c r="M566"/>
  <c r="K567"/>
  <c r="L567"/>
  <c r="M567"/>
  <c r="K568"/>
  <c r="L568"/>
  <c r="M568"/>
  <c r="K569"/>
  <c r="L569"/>
  <c r="M569"/>
  <c r="K570"/>
  <c r="L570"/>
  <c r="M570"/>
  <c r="K571"/>
  <c r="L571"/>
  <c r="M571"/>
  <c r="K572"/>
  <c r="L572"/>
  <c r="M572"/>
  <c r="K573"/>
  <c r="L573"/>
  <c r="M573"/>
  <c r="K574"/>
  <c r="L574"/>
  <c r="M574"/>
  <c r="K575"/>
  <c r="L575"/>
  <c r="M575"/>
  <c r="K576"/>
  <c r="L576"/>
  <c r="M576"/>
  <c r="K577"/>
  <c r="L577"/>
  <c r="M577"/>
  <c r="K578"/>
  <c r="L578"/>
  <c r="M578"/>
  <c r="K579"/>
  <c r="L579"/>
  <c r="M579"/>
  <c r="K580"/>
  <c r="L580"/>
  <c r="M580"/>
  <c r="K581"/>
  <c r="L581"/>
  <c r="M581"/>
  <c r="K582"/>
  <c r="L582"/>
  <c r="M582"/>
  <c r="K583"/>
  <c r="L583"/>
  <c r="M583"/>
  <c r="K584"/>
  <c r="L584"/>
  <c r="M584"/>
  <c r="K585"/>
  <c r="L585"/>
  <c r="M585"/>
  <c r="K586"/>
  <c r="L586"/>
  <c r="M586"/>
  <c r="K587"/>
  <c r="L587"/>
  <c r="M587"/>
  <c r="K588"/>
  <c r="L588"/>
  <c r="M588"/>
  <c r="K589"/>
  <c r="L589"/>
  <c r="M589"/>
  <c r="K590"/>
  <c r="L590"/>
  <c r="M590"/>
  <c r="K591"/>
  <c r="L591"/>
  <c r="M591"/>
  <c r="K592"/>
  <c r="L592"/>
  <c r="M592"/>
  <c r="K593"/>
  <c r="L593"/>
  <c r="M593"/>
  <c r="K594"/>
  <c r="L594"/>
  <c r="M594"/>
  <c r="K595"/>
  <c r="L595"/>
  <c r="M595"/>
  <c r="K596"/>
  <c r="L596"/>
  <c r="M596"/>
  <c r="K597"/>
  <c r="L597"/>
  <c r="M597"/>
  <c r="K598"/>
  <c r="L598"/>
  <c r="M598"/>
  <c r="K599"/>
  <c r="L599"/>
  <c r="M599"/>
  <c r="K600"/>
  <c r="L600"/>
  <c r="M600"/>
  <c r="K601"/>
  <c r="L601"/>
  <c r="M601"/>
  <c r="K602"/>
  <c r="L602"/>
  <c r="M602"/>
  <c r="K603"/>
  <c r="L603"/>
  <c r="M603"/>
  <c r="K604"/>
  <c r="L604"/>
  <c r="M604"/>
  <c r="K605"/>
  <c r="L605"/>
  <c r="M605"/>
  <c r="K606"/>
  <c r="L606"/>
  <c r="M606"/>
  <c r="K607"/>
  <c r="L607"/>
  <c r="M607"/>
  <c r="K608"/>
  <c r="L608"/>
  <c r="M608"/>
  <c r="K609"/>
  <c r="L609"/>
  <c r="M609"/>
  <c r="K610"/>
  <c r="L610"/>
  <c r="M610"/>
  <c r="K611"/>
  <c r="L611"/>
  <c r="M611"/>
  <c r="K612"/>
  <c r="L612"/>
  <c r="M612"/>
  <c r="K613"/>
  <c r="L613"/>
  <c r="M613"/>
  <c r="K614"/>
  <c r="L614"/>
  <c r="M614"/>
  <c r="K615"/>
  <c r="L615"/>
  <c r="M615"/>
  <c r="K616"/>
  <c r="L616"/>
  <c r="M616"/>
  <c r="K617"/>
  <c r="L617"/>
  <c r="M617"/>
  <c r="K618"/>
  <c r="L618"/>
  <c r="M618"/>
  <c r="K619"/>
  <c r="L619"/>
  <c r="M619"/>
  <c r="K620"/>
  <c r="L620"/>
  <c r="M620"/>
  <c r="K621"/>
  <c r="L621"/>
  <c r="M621"/>
  <c r="K622"/>
  <c r="L622"/>
  <c r="M622"/>
  <c r="K623"/>
  <c r="L623"/>
  <c r="M623"/>
  <c r="K624"/>
  <c r="L624"/>
  <c r="M624"/>
  <c r="K625"/>
  <c r="L625"/>
  <c r="M625"/>
  <c r="K626"/>
  <c r="L626"/>
  <c r="M626"/>
  <c r="K627"/>
  <c r="L627"/>
  <c r="M627"/>
  <c r="K628"/>
  <c r="L628"/>
  <c r="M628"/>
  <c r="K629"/>
  <c r="L629"/>
  <c r="M629"/>
  <c r="K630"/>
  <c r="L630"/>
  <c r="M630"/>
  <c r="K631"/>
  <c r="L631"/>
  <c r="M631"/>
  <c r="K632"/>
  <c r="L632"/>
  <c r="M632"/>
  <c r="K633"/>
  <c r="L633"/>
  <c r="M633"/>
  <c r="K634"/>
  <c r="L634"/>
  <c r="M634"/>
  <c r="K635"/>
  <c r="L635"/>
  <c r="M635"/>
  <c r="K636"/>
  <c r="L636"/>
  <c r="M636"/>
  <c r="K637"/>
  <c r="L637"/>
  <c r="M637"/>
  <c r="K638"/>
  <c r="L638"/>
  <c r="M638"/>
  <c r="K639"/>
  <c r="L639"/>
  <c r="M639"/>
  <c r="K640"/>
  <c r="L640"/>
  <c r="M640"/>
  <c r="K641"/>
  <c r="L641"/>
  <c r="M641"/>
  <c r="K642"/>
  <c r="L642"/>
  <c r="M642"/>
  <c r="K643"/>
  <c r="L643"/>
  <c r="M643"/>
  <c r="K644"/>
  <c r="L644"/>
  <c r="M644"/>
  <c r="K645"/>
  <c r="L645"/>
  <c r="M645"/>
  <c r="K646"/>
  <c r="L646"/>
  <c r="M646"/>
  <c r="K647"/>
  <c r="L647"/>
  <c r="M647"/>
  <c r="K648"/>
  <c r="L648"/>
  <c r="M648"/>
  <c r="K649"/>
  <c r="L649"/>
  <c r="M649"/>
  <c r="K650"/>
  <c r="L650"/>
  <c r="M650"/>
  <c r="K651"/>
  <c r="L651"/>
  <c r="M651"/>
  <c r="K652"/>
  <c r="L652"/>
  <c r="M652"/>
  <c r="K653"/>
  <c r="L653"/>
  <c r="M653"/>
  <c r="K654"/>
  <c r="L654"/>
  <c r="M654"/>
  <c r="K655"/>
  <c r="L655"/>
  <c r="M655"/>
  <c r="K656"/>
  <c r="L656"/>
  <c r="M656"/>
  <c r="K657"/>
  <c r="L657"/>
  <c r="M657"/>
  <c r="K658"/>
  <c r="L658"/>
  <c r="M658"/>
  <c r="K659"/>
  <c r="L659"/>
  <c r="M659"/>
  <c r="K660"/>
  <c r="L660"/>
  <c r="M660"/>
  <c r="K661"/>
  <c r="L661"/>
  <c r="M661"/>
  <c r="K662"/>
  <c r="L662"/>
  <c r="M662"/>
  <c r="K663"/>
  <c r="L663"/>
  <c r="M663"/>
  <c r="K664"/>
  <c r="L664"/>
  <c r="M664"/>
  <c r="K665"/>
  <c r="L665"/>
  <c r="M665"/>
  <c r="K666"/>
  <c r="L666"/>
  <c r="M666"/>
  <c r="K667"/>
  <c r="L667"/>
  <c r="M667"/>
  <c r="K668"/>
  <c r="L668"/>
  <c r="M668"/>
  <c r="K669"/>
  <c r="L669"/>
  <c r="M669"/>
  <c r="K670"/>
  <c r="L670"/>
  <c r="M670"/>
  <c r="K671"/>
  <c r="L671"/>
  <c r="M671"/>
  <c r="K672"/>
  <c r="L672"/>
  <c r="M672"/>
  <c r="K673"/>
  <c r="L673"/>
  <c r="M673"/>
  <c r="K674"/>
  <c r="L674"/>
  <c r="M674"/>
  <c r="K675"/>
  <c r="L675"/>
  <c r="M675"/>
  <c r="K676"/>
  <c r="L676"/>
  <c r="M676"/>
  <c r="K677"/>
  <c r="L677"/>
  <c r="M677"/>
  <c r="K678"/>
  <c r="L678"/>
  <c r="M678"/>
  <c r="K679"/>
  <c r="L679"/>
  <c r="M679"/>
  <c r="K680"/>
  <c r="L680"/>
  <c r="M680"/>
  <c r="K681"/>
  <c r="L681"/>
  <c r="M681"/>
  <c r="K682"/>
  <c r="L682"/>
  <c r="M682"/>
  <c r="K683"/>
  <c r="L683"/>
  <c r="M683"/>
  <c r="K684"/>
  <c r="L684"/>
  <c r="M684"/>
  <c r="K685"/>
  <c r="L685"/>
  <c r="M685"/>
  <c r="K686"/>
  <c r="L686"/>
  <c r="M686"/>
  <c r="K687"/>
  <c r="L687"/>
  <c r="M687"/>
  <c r="K688"/>
  <c r="L688"/>
  <c r="M688"/>
  <c r="K689"/>
  <c r="L689"/>
  <c r="M689"/>
  <c r="K690"/>
  <c r="L690"/>
  <c r="M690"/>
  <c r="K691"/>
  <c r="L691"/>
  <c r="M691"/>
  <c r="K692"/>
  <c r="L692"/>
  <c r="M692"/>
  <c r="K693"/>
  <c r="L693"/>
  <c r="M693"/>
  <c r="K694"/>
  <c r="L694"/>
  <c r="M694"/>
  <c r="K695"/>
  <c r="L695"/>
  <c r="M695"/>
  <c r="K696"/>
  <c r="L696"/>
  <c r="M696"/>
  <c r="K697"/>
  <c r="L697"/>
  <c r="M697"/>
  <c r="K698"/>
  <c r="L698"/>
  <c r="M698"/>
  <c r="K699"/>
  <c r="L699"/>
  <c r="M699"/>
  <c r="K700"/>
  <c r="L700"/>
  <c r="M700"/>
  <c r="K701"/>
  <c r="L701"/>
  <c r="M701"/>
  <c r="K702"/>
  <c r="L702"/>
  <c r="M702"/>
  <c r="K703"/>
  <c r="L703"/>
  <c r="M703"/>
  <c r="K704"/>
  <c r="L704"/>
  <c r="M704"/>
  <c r="K705"/>
  <c r="L705"/>
  <c r="M705"/>
  <c r="K706"/>
  <c r="L706"/>
  <c r="M706"/>
  <c r="K707"/>
  <c r="L707"/>
  <c r="M707"/>
  <c r="K708"/>
  <c r="L708"/>
  <c r="M708"/>
  <c r="K709"/>
  <c r="L709"/>
  <c r="M709"/>
  <c r="K710"/>
  <c r="L710"/>
  <c r="M710"/>
  <c r="K711"/>
  <c r="L711"/>
  <c r="M711"/>
  <c r="K712"/>
  <c r="L712"/>
  <c r="M712"/>
  <c r="K713"/>
  <c r="L713"/>
  <c r="M713"/>
  <c r="K714"/>
  <c r="L714"/>
  <c r="M714"/>
  <c r="K715"/>
  <c r="L715"/>
  <c r="M715"/>
  <c r="K716"/>
  <c r="L716"/>
  <c r="M716"/>
  <c r="K717"/>
  <c r="L717"/>
  <c r="M717"/>
  <c r="K718"/>
  <c r="L718"/>
  <c r="M718"/>
  <c r="K719"/>
  <c r="L719"/>
  <c r="M719"/>
  <c r="K720"/>
  <c r="L720"/>
  <c r="M720"/>
  <c r="K721"/>
  <c r="L721"/>
  <c r="M721"/>
  <c r="K722"/>
  <c r="L722"/>
  <c r="M722"/>
  <c r="K723"/>
  <c r="L723"/>
  <c r="M723"/>
  <c r="K724"/>
  <c r="L724"/>
  <c r="M724"/>
  <c r="K725"/>
  <c r="L725"/>
  <c r="M725"/>
  <c r="K726"/>
  <c r="L726"/>
  <c r="M726"/>
  <c r="K727"/>
  <c r="L727"/>
  <c r="M727"/>
  <c r="K728"/>
  <c r="L728"/>
  <c r="M728"/>
  <c r="K729"/>
  <c r="L729"/>
  <c r="M729"/>
  <c r="K730"/>
  <c r="L730"/>
  <c r="M730"/>
  <c r="K731"/>
  <c r="L731"/>
  <c r="M731"/>
  <c r="K732"/>
  <c r="L732"/>
  <c r="M732"/>
  <c r="K733"/>
  <c r="L733"/>
  <c r="M733"/>
  <c r="K734"/>
  <c r="L734"/>
  <c r="M734"/>
  <c r="K735"/>
  <c r="L735"/>
  <c r="M735"/>
  <c r="K736"/>
  <c r="L736"/>
  <c r="M736"/>
  <c r="K737"/>
  <c r="L737"/>
  <c r="M737"/>
  <c r="K738"/>
  <c r="L738"/>
  <c r="M738"/>
  <c r="K739"/>
  <c r="L739"/>
  <c r="M739"/>
  <c r="K740"/>
  <c r="L740"/>
  <c r="M740"/>
  <c r="K741"/>
  <c r="L741"/>
  <c r="M741"/>
  <c r="K742"/>
  <c r="L742"/>
  <c r="M742"/>
  <c r="K743"/>
  <c r="L743"/>
  <c r="M743"/>
  <c r="K744"/>
  <c r="L744"/>
  <c r="M744"/>
  <c r="K745"/>
  <c r="L745"/>
  <c r="M745"/>
  <c r="K746"/>
  <c r="L746"/>
  <c r="M746"/>
  <c r="K747"/>
  <c r="L747"/>
  <c r="M747"/>
  <c r="K748"/>
  <c r="L748"/>
  <c r="M748"/>
  <c r="K749"/>
  <c r="L749"/>
  <c r="M749"/>
  <c r="K750"/>
  <c r="L750"/>
  <c r="M750"/>
  <c r="K751"/>
  <c r="L751"/>
  <c r="M751"/>
  <c r="K752"/>
  <c r="L752"/>
  <c r="M752"/>
  <c r="K753"/>
  <c r="L753"/>
  <c r="M753"/>
  <c r="K754"/>
  <c r="L754"/>
  <c r="M754"/>
  <c r="K755"/>
  <c r="L755"/>
  <c r="M755"/>
  <c r="K756"/>
  <c r="L756"/>
  <c r="M756"/>
  <c r="K757"/>
  <c r="L757"/>
  <c r="M757"/>
  <c r="K758"/>
  <c r="L758"/>
  <c r="M758"/>
  <c r="K759"/>
  <c r="L759"/>
  <c r="M759"/>
  <c r="K760"/>
  <c r="L760"/>
  <c r="M760"/>
  <c r="K761"/>
  <c r="L761"/>
  <c r="M761"/>
  <c r="K762"/>
  <c r="L762"/>
  <c r="M762"/>
  <c r="K763"/>
  <c r="L763"/>
  <c r="M763"/>
  <c r="K764"/>
  <c r="L764"/>
  <c r="M764"/>
  <c r="K765"/>
  <c r="L765"/>
  <c r="M765"/>
  <c r="K766"/>
  <c r="L766"/>
  <c r="M766"/>
  <c r="K767"/>
  <c r="L767"/>
  <c r="M767"/>
  <c r="K768"/>
  <c r="L768"/>
  <c r="M768"/>
  <c r="K769"/>
  <c r="L769"/>
  <c r="M769"/>
  <c r="K770"/>
  <c r="L770"/>
  <c r="M770"/>
  <c r="K771"/>
  <c r="L771"/>
  <c r="M771"/>
  <c r="K772"/>
  <c r="L772"/>
  <c r="M772"/>
  <c r="K773"/>
  <c r="L773"/>
  <c r="M773"/>
  <c r="K774"/>
  <c r="L774"/>
  <c r="M774"/>
  <c r="K775"/>
  <c r="L775"/>
  <c r="M775"/>
  <c r="K776"/>
  <c r="L776"/>
  <c r="M776"/>
  <c r="K777"/>
  <c r="L777"/>
  <c r="M777"/>
  <c r="K778"/>
  <c r="L778"/>
  <c r="M778"/>
  <c r="K779"/>
  <c r="L779"/>
  <c r="M779"/>
  <c r="K780"/>
  <c r="L780"/>
  <c r="M780"/>
  <c r="K781"/>
  <c r="L781"/>
  <c r="M781"/>
  <c r="K782"/>
  <c r="L782"/>
  <c r="M782"/>
  <c r="K783"/>
  <c r="L783"/>
  <c r="M783"/>
  <c r="K784"/>
  <c r="L784"/>
  <c r="M784"/>
  <c r="K785"/>
  <c r="L785"/>
  <c r="M785"/>
  <c r="K786"/>
  <c r="L786"/>
  <c r="M786"/>
  <c r="K787"/>
  <c r="L787"/>
  <c r="M787"/>
  <c r="K788"/>
  <c r="L788"/>
  <c r="M788"/>
  <c r="K789"/>
  <c r="L789"/>
  <c r="M789"/>
  <c r="K790"/>
  <c r="L790"/>
  <c r="M790"/>
  <c r="K791"/>
  <c r="L791"/>
  <c r="M791"/>
  <c r="K792"/>
  <c r="L792"/>
  <c r="M792"/>
  <c r="K793"/>
  <c r="L793"/>
  <c r="M793"/>
  <c r="K794"/>
  <c r="L794"/>
  <c r="M794"/>
  <c r="K795"/>
  <c r="L795"/>
  <c r="M795"/>
  <c r="K796"/>
  <c r="L796"/>
  <c r="M796"/>
  <c r="K797"/>
  <c r="L797"/>
  <c r="M797"/>
  <c r="K798"/>
  <c r="L798"/>
  <c r="M798"/>
  <c r="K799"/>
  <c r="L799"/>
  <c r="M799"/>
  <c r="K800"/>
  <c r="L800"/>
  <c r="M800"/>
  <c r="K801"/>
  <c r="L801"/>
  <c r="M801"/>
  <c r="K802"/>
  <c r="L802"/>
  <c r="M802"/>
  <c r="K803"/>
  <c r="L803"/>
  <c r="M803"/>
  <c r="K804"/>
  <c r="L804"/>
  <c r="M804"/>
  <c r="K805"/>
  <c r="L805"/>
  <c r="M805"/>
  <c r="K806"/>
  <c r="L806"/>
  <c r="M806"/>
  <c r="K807"/>
  <c r="L807"/>
  <c r="M807"/>
  <c r="K808"/>
  <c r="L808"/>
  <c r="M808"/>
  <c r="K809"/>
  <c r="L809"/>
  <c r="M809"/>
  <c r="K810"/>
  <c r="L810"/>
  <c r="M810"/>
  <c r="K811"/>
  <c r="L811"/>
  <c r="M811"/>
  <c r="K812"/>
  <c r="L812"/>
  <c r="M812"/>
  <c r="K813"/>
  <c r="L813"/>
  <c r="M813"/>
  <c r="K814"/>
  <c r="L814"/>
  <c r="M814"/>
  <c r="K815"/>
  <c r="L815"/>
  <c r="M815"/>
  <c r="K816"/>
  <c r="L816"/>
  <c r="M816"/>
  <c r="K817"/>
  <c r="L817"/>
  <c r="M817"/>
  <c r="K818"/>
  <c r="L818"/>
  <c r="M818"/>
  <c r="K819"/>
  <c r="L819"/>
  <c r="M819"/>
  <c r="K820"/>
  <c r="L820"/>
  <c r="M820"/>
  <c r="K821"/>
  <c r="L821"/>
  <c r="M821"/>
  <c r="K822"/>
  <c r="L822"/>
  <c r="M822"/>
  <c r="K823"/>
  <c r="L823"/>
  <c r="M823"/>
  <c r="K824"/>
  <c r="L824"/>
  <c r="M824"/>
  <c r="K825"/>
  <c r="L825"/>
  <c r="M825"/>
  <c r="K826"/>
  <c r="L826"/>
  <c r="M826"/>
  <c r="K827"/>
  <c r="L827"/>
  <c r="M827"/>
  <c r="K828"/>
  <c r="L828"/>
  <c r="M828"/>
  <c r="K829"/>
  <c r="L829"/>
  <c r="M829"/>
  <c r="K830"/>
  <c r="L830"/>
  <c r="M830"/>
  <c r="K831"/>
  <c r="L831"/>
  <c r="M831"/>
  <c r="K832"/>
  <c r="L832"/>
  <c r="M832"/>
  <c r="K833"/>
  <c r="L833"/>
  <c r="M833"/>
  <c r="K834"/>
  <c r="L834"/>
  <c r="M834"/>
  <c r="K835"/>
  <c r="L835"/>
  <c r="M835"/>
  <c r="K836"/>
  <c r="L836"/>
  <c r="M836"/>
  <c r="K837"/>
  <c r="L837"/>
  <c r="M837"/>
  <c r="K838"/>
  <c r="L838"/>
  <c r="M838"/>
  <c r="K839"/>
  <c r="L839"/>
  <c r="M839"/>
  <c r="K840"/>
  <c r="L840"/>
  <c r="M840"/>
  <c r="K841"/>
  <c r="L841"/>
  <c r="M841"/>
  <c r="K842"/>
  <c r="L842"/>
  <c r="M842"/>
  <c r="K843"/>
  <c r="L843"/>
  <c r="M843"/>
  <c r="K844"/>
  <c r="L844"/>
  <c r="M844"/>
  <c r="K845"/>
  <c r="L845"/>
  <c r="M845"/>
  <c r="K846"/>
  <c r="L846"/>
  <c r="M846"/>
  <c r="K847"/>
  <c r="L847"/>
  <c r="M847"/>
  <c r="K848"/>
  <c r="L848"/>
  <c r="M848"/>
  <c r="K849"/>
  <c r="L849"/>
  <c r="M849"/>
  <c r="K850"/>
  <c r="L850"/>
  <c r="M850"/>
  <c r="K851"/>
  <c r="L851"/>
  <c r="M851"/>
  <c r="K852"/>
  <c r="L852"/>
  <c r="M852"/>
  <c r="K853"/>
  <c r="L853"/>
  <c r="M853"/>
  <c r="K854"/>
  <c r="L854"/>
  <c r="M854"/>
  <c r="K855"/>
  <c r="L855"/>
  <c r="M855"/>
  <c r="K856"/>
  <c r="L856"/>
  <c r="M856"/>
  <c r="K857"/>
  <c r="L857"/>
  <c r="M857"/>
  <c r="K858"/>
  <c r="L858"/>
  <c r="M858"/>
  <c r="K859"/>
  <c r="L859"/>
  <c r="M859"/>
  <c r="K860"/>
  <c r="L860"/>
  <c r="M860"/>
  <c r="K861"/>
  <c r="L861"/>
  <c r="M861"/>
  <c r="K862"/>
  <c r="L862"/>
  <c r="M862"/>
  <c r="K863"/>
  <c r="L863"/>
  <c r="M863"/>
  <c r="K864"/>
  <c r="L864"/>
  <c r="M864"/>
  <c r="K865"/>
  <c r="L865"/>
  <c r="M865"/>
  <c r="K866"/>
  <c r="L866"/>
  <c r="M866"/>
  <c r="K867"/>
  <c r="L867"/>
  <c r="M867"/>
  <c r="K868"/>
  <c r="L868"/>
  <c r="M868"/>
  <c r="K869"/>
  <c r="L869"/>
  <c r="M869"/>
  <c r="K870"/>
  <c r="L870"/>
  <c r="M870"/>
  <c r="K871"/>
  <c r="L871"/>
  <c r="M871"/>
  <c r="K872"/>
  <c r="L872"/>
  <c r="M872"/>
  <c r="K873"/>
  <c r="L873"/>
  <c r="M873"/>
  <c r="K874"/>
  <c r="L874"/>
  <c r="M874"/>
  <c r="K875"/>
  <c r="L875"/>
  <c r="M875"/>
  <c r="K876"/>
  <c r="L876"/>
  <c r="M876"/>
  <c r="K877"/>
  <c r="L877"/>
  <c r="M877"/>
  <c r="K878"/>
  <c r="L878"/>
  <c r="M878"/>
  <c r="K879"/>
  <c r="L879"/>
  <c r="M879"/>
  <c r="K880"/>
  <c r="L880"/>
  <c r="M880"/>
  <c r="K881"/>
  <c r="L881"/>
  <c r="M881"/>
  <c r="K882"/>
  <c r="L882"/>
  <c r="M882"/>
  <c r="K883"/>
  <c r="L883"/>
  <c r="M883"/>
  <c r="K884"/>
  <c r="L884"/>
  <c r="M884"/>
  <c r="K885"/>
  <c r="L885"/>
  <c r="M885"/>
  <c r="K886"/>
  <c r="L886"/>
  <c r="M886"/>
  <c r="K887"/>
  <c r="L887"/>
  <c r="M887"/>
  <c r="K888"/>
  <c r="L888"/>
  <c r="M888"/>
  <c r="K889"/>
  <c r="L889"/>
  <c r="M889"/>
  <c r="K890"/>
  <c r="L890"/>
  <c r="M890"/>
  <c r="K891"/>
  <c r="L891"/>
  <c r="M891"/>
  <c r="K892"/>
  <c r="L892"/>
  <c r="M892"/>
  <c r="K893"/>
  <c r="L893"/>
  <c r="M893"/>
  <c r="K894"/>
  <c r="L894"/>
  <c r="M894"/>
  <c r="K895"/>
  <c r="L895"/>
  <c r="M895"/>
  <c r="K896"/>
  <c r="L896"/>
  <c r="M896"/>
  <c r="K897"/>
  <c r="L897"/>
  <c r="M897"/>
  <c r="K898"/>
  <c r="L898"/>
  <c r="M898"/>
  <c r="K899"/>
  <c r="L899"/>
  <c r="M899"/>
  <c r="K900"/>
  <c r="L900"/>
  <c r="M900"/>
  <c r="K901"/>
  <c r="L901"/>
  <c r="M901"/>
  <c r="K902"/>
  <c r="L902"/>
  <c r="M902"/>
  <c r="K903"/>
  <c r="L903"/>
  <c r="M903"/>
  <c r="K904"/>
  <c r="L904"/>
  <c r="M904"/>
  <c r="K905"/>
  <c r="L905"/>
  <c r="M905"/>
  <c r="K906"/>
  <c r="L906"/>
  <c r="M906"/>
  <c r="K907"/>
  <c r="L907"/>
  <c r="M907"/>
  <c r="K908"/>
  <c r="L908"/>
  <c r="M908"/>
  <c r="K909"/>
  <c r="L909"/>
  <c r="M909"/>
  <c r="K910"/>
  <c r="L910"/>
  <c r="M910"/>
  <c r="K911"/>
  <c r="L911"/>
  <c r="M911"/>
  <c r="K912"/>
  <c r="L912"/>
  <c r="M912"/>
  <c r="K913"/>
  <c r="L913"/>
  <c r="M913"/>
  <c r="K914"/>
  <c r="L914"/>
  <c r="M914"/>
  <c r="K915"/>
  <c r="L915"/>
  <c r="M915"/>
  <c r="K916"/>
  <c r="L916"/>
  <c r="M916"/>
  <c r="K917"/>
  <c r="L917"/>
  <c r="M917"/>
  <c r="K918"/>
  <c r="L918"/>
  <c r="M918"/>
  <c r="K919"/>
  <c r="L919"/>
  <c r="M919"/>
  <c r="K920"/>
  <c r="L920"/>
  <c r="M920"/>
  <c r="K921"/>
  <c r="L921"/>
  <c r="M921"/>
  <c r="K922"/>
  <c r="L922"/>
  <c r="M922"/>
  <c r="K923"/>
  <c r="L923"/>
  <c r="M923"/>
  <c r="K924"/>
  <c r="L924"/>
  <c r="M924"/>
  <c r="K925"/>
  <c r="L925"/>
  <c r="M925"/>
  <c r="K926"/>
  <c r="L926"/>
  <c r="M926"/>
  <c r="K927"/>
  <c r="L927"/>
  <c r="M927"/>
  <c r="K928"/>
  <c r="L928"/>
  <c r="M928"/>
  <c r="K929"/>
  <c r="L929"/>
  <c r="M929"/>
  <c r="K930"/>
  <c r="L930"/>
  <c r="M930"/>
  <c r="K931"/>
  <c r="L931"/>
  <c r="M931"/>
  <c r="K932"/>
  <c r="L932"/>
  <c r="M932"/>
  <c r="K933"/>
  <c r="L933"/>
  <c r="M933"/>
  <c r="K934"/>
  <c r="L934"/>
  <c r="M934"/>
  <c r="K935"/>
  <c r="L935"/>
  <c r="M935"/>
  <c r="K936"/>
  <c r="L936"/>
  <c r="M936"/>
  <c r="K937"/>
  <c r="L937"/>
  <c r="M937"/>
  <c r="K938"/>
  <c r="L938"/>
  <c r="M938"/>
  <c r="K939"/>
  <c r="L939"/>
  <c r="M939"/>
  <c r="K940"/>
  <c r="L940"/>
  <c r="M940"/>
  <c r="K941"/>
  <c r="L941"/>
  <c r="M941"/>
  <c r="K942"/>
  <c r="L942"/>
  <c r="M942"/>
  <c r="K943"/>
  <c r="L943"/>
  <c r="M943"/>
  <c r="K944"/>
  <c r="L944"/>
  <c r="M944"/>
  <c r="K945"/>
  <c r="L945"/>
  <c r="M945"/>
  <c r="K946"/>
  <c r="L946"/>
  <c r="M946"/>
  <c r="K947"/>
  <c r="L947"/>
  <c r="M947"/>
  <c r="K948"/>
  <c r="L948"/>
  <c r="M948"/>
  <c r="K949"/>
  <c r="L949"/>
  <c r="M949"/>
  <c r="K950"/>
  <c r="L950"/>
  <c r="M950"/>
  <c r="K951"/>
  <c r="L951"/>
  <c r="M951"/>
  <c r="K952"/>
  <c r="L952"/>
  <c r="M952"/>
  <c r="K953"/>
  <c r="L953"/>
  <c r="M953"/>
  <c r="K954"/>
  <c r="L954"/>
  <c r="M954"/>
  <c r="K955"/>
  <c r="L955"/>
  <c r="M955"/>
  <c r="K956"/>
  <c r="L956"/>
  <c r="M956"/>
  <c r="K957"/>
  <c r="L957"/>
  <c r="M957"/>
  <c r="K958"/>
  <c r="L958"/>
  <c r="M958"/>
  <c r="K959"/>
  <c r="L959"/>
  <c r="M959"/>
  <c r="K960"/>
  <c r="L960"/>
  <c r="M960"/>
  <c r="K961"/>
  <c r="L961"/>
  <c r="M961"/>
  <c r="K962"/>
  <c r="L962"/>
  <c r="M962"/>
  <c r="K963"/>
  <c r="L963"/>
  <c r="M963"/>
  <c r="K964"/>
  <c r="L964"/>
  <c r="M964"/>
  <c r="K965"/>
  <c r="L965"/>
  <c r="M965"/>
  <c r="K966"/>
  <c r="L966"/>
  <c r="M966"/>
  <c r="K967"/>
  <c r="L967"/>
  <c r="M967"/>
  <c r="K968"/>
  <c r="L968"/>
  <c r="M968"/>
  <c r="K969"/>
  <c r="L969"/>
  <c r="M969"/>
  <c r="K970"/>
  <c r="L970"/>
  <c r="M970"/>
  <c r="K971"/>
  <c r="L971"/>
  <c r="M971"/>
  <c r="K972"/>
  <c r="L972"/>
  <c r="M972"/>
  <c r="K973"/>
  <c r="L973"/>
  <c r="M973"/>
  <c r="K974"/>
  <c r="L974"/>
  <c r="M974"/>
  <c r="K975"/>
  <c r="L975"/>
  <c r="M975"/>
  <c r="K976"/>
  <c r="L976"/>
  <c r="M976"/>
  <c r="K977"/>
  <c r="L977"/>
  <c r="M977"/>
  <c r="K978"/>
  <c r="L978"/>
  <c r="M978"/>
  <c r="K979"/>
  <c r="L979"/>
  <c r="M979"/>
  <c r="K980"/>
  <c r="L980"/>
  <c r="M980"/>
  <c r="K981"/>
  <c r="L981"/>
  <c r="M981"/>
  <c r="K982"/>
  <c r="L982"/>
  <c r="M982"/>
  <c r="K983"/>
  <c r="L983"/>
  <c r="M983"/>
  <c r="K984"/>
  <c r="L984"/>
  <c r="M984"/>
  <c r="K985"/>
  <c r="L985"/>
  <c r="M985"/>
  <c r="K986"/>
  <c r="L986"/>
  <c r="M986"/>
  <c r="K987"/>
  <c r="L987"/>
  <c r="M987"/>
  <c r="K988"/>
  <c r="L988"/>
  <c r="M988"/>
  <c r="K989"/>
  <c r="L989"/>
  <c r="M989"/>
  <c r="K990"/>
  <c r="L990"/>
  <c r="M990"/>
  <c r="K991"/>
  <c r="L991"/>
  <c r="M991"/>
  <c r="K992"/>
  <c r="L992"/>
  <c r="M992"/>
  <c r="K993"/>
  <c r="L993"/>
  <c r="M993"/>
  <c r="K994"/>
  <c r="L994"/>
  <c r="M994"/>
  <c r="K995"/>
  <c r="L995"/>
  <c r="M995"/>
  <c r="K996"/>
  <c r="L996"/>
  <c r="M996"/>
  <c r="K997"/>
  <c r="L997"/>
  <c r="M997"/>
  <c r="K998"/>
  <c r="L998"/>
  <c r="M998"/>
  <c r="K999"/>
  <c r="L999"/>
  <c r="M999"/>
  <c r="K1000"/>
  <c r="L1000"/>
  <c r="M1000"/>
  <c r="K1001"/>
  <c r="L1001"/>
  <c r="M1001"/>
  <c r="K1002"/>
  <c r="L1002"/>
  <c r="M1002"/>
  <c r="K1003"/>
  <c r="L1003"/>
  <c r="M1003"/>
  <c r="K1004"/>
  <c r="L1004"/>
  <c r="M1004"/>
  <c r="K1005"/>
  <c r="L1005"/>
  <c r="M1005"/>
  <c r="K1006"/>
  <c r="L1006"/>
  <c r="M1006"/>
  <c r="K1007"/>
  <c r="L1007"/>
  <c r="M1007"/>
  <c r="K1008"/>
  <c r="L1008"/>
  <c r="M1008"/>
  <c r="K1009"/>
  <c r="L1009"/>
  <c r="M1009"/>
  <c r="K1010"/>
  <c r="L1010"/>
  <c r="M1010"/>
  <c r="K1011"/>
  <c r="L1011"/>
  <c r="M1011"/>
  <c r="K1012"/>
  <c r="L1012"/>
  <c r="M1012"/>
  <c r="K1013"/>
  <c r="L1013"/>
  <c r="M1013"/>
  <c r="K1014"/>
  <c r="L1014"/>
  <c r="M1014"/>
  <c r="K1015"/>
  <c r="L1015"/>
  <c r="M1015"/>
  <c r="K1016"/>
  <c r="L1016"/>
  <c r="M1016"/>
  <c r="K1017"/>
  <c r="L1017"/>
  <c r="M1017"/>
  <c r="K1018"/>
  <c r="L1018"/>
  <c r="M1018"/>
  <c r="K1019"/>
  <c r="L1019"/>
  <c r="M1019"/>
  <c r="K1020"/>
  <c r="L1020"/>
  <c r="M1020"/>
  <c r="K1021"/>
  <c r="L1021"/>
  <c r="M1021"/>
  <c r="K1022"/>
  <c r="L1022"/>
  <c r="M1022"/>
  <c r="K1023"/>
  <c r="L1023"/>
  <c r="M1023"/>
  <c r="K1024"/>
  <c r="L1024"/>
  <c r="M1024"/>
  <c r="K1025"/>
  <c r="L1025"/>
  <c r="M1025"/>
  <c r="K1026"/>
  <c r="L1026"/>
  <c r="M1026"/>
  <c r="K1027"/>
  <c r="L1027"/>
  <c r="M1027"/>
  <c r="K1028"/>
  <c r="L1028"/>
  <c r="M1028"/>
  <c r="K1029"/>
  <c r="L1029"/>
  <c r="M1029"/>
  <c r="K1030"/>
  <c r="L1030"/>
  <c r="M1030"/>
  <c r="K1031"/>
  <c r="L1031"/>
  <c r="M1031"/>
  <c r="K1032"/>
  <c r="L1032"/>
  <c r="M1032"/>
  <c r="K1033"/>
  <c r="L1033"/>
  <c r="M1033"/>
  <c r="K1034"/>
  <c r="L1034"/>
  <c r="M1034"/>
  <c r="K1035"/>
  <c r="L1035"/>
  <c r="M1035"/>
  <c r="K1036"/>
  <c r="L1036"/>
  <c r="M1036"/>
  <c r="K1037"/>
  <c r="L1037"/>
  <c r="M1037"/>
  <c r="K1038"/>
  <c r="L1038"/>
  <c r="M1038"/>
  <c r="K1039"/>
  <c r="L1039"/>
  <c r="M1039"/>
  <c r="K1040"/>
  <c r="L1040"/>
  <c r="M1040"/>
  <c r="K1041"/>
  <c r="L1041"/>
  <c r="M1041"/>
  <c r="K1042"/>
  <c r="L1042"/>
  <c r="M1042"/>
  <c r="K1043"/>
  <c r="L1043"/>
  <c r="M1043"/>
  <c r="K1044"/>
  <c r="L1044"/>
  <c r="M1044"/>
  <c r="K1045"/>
  <c r="L1045"/>
  <c r="M1045"/>
  <c r="K1046"/>
  <c r="L1046"/>
  <c r="M1046"/>
  <c r="K1047"/>
  <c r="L1047"/>
  <c r="M1047"/>
  <c r="K1048"/>
  <c r="L1048"/>
  <c r="M1048"/>
  <c r="K1049"/>
  <c r="L1049"/>
  <c r="M1049"/>
  <c r="K1050"/>
  <c r="L1050"/>
  <c r="M1050"/>
  <c r="K1051"/>
  <c r="L1051"/>
  <c r="M1051"/>
  <c r="K1052"/>
  <c r="L1052"/>
  <c r="M1052"/>
  <c r="K1053"/>
  <c r="L1053"/>
  <c r="M1053"/>
  <c r="K1054"/>
  <c r="L1054"/>
  <c r="M1054"/>
  <c r="K1055"/>
  <c r="L1055"/>
  <c r="M1055"/>
  <c r="K1056"/>
  <c r="L1056"/>
  <c r="M1056"/>
  <c r="K1057"/>
  <c r="L1057"/>
  <c r="M1057"/>
  <c r="K1058"/>
  <c r="L1058"/>
  <c r="M1058"/>
  <c r="K1059"/>
  <c r="L1059"/>
  <c r="M1059"/>
  <c r="K1060"/>
  <c r="L1060"/>
  <c r="M1060"/>
  <c r="K1061"/>
  <c r="L1061"/>
  <c r="M1061"/>
  <c r="K1062"/>
  <c r="L1062"/>
  <c r="M1062"/>
  <c r="K1063"/>
  <c r="L1063"/>
  <c r="M1063"/>
  <c r="K1064"/>
  <c r="L1064"/>
  <c r="M1064"/>
  <c r="K1065"/>
  <c r="L1065"/>
  <c r="M1065"/>
  <c r="K1066"/>
  <c r="L1066"/>
  <c r="M1066"/>
  <c r="K1067"/>
  <c r="L1067"/>
  <c r="M1067"/>
  <c r="K1068"/>
  <c r="L1068"/>
  <c r="M1068"/>
  <c r="K1069"/>
  <c r="L1069"/>
  <c r="M1069"/>
  <c r="K1070"/>
  <c r="L1070"/>
  <c r="M1070"/>
  <c r="K1071"/>
  <c r="L1071"/>
  <c r="M1071"/>
  <c r="K1072"/>
  <c r="L1072"/>
  <c r="M1072"/>
  <c r="K1073"/>
  <c r="L1073"/>
  <c r="M1073"/>
  <c r="K1074"/>
  <c r="L1074"/>
  <c r="M1074"/>
  <c r="K1075"/>
  <c r="L1075"/>
  <c r="M1075"/>
  <c r="K1076"/>
  <c r="L1076"/>
  <c r="M1076"/>
  <c r="K1077"/>
  <c r="L1077"/>
  <c r="M1077"/>
  <c r="K1078"/>
  <c r="L1078"/>
  <c r="M1078"/>
  <c r="K1079"/>
  <c r="L1079"/>
  <c r="M1079"/>
  <c r="K1080"/>
  <c r="L1080"/>
  <c r="M1080"/>
  <c r="K1081"/>
  <c r="L1081"/>
  <c r="M1081"/>
  <c r="K1082"/>
  <c r="L1082"/>
  <c r="M1082"/>
  <c r="K1083"/>
  <c r="L1083"/>
  <c r="M1083"/>
  <c r="K1084"/>
  <c r="L1084"/>
  <c r="M1084"/>
  <c r="K1085"/>
  <c r="L1085"/>
  <c r="M1085"/>
  <c r="K1086"/>
  <c r="L1086"/>
  <c r="M1086"/>
  <c r="K1087"/>
  <c r="L1087"/>
  <c r="M1087"/>
  <c r="K1088"/>
  <c r="L1088"/>
  <c r="M1088"/>
  <c r="K1089"/>
  <c r="L1089"/>
  <c r="M1089"/>
  <c r="K1090"/>
  <c r="L1090"/>
  <c r="M1090"/>
  <c r="K1091"/>
  <c r="L1091"/>
  <c r="M1091"/>
  <c r="K1092"/>
  <c r="L1092"/>
  <c r="M1092"/>
  <c r="K1093"/>
  <c r="L1093"/>
  <c r="M1093"/>
  <c r="K1094"/>
  <c r="L1094"/>
  <c r="M1094"/>
  <c r="K1095"/>
  <c r="L1095"/>
  <c r="M1095"/>
  <c r="K1096"/>
  <c r="L1096"/>
  <c r="M1096"/>
  <c r="K1097"/>
  <c r="L1097"/>
  <c r="M1097"/>
  <c r="K1098"/>
  <c r="L1098"/>
  <c r="M1098"/>
  <c r="K1099"/>
  <c r="L1099"/>
  <c r="M1099"/>
  <c r="K1100"/>
  <c r="L1100"/>
  <c r="M1100"/>
  <c r="K1101"/>
  <c r="L1101"/>
  <c r="M1101"/>
  <c r="K1102"/>
  <c r="L1102"/>
  <c r="M1102"/>
  <c r="K1103"/>
  <c r="L1103"/>
  <c r="M1103"/>
  <c r="K1104"/>
  <c r="L1104"/>
  <c r="M1104"/>
  <c r="K1105"/>
  <c r="L1105"/>
  <c r="M1105"/>
  <c r="K1106"/>
  <c r="L1106"/>
  <c r="M1106"/>
  <c r="K1107"/>
  <c r="L1107"/>
  <c r="M1107"/>
  <c r="K1108"/>
  <c r="L1108"/>
  <c r="M1108"/>
  <c r="K1109"/>
  <c r="L1109"/>
  <c r="M1109"/>
  <c r="K1110"/>
  <c r="L1110"/>
  <c r="M1110"/>
  <c r="K1111"/>
  <c r="L1111"/>
  <c r="M1111"/>
  <c r="K1112"/>
  <c r="L1112"/>
  <c r="M1112"/>
  <c r="K1113"/>
  <c r="L1113"/>
  <c r="M1113"/>
  <c r="K1114"/>
  <c r="L1114"/>
  <c r="M1114"/>
  <c r="K1115"/>
  <c r="L1115"/>
  <c r="M1115"/>
  <c r="K1116"/>
  <c r="L1116"/>
  <c r="M1116"/>
  <c r="K1117"/>
  <c r="L1117"/>
  <c r="M1117"/>
  <c r="K1118"/>
  <c r="L1118"/>
  <c r="M1118"/>
  <c r="K1119"/>
  <c r="L1119"/>
  <c r="M1119"/>
  <c r="K1120"/>
  <c r="L1120"/>
  <c r="M1120"/>
  <c r="K1121"/>
  <c r="L1121"/>
  <c r="M1121"/>
  <c r="K1122"/>
  <c r="L1122"/>
  <c r="M1122"/>
  <c r="M6"/>
  <c r="L6"/>
  <c r="K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6"/>
  <c r="G701"/>
  <c r="H701"/>
  <c r="I701"/>
  <c r="J701"/>
  <c r="G702"/>
  <c r="H702"/>
  <c r="I702"/>
  <c r="J702"/>
  <c r="G703"/>
  <c r="H703"/>
  <c r="I703"/>
  <c r="J703"/>
  <c r="G704"/>
  <c r="H704"/>
  <c r="I704"/>
  <c r="J704"/>
  <c r="G705"/>
  <c r="H705"/>
  <c r="I705"/>
  <c r="J705"/>
  <c r="G706"/>
  <c r="H706"/>
  <c r="I706"/>
  <c r="J706"/>
  <c r="G707"/>
  <c r="H707"/>
  <c r="I707"/>
  <c r="J707"/>
  <c r="G708"/>
  <c r="H708"/>
  <c r="I708"/>
  <c r="J708"/>
  <c r="G709"/>
  <c r="H709"/>
  <c r="I709"/>
  <c r="J709"/>
  <c r="G710"/>
  <c r="H710"/>
  <c r="I710"/>
  <c r="J710"/>
  <c r="G711"/>
  <c r="H711"/>
  <c r="I711"/>
  <c r="J711"/>
  <c r="G712"/>
  <c r="H712"/>
  <c r="I712"/>
  <c r="J712"/>
  <c r="G713"/>
  <c r="H713"/>
  <c r="I713"/>
  <c r="J713"/>
  <c r="G714"/>
  <c r="H714"/>
  <c r="I714"/>
  <c r="J714"/>
  <c r="G715"/>
  <c r="H715"/>
  <c r="I715"/>
  <c r="J715"/>
  <c r="G716"/>
  <c r="H716"/>
  <c r="I716"/>
  <c r="J716"/>
  <c r="G717"/>
  <c r="H717"/>
  <c r="I717"/>
  <c r="J717"/>
  <c r="G718"/>
  <c r="H718"/>
  <c r="I718"/>
  <c r="J718"/>
  <c r="G719"/>
  <c r="H719"/>
  <c r="I719"/>
  <c r="J719"/>
  <c r="G720"/>
  <c r="H720"/>
  <c r="I720"/>
  <c r="J720"/>
  <c r="G721"/>
  <c r="H721"/>
  <c r="I721"/>
  <c r="J721"/>
  <c r="G722"/>
  <c r="H722"/>
  <c r="I722"/>
  <c r="J722"/>
  <c r="G723"/>
  <c r="H723"/>
  <c r="I723"/>
  <c r="J723"/>
  <c r="G724"/>
  <c r="H724"/>
  <c r="I724"/>
  <c r="J724"/>
  <c r="G725"/>
  <c r="H725"/>
  <c r="I725"/>
  <c r="J725"/>
  <c r="G726"/>
  <c r="H726"/>
  <c r="I726"/>
  <c r="J726"/>
  <c r="G727"/>
  <c r="H727"/>
  <c r="I727"/>
  <c r="J727"/>
  <c r="G728"/>
  <c r="H728"/>
  <c r="I728"/>
  <c r="J728"/>
  <c r="G729"/>
  <c r="H729"/>
  <c r="I729"/>
  <c r="J729"/>
  <c r="G730"/>
  <c r="H730"/>
  <c r="I730"/>
  <c r="J730"/>
  <c r="G731"/>
  <c r="H731"/>
  <c r="I731"/>
  <c r="J731"/>
  <c r="G732"/>
  <c r="H732"/>
  <c r="I732"/>
  <c r="J732"/>
  <c r="G733"/>
  <c r="H733"/>
  <c r="I733"/>
  <c r="J733"/>
  <c r="G734"/>
  <c r="H734"/>
  <c r="I734"/>
  <c r="J734"/>
  <c r="G735"/>
  <c r="H735"/>
  <c r="I735"/>
  <c r="J735"/>
  <c r="G736"/>
  <c r="H736"/>
  <c r="I736"/>
  <c r="J736"/>
  <c r="G737"/>
  <c r="H737"/>
  <c r="I737"/>
  <c r="J737"/>
  <c r="G738"/>
  <c r="H738"/>
  <c r="I738"/>
  <c r="J738"/>
  <c r="G739"/>
  <c r="H739"/>
  <c r="I739"/>
  <c r="J739"/>
  <c r="G740"/>
  <c r="H740"/>
  <c r="I740"/>
  <c r="J740"/>
  <c r="G741"/>
  <c r="H741"/>
  <c r="I741"/>
  <c r="J741"/>
  <c r="G742"/>
  <c r="H742"/>
  <c r="I742"/>
  <c r="J742"/>
  <c r="G743"/>
  <c r="H743"/>
  <c r="I743"/>
  <c r="J743"/>
  <c r="G744"/>
  <c r="H744"/>
  <c r="I744"/>
  <c r="J744"/>
  <c r="G745"/>
  <c r="H745"/>
  <c r="I745"/>
  <c r="J745"/>
  <c r="G746"/>
  <c r="H746"/>
  <c r="I746"/>
  <c r="J746"/>
  <c r="G747"/>
  <c r="H747"/>
  <c r="I747"/>
  <c r="J747"/>
  <c r="G748"/>
  <c r="H748"/>
  <c r="I748"/>
  <c r="J748"/>
  <c r="G749"/>
  <c r="H749"/>
  <c r="I749"/>
  <c r="J749"/>
  <c r="G750"/>
  <c r="H750"/>
  <c r="I750"/>
  <c r="J750"/>
  <c r="G751"/>
  <c r="H751"/>
  <c r="I751"/>
  <c r="J751"/>
  <c r="G752"/>
  <c r="H752"/>
  <c r="I752"/>
  <c r="J752"/>
  <c r="G753"/>
  <c r="H753"/>
  <c r="I753"/>
  <c r="J753"/>
  <c r="G754"/>
  <c r="H754"/>
  <c r="I754"/>
  <c r="J754"/>
  <c r="G755"/>
  <c r="H755"/>
  <c r="I755"/>
  <c r="J755"/>
  <c r="G756"/>
  <c r="H756"/>
  <c r="I756"/>
  <c r="J756"/>
  <c r="G757"/>
  <c r="H757"/>
  <c r="I757"/>
  <c r="J757"/>
  <c r="G758"/>
  <c r="H758"/>
  <c r="I758"/>
  <c r="J758"/>
  <c r="G759"/>
  <c r="H759"/>
  <c r="I759"/>
  <c r="J759"/>
  <c r="G760"/>
  <c r="H760"/>
  <c r="I760"/>
  <c r="J760"/>
  <c r="G761"/>
  <c r="H761"/>
  <c r="I761"/>
  <c r="J761"/>
  <c r="G762"/>
  <c r="H762"/>
  <c r="I762"/>
  <c r="J762"/>
  <c r="G763"/>
  <c r="H763"/>
  <c r="I763"/>
  <c r="J763"/>
  <c r="G764"/>
  <c r="H764"/>
  <c r="I764"/>
  <c r="J764"/>
  <c r="G765"/>
  <c r="H765"/>
  <c r="I765"/>
  <c r="J765"/>
  <c r="G766"/>
  <c r="H766"/>
  <c r="I766"/>
  <c r="J766"/>
  <c r="G767"/>
  <c r="H767"/>
  <c r="I767"/>
  <c r="J767"/>
  <c r="G768"/>
  <c r="H768"/>
  <c r="I768"/>
  <c r="J768"/>
  <c r="G769"/>
  <c r="H769"/>
  <c r="I769"/>
  <c r="J769"/>
  <c r="G770"/>
  <c r="H770"/>
  <c r="I770"/>
  <c r="J770"/>
  <c r="G771"/>
  <c r="H771"/>
  <c r="I771"/>
  <c r="J771"/>
  <c r="G772"/>
  <c r="H772"/>
  <c r="I772"/>
  <c r="J772"/>
  <c r="G773"/>
  <c r="H773"/>
  <c r="I773"/>
  <c r="J773"/>
  <c r="G774"/>
  <c r="H774"/>
  <c r="I774"/>
  <c r="J774"/>
  <c r="G775"/>
  <c r="H775"/>
  <c r="I775"/>
  <c r="J775"/>
  <c r="G776"/>
  <c r="H776"/>
  <c r="I776"/>
  <c r="J776"/>
  <c r="G777"/>
  <c r="H777"/>
  <c r="I777"/>
  <c r="J777"/>
  <c r="G778"/>
  <c r="H778"/>
  <c r="I778"/>
  <c r="J778"/>
  <c r="G779"/>
  <c r="H779"/>
  <c r="I779"/>
  <c r="J779"/>
  <c r="G780"/>
  <c r="H780"/>
  <c r="I780"/>
  <c r="J780"/>
  <c r="G781"/>
  <c r="H781"/>
  <c r="I781"/>
  <c r="J781"/>
  <c r="G782"/>
  <c r="H782"/>
  <c r="I782"/>
  <c r="J782"/>
  <c r="G783"/>
  <c r="H783"/>
  <c r="I783"/>
  <c r="J783"/>
  <c r="G784"/>
  <c r="H784"/>
  <c r="I784"/>
  <c r="J784"/>
  <c r="G785"/>
  <c r="H785"/>
  <c r="I785"/>
  <c r="J785"/>
  <c r="G786"/>
  <c r="H786"/>
  <c r="I786"/>
  <c r="J786"/>
  <c r="G787"/>
  <c r="H787"/>
  <c r="I787"/>
  <c r="J787"/>
  <c r="G788"/>
  <c r="H788"/>
  <c r="I788"/>
  <c r="J788"/>
  <c r="G789"/>
  <c r="H789"/>
  <c r="I789"/>
  <c r="J789"/>
  <c r="G790"/>
  <c r="H790"/>
  <c r="I790"/>
  <c r="J790"/>
  <c r="G791"/>
  <c r="H791"/>
  <c r="I791"/>
  <c r="J791"/>
  <c r="G792"/>
  <c r="H792"/>
  <c r="I792"/>
  <c r="J792"/>
  <c r="G793"/>
  <c r="H793"/>
  <c r="I793"/>
  <c r="J793"/>
  <c r="G794"/>
  <c r="H794"/>
  <c r="I794"/>
  <c r="J794"/>
  <c r="G795"/>
  <c r="H795"/>
  <c r="I795"/>
  <c r="J795"/>
  <c r="G796"/>
  <c r="H796"/>
  <c r="I796"/>
  <c r="J796"/>
  <c r="G797"/>
  <c r="H797"/>
  <c r="I797"/>
  <c r="J797"/>
  <c r="G798"/>
  <c r="H798"/>
  <c r="I798"/>
  <c r="J798"/>
  <c r="G799"/>
  <c r="H799"/>
  <c r="I799"/>
  <c r="J799"/>
  <c r="G800"/>
  <c r="H800"/>
  <c r="I800"/>
  <c r="J800"/>
  <c r="G801"/>
  <c r="H801"/>
  <c r="I801"/>
  <c r="J801"/>
  <c r="G802"/>
  <c r="H802"/>
  <c r="I802"/>
  <c r="J802"/>
  <c r="G803"/>
  <c r="H803"/>
  <c r="I803"/>
  <c r="J803"/>
  <c r="G804"/>
  <c r="H804"/>
  <c r="I804"/>
  <c r="J804"/>
  <c r="G805"/>
  <c r="H805"/>
  <c r="I805"/>
  <c r="J805"/>
  <c r="G806"/>
  <c r="H806"/>
  <c r="I806"/>
  <c r="J806"/>
  <c r="G807"/>
  <c r="H807"/>
  <c r="I807"/>
  <c r="J807"/>
  <c r="G808"/>
  <c r="H808"/>
  <c r="I808"/>
  <c r="J808"/>
  <c r="J553"/>
  <c r="J521"/>
  <c r="G513"/>
  <c r="J513"/>
  <c r="J514"/>
  <c r="J515"/>
  <c r="J533"/>
  <c r="J540"/>
  <c r="J554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H513"/>
  <c r="H515"/>
  <c r="H521"/>
  <c r="H522"/>
  <c r="H533"/>
  <c r="H540"/>
  <c r="H553"/>
  <c r="H554"/>
  <c r="I513"/>
  <c r="I514"/>
  <c r="G515"/>
  <c r="I515"/>
  <c r="I521"/>
  <c r="G522"/>
  <c r="I533"/>
  <c r="G540"/>
  <c r="I540"/>
  <c r="I553"/>
  <c r="G554"/>
  <c r="I554"/>
  <c r="I7"/>
  <c r="I9"/>
  <c r="I10"/>
  <c r="G11"/>
  <c r="I15"/>
  <c r="I17"/>
  <c r="I18"/>
  <c r="G19"/>
  <c r="I23"/>
  <c r="I25"/>
  <c r="I26"/>
  <c r="G27"/>
  <c r="I31"/>
  <c r="I33"/>
  <c r="I34"/>
  <c r="G35"/>
  <c r="I39"/>
  <c r="I41"/>
  <c r="I42"/>
  <c r="G43"/>
  <c r="I47"/>
  <c r="I49"/>
  <c r="I50"/>
  <c r="G51"/>
  <c r="I55"/>
  <c r="I57"/>
  <c r="I58"/>
  <c r="G59"/>
  <c r="I63"/>
  <c r="I65"/>
  <c r="I66"/>
  <c r="G67"/>
  <c r="I71"/>
  <c r="I73"/>
  <c r="I74"/>
  <c r="G75"/>
  <c r="I79"/>
  <c r="I81"/>
  <c r="I82"/>
  <c r="G83"/>
  <c r="I87"/>
  <c r="I89"/>
  <c r="I90"/>
  <c r="G91"/>
  <c r="I95"/>
  <c r="I97"/>
  <c r="I98"/>
  <c r="G99"/>
  <c r="I103"/>
  <c r="I105"/>
  <c r="I106"/>
  <c r="G107"/>
  <c r="I111"/>
  <c r="I113"/>
  <c r="I114"/>
  <c r="G115"/>
  <c r="I119"/>
  <c r="I121"/>
  <c r="I122"/>
  <c r="G123"/>
  <c r="I127"/>
  <c r="I129"/>
  <c r="I130"/>
  <c r="G131"/>
  <c r="I135"/>
  <c r="I137"/>
  <c r="I138"/>
  <c r="G139"/>
  <c r="I143"/>
  <c r="I145"/>
  <c r="I146"/>
  <c r="G147"/>
  <c r="I151"/>
  <c r="I153"/>
  <c r="I154"/>
  <c r="G155"/>
  <c r="I159"/>
  <c r="I161"/>
  <c r="I162"/>
  <c r="G163"/>
  <c r="I167"/>
  <c r="I169"/>
  <c r="I170"/>
  <c r="G171"/>
  <c r="I175"/>
  <c r="I177"/>
  <c r="I178"/>
  <c r="G179"/>
  <c r="I183"/>
  <c r="I185"/>
  <c r="I186"/>
  <c r="G187"/>
  <c r="I191"/>
  <c r="I193"/>
  <c r="I194"/>
  <c r="G195"/>
  <c r="I199"/>
  <c r="I201"/>
  <c r="I202"/>
  <c r="G203"/>
  <c r="I207"/>
  <c r="I209"/>
  <c r="I210"/>
  <c r="G211"/>
  <c r="I215"/>
  <c r="I217"/>
  <c r="I218"/>
  <c r="G219"/>
  <c r="I223"/>
  <c r="G225"/>
  <c r="I227"/>
  <c r="G229"/>
  <c r="I231"/>
  <c r="G233"/>
  <c r="I235"/>
  <c r="G237"/>
  <c r="I239"/>
  <c r="G241"/>
  <c r="I243"/>
  <c r="G245"/>
  <c r="I247"/>
  <c r="G249"/>
  <c r="I251"/>
  <c r="G253"/>
  <c r="I255"/>
  <c r="G257"/>
  <c r="I259"/>
  <c r="G261"/>
  <c r="I263"/>
  <c r="G265"/>
  <c r="I267"/>
  <c r="G269"/>
  <c r="I271"/>
  <c r="G273"/>
  <c r="I275"/>
  <c r="G277"/>
  <c r="I279"/>
  <c r="G281"/>
  <c r="I283"/>
  <c r="G285"/>
  <c r="I287"/>
  <c r="G289"/>
  <c r="I291"/>
  <c r="G293"/>
  <c r="I295"/>
  <c r="G297"/>
  <c r="I299"/>
  <c r="G301"/>
  <c r="I303"/>
  <c r="G305"/>
  <c r="I307"/>
  <c r="G309"/>
  <c r="I311"/>
  <c r="G313"/>
  <c r="I315"/>
  <c r="G317"/>
  <c r="I319"/>
  <c r="G321"/>
  <c r="I323"/>
  <c r="G325"/>
  <c r="I327"/>
  <c r="G329"/>
  <c r="I331"/>
  <c r="G333"/>
  <c r="I335"/>
  <c r="G337"/>
  <c r="I339"/>
  <c r="G341"/>
  <c r="I343"/>
  <c r="G345"/>
  <c r="I347"/>
  <c r="G349"/>
  <c r="I351"/>
  <c r="G353"/>
  <c r="I355"/>
  <c r="G357"/>
  <c r="I359"/>
  <c r="G361"/>
  <c r="I363"/>
  <c r="G365"/>
  <c r="I367"/>
  <c r="G369"/>
  <c r="I371"/>
  <c r="G373"/>
  <c r="I375"/>
  <c r="G377"/>
  <c r="I379"/>
  <c r="G381"/>
  <c r="I383"/>
  <c r="G385"/>
  <c r="I387"/>
  <c r="G389"/>
  <c r="I391"/>
  <c r="G393"/>
  <c r="I395"/>
  <c r="G397"/>
  <c r="I399"/>
  <c r="G401"/>
  <c r="I403"/>
  <c r="G405"/>
  <c r="I407"/>
  <c r="G409"/>
  <c r="I411"/>
  <c r="G413"/>
  <c r="I415"/>
  <c r="G417"/>
  <c r="I419"/>
  <c r="G421"/>
  <c r="I423"/>
  <c r="G425"/>
  <c r="I427"/>
  <c r="G429"/>
  <c r="I431"/>
  <c r="G433"/>
  <c r="I435"/>
  <c r="G437"/>
  <c r="I439"/>
  <c r="G441"/>
  <c r="I443"/>
  <c r="G445"/>
  <c r="I447"/>
  <c r="G449"/>
  <c r="I451"/>
  <c r="G453"/>
  <c r="I455"/>
  <c r="G457"/>
  <c r="I459"/>
  <c r="G461"/>
  <c r="I463"/>
  <c r="G465"/>
  <c r="I467"/>
  <c r="G469"/>
  <c r="I471"/>
  <c r="G473"/>
  <c r="I475"/>
  <c r="G477"/>
  <c r="I479"/>
  <c r="G481"/>
  <c r="I483"/>
  <c r="G485"/>
  <c r="I487"/>
  <c r="G489"/>
  <c r="I491"/>
  <c r="G493"/>
  <c r="I495"/>
  <c r="G497"/>
  <c r="I499"/>
  <c r="G501"/>
  <c r="I503"/>
  <c r="G505"/>
  <c r="I507"/>
  <c r="G509"/>
  <c r="I511"/>
  <c r="I512"/>
  <c r="G516"/>
  <c r="I518"/>
  <c r="G520"/>
  <c r="I524"/>
  <c r="G526"/>
  <c r="J527"/>
  <c r="I531"/>
  <c r="I536"/>
  <c r="J539"/>
  <c r="I542"/>
  <c r="G544"/>
  <c r="I546"/>
  <c r="G548"/>
  <c r="I550"/>
  <c r="G552"/>
  <c r="I556"/>
  <c r="G558"/>
  <c r="I560"/>
  <c r="G562"/>
  <c r="I564"/>
  <c r="G566"/>
  <c r="I568"/>
  <c r="G570"/>
  <c r="I572"/>
  <c r="G574"/>
  <c r="I576"/>
  <c r="G578"/>
  <c r="I580"/>
  <c r="G582"/>
  <c r="I584"/>
  <c r="G586"/>
  <c r="I588"/>
  <c r="G590"/>
  <c r="I592"/>
  <c r="G594"/>
  <c r="I596"/>
  <c r="G598"/>
  <c r="I600"/>
  <c r="G602"/>
  <c r="I604"/>
  <c r="G606"/>
  <c r="I608"/>
  <c r="G610"/>
  <c r="I612"/>
  <c r="G614"/>
  <c r="I616"/>
  <c r="G618"/>
  <c r="I620"/>
  <c r="G622"/>
  <c r="I624"/>
  <c r="G626"/>
  <c r="I628"/>
  <c r="G630"/>
  <c r="I632"/>
  <c r="G634"/>
  <c r="I636"/>
  <c r="G638"/>
  <c r="I640"/>
  <c r="G642"/>
  <c r="I644"/>
  <c r="G646"/>
  <c r="I648"/>
  <c r="G650"/>
  <c r="I652"/>
  <c r="G654"/>
  <c r="I656"/>
  <c r="G658"/>
  <c r="I660"/>
  <c r="G662"/>
  <c r="I664"/>
  <c r="G666"/>
  <c r="I668"/>
  <c r="G670"/>
  <c r="G674"/>
  <c r="I676"/>
  <c r="G678"/>
  <c r="I680"/>
  <c r="G682"/>
  <c r="I684"/>
  <c r="G686"/>
  <c r="I688"/>
  <c r="G690"/>
  <c r="I692"/>
  <c r="G694"/>
  <c r="I696"/>
  <c r="G698"/>
  <c r="I700"/>
  <c r="G810"/>
  <c r="I812"/>
  <c r="G814"/>
  <c r="I816"/>
  <c r="G818"/>
  <c r="I820"/>
  <c r="G822"/>
  <c r="I824"/>
  <c r="G826"/>
  <c r="I828"/>
  <c r="G830"/>
  <c r="I832"/>
  <c r="G834"/>
  <c r="I836"/>
  <c r="G838"/>
  <c r="I840"/>
  <c r="G842"/>
  <c r="I844"/>
  <c r="G846"/>
  <c r="I848"/>
  <c r="G850"/>
  <c r="I852"/>
  <c r="G854"/>
  <c r="H855"/>
  <c r="I856"/>
  <c r="G858"/>
  <c r="H859"/>
  <c r="I860"/>
  <c r="G862"/>
  <c r="I864"/>
  <c r="G866"/>
  <c r="I868"/>
  <c r="G870"/>
  <c r="H871"/>
  <c r="I872"/>
  <c r="G874"/>
  <c r="H875"/>
  <c r="I876"/>
  <c r="G878"/>
  <c r="I880"/>
  <c r="G882"/>
  <c r="I884"/>
  <c r="G886"/>
  <c r="H887"/>
  <c r="I888"/>
  <c r="G890"/>
  <c r="H891"/>
  <c r="I892"/>
  <c r="G894"/>
  <c r="I896"/>
  <c r="G898"/>
  <c r="I900"/>
  <c r="G902"/>
  <c r="H903"/>
  <c r="I904"/>
  <c r="G906"/>
  <c r="H907"/>
  <c r="I908"/>
  <c r="G910"/>
  <c r="I912"/>
  <c r="G914"/>
  <c r="I916"/>
  <c r="G918"/>
  <c r="H919"/>
  <c r="I920"/>
  <c r="G922"/>
  <c r="H923"/>
  <c r="I924"/>
  <c r="G926"/>
  <c r="I928"/>
  <c r="G930"/>
  <c r="I932"/>
  <c r="G934"/>
  <c r="H935"/>
  <c r="I936"/>
  <c r="G938"/>
  <c r="H939"/>
  <c r="I940"/>
  <c r="G942"/>
  <c r="I944"/>
  <c r="G946"/>
  <c r="I948"/>
  <c r="G950"/>
  <c r="H951"/>
  <c r="I952"/>
  <c r="G954"/>
  <c r="I956"/>
  <c r="G958"/>
  <c r="H959"/>
  <c r="H960"/>
  <c r="G962"/>
  <c r="I964"/>
  <c r="G966"/>
  <c r="I968"/>
  <c r="G970"/>
  <c r="H971"/>
  <c r="H972"/>
  <c r="G974"/>
  <c r="H975"/>
  <c r="H976"/>
  <c r="G978"/>
  <c r="I980"/>
  <c r="G982"/>
  <c r="I984"/>
  <c r="G986"/>
  <c r="H987"/>
  <c r="H988"/>
  <c r="G990"/>
  <c r="H991"/>
  <c r="H992"/>
  <c r="G994"/>
  <c r="I996"/>
  <c r="G998"/>
  <c r="I1000"/>
  <c r="G1002"/>
  <c r="H1003"/>
  <c r="H1004"/>
  <c r="G1006"/>
  <c r="H1007"/>
  <c r="H1008"/>
  <c r="G1010"/>
  <c r="I1012"/>
  <c r="G1014"/>
  <c r="I1016"/>
  <c r="G1018"/>
  <c r="H1019"/>
  <c r="H1020"/>
  <c r="G1022"/>
  <c r="H1023"/>
  <c r="H1024"/>
  <c r="G1026"/>
  <c r="I1028"/>
  <c r="G1030"/>
  <c r="I1032"/>
  <c r="G1034"/>
  <c r="H1035"/>
  <c r="H1036"/>
  <c r="G1038"/>
  <c r="H1039"/>
  <c r="H1040"/>
  <c r="G1042"/>
  <c r="I1044"/>
  <c r="G1046"/>
  <c r="I1048"/>
  <c r="G1050"/>
  <c r="H1051"/>
  <c r="H1052"/>
  <c r="G1054"/>
  <c r="H1055"/>
  <c r="H1056"/>
  <c r="G1058"/>
  <c r="G1062"/>
  <c r="I1064"/>
  <c r="G1066"/>
  <c r="H1067"/>
  <c r="H1068"/>
  <c r="G1070"/>
  <c r="H1071"/>
  <c r="G1074"/>
  <c r="I1076"/>
  <c r="G1078"/>
  <c r="G1082"/>
  <c r="H1083"/>
  <c r="H1084"/>
  <c r="G1086"/>
  <c r="H1087"/>
  <c r="G1090"/>
  <c r="I1092"/>
  <c r="G1094"/>
  <c r="G1098"/>
  <c r="I1099"/>
  <c r="H1100"/>
  <c r="H1101"/>
  <c r="H1102"/>
  <c r="I1103"/>
  <c r="H1104"/>
  <c r="I1105"/>
  <c r="H1106"/>
  <c r="H1107"/>
  <c r="I1108"/>
  <c r="I1109"/>
  <c r="H1110"/>
  <c r="I1111"/>
  <c r="H1112"/>
  <c r="I1113"/>
  <c r="H1114"/>
  <c r="I1115"/>
  <c r="H1116"/>
  <c r="H1117"/>
  <c r="H1118"/>
  <c r="I1119"/>
  <c r="H1120"/>
  <c r="I1121"/>
  <c r="H1122"/>
  <c r="C335" i="60"/>
  <c r="C334"/>
  <c r="I522" i="61" l="1"/>
  <c r="H514"/>
  <c r="J522"/>
  <c r="G553"/>
  <c r="G533"/>
  <c r="G521"/>
  <c r="G514"/>
  <c r="J1096"/>
  <c r="J1088"/>
  <c r="J1080"/>
  <c r="J1072"/>
  <c r="J1060"/>
  <c r="J672"/>
  <c r="H672"/>
  <c r="J1097"/>
  <c r="J1093"/>
  <c r="J1089"/>
  <c r="J1085"/>
  <c r="J1081"/>
  <c r="J1077"/>
  <c r="J1073"/>
  <c r="J1069"/>
  <c r="J1065"/>
  <c r="J1061"/>
  <c r="J1057"/>
  <c r="J1053"/>
  <c r="J1049"/>
  <c r="J1045"/>
  <c r="J1041"/>
  <c r="J1037"/>
  <c r="J1033"/>
  <c r="J1029"/>
  <c r="J1025"/>
  <c r="J1021"/>
  <c r="J1017"/>
  <c r="J1013"/>
  <c r="J1009"/>
  <c r="J1005"/>
  <c r="J1001"/>
  <c r="J997"/>
  <c r="J993"/>
  <c r="J989"/>
  <c r="J985"/>
  <c r="J981"/>
  <c r="J977"/>
  <c r="J973"/>
  <c r="J969"/>
  <c r="J965"/>
  <c r="J961"/>
  <c r="J957"/>
  <c r="J953"/>
  <c r="H949"/>
  <c r="J949"/>
  <c r="J945"/>
  <c r="H945"/>
  <c r="H941"/>
  <c r="J941"/>
  <c r="H937"/>
  <c r="J937"/>
  <c r="H933"/>
  <c r="J933"/>
  <c r="J929"/>
  <c r="H929"/>
  <c r="H925"/>
  <c r="J925"/>
  <c r="H921"/>
  <c r="J921"/>
  <c r="H917"/>
  <c r="J917"/>
  <c r="J913"/>
  <c r="H913"/>
  <c r="H909"/>
  <c r="J909"/>
  <c r="H905"/>
  <c r="J905"/>
  <c r="H901"/>
  <c r="J901"/>
  <c r="J897"/>
  <c r="H897"/>
  <c r="H893"/>
  <c r="J893"/>
  <c r="H889"/>
  <c r="J889"/>
  <c r="H885"/>
  <c r="J885"/>
  <c r="J881"/>
  <c r="H881"/>
  <c r="H877"/>
  <c r="J877"/>
  <c r="H873"/>
  <c r="J873"/>
  <c r="H869"/>
  <c r="J869"/>
  <c r="J865"/>
  <c r="H865"/>
  <c r="H861"/>
  <c r="J861"/>
  <c r="H857"/>
  <c r="J857"/>
  <c r="H853"/>
  <c r="J853"/>
  <c r="J849"/>
  <c r="H849"/>
  <c r="H845"/>
  <c r="J845"/>
  <c r="J841"/>
  <c r="H841"/>
  <c r="J837"/>
  <c r="H837"/>
  <c r="J833"/>
  <c r="H833"/>
  <c r="J829"/>
  <c r="H829"/>
  <c r="J825"/>
  <c r="H825"/>
  <c r="J821"/>
  <c r="H821"/>
  <c r="J817"/>
  <c r="H817"/>
  <c r="J813"/>
  <c r="H813"/>
  <c r="J809"/>
  <c r="H809"/>
  <c r="J697"/>
  <c r="H697"/>
  <c r="J693"/>
  <c r="H693"/>
  <c r="J689"/>
  <c r="H689"/>
  <c r="J685"/>
  <c r="H685"/>
  <c r="J681"/>
  <c r="H681"/>
  <c r="J677"/>
  <c r="H677"/>
  <c r="J673"/>
  <c r="H673"/>
  <c r="J669"/>
  <c r="H669"/>
  <c r="J665"/>
  <c r="H665"/>
  <c r="J661"/>
  <c r="H661"/>
  <c r="J657"/>
  <c r="H657"/>
  <c r="J653"/>
  <c r="H653"/>
  <c r="J649"/>
  <c r="H649"/>
  <c r="J645"/>
  <c r="H645"/>
  <c r="J641"/>
  <c r="H641"/>
  <c r="J637"/>
  <c r="H637"/>
  <c r="J633"/>
  <c r="H633"/>
  <c r="J629"/>
  <c r="H629"/>
  <c r="J625"/>
  <c r="H625"/>
  <c r="J621"/>
  <c r="H621"/>
  <c r="J617"/>
  <c r="H617"/>
  <c r="J613"/>
  <c r="H613"/>
  <c r="J609"/>
  <c r="H609"/>
  <c r="J605"/>
  <c r="H605"/>
  <c r="J601"/>
  <c r="H601"/>
  <c r="J597"/>
  <c r="H597"/>
  <c r="J593"/>
  <c r="H593"/>
  <c r="J589"/>
  <c r="H589"/>
  <c r="J585"/>
  <c r="H585"/>
  <c r="J581"/>
  <c r="H581"/>
  <c r="J577"/>
  <c r="H577"/>
  <c r="J573"/>
  <c r="H573"/>
  <c r="J569"/>
  <c r="H569"/>
  <c r="J565"/>
  <c r="H565"/>
  <c r="J561"/>
  <c r="H561"/>
  <c r="J557"/>
  <c r="H557"/>
  <c r="J551"/>
  <c r="H551"/>
  <c r="J547"/>
  <c r="H547"/>
  <c r="J543"/>
  <c r="H543"/>
  <c r="J538"/>
  <c r="H538"/>
  <c r="J529"/>
  <c r="H529"/>
  <c r="J525"/>
  <c r="H525"/>
  <c r="J519"/>
  <c r="H519"/>
  <c r="J508"/>
  <c r="H508"/>
  <c r="J504"/>
  <c r="H504"/>
  <c r="J500"/>
  <c r="H500"/>
  <c r="J496"/>
  <c r="H496"/>
  <c r="J492"/>
  <c r="H492"/>
  <c r="J488"/>
  <c r="H488"/>
  <c r="J484"/>
  <c r="H484"/>
  <c r="J480"/>
  <c r="H480"/>
  <c r="J476"/>
  <c r="H476"/>
  <c r="J472"/>
  <c r="H472"/>
  <c r="J468"/>
  <c r="H468"/>
  <c r="J464"/>
  <c r="H464"/>
  <c r="J460"/>
  <c r="H460"/>
  <c r="J456"/>
  <c r="H456"/>
  <c r="J452"/>
  <c r="H452"/>
  <c r="J448"/>
  <c r="H448"/>
  <c r="J444"/>
  <c r="H444"/>
  <c r="J440"/>
  <c r="H440"/>
  <c r="J436"/>
  <c r="H436"/>
  <c r="J432"/>
  <c r="H432"/>
  <c r="J428"/>
  <c r="H428"/>
  <c r="J424"/>
  <c r="H424"/>
  <c r="J420"/>
  <c r="H420"/>
  <c r="J416"/>
  <c r="H416"/>
  <c r="J412"/>
  <c r="H412"/>
  <c r="J408"/>
  <c r="H408"/>
  <c r="J404"/>
  <c r="H404"/>
  <c r="J400"/>
  <c r="H400"/>
  <c r="J396"/>
  <c r="H396"/>
  <c r="J392"/>
  <c r="H392"/>
  <c r="J388"/>
  <c r="H388"/>
  <c r="J384"/>
  <c r="H384"/>
  <c r="J380"/>
  <c r="H380"/>
  <c r="J376"/>
  <c r="H376"/>
  <c r="J372"/>
  <c r="H372"/>
  <c r="J368"/>
  <c r="H368"/>
  <c r="J364"/>
  <c r="H364"/>
  <c r="J360"/>
  <c r="H360"/>
  <c r="J356"/>
  <c r="H356"/>
  <c r="J352"/>
  <c r="H352"/>
  <c r="J348"/>
  <c r="H348"/>
  <c r="J344"/>
  <c r="H344"/>
  <c r="J340"/>
  <c r="H340"/>
  <c r="J336"/>
  <c r="H336"/>
  <c r="J332"/>
  <c r="H332"/>
  <c r="J328"/>
  <c r="H328"/>
  <c r="J324"/>
  <c r="H324"/>
  <c r="J320"/>
  <c r="H320"/>
  <c r="J316"/>
  <c r="H316"/>
  <c r="J312"/>
  <c r="H312"/>
  <c r="J308"/>
  <c r="H308"/>
  <c r="J304"/>
  <c r="H304"/>
  <c r="J300"/>
  <c r="H300"/>
  <c r="J296"/>
  <c r="H296"/>
  <c r="J292"/>
  <c r="H292"/>
  <c r="J288"/>
  <c r="H288"/>
  <c r="J284"/>
  <c r="H284"/>
  <c r="J280"/>
  <c r="H280"/>
  <c r="J276"/>
  <c r="H276"/>
  <c r="J272"/>
  <c r="H272"/>
  <c r="J268"/>
  <c r="H268"/>
  <c r="J264"/>
  <c r="H264"/>
  <c r="J260"/>
  <c r="H260"/>
  <c r="J256"/>
  <c r="H256"/>
  <c r="J252"/>
  <c r="H252"/>
  <c r="J248"/>
  <c r="H248"/>
  <c r="J244"/>
  <c r="H244"/>
  <c r="J240"/>
  <c r="H240"/>
  <c r="J236"/>
  <c r="H236"/>
  <c r="J232"/>
  <c r="H232"/>
  <c r="J228"/>
  <c r="H228"/>
  <c r="J224"/>
  <c r="H224"/>
  <c r="J220"/>
  <c r="H220"/>
  <c r="G220"/>
  <c r="J216"/>
  <c r="H216"/>
  <c r="G216"/>
  <c r="J212"/>
  <c r="H212"/>
  <c r="G212"/>
  <c r="J208"/>
  <c r="H208"/>
  <c r="G208"/>
  <c r="J204"/>
  <c r="H204"/>
  <c r="G204"/>
  <c r="J200"/>
  <c r="H200"/>
  <c r="G200"/>
  <c r="J196"/>
  <c r="H196"/>
  <c r="G196"/>
  <c r="J192"/>
  <c r="H192"/>
  <c r="G192"/>
  <c r="J188"/>
  <c r="H188"/>
  <c r="G188"/>
  <c r="J184"/>
  <c r="H184"/>
  <c r="G184"/>
  <c r="J180"/>
  <c r="H180"/>
  <c r="G180"/>
  <c r="J176"/>
  <c r="H176"/>
  <c r="G176"/>
  <c r="J172"/>
  <c r="H172"/>
  <c r="G172"/>
  <c r="J168"/>
  <c r="H168"/>
  <c r="G168"/>
  <c r="J164"/>
  <c r="H164"/>
  <c r="G164"/>
  <c r="J160"/>
  <c r="H160"/>
  <c r="G160"/>
  <c r="J156"/>
  <c r="H156"/>
  <c r="G156"/>
  <c r="J152"/>
  <c r="H152"/>
  <c r="G152"/>
  <c r="J148"/>
  <c r="H148"/>
  <c r="G148"/>
  <c r="J144"/>
  <c r="H144"/>
  <c r="G144"/>
  <c r="J140"/>
  <c r="H140"/>
  <c r="G140"/>
  <c r="J136"/>
  <c r="H136"/>
  <c r="G136"/>
  <c r="J132"/>
  <c r="H132"/>
  <c r="G132"/>
  <c r="J128"/>
  <c r="H128"/>
  <c r="G128"/>
  <c r="J124"/>
  <c r="H124"/>
  <c r="G124"/>
  <c r="J120"/>
  <c r="H120"/>
  <c r="G120"/>
  <c r="J116"/>
  <c r="H116"/>
  <c r="G116"/>
  <c r="J112"/>
  <c r="H112"/>
  <c r="G112"/>
  <c r="J108"/>
  <c r="H108"/>
  <c r="G108"/>
  <c r="J104"/>
  <c r="H104"/>
  <c r="G104"/>
  <c r="J100"/>
  <c r="H100"/>
  <c r="G100"/>
  <c r="J96"/>
  <c r="H96"/>
  <c r="G96"/>
  <c r="J92"/>
  <c r="H92"/>
  <c r="G92"/>
  <c r="J88"/>
  <c r="H88"/>
  <c r="G88"/>
  <c r="J84"/>
  <c r="H84"/>
  <c r="G84"/>
  <c r="J80"/>
  <c r="H80"/>
  <c r="G80"/>
  <c r="J76"/>
  <c r="H76"/>
  <c r="G76"/>
  <c r="J72"/>
  <c r="H72"/>
  <c r="G72"/>
  <c r="J68"/>
  <c r="H68"/>
  <c r="G68"/>
  <c r="J64"/>
  <c r="H64"/>
  <c r="G64"/>
  <c r="J60"/>
  <c r="H60"/>
  <c r="G60"/>
  <c r="J56"/>
  <c r="H56"/>
  <c r="G56"/>
  <c r="J52"/>
  <c r="H52"/>
  <c r="G52"/>
  <c r="J48"/>
  <c r="H48"/>
  <c r="G48"/>
  <c r="J44"/>
  <c r="H44"/>
  <c r="G44"/>
  <c r="J40"/>
  <c r="H40"/>
  <c r="G40"/>
  <c r="J36"/>
  <c r="H36"/>
  <c r="G36"/>
  <c r="J32"/>
  <c r="H32"/>
  <c r="G32"/>
  <c r="J28"/>
  <c r="H28"/>
  <c r="G28"/>
  <c r="J24"/>
  <c r="H24"/>
  <c r="G24"/>
  <c r="J20"/>
  <c r="H20"/>
  <c r="G20"/>
  <c r="J16"/>
  <c r="H16"/>
  <c r="G16"/>
  <c r="J12"/>
  <c r="H12"/>
  <c r="G12"/>
  <c r="J8"/>
  <c r="H8"/>
  <c r="G8"/>
  <c r="G1122"/>
  <c r="G1120"/>
  <c r="G1118"/>
  <c r="G1116"/>
  <c r="G1114"/>
  <c r="G1112"/>
  <c r="G1110"/>
  <c r="G1108"/>
  <c r="G1106"/>
  <c r="G1104"/>
  <c r="G1102"/>
  <c r="G1100"/>
  <c r="G1096"/>
  <c r="G1092"/>
  <c r="G1088"/>
  <c r="G1084"/>
  <c r="G1080"/>
  <c r="G1076"/>
  <c r="G1072"/>
  <c r="G1068"/>
  <c r="G1064"/>
  <c r="G1060"/>
  <c r="G1056"/>
  <c r="G1052"/>
  <c r="G1048"/>
  <c r="G1044"/>
  <c r="G1040"/>
  <c r="G1036"/>
  <c r="G1032"/>
  <c r="G1028"/>
  <c r="G1024"/>
  <c r="G1020"/>
  <c r="G1016"/>
  <c r="G1012"/>
  <c r="G1008"/>
  <c r="G1004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0"/>
  <c r="G546"/>
  <c r="G542"/>
  <c r="G536"/>
  <c r="G531"/>
  <c r="G524"/>
  <c r="G518"/>
  <c r="G507"/>
  <c r="G503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251"/>
  <c r="G247"/>
  <c r="G243"/>
  <c r="G239"/>
  <c r="G235"/>
  <c r="G231"/>
  <c r="G227"/>
  <c r="G223"/>
  <c r="I220"/>
  <c r="G215"/>
  <c r="I212"/>
  <c r="G207"/>
  <c r="I204"/>
  <c r="G199"/>
  <c r="I196"/>
  <c r="G191"/>
  <c r="I188"/>
  <c r="G183"/>
  <c r="I180"/>
  <c r="G175"/>
  <c r="I172"/>
  <c r="G167"/>
  <c r="I164"/>
  <c r="G159"/>
  <c r="I156"/>
  <c r="G151"/>
  <c r="I148"/>
  <c r="G143"/>
  <c r="I140"/>
  <c r="G135"/>
  <c r="I132"/>
  <c r="G127"/>
  <c r="I124"/>
  <c r="G119"/>
  <c r="I116"/>
  <c r="G111"/>
  <c r="I108"/>
  <c r="G103"/>
  <c r="I100"/>
  <c r="G95"/>
  <c r="I92"/>
  <c r="G87"/>
  <c r="I84"/>
  <c r="G79"/>
  <c r="I76"/>
  <c r="G71"/>
  <c r="I68"/>
  <c r="G63"/>
  <c r="I60"/>
  <c r="G55"/>
  <c r="I52"/>
  <c r="G47"/>
  <c r="I44"/>
  <c r="G39"/>
  <c r="I36"/>
  <c r="G31"/>
  <c r="I28"/>
  <c r="G23"/>
  <c r="I20"/>
  <c r="G15"/>
  <c r="I12"/>
  <c r="G7"/>
  <c r="H1119"/>
  <c r="H1113"/>
  <c r="H1108"/>
  <c r="H1103"/>
  <c r="H1097"/>
  <c r="H1092"/>
  <c r="H1081"/>
  <c r="H1076"/>
  <c r="H1065"/>
  <c r="H1060"/>
  <c r="H1049"/>
  <c r="H1044"/>
  <c r="H1033"/>
  <c r="H1028"/>
  <c r="H1017"/>
  <c r="H1012"/>
  <c r="H1001"/>
  <c r="H996"/>
  <c r="H985"/>
  <c r="H980"/>
  <c r="H969"/>
  <c r="H964"/>
  <c r="J1098"/>
  <c r="H1098"/>
  <c r="J1094"/>
  <c r="H1094"/>
  <c r="J1090"/>
  <c r="H1090"/>
  <c r="J1086"/>
  <c r="H1086"/>
  <c r="J1082"/>
  <c r="H1082"/>
  <c r="J1078"/>
  <c r="H1078"/>
  <c r="J1074"/>
  <c r="H1074"/>
  <c r="J1070"/>
  <c r="H1070"/>
  <c r="J1066"/>
  <c r="H1066"/>
  <c r="J1062"/>
  <c r="H1062"/>
  <c r="J1058"/>
  <c r="H1058"/>
  <c r="J1054"/>
  <c r="H1054"/>
  <c r="J1050"/>
  <c r="H1050"/>
  <c r="J1046"/>
  <c r="H1046"/>
  <c r="J1042"/>
  <c r="H1042"/>
  <c r="J1038"/>
  <c r="H1038"/>
  <c r="J1034"/>
  <c r="H1034"/>
  <c r="J1030"/>
  <c r="H1030"/>
  <c r="J1026"/>
  <c r="H1026"/>
  <c r="J1022"/>
  <c r="H1022"/>
  <c r="J1018"/>
  <c r="H1018"/>
  <c r="J1014"/>
  <c r="H1014"/>
  <c r="J1010"/>
  <c r="H1010"/>
  <c r="J1006"/>
  <c r="H1006"/>
  <c r="J1002"/>
  <c r="H1002"/>
  <c r="J998"/>
  <c r="H998"/>
  <c r="J994"/>
  <c r="H994"/>
  <c r="J990"/>
  <c r="H990"/>
  <c r="J986"/>
  <c r="H986"/>
  <c r="J982"/>
  <c r="H982"/>
  <c r="J978"/>
  <c r="H978"/>
  <c r="J974"/>
  <c r="H974"/>
  <c r="J970"/>
  <c r="H970"/>
  <c r="J966"/>
  <c r="H966"/>
  <c r="J962"/>
  <c r="H962"/>
  <c r="J958"/>
  <c r="H958"/>
  <c r="J954"/>
  <c r="H954"/>
  <c r="J950"/>
  <c r="H950"/>
  <c r="J946"/>
  <c r="H946"/>
  <c r="J942"/>
  <c r="H942"/>
  <c r="J938"/>
  <c r="H938"/>
  <c r="J934"/>
  <c r="H934"/>
  <c r="J930"/>
  <c r="H930"/>
  <c r="J926"/>
  <c r="H926"/>
  <c r="J922"/>
  <c r="H922"/>
  <c r="J918"/>
  <c r="H918"/>
  <c r="J914"/>
  <c r="H914"/>
  <c r="J910"/>
  <c r="H910"/>
  <c r="J906"/>
  <c r="H906"/>
  <c r="J902"/>
  <c r="H902"/>
  <c r="J898"/>
  <c r="H898"/>
  <c r="J894"/>
  <c r="H894"/>
  <c r="J890"/>
  <c r="H890"/>
  <c r="J886"/>
  <c r="H886"/>
  <c r="J882"/>
  <c r="H882"/>
  <c r="J878"/>
  <c r="H878"/>
  <c r="J874"/>
  <c r="H874"/>
  <c r="J870"/>
  <c r="H870"/>
  <c r="J866"/>
  <c r="H866"/>
  <c r="J862"/>
  <c r="H862"/>
  <c r="J858"/>
  <c r="H858"/>
  <c r="J854"/>
  <c r="H854"/>
  <c r="J850"/>
  <c r="H850"/>
  <c r="J846"/>
  <c r="H846"/>
  <c r="J842"/>
  <c r="H842"/>
  <c r="J838"/>
  <c r="H838"/>
  <c r="J834"/>
  <c r="H834"/>
  <c r="J830"/>
  <c r="H830"/>
  <c r="J826"/>
  <c r="H826"/>
  <c r="J822"/>
  <c r="H822"/>
  <c r="J818"/>
  <c r="H818"/>
  <c r="J814"/>
  <c r="H814"/>
  <c r="J810"/>
  <c r="H810"/>
  <c r="J698"/>
  <c r="H698"/>
  <c r="J694"/>
  <c r="H694"/>
  <c r="J690"/>
  <c r="H690"/>
  <c r="J686"/>
  <c r="H686"/>
  <c r="J682"/>
  <c r="H682"/>
  <c r="J678"/>
  <c r="H678"/>
  <c r="J674"/>
  <c r="H674"/>
  <c r="J670"/>
  <c r="H670"/>
  <c r="J666"/>
  <c r="H666"/>
  <c r="J662"/>
  <c r="H662"/>
  <c r="J658"/>
  <c r="H658"/>
  <c r="J654"/>
  <c r="H654"/>
  <c r="J650"/>
  <c r="H650"/>
  <c r="J646"/>
  <c r="H646"/>
  <c r="J642"/>
  <c r="H642"/>
  <c r="J638"/>
  <c r="H638"/>
  <c r="J634"/>
  <c r="H634"/>
  <c r="J630"/>
  <c r="H630"/>
  <c r="J626"/>
  <c r="H626"/>
  <c r="J622"/>
  <c r="H622"/>
  <c r="J618"/>
  <c r="H618"/>
  <c r="J614"/>
  <c r="H614"/>
  <c r="J610"/>
  <c r="H610"/>
  <c r="J606"/>
  <c r="H606"/>
  <c r="J602"/>
  <c r="H602"/>
  <c r="J598"/>
  <c r="H598"/>
  <c r="J594"/>
  <c r="H594"/>
  <c r="J590"/>
  <c r="H590"/>
  <c r="J586"/>
  <c r="H586"/>
  <c r="J582"/>
  <c r="H582"/>
  <c r="J578"/>
  <c r="H578"/>
  <c r="J574"/>
  <c r="H574"/>
  <c r="J570"/>
  <c r="H570"/>
  <c r="J566"/>
  <c r="H566"/>
  <c r="J562"/>
  <c r="H562"/>
  <c r="J558"/>
  <c r="H558"/>
  <c r="J552"/>
  <c r="H552"/>
  <c r="J548"/>
  <c r="H548"/>
  <c r="J544"/>
  <c r="H544"/>
  <c r="J526"/>
  <c r="H526"/>
  <c r="J520"/>
  <c r="H520"/>
  <c r="J516"/>
  <c r="H516"/>
  <c r="J509"/>
  <c r="H509"/>
  <c r="J505"/>
  <c r="H505"/>
  <c r="J501"/>
  <c r="H501"/>
  <c r="J497"/>
  <c r="H497"/>
  <c r="J493"/>
  <c r="H493"/>
  <c r="J489"/>
  <c r="H489"/>
  <c r="J485"/>
  <c r="H485"/>
  <c r="J481"/>
  <c r="H481"/>
  <c r="J477"/>
  <c r="H477"/>
  <c r="J473"/>
  <c r="H473"/>
  <c r="J469"/>
  <c r="H469"/>
  <c r="J465"/>
  <c r="H465"/>
  <c r="J461"/>
  <c r="H461"/>
  <c r="J457"/>
  <c r="H457"/>
  <c r="J453"/>
  <c r="H453"/>
  <c r="J449"/>
  <c r="H449"/>
  <c r="J445"/>
  <c r="H445"/>
  <c r="J441"/>
  <c r="H441"/>
  <c r="J437"/>
  <c r="H437"/>
  <c r="J433"/>
  <c r="H433"/>
  <c r="J429"/>
  <c r="H429"/>
  <c r="J425"/>
  <c r="H425"/>
  <c r="J421"/>
  <c r="H421"/>
  <c r="J417"/>
  <c r="H417"/>
  <c r="J413"/>
  <c r="H413"/>
  <c r="J409"/>
  <c r="H409"/>
  <c r="J405"/>
  <c r="H405"/>
  <c r="J401"/>
  <c r="H401"/>
  <c r="J397"/>
  <c r="H397"/>
  <c r="J393"/>
  <c r="H393"/>
  <c r="J389"/>
  <c r="H389"/>
  <c r="J385"/>
  <c r="H385"/>
  <c r="J381"/>
  <c r="H381"/>
  <c r="J377"/>
  <c r="H377"/>
  <c r="J373"/>
  <c r="H373"/>
  <c r="J369"/>
  <c r="H369"/>
  <c r="J365"/>
  <c r="H365"/>
  <c r="J361"/>
  <c r="H361"/>
  <c r="J357"/>
  <c r="H357"/>
  <c r="J353"/>
  <c r="H353"/>
  <c r="J349"/>
  <c r="H349"/>
  <c r="J345"/>
  <c r="H345"/>
  <c r="J341"/>
  <c r="H341"/>
  <c r="J337"/>
  <c r="H337"/>
  <c r="J333"/>
  <c r="H333"/>
  <c r="J329"/>
  <c r="H329"/>
  <c r="J325"/>
  <c r="H325"/>
  <c r="J321"/>
  <c r="H321"/>
  <c r="J317"/>
  <c r="H317"/>
  <c r="J313"/>
  <c r="H313"/>
  <c r="J309"/>
  <c r="H309"/>
  <c r="J305"/>
  <c r="H305"/>
  <c r="J301"/>
  <c r="H301"/>
  <c r="J297"/>
  <c r="H297"/>
  <c r="J293"/>
  <c r="H293"/>
  <c r="J289"/>
  <c r="H289"/>
  <c r="J285"/>
  <c r="H285"/>
  <c r="J281"/>
  <c r="H281"/>
  <c r="J277"/>
  <c r="H277"/>
  <c r="J273"/>
  <c r="H273"/>
  <c r="J269"/>
  <c r="H269"/>
  <c r="J265"/>
  <c r="H265"/>
  <c r="J261"/>
  <c r="H261"/>
  <c r="J257"/>
  <c r="H257"/>
  <c r="J253"/>
  <c r="H253"/>
  <c r="J249"/>
  <c r="H249"/>
  <c r="J245"/>
  <c r="H245"/>
  <c r="J241"/>
  <c r="H241"/>
  <c r="J237"/>
  <c r="H237"/>
  <c r="J233"/>
  <c r="H233"/>
  <c r="J229"/>
  <c r="H229"/>
  <c r="J225"/>
  <c r="H225"/>
  <c r="J221"/>
  <c r="H221"/>
  <c r="J217"/>
  <c r="H217"/>
  <c r="J213"/>
  <c r="H213"/>
  <c r="J209"/>
  <c r="H209"/>
  <c r="J205"/>
  <c r="H205"/>
  <c r="J201"/>
  <c r="H201"/>
  <c r="J197"/>
  <c r="H197"/>
  <c r="J193"/>
  <c r="H193"/>
  <c r="J189"/>
  <c r="H189"/>
  <c r="J185"/>
  <c r="H185"/>
  <c r="J181"/>
  <c r="H181"/>
  <c r="J177"/>
  <c r="H177"/>
  <c r="J173"/>
  <c r="H173"/>
  <c r="J169"/>
  <c r="H169"/>
  <c r="J165"/>
  <c r="H165"/>
  <c r="J161"/>
  <c r="H161"/>
  <c r="J157"/>
  <c r="H157"/>
  <c r="J153"/>
  <c r="H153"/>
  <c r="J149"/>
  <c r="H149"/>
  <c r="J145"/>
  <c r="H145"/>
  <c r="J141"/>
  <c r="H141"/>
  <c r="J137"/>
  <c r="H137"/>
  <c r="J133"/>
  <c r="H133"/>
  <c r="J129"/>
  <c r="H129"/>
  <c r="J125"/>
  <c r="H125"/>
  <c r="J121"/>
  <c r="H121"/>
  <c r="J117"/>
  <c r="H117"/>
  <c r="J113"/>
  <c r="H113"/>
  <c r="J109"/>
  <c r="H109"/>
  <c r="J105"/>
  <c r="H105"/>
  <c r="J101"/>
  <c r="H101"/>
  <c r="J97"/>
  <c r="H97"/>
  <c r="J93"/>
  <c r="H93"/>
  <c r="J89"/>
  <c r="H89"/>
  <c r="J85"/>
  <c r="H85"/>
  <c r="J81"/>
  <c r="H81"/>
  <c r="J77"/>
  <c r="H77"/>
  <c r="J73"/>
  <c r="H73"/>
  <c r="J69"/>
  <c r="H69"/>
  <c r="J65"/>
  <c r="H65"/>
  <c r="J61"/>
  <c r="H61"/>
  <c r="J57"/>
  <c r="H57"/>
  <c r="J53"/>
  <c r="H53"/>
  <c r="J49"/>
  <c r="H49"/>
  <c r="J45"/>
  <c r="H45"/>
  <c r="J41"/>
  <c r="H41"/>
  <c r="J37"/>
  <c r="H37"/>
  <c r="J33"/>
  <c r="H33"/>
  <c r="J29"/>
  <c r="H29"/>
  <c r="J25"/>
  <c r="H25"/>
  <c r="J21"/>
  <c r="H21"/>
  <c r="J17"/>
  <c r="H17"/>
  <c r="J13"/>
  <c r="H13"/>
  <c r="J9"/>
  <c r="H9"/>
  <c r="I1122"/>
  <c r="I1120"/>
  <c r="I1118"/>
  <c r="I1116"/>
  <c r="I1114"/>
  <c r="I1112"/>
  <c r="I1110"/>
  <c r="I1106"/>
  <c r="I1104"/>
  <c r="I1102"/>
  <c r="I1100"/>
  <c r="I1098"/>
  <c r="I1096"/>
  <c r="I1094"/>
  <c r="I1090"/>
  <c r="I1088"/>
  <c r="I1086"/>
  <c r="I1084"/>
  <c r="I1082"/>
  <c r="I1080"/>
  <c r="I1078"/>
  <c r="I1074"/>
  <c r="I1072"/>
  <c r="I1070"/>
  <c r="I1068"/>
  <c r="I1066"/>
  <c r="I1062"/>
  <c r="I1060"/>
  <c r="I1058"/>
  <c r="I1056"/>
  <c r="I1054"/>
  <c r="I1052"/>
  <c r="I1050"/>
  <c r="I1046"/>
  <c r="I1042"/>
  <c r="I1040"/>
  <c r="I1038"/>
  <c r="I1036"/>
  <c r="I1034"/>
  <c r="I1030"/>
  <c r="I1026"/>
  <c r="I1024"/>
  <c r="I1022"/>
  <c r="I1020"/>
  <c r="I1018"/>
  <c r="I1014"/>
  <c r="I1010"/>
  <c r="I1008"/>
  <c r="I1006"/>
  <c r="I1004"/>
  <c r="I1002"/>
  <c r="I998"/>
  <c r="I994"/>
  <c r="I992"/>
  <c r="I990"/>
  <c r="I988"/>
  <c r="I986"/>
  <c r="I982"/>
  <c r="I978"/>
  <c r="I976"/>
  <c r="I974"/>
  <c r="I972"/>
  <c r="I970"/>
  <c r="I966"/>
  <c r="I962"/>
  <c r="I960"/>
  <c r="I958"/>
  <c r="I954"/>
  <c r="I950"/>
  <c r="I946"/>
  <c r="I942"/>
  <c r="I938"/>
  <c r="I934"/>
  <c r="I930"/>
  <c r="I926"/>
  <c r="I922"/>
  <c r="I918"/>
  <c r="I914"/>
  <c r="I910"/>
  <c r="I906"/>
  <c r="I902"/>
  <c r="I898"/>
  <c r="I894"/>
  <c r="I890"/>
  <c r="I886"/>
  <c r="I882"/>
  <c r="I878"/>
  <c r="I874"/>
  <c r="I870"/>
  <c r="I866"/>
  <c r="I862"/>
  <c r="I858"/>
  <c r="I854"/>
  <c r="I850"/>
  <c r="I846"/>
  <c r="I842"/>
  <c r="I838"/>
  <c r="I834"/>
  <c r="I830"/>
  <c r="I826"/>
  <c r="I822"/>
  <c r="I818"/>
  <c r="I814"/>
  <c r="I810"/>
  <c r="I698"/>
  <c r="I694"/>
  <c r="I690"/>
  <c r="I686"/>
  <c r="I682"/>
  <c r="I678"/>
  <c r="I674"/>
  <c r="I672"/>
  <c r="I670"/>
  <c r="I666"/>
  <c r="I662"/>
  <c r="I658"/>
  <c r="I654"/>
  <c r="I650"/>
  <c r="I646"/>
  <c r="I642"/>
  <c r="I638"/>
  <c r="I634"/>
  <c r="I630"/>
  <c r="I626"/>
  <c r="I622"/>
  <c r="I618"/>
  <c r="I614"/>
  <c r="I610"/>
  <c r="I606"/>
  <c r="I602"/>
  <c r="I598"/>
  <c r="I594"/>
  <c r="I590"/>
  <c r="I586"/>
  <c r="I582"/>
  <c r="I578"/>
  <c r="I574"/>
  <c r="I570"/>
  <c r="I566"/>
  <c r="I562"/>
  <c r="I558"/>
  <c r="I552"/>
  <c r="I548"/>
  <c r="I544"/>
  <c r="I526"/>
  <c r="I520"/>
  <c r="I516"/>
  <c r="I509"/>
  <c r="I505"/>
  <c r="I501"/>
  <c r="I497"/>
  <c r="I493"/>
  <c r="I489"/>
  <c r="I485"/>
  <c r="I481"/>
  <c r="I477"/>
  <c r="I473"/>
  <c r="I469"/>
  <c r="I465"/>
  <c r="I461"/>
  <c r="I457"/>
  <c r="I453"/>
  <c r="I449"/>
  <c r="I445"/>
  <c r="I441"/>
  <c r="I437"/>
  <c r="I433"/>
  <c r="I429"/>
  <c r="I425"/>
  <c r="I421"/>
  <c r="I417"/>
  <c r="I413"/>
  <c r="I409"/>
  <c r="I405"/>
  <c r="I401"/>
  <c r="I397"/>
  <c r="I393"/>
  <c r="I389"/>
  <c r="I385"/>
  <c r="I381"/>
  <c r="I377"/>
  <c r="I373"/>
  <c r="I369"/>
  <c r="I365"/>
  <c r="I361"/>
  <c r="I357"/>
  <c r="I353"/>
  <c r="I349"/>
  <c r="I345"/>
  <c r="I341"/>
  <c r="I337"/>
  <c r="I333"/>
  <c r="I329"/>
  <c r="I325"/>
  <c r="I321"/>
  <c r="I317"/>
  <c r="I313"/>
  <c r="I309"/>
  <c r="I305"/>
  <c r="I301"/>
  <c r="I297"/>
  <c r="I293"/>
  <c r="I289"/>
  <c r="I285"/>
  <c r="I281"/>
  <c r="I277"/>
  <c r="I273"/>
  <c r="I269"/>
  <c r="I265"/>
  <c r="I261"/>
  <c r="I257"/>
  <c r="I253"/>
  <c r="I249"/>
  <c r="I245"/>
  <c r="I241"/>
  <c r="I237"/>
  <c r="I233"/>
  <c r="I229"/>
  <c r="I225"/>
  <c r="G221"/>
  <c r="G213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G13"/>
  <c r="H1115"/>
  <c r="H1109"/>
  <c r="H1099"/>
  <c r="H1093"/>
  <c r="H1088"/>
  <c r="H1077"/>
  <c r="H1072"/>
  <c r="H1061"/>
  <c r="H1045"/>
  <c r="H1029"/>
  <c r="H1013"/>
  <c r="H997"/>
  <c r="H981"/>
  <c r="H965"/>
  <c r="H953"/>
  <c r="J1095"/>
  <c r="J1091"/>
  <c r="J1087"/>
  <c r="J1083"/>
  <c r="J1079"/>
  <c r="J1075"/>
  <c r="J1071"/>
  <c r="J1067"/>
  <c r="J1063"/>
  <c r="J1059"/>
  <c r="J1055"/>
  <c r="J1051"/>
  <c r="J1047"/>
  <c r="J1043"/>
  <c r="J1039"/>
  <c r="J1035"/>
  <c r="J1031"/>
  <c r="J1027"/>
  <c r="J1023"/>
  <c r="J1019"/>
  <c r="J1015"/>
  <c r="J1011"/>
  <c r="J1007"/>
  <c r="J1003"/>
  <c r="J999"/>
  <c r="J995"/>
  <c r="J991"/>
  <c r="J987"/>
  <c r="J983"/>
  <c r="J979"/>
  <c r="J975"/>
  <c r="J971"/>
  <c r="J967"/>
  <c r="J963"/>
  <c r="J959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H847"/>
  <c r="J843"/>
  <c r="H843"/>
  <c r="J839"/>
  <c r="H839"/>
  <c r="J835"/>
  <c r="H835"/>
  <c r="J831"/>
  <c r="H831"/>
  <c r="H827"/>
  <c r="J827"/>
  <c r="J823"/>
  <c r="H823"/>
  <c r="J819"/>
  <c r="H819"/>
  <c r="J815"/>
  <c r="H815"/>
  <c r="J811"/>
  <c r="H811"/>
  <c r="J699"/>
  <c r="H699"/>
  <c r="J695"/>
  <c r="H695"/>
  <c r="J691"/>
  <c r="H691"/>
  <c r="J687"/>
  <c r="H687"/>
  <c r="J683"/>
  <c r="H683"/>
  <c r="J679"/>
  <c r="H679"/>
  <c r="J675"/>
  <c r="H675"/>
  <c r="J671"/>
  <c r="H671"/>
  <c r="J667"/>
  <c r="H667"/>
  <c r="J663"/>
  <c r="H663"/>
  <c r="J659"/>
  <c r="H659"/>
  <c r="J655"/>
  <c r="H655"/>
  <c r="J651"/>
  <c r="H651"/>
  <c r="J647"/>
  <c r="H647"/>
  <c r="J643"/>
  <c r="H643"/>
  <c r="J639"/>
  <c r="H639"/>
  <c r="J635"/>
  <c r="H635"/>
  <c r="J631"/>
  <c r="H631"/>
  <c r="J627"/>
  <c r="H627"/>
  <c r="J623"/>
  <c r="H623"/>
  <c r="J619"/>
  <c r="H619"/>
  <c r="J615"/>
  <c r="H615"/>
  <c r="J611"/>
  <c r="H611"/>
  <c r="J607"/>
  <c r="H607"/>
  <c r="J603"/>
  <c r="H603"/>
  <c r="J599"/>
  <c r="H599"/>
  <c r="J595"/>
  <c r="H595"/>
  <c r="J591"/>
  <c r="H591"/>
  <c r="J587"/>
  <c r="H587"/>
  <c r="J583"/>
  <c r="H583"/>
  <c r="J579"/>
  <c r="H579"/>
  <c r="J575"/>
  <c r="H575"/>
  <c r="J571"/>
  <c r="H571"/>
  <c r="J567"/>
  <c r="H567"/>
  <c r="J563"/>
  <c r="H563"/>
  <c r="J559"/>
  <c r="H559"/>
  <c r="J555"/>
  <c r="H555"/>
  <c r="J549"/>
  <c r="H549"/>
  <c r="J545"/>
  <c r="H545"/>
  <c r="J541"/>
  <c r="H541"/>
  <c r="J536"/>
  <c r="H536"/>
  <c r="J531"/>
  <c r="H531"/>
  <c r="J523"/>
  <c r="H523"/>
  <c r="J517"/>
  <c r="H517"/>
  <c r="J506"/>
  <c r="H506"/>
  <c r="J502"/>
  <c r="H502"/>
  <c r="J498"/>
  <c r="H498"/>
  <c r="J494"/>
  <c r="H494"/>
  <c r="J490"/>
  <c r="H490"/>
  <c r="J486"/>
  <c r="H486"/>
  <c r="J482"/>
  <c r="H482"/>
  <c r="J478"/>
  <c r="H478"/>
  <c r="J474"/>
  <c r="H474"/>
  <c r="J470"/>
  <c r="H470"/>
  <c r="J466"/>
  <c r="H466"/>
  <c r="J462"/>
  <c r="H462"/>
  <c r="J458"/>
  <c r="H458"/>
  <c r="J454"/>
  <c r="H454"/>
  <c r="J450"/>
  <c r="H450"/>
  <c r="J446"/>
  <c r="H446"/>
  <c r="J442"/>
  <c r="H442"/>
  <c r="J438"/>
  <c r="H438"/>
  <c r="J434"/>
  <c r="H434"/>
  <c r="J430"/>
  <c r="H430"/>
  <c r="J426"/>
  <c r="H426"/>
  <c r="J422"/>
  <c r="H422"/>
  <c r="J418"/>
  <c r="H418"/>
  <c r="J414"/>
  <c r="H414"/>
  <c r="J410"/>
  <c r="H410"/>
  <c r="J406"/>
  <c r="H406"/>
  <c r="J402"/>
  <c r="H402"/>
  <c r="J398"/>
  <c r="H398"/>
  <c r="J394"/>
  <c r="H394"/>
  <c r="J390"/>
  <c r="H390"/>
  <c r="J386"/>
  <c r="H386"/>
  <c r="J382"/>
  <c r="H382"/>
  <c r="J378"/>
  <c r="H378"/>
  <c r="J374"/>
  <c r="H374"/>
  <c r="J370"/>
  <c r="H370"/>
  <c r="J366"/>
  <c r="H366"/>
  <c r="J362"/>
  <c r="H362"/>
  <c r="J358"/>
  <c r="H358"/>
  <c r="J354"/>
  <c r="H354"/>
  <c r="J350"/>
  <c r="H350"/>
  <c r="J346"/>
  <c r="H346"/>
  <c r="J342"/>
  <c r="H342"/>
  <c r="J338"/>
  <c r="H338"/>
  <c r="J334"/>
  <c r="H334"/>
  <c r="J330"/>
  <c r="H330"/>
  <c r="J326"/>
  <c r="H326"/>
  <c r="J322"/>
  <c r="H322"/>
  <c r="J318"/>
  <c r="H318"/>
  <c r="J314"/>
  <c r="H314"/>
  <c r="J310"/>
  <c r="H310"/>
  <c r="J306"/>
  <c r="H306"/>
  <c r="J302"/>
  <c r="H302"/>
  <c r="J298"/>
  <c r="H298"/>
  <c r="J294"/>
  <c r="H294"/>
  <c r="J290"/>
  <c r="H290"/>
  <c r="J286"/>
  <c r="H286"/>
  <c r="J282"/>
  <c r="H282"/>
  <c r="J278"/>
  <c r="H278"/>
  <c r="J274"/>
  <c r="H274"/>
  <c r="J270"/>
  <c r="H270"/>
  <c r="J266"/>
  <c r="H266"/>
  <c r="J262"/>
  <c r="H262"/>
  <c r="J258"/>
  <c r="H258"/>
  <c r="J254"/>
  <c r="H254"/>
  <c r="J250"/>
  <c r="H250"/>
  <c r="J246"/>
  <c r="H246"/>
  <c r="J242"/>
  <c r="H242"/>
  <c r="J238"/>
  <c r="H238"/>
  <c r="J234"/>
  <c r="H234"/>
  <c r="J230"/>
  <c r="H230"/>
  <c r="J226"/>
  <c r="H226"/>
  <c r="J222"/>
  <c r="H222"/>
  <c r="G222"/>
  <c r="J218"/>
  <c r="H218"/>
  <c r="G218"/>
  <c r="J214"/>
  <c r="H214"/>
  <c r="G214"/>
  <c r="J210"/>
  <c r="H210"/>
  <c r="G210"/>
  <c r="J206"/>
  <c r="H206"/>
  <c r="G206"/>
  <c r="J202"/>
  <c r="H202"/>
  <c r="G202"/>
  <c r="J198"/>
  <c r="H198"/>
  <c r="G198"/>
  <c r="J194"/>
  <c r="H194"/>
  <c r="G194"/>
  <c r="J190"/>
  <c r="H190"/>
  <c r="G190"/>
  <c r="J186"/>
  <c r="H186"/>
  <c r="G186"/>
  <c r="J182"/>
  <c r="H182"/>
  <c r="G182"/>
  <c r="J178"/>
  <c r="H178"/>
  <c r="G178"/>
  <c r="J174"/>
  <c r="H174"/>
  <c r="G174"/>
  <c r="J170"/>
  <c r="H170"/>
  <c r="G170"/>
  <c r="J166"/>
  <c r="H166"/>
  <c r="G166"/>
  <c r="J162"/>
  <c r="H162"/>
  <c r="G162"/>
  <c r="J158"/>
  <c r="H158"/>
  <c r="G158"/>
  <c r="J154"/>
  <c r="H154"/>
  <c r="G154"/>
  <c r="J150"/>
  <c r="H150"/>
  <c r="G150"/>
  <c r="J146"/>
  <c r="H146"/>
  <c r="G146"/>
  <c r="J142"/>
  <c r="H142"/>
  <c r="G142"/>
  <c r="J138"/>
  <c r="H138"/>
  <c r="G138"/>
  <c r="J134"/>
  <c r="H134"/>
  <c r="G134"/>
  <c r="J130"/>
  <c r="H130"/>
  <c r="G130"/>
  <c r="J126"/>
  <c r="H126"/>
  <c r="G126"/>
  <c r="J122"/>
  <c r="H122"/>
  <c r="G122"/>
  <c r="J118"/>
  <c r="H118"/>
  <c r="G118"/>
  <c r="J114"/>
  <c r="H114"/>
  <c r="G114"/>
  <c r="J110"/>
  <c r="H110"/>
  <c r="G110"/>
  <c r="J106"/>
  <c r="H106"/>
  <c r="G106"/>
  <c r="J102"/>
  <c r="H102"/>
  <c r="G102"/>
  <c r="J98"/>
  <c r="H98"/>
  <c r="G98"/>
  <c r="J94"/>
  <c r="H94"/>
  <c r="G94"/>
  <c r="J90"/>
  <c r="H90"/>
  <c r="G90"/>
  <c r="J86"/>
  <c r="H86"/>
  <c r="G86"/>
  <c r="J82"/>
  <c r="H82"/>
  <c r="G82"/>
  <c r="J78"/>
  <c r="H78"/>
  <c r="G78"/>
  <c r="J74"/>
  <c r="H74"/>
  <c r="G74"/>
  <c r="J70"/>
  <c r="H70"/>
  <c r="G70"/>
  <c r="J66"/>
  <c r="H66"/>
  <c r="G66"/>
  <c r="J62"/>
  <c r="H62"/>
  <c r="G62"/>
  <c r="J58"/>
  <c r="H58"/>
  <c r="G58"/>
  <c r="J54"/>
  <c r="H54"/>
  <c r="G54"/>
  <c r="J50"/>
  <c r="H50"/>
  <c r="G50"/>
  <c r="J46"/>
  <c r="H46"/>
  <c r="G46"/>
  <c r="J42"/>
  <c r="H42"/>
  <c r="G42"/>
  <c r="J38"/>
  <c r="H38"/>
  <c r="G38"/>
  <c r="J34"/>
  <c r="H34"/>
  <c r="G34"/>
  <c r="J30"/>
  <c r="H30"/>
  <c r="G30"/>
  <c r="J26"/>
  <c r="H26"/>
  <c r="G26"/>
  <c r="J22"/>
  <c r="H22"/>
  <c r="G22"/>
  <c r="J18"/>
  <c r="H18"/>
  <c r="G18"/>
  <c r="J14"/>
  <c r="H14"/>
  <c r="G14"/>
  <c r="J10"/>
  <c r="H10"/>
  <c r="G10"/>
  <c r="J6"/>
  <c r="I6"/>
  <c r="G1121"/>
  <c r="G1119"/>
  <c r="G1117"/>
  <c r="G1115"/>
  <c r="G1113"/>
  <c r="G1111"/>
  <c r="G1109"/>
  <c r="G1107"/>
  <c r="G1105"/>
  <c r="G1103"/>
  <c r="G1101"/>
  <c r="G1099"/>
  <c r="G1097"/>
  <c r="G1095"/>
  <c r="G1093"/>
  <c r="G1091"/>
  <c r="G1089"/>
  <c r="G1087"/>
  <c r="G1085"/>
  <c r="G1083"/>
  <c r="G1081"/>
  <c r="G1079"/>
  <c r="G1077"/>
  <c r="G1075"/>
  <c r="G1073"/>
  <c r="G1071"/>
  <c r="G1069"/>
  <c r="G1067"/>
  <c r="G1065"/>
  <c r="G1063"/>
  <c r="G1061"/>
  <c r="G1059"/>
  <c r="G1057"/>
  <c r="G1055"/>
  <c r="G1053"/>
  <c r="G1051"/>
  <c r="G1049"/>
  <c r="G1047"/>
  <c r="G1045"/>
  <c r="G1043"/>
  <c r="G1041"/>
  <c r="G1039"/>
  <c r="G1037"/>
  <c r="G1035"/>
  <c r="G1033"/>
  <c r="G1031"/>
  <c r="G1029"/>
  <c r="G1027"/>
  <c r="G1025"/>
  <c r="G1023"/>
  <c r="G1021"/>
  <c r="G1019"/>
  <c r="G1017"/>
  <c r="G1015"/>
  <c r="G1013"/>
  <c r="G1011"/>
  <c r="G1009"/>
  <c r="G1007"/>
  <c r="G1005"/>
  <c r="G1003"/>
  <c r="G1001"/>
  <c r="G999"/>
  <c r="G997"/>
  <c r="G995"/>
  <c r="G993"/>
  <c r="G991"/>
  <c r="G989"/>
  <c r="G987"/>
  <c r="G985"/>
  <c r="G983"/>
  <c r="G981"/>
  <c r="G979"/>
  <c r="G977"/>
  <c r="G975"/>
  <c r="G973"/>
  <c r="G971"/>
  <c r="G969"/>
  <c r="G967"/>
  <c r="G965"/>
  <c r="G963"/>
  <c r="G961"/>
  <c r="G959"/>
  <c r="G957"/>
  <c r="G955"/>
  <c r="G953"/>
  <c r="G951"/>
  <c r="G949"/>
  <c r="G947"/>
  <c r="G945"/>
  <c r="G943"/>
  <c r="G941"/>
  <c r="G939"/>
  <c r="G937"/>
  <c r="G935"/>
  <c r="G933"/>
  <c r="G931"/>
  <c r="G929"/>
  <c r="G927"/>
  <c r="G925"/>
  <c r="G923"/>
  <c r="G921"/>
  <c r="G919"/>
  <c r="G917"/>
  <c r="G915"/>
  <c r="G913"/>
  <c r="G911"/>
  <c r="G909"/>
  <c r="G907"/>
  <c r="G905"/>
  <c r="G903"/>
  <c r="G901"/>
  <c r="G899"/>
  <c r="G897"/>
  <c r="G895"/>
  <c r="G893"/>
  <c r="G891"/>
  <c r="G889"/>
  <c r="G887"/>
  <c r="G885"/>
  <c r="G883"/>
  <c r="G881"/>
  <c r="G879"/>
  <c r="G877"/>
  <c r="G875"/>
  <c r="G873"/>
  <c r="G871"/>
  <c r="G869"/>
  <c r="G867"/>
  <c r="G865"/>
  <c r="G863"/>
  <c r="G861"/>
  <c r="G859"/>
  <c r="G857"/>
  <c r="G855"/>
  <c r="G853"/>
  <c r="G851"/>
  <c r="G849"/>
  <c r="G847"/>
  <c r="G845"/>
  <c r="G843"/>
  <c r="G841"/>
  <c r="G839"/>
  <c r="G837"/>
  <c r="G835"/>
  <c r="G833"/>
  <c r="G831"/>
  <c r="G829"/>
  <c r="G827"/>
  <c r="G825"/>
  <c r="G823"/>
  <c r="G821"/>
  <c r="G819"/>
  <c r="G817"/>
  <c r="G815"/>
  <c r="G813"/>
  <c r="G811"/>
  <c r="G809"/>
  <c r="G699"/>
  <c r="G697"/>
  <c r="G695"/>
  <c r="G693"/>
  <c r="G691"/>
  <c r="G689"/>
  <c r="G687"/>
  <c r="G685"/>
  <c r="G683"/>
  <c r="G681"/>
  <c r="G679"/>
  <c r="G677"/>
  <c r="G675"/>
  <c r="G673"/>
  <c r="G671"/>
  <c r="G669"/>
  <c r="G667"/>
  <c r="G665"/>
  <c r="G663"/>
  <c r="G661"/>
  <c r="G659"/>
  <c r="G657"/>
  <c r="G655"/>
  <c r="G653"/>
  <c r="G651"/>
  <c r="G649"/>
  <c r="G647"/>
  <c r="G645"/>
  <c r="G643"/>
  <c r="G641"/>
  <c r="G639"/>
  <c r="G637"/>
  <c r="G635"/>
  <c r="G633"/>
  <c r="G631"/>
  <c r="G629"/>
  <c r="G627"/>
  <c r="G625"/>
  <c r="G623"/>
  <c r="G621"/>
  <c r="G619"/>
  <c r="G617"/>
  <c r="G615"/>
  <c r="G613"/>
  <c r="G611"/>
  <c r="G609"/>
  <c r="G607"/>
  <c r="G605"/>
  <c r="G603"/>
  <c r="G601"/>
  <c r="G599"/>
  <c r="G597"/>
  <c r="G595"/>
  <c r="G593"/>
  <c r="G591"/>
  <c r="G589"/>
  <c r="G587"/>
  <c r="G585"/>
  <c r="G583"/>
  <c r="G581"/>
  <c r="G579"/>
  <c r="G577"/>
  <c r="G575"/>
  <c r="G573"/>
  <c r="G571"/>
  <c r="G569"/>
  <c r="G567"/>
  <c r="G565"/>
  <c r="G563"/>
  <c r="G561"/>
  <c r="G559"/>
  <c r="G557"/>
  <c r="G555"/>
  <c r="G551"/>
  <c r="G549"/>
  <c r="G547"/>
  <c r="G545"/>
  <c r="G543"/>
  <c r="G541"/>
  <c r="G538"/>
  <c r="G529"/>
  <c r="G525"/>
  <c r="G523"/>
  <c r="G519"/>
  <c r="G517"/>
  <c r="G508"/>
  <c r="G506"/>
  <c r="G504"/>
  <c r="G502"/>
  <c r="G500"/>
  <c r="G498"/>
  <c r="G496"/>
  <c r="G494"/>
  <c r="G492"/>
  <c r="G490"/>
  <c r="G488"/>
  <c r="G486"/>
  <c r="G484"/>
  <c r="G482"/>
  <c r="G480"/>
  <c r="G478"/>
  <c r="G476"/>
  <c r="G474"/>
  <c r="G472"/>
  <c r="G470"/>
  <c r="G468"/>
  <c r="G466"/>
  <c r="G464"/>
  <c r="G462"/>
  <c r="G460"/>
  <c r="G458"/>
  <c r="G456"/>
  <c r="G454"/>
  <c r="G452"/>
  <c r="G450"/>
  <c r="G448"/>
  <c r="G446"/>
  <c r="G444"/>
  <c r="G442"/>
  <c r="G440"/>
  <c r="G438"/>
  <c r="G436"/>
  <c r="G434"/>
  <c r="G432"/>
  <c r="G430"/>
  <c r="G428"/>
  <c r="G426"/>
  <c r="G424"/>
  <c r="G422"/>
  <c r="G420"/>
  <c r="G418"/>
  <c r="G416"/>
  <c r="G414"/>
  <c r="G412"/>
  <c r="G410"/>
  <c r="G408"/>
  <c r="G406"/>
  <c r="G404"/>
  <c r="G402"/>
  <c r="G400"/>
  <c r="G398"/>
  <c r="G396"/>
  <c r="G394"/>
  <c r="G392"/>
  <c r="G390"/>
  <c r="G388"/>
  <c r="G386"/>
  <c r="G384"/>
  <c r="G382"/>
  <c r="G380"/>
  <c r="G378"/>
  <c r="G376"/>
  <c r="G374"/>
  <c r="G372"/>
  <c r="G370"/>
  <c r="G368"/>
  <c r="G366"/>
  <c r="G364"/>
  <c r="G362"/>
  <c r="G360"/>
  <c r="G358"/>
  <c r="G356"/>
  <c r="G354"/>
  <c r="G352"/>
  <c r="G350"/>
  <c r="G348"/>
  <c r="G346"/>
  <c r="G344"/>
  <c r="G342"/>
  <c r="G340"/>
  <c r="G338"/>
  <c r="G336"/>
  <c r="G334"/>
  <c r="G332"/>
  <c r="G330"/>
  <c r="G328"/>
  <c r="G326"/>
  <c r="G324"/>
  <c r="G322"/>
  <c r="G320"/>
  <c r="G318"/>
  <c r="G316"/>
  <c r="G314"/>
  <c r="G312"/>
  <c r="G310"/>
  <c r="G308"/>
  <c r="G306"/>
  <c r="G304"/>
  <c r="G302"/>
  <c r="G300"/>
  <c r="G298"/>
  <c r="G296"/>
  <c r="G294"/>
  <c r="G292"/>
  <c r="G290"/>
  <c r="G288"/>
  <c r="G286"/>
  <c r="G284"/>
  <c r="G282"/>
  <c r="G280"/>
  <c r="G278"/>
  <c r="G276"/>
  <c r="G274"/>
  <c r="G272"/>
  <c r="G270"/>
  <c r="G268"/>
  <c r="G266"/>
  <c r="G264"/>
  <c r="G262"/>
  <c r="G260"/>
  <c r="G258"/>
  <c r="G256"/>
  <c r="G254"/>
  <c r="G252"/>
  <c r="G250"/>
  <c r="G248"/>
  <c r="G246"/>
  <c r="G244"/>
  <c r="G242"/>
  <c r="G240"/>
  <c r="G238"/>
  <c r="G236"/>
  <c r="G234"/>
  <c r="G232"/>
  <c r="G230"/>
  <c r="G228"/>
  <c r="G226"/>
  <c r="G224"/>
  <c r="I221"/>
  <c r="I216"/>
  <c r="I213"/>
  <c r="I208"/>
  <c r="I205"/>
  <c r="I200"/>
  <c r="I197"/>
  <c r="I192"/>
  <c r="I189"/>
  <c r="I184"/>
  <c r="I181"/>
  <c r="I176"/>
  <c r="I173"/>
  <c r="I168"/>
  <c r="I165"/>
  <c r="I160"/>
  <c r="I157"/>
  <c r="I152"/>
  <c r="I149"/>
  <c r="I144"/>
  <c r="I141"/>
  <c r="I136"/>
  <c r="I133"/>
  <c r="I128"/>
  <c r="I125"/>
  <c r="I120"/>
  <c r="I117"/>
  <c r="I112"/>
  <c r="I109"/>
  <c r="I104"/>
  <c r="I101"/>
  <c r="I96"/>
  <c r="I93"/>
  <c r="I88"/>
  <c r="I85"/>
  <c r="I80"/>
  <c r="I77"/>
  <c r="I72"/>
  <c r="I69"/>
  <c r="I64"/>
  <c r="I61"/>
  <c r="I56"/>
  <c r="I53"/>
  <c r="I48"/>
  <c r="I45"/>
  <c r="I40"/>
  <c r="I37"/>
  <c r="I32"/>
  <c r="I29"/>
  <c r="I24"/>
  <c r="I21"/>
  <c r="I16"/>
  <c r="I13"/>
  <c r="I8"/>
  <c r="H1121"/>
  <c r="H1111"/>
  <c r="H1105"/>
  <c r="H1095"/>
  <c r="H1089"/>
  <c r="H1079"/>
  <c r="H1073"/>
  <c r="H1063"/>
  <c r="H1057"/>
  <c r="H1047"/>
  <c r="H1041"/>
  <c r="H1031"/>
  <c r="H1025"/>
  <c r="H1015"/>
  <c r="H1009"/>
  <c r="H999"/>
  <c r="H993"/>
  <c r="H983"/>
  <c r="H977"/>
  <c r="H967"/>
  <c r="H961"/>
  <c r="H955"/>
  <c r="H943"/>
  <c r="H927"/>
  <c r="H911"/>
  <c r="H895"/>
  <c r="H879"/>
  <c r="H863"/>
  <c r="J1092"/>
  <c r="J1084"/>
  <c r="J1076"/>
  <c r="J1068"/>
  <c r="J1064"/>
  <c r="J1056"/>
  <c r="J1052"/>
  <c r="J1048"/>
  <c r="J1044"/>
  <c r="J1040"/>
  <c r="J1036"/>
  <c r="J1032"/>
  <c r="J1028"/>
  <c r="J1024"/>
  <c r="J1020"/>
  <c r="J1016"/>
  <c r="J1012"/>
  <c r="J1008"/>
  <c r="J1004"/>
  <c r="J1000"/>
  <c r="J996"/>
  <c r="J992"/>
  <c r="J988"/>
  <c r="J984"/>
  <c r="J980"/>
  <c r="J976"/>
  <c r="J972"/>
  <c r="J968"/>
  <c r="J964"/>
  <c r="J960"/>
  <c r="J956"/>
  <c r="H956"/>
  <c r="J952"/>
  <c r="H952"/>
  <c r="J948"/>
  <c r="H948"/>
  <c r="J944"/>
  <c r="H944"/>
  <c r="J940"/>
  <c r="H940"/>
  <c r="J936"/>
  <c r="H936"/>
  <c r="J932"/>
  <c r="H932"/>
  <c r="J928"/>
  <c r="H928"/>
  <c r="J924"/>
  <c r="H924"/>
  <c r="J920"/>
  <c r="H920"/>
  <c r="J916"/>
  <c r="H916"/>
  <c r="J912"/>
  <c r="H912"/>
  <c r="J908"/>
  <c r="H908"/>
  <c r="J904"/>
  <c r="H904"/>
  <c r="J900"/>
  <c r="H900"/>
  <c r="J896"/>
  <c r="H896"/>
  <c r="J892"/>
  <c r="H892"/>
  <c r="J888"/>
  <c r="H888"/>
  <c r="J884"/>
  <c r="H884"/>
  <c r="J880"/>
  <c r="H880"/>
  <c r="J876"/>
  <c r="H876"/>
  <c r="J872"/>
  <c r="H872"/>
  <c r="J868"/>
  <c r="H868"/>
  <c r="J864"/>
  <c r="H864"/>
  <c r="J860"/>
  <c r="H860"/>
  <c r="J856"/>
  <c r="H856"/>
  <c r="J852"/>
  <c r="H852"/>
  <c r="J848"/>
  <c r="H848"/>
  <c r="J844"/>
  <c r="H844"/>
  <c r="J840"/>
  <c r="H840"/>
  <c r="J836"/>
  <c r="H836"/>
  <c r="J832"/>
  <c r="H832"/>
  <c r="J828"/>
  <c r="H828"/>
  <c r="J824"/>
  <c r="H824"/>
  <c r="J820"/>
  <c r="H820"/>
  <c r="J816"/>
  <c r="H816"/>
  <c r="J812"/>
  <c r="H812"/>
  <c r="J700"/>
  <c r="H700"/>
  <c r="J696"/>
  <c r="H696"/>
  <c r="J692"/>
  <c r="H692"/>
  <c r="J688"/>
  <c r="H688"/>
  <c r="J684"/>
  <c r="H684"/>
  <c r="J680"/>
  <c r="H680"/>
  <c r="J676"/>
  <c r="H676"/>
  <c r="J668"/>
  <c r="H668"/>
  <c r="J664"/>
  <c r="H664"/>
  <c r="J660"/>
  <c r="H660"/>
  <c r="J656"/>
  <c r="H656"/>
  <c r="J652"/>
  <c r="H652"/>
  <c r="J648"/>
  <c r="H648"/>
  <c r="J644"/>
  <c r="H644"/>
  <c r="J640"/>
  <c r="H640"/>
  <c r="J636"/>
  <c r="H636"/>
  <c r="J632"/>
  <c r="H632"/>
  <c r="J628"/>
  <c r="H628"/>
  <c r="J624"/>
  <c r="H624"/>
  <c r="J620"/>
  <c r="H620"/>
  <c r="J616"/>
  <c r="H616"/>
  <c r="J612"/>
  <c r="H612"/>
  <c r="J608"/>
  <c r="H608"/>
  <c r="J604"/>
  <c r="H604"/>
  <c r="J600"/>
  <c r="H600"/>
  <c r="J596"/>
  <c r="H596"/>
  <c r="J592"/>
  <c r="H592"/>
  <c r="J588"/>
  <c r="H588"/>
  <c r="J584"/>
  <c r="H584"/>
  <c r="J580"/>
  <c r="H580"/>
  <c r="J576"/>
  <c r="H576"/>
  <c r="J572"/>
  <c r="H572"/>
  <c r="J568"/>
  <c r="H568"/>
  <c r="J564"/>
  <c r="H564"/>
  <c r="J560"/>
  <c r="H560"/>
  <c r="J556"/>
  <c r="H556"/>
  <c r="J550"/>
  <c r="H550"/>
  <c r="J546"/>
  <c r="H546"/>
  <c r="J542"/>
  <c r="H542"/>
  <c r="J524"/>
  <c r="H524"/>
  <c r="J518"/>
  <c r="H518"/>
  <c r="G511"/>
  <c r="J511"/>
  <c r="H511"/>
  <c r="J507"/>
  <c r="H507"/>
  <c r="J503"/>
  <c r="H503"/>
  <c r="J499"/>
  <c r="H499"/>
  <c r="J495"/>
  <c r="H495"/>
  <c r="J491"/>
  <c r="H491"/>
  <c r="J487"/>
  <c r="H487"/>
  <c r="J483"/>
  <c r="H483"/>
  <c r="J479"/>
  <c r="H479"/>
  <c r="J475"/>
  <c r="H475"/>
  <c r="J471"/>
  <c r="H471"/>
  <c r="J467"/>
  <c r="H467"/>
  <c r="J463"/>
  <c r="H463"/>
  <c r="J459"/>
  <c r="H459"/>
  <c r="J455"/>
  <c r="H455"/>
  <c r="J451"/>
  <c r="H451"/>
  <c r="J447"/>
  <c r="H447"/>
  <c r="J443"/>
  <c r="H443"/>
  <c r="J439"/>
  <c r="H439"/>
  <c r="J435"/>
  <c r="H435"/>
  <c r="J431"/>
  <c r="H431"/>
  <c r="J427"/>
  <c r="H427"/>
  <c r="J423"/>
  <c r="H423"/>
  <c r="J419"/>
  <c r="H419"/>
  <c r="J415"/>
  <c r="H415"/>
  <c r="J411"/>
  <c r="H411"/>
  <c r="J407"/>
  <c r="H407"/>
  <c r="J403"/>
  <c r="H403"/>
  <c r="J399"/>
  <c r="H399"/>
  <c r="J395"/>
  <c r="H395"/>
  <c r="J391"/>
  <c r="H391"/>
  <c r="J387"/>
  <c r="H387"/>
  <c r="J383"/>
  <c r="H383"/>
  <c r="J379"/>
  <c r="H379"/>
  <c r="J375"/>
  <c r="H375"/>
  <c r="J371"/>
  <c r="H371"/>
  <c r="J367"/>
  <c r="H367"/>
  <c r="J363"/>
  <c r="H363"/>
  <c r="J359"/>
  <c r="H359"/>
  <c r="J355"/>
  <c r="H355"/>
  <c r="J351"/>
  <c r="H351"/>
  <c r="J347"/>
  <c r="H347"/>
  <c r="J343"/>
  <c r="H343"/>
  <c r="J339"/>
  <c r="H339"/>
  <c r="J335"/>
  <c r="H335"/>
  <c r="J331"/>
  <c r="H331"/>
  <c r="J327"/>
  <c r="H327"/>
  <c r="J323"/>
  <c r="H323"/>
  <c r="J319"/>
  <c r="H319"/>
  <c r="J315"/>
  <c r="H315"/>
  <c r="J311"/>
  <c r="H311"/>
  <c r="J307"/>
  <c r="H307"/>
  <c r="J303"/>
  <c r="H303"/>
  <c r="J299"/>
  <c r="H299"/>
  <c r="J295"/>
  <c r="H295"/>
  <c r="J291"/>
  <c r="H291"/>
  <c r="J287"/>
  <c r="H287"/>
  <c r="J283"/>
  <c r="H283"/>
  <c r="J279"/>
  <c r="H279"/>
  <c r="J275"/>
  <c r="H275"/>
  <c r="J271"/>
  <c r="H271"/>
  <c r="J267"/>
  <c r="H267"/>
  <c r="J263"/>
  <c r="H263"/>
  <c r="J259"/>
  <c r="H259"/>
  <c r="J255"/>
  <c r="H255"/>
  <c r="J251"/>
  <c r="H251"/>
  <c r="J247"/>
  <c r="H247"/>
  <c r="J243"/>
  <c r="H243"/>
  <c r="J239"/>
  <c r="H239"/>
  <c r="J235"/>
  <c r="H235"/>
  <c r="J231"/>
  <c r="H231"/>
  <c r="J227"/>
  <c r="H227"/>
  <c r="J223"/>
  <c r="H223"/>
  <c r="J219"/>
  <c r="H219"/>
  <c r="J215"/>
  <c r="H215"/>
  <c r="J211"/>
  <c r="H211"/>
  <c r="J207"/>
  <c r="H207"/>
  <c r="J203"/>
  <c r="H203"/>
  <c r="J199"/>
  <c r="H199"/>
  <c r="J195"/>
  <c r="H195"/>
  <c r="J191"/>
  <c r="H191"/>
  <c r="J187"/>
  <c r="H187"/>
  <c r="J183"/>
  <c r="H183"/>
  <c r="J179"/>
  <c r="H179"/>
  <c r="J175"/>
  <c r="H175"/>
  <c r="J171"/>
  <c r="H171"/>
  <c r="J167"/>
  <c r="H167"/>
  <c r="J163"/>
  <c r="H163"/>
  <c r="J159"/>
  <c r="H159"/>
  <c r="J155"/>
  <c r="H155"/>
  <c r="J151"/>
  <c r="H151"/>
  <c r="J147"/>
  <c r="H147"/>
  <c r="J143"/>
  <c r="H143"/>
  <c r="J139"/>
  <c r="H139"/>
  <c r="J135"/>
  <c r="H135"/>
  <c r="J131"/>
  <c r="H131"/>
  <c r="J127"/>
  <c r="H127"/>
  <c r="J123"/>
  <c r="H123"/>
  <c r="J119"/>
  <c r="H119"/>
  <c r="J115"/>
  <c r="H115"/>
  <c r="J111"/>
  <c r="H111"/>
  <c r="J107"/>
  <c r="H107"/>
  <c r="J103"/>
  <c r="H103"/>
  <c r="J99"/>
  <c r="H99"/>
  <c r="J95"/>
  <c r="H95"/>
  <c r="J91"/>
  <c r="H91"/>
  <c r="J87"/>
  <c r="H87"/>
  <c r="J83"/>
  <c r="H83"/>
  <c r="J79"/>
  <c r="H79"/>
  <c r="J75"/>
  <c r="H75"/>
  <c r="J71"/>
  <c r="H71"/>
  <c r="J67"/>
  <c r="H67"/>
  <c r="J63"/>
  <c r="H63"/>
  <c r="J59"/>
  <c r="H59"/>
  <c r="J55"/>
  <c r="H55"/>
  <c r="J51"/>
  <c r="H51"/>
  <c r="J47"/>
  <c r="H47"/>
  <c r="J43"/>
  <c r="H43"/>
  <c r="J39"/>
  <c r="H39"/>
  <c r="J35"/>
  <c r="H35"/>
  <c r="J31"/>
  <c r="H31"/>
  <c r="J27"/>
  <c r="H27"/>
  <c r="J23"/>
  <c r="H23"/>
  <c r="J19"/>
  <c r="H19"/>
  <c r="J15"/>
  <c r="H15"/>
  <c r="J11"/>
  <c r="H11"/>
  <c r="J7"/>
  <c r="H7"/>
  <c r="G6"/>
  <c r="I1117"/>
  <c r="I1107"/>
  <c r="I1101"/>
  <c r="I1097"/>
  <c r="I1095"/>
  <c r="I1093"/>
  <c r="I1091"/>
  <c r="I1089"/>
  <c r="I1087"/>
  <c r="I1085"/>
  <c r="I1083"/>
  <c r="I1081"/>
  <c r="I1079"/>
  <c r="I1077"/>
  <c r="I1075"/>
  <c r="I1073"/>
  <c r="I1071"/>
  <c r="I1069"/>
  <c r="I1067"/>
  <c r="I1065"/>
  <c r="I1063"/>
  <c r="I1061"/>
  <c r="I1059"/>
  <c r="I1057"/>
  <c r="I1055"/>
  <c r="I1053"/>
  <c r="I1051"/>
  <c r="I1049"/>
  <c r="I1047"/>
  <c r="I1045"/>
  <c r="I1043"/>
  <c r="I1041"/>
  <c r="I1039"/>
  <c r="I1037"/>
  <c r="I1035"/>
  <c r="I1033"/>
  <c r="I1031"/>
  <c r="I1029"/>
  <c r="I1027"/>
  <c r="I1025"/>
  <c r="I1023"/>
  <c r="I1021"/>
  <c r="I1019"/>
  <c r="I1017"/>
  <c r="I1015"/>
  <c r="I1013"/>
  <c r="I1011"/>
  <c r="I1009"/>
  <c r="I1007"/>
  <c r="I1005"/>
  <c r="I1003"/>
  <c r="I1001"/>
  <c r="I999"/>
  <c r="I997"/>
  <c r="I995"/>
  <c r="I993"/>
  <c r="I991"/>
  <c r="I989"/>
  <c r="I987"/>
  <c r="I985"/>
  <c r="I983"/>
  <c r="I981"/>
  <c r="I979"/>
  <c r="I977"/>
  <c r="I975"/>
  <c r="I973"/>
  <c r="I971"/>
  <c r="I969"/>
  <c r="I967"/>
  <c r="I965"/>
  <c r="I963"/>
  <c r="I961"/>
  <c r="I959"/>
  <c r="I957"/>
  <c r="I955"/>
  <c r="I953"/>
  <c r="I951"/>
  <c r="I949"/>
  <c r="I947"/>
  <c r="I945"/>
  <c r="I943"/>
  <c r="I941"/>
  <c r="I939"/>
  <c r="I937"/>
  <c r="I935"/>
  <c r="I933"/>
  <c r="I931"/>
  <c r="I929"/>
  <c r="I927"/>
  <c r="I925"/>
  <c r="I923"/>
  <c r="I921"/>
  <c r="I919"/>
  <c r="I917"/>
  <c r="I915"/>
  <c r="I913"/>
  <c r="I911"/>
  <c r="I909"/>
  <c r="I907"/>
  <c r="I905"/>
  <c r="I903"/>
  <c r="I901"/>
  <c r="I899"/>
  <c r="I897"/>
  <c r="I895"/>
  <c r="I893"/>
  <c r="I891"/>
  <c r="I889"/>
  <c r="I887"/>
  <c r="I885"/>
  <c r="I883"/>
  <c r="I881"/>
  <c r="I879"/>
  <c r="I877"/>
  <c r="I875"/>
  <c r="I873"/>
  <c r="I871"/>
  <c r="I869"/>
  <c r="I867"/>
  <c r="I865"/>
  <c r="I863"/>
  <c r="I861"/>
  <c r="I859"/>
  <c r="I857"/>
  <c r="I855"/>
  <c r="I853"/>
  <c r="I851"/>
  <c r="I849"/>
  <c r="I847"/>
  <c r="I845"/>
  <c r="I843"/>
  <c r="I841"/>
  <c r="I839"/>
  <c r="I837"/>
  <c r="I835"/>
  <c r="I833"/>
  <c r="I831"/>
  <c r="I829"/>
  <c r="I827"/>
  <c r="I825"/>
  <c r="I823"/>
  <c r="I821"/>
  <c r="I819"/>
  <c r="I817"/>
  <c r="I815"/>
  <c r="I813"/>
  <c r="I811"/>
  <c r="I809"/>
  <c r="I699"/>
  <c r="I697"/>
  <c r="I695"/>
  <c r="I693"/>
  <c r="I691"/>
  <c r="I689"/>
  <c r="I687"/>
  <c r="I685"/>
  <c r="I683"/>
  <c r="I681"/>
  <c r="I679"/>
  <c r="I677"/>
  <c r="I675"/>
  <c r="I673"/>
  <c r="I671"/>
  <c r="I669"/>
  <c r="I667"/>
  <c r="I665"/>
  <c r="I663"/>
  <c r="I661"/>
  <c r="I659"/>
  <c r="I657"/>
  <c r="I655"/>
  <c r="I653"/>
  <c r="I651"/>
  <c r="I649"/>
  <c r="I647"/>
  <c r="I645"/>
  <c r="I643"/>
  <c r="I641"/>
  <c r="I639"/>
  <c r="I637"/>
  <c r="I635"/>
  <c r="I633"/>
  <c r="I631"/>
  <c r="I629"/>
  <c r="I627"/>
  <c r="I625"/>
  <c r="I623"/>
  <c r="I621"/>
  <c r="I619"/>
  <c r="I617"/>
  <c r="I615"/>
  <c r="I613"/>
  <c r="I611"/>
  <c r="I609"/>
  <c r="I607"/>
  <c r="I605"/>
  <c r="I603"/>
  <c r="I601"/>
  <c r="I599"/>
  <c r="I597"/>
  <c r="I595"/>
  <c r="I593"/>
  <c r="I591"/>
  <c r="I589"/>
  <c r="I587"/>
  <c r="I585"/>
  <c r="I583"/>
  <c r="I581"/>
  <c r="I579"/>
  <c r="I577"/>
  <c r="I575"/>
  <c r="I573"/>
  <c r="I571"/>
  <c r="I569"/>
  <c r="I567"/>
  <c r="I565"/>
  <c r="I563"/>
  <c r="I561"/>
  <c r="I559"/>
  <c r="I557"/>
  <c r="I555"/>
  <c r="I551"/>
  <c r="I549"/>
  <c r="I547"/>
  <c r="I545"/>
  <c r="I543"/>
  <c r="I541"/>
  <c r="I538"/>
  <c r="I529"/>
  <c r="I525"/>
  <c r="I523"/>
  <c r="I519"/>
  <c r="I517"/>
  <c r="I508"/>
  <c r="I506"/>
  <c r="I504"/>
  <c r="I502"/>
  <c r="I500"/>
  <c r="I498"/>
  <c r="I496"/>
  <c r="I494"/>
  <c r="I492"/>
  <c r="I490"/>
  <c r="I488"/>
  <c r="I486"/>
  <c r="I484"/>
  <c r="I482"/>
  <c r="I480"/>
  <c r="I478"/>
  <c r="I476"/>
  <c r="I474"/>
  <c r="I472"/>
  <c r="I470"/>
  <c r="I468"/>
  <c r="I466"/>
  <c r="I464"/>
  <c r="I462"/>
  <c r="I460"/>
  <c r="I458"/>
  <c r="I456"/>
  <c r="I454"/>
  <c r="I452"/>
  <c r="I450"/>
  <c r="I448"/>
  <c r="I446"/>
  <c r="I444"/>
  <c r="I442"/>
  <c r="I440"/>
  <c r="I438"/>
  <c r="I436"/>
  <c r="I434"/>
  <c r="I432"/>
  <c r="I430"/>
  <c r="I428"/>
  <c r="I426"/>
  <c r="I424"/>
  <c r="I422"/>
  <c r="I420"/>
  <c r="I418"/>
  <c r="I416"/>
  <c r="I414"/>
  <c r="I412"/>
  <c r="I410"/>
  <c r="I408"/>
  <c r="I406"/>
  <c r="I404"/>
  <c r="I402"/>
  <c r="I400"/>
  <c r="I398"/>
  <c r="I396"/>
  <c r="I394"/>
  <c r="I392"/>
  <c r="I390"/>
  <c r="I388"/>
  <c r="I386"/>
  <c r="I384"/>
  <c r="I382"/>
  <c r="I380"/>
  <c r="I378"/>
  <c r="I376"/>
  <c r="I374"/>
  <c r="I372"/>
  <c r="I370"/>
  <c r="I368"/>
  <c r="I366"/>
  <c r="I364"/>
  <c r="I362"/>
  <c r="I360"/>
  <c r="I358"/>
  <c r="I356"/>
  <c r="I354"/>
  <c r="I352"/>
  <c r="I350"/>
  <c r="I348"/>
  <c r="I346"/>
  <c r="I344"/>
  <c r="I342"/>
  <c r="I340"/>
  <c r="I338"/>
  <c r="I336"/>
  <c r="I334"/>
  <c r="I332"/>
  <c r="I330"/>
  <c r="I328"/>
  <c r="I326"/>
  <c r="I324"/>
  <c r="I322"/>
  <c r="I320"/>
  <c r="I318"/>
  <c r="I316"/>
  <c r="I314"/>
  <c r="I312"/>
  <c r="I310"/>
  <c r="I308"/>
  <c r="I306"/>
  <c r="I304"/>
  <c r="I302"/>
  <c r="I300"/>
  <c r="I298"/>
  <c r="I296"/>
  <c r="I294"/>
  <c r="I292"/>
  <c r="I290"/>
  <c r="I288"/>
  <c r="I286"/>
  <c r="I284"/>
  <c r="I282"/>
  <c r="I280"/>
  <c r="I278"/>
  <c r="I276"/>
  <c r="I274"/>
  <c r="I272"/>
  <c r="I270"/>
  <c r="I268"/>
  <c r="I266"/>
  <c r="I264"/>
  <c r="I262"/>
  <c r="I260"/>
  <c r="I258"/>
  <c r="I256"/>
  <c r="I254"/>
  <c r="I252"/>
  <c r="I250"/>
  <c r="I248"/>
  <c r="I246"/>
  <c r="I244"/>
  <c r="I242"/>
  <c r="I240"/>
  <c r="I238"/>
  <c r="I236"/>
  <c r="I234"/>
  <c r="I232"/>
  <c r="I230"/>
  <c r="I228"/>
  <c r="I226"/>
  <c r="I224"/>
  <c r="I222"/>
  <c r="I219"/>
  <c r="G217"/>
  <c r="I214"/>
  <c r="I211"/>
  <c r="G209"/>
  <c r="I206"/>
  <c r="I203"/>
  <c r="G201"/>
  <c r="I198"/>
  <c r="I195"/>
  <c r="G193"/>
  <c r="I190"/>
  <c r="I187"/>
  <c r="G185"/>
  <c r="I182"/>
  <c r="I179"/>
  <c r="G177"/>
  <c r="I174"/>
  <c r="I171"/>
  <c r="G169"/>
  <c r="I166"/>
  <c r="I163"/>
  <c r="G161"/>
  <c r="I158"/>
  <c r="I155"/>
  <c r="G153"/>
  <c r="I150"/>
  <c r="I147"/>
  <c r="G145"/>
  <c r="I142"/>
  <c r="I139"/>
  <c r="G137"/>
  <c r="I134"/>
  <c r="I131"/>
  <c r="G129"/>
  <c r="I126"/>
  <c r="I123"/>
  <c r="G121"/>
  <c r="I118"/>
  <c r="I115"/>
  <c r="G113"/>
  <c r="I110"/>
  <c r="I107"/>
  <c r="G105"/>
  <c r="I102"/>
  <c r="I99"/>
  <c r="G97"/>
  <c r="I94"/>
  <c r="I91"/>
  <c r="G89"/>
  <c r="I86"/>
  <c r="I83"/>
  <c r="G81"/>
  <c r="I78"/>
  <c r="I75"/>
  <c r="G73"/>
  <c r="I70"/>
  <c r="I67"/>
  <c r="G65"/>
  <c r="I62"/>
  <c r="I59"/>
  <c r="G57"/>
  <c r="I54"/>
  <c r="I51"/>
  <c r="G49"/>
  <c r="I46"/>
  <c r="I43"/>
  <c r="G41"/>
  <c r="I38"/>
  <c r="I35"/>
  <c r="G33"/>
  <c r="I30"/>
  <c r="I27"/>
  <c r="G25"/>
  <c r="I22"/>
  <c r="I19"/>
  <c r="G17"/>
  <c r="I14"/>
  <c r="I11"/>
  <c r="G9"/>
  <c r="H6"/>
  <c r="H1096"/>
  <c r="H1091"/>
  <c r="H1085"/>
  <c r="H1080"/>
  <c r="H1075"/>
  <c r="H1069"/>
  <c r="H1064"/>
  <c r="H1059"/>
  <c r="H1053"/>
  <c r="H1048"/>
  <c r="H1043"/>
  <c r="H1037"/>
  <c r="H1032"/>
  <c r="H1027"/>
  <c r="H1021"/>
  <c r="H1016"/>
  <c r="H1011"/>
  <c r="H1005"/>
  <c r="H1000"/>
  <c r="H995"/>
  <c r="H989"/>
  <c r="H984"/>
  <c r="H979"/>
  <c r="H973"/>
  <c r="H968"/>
  <c r="H963"/>
  <c r="H957"/>
  <c r="H947"/>
  <c r="H931"/>
  <c r="H915"/>
  <c r="H899"/>
  <c r="H883"/>
  <c r="H867"/>
  <c r="H851"/>
  <c r="I539"/>
  <c r="H539"/>
  <c r="G539"/>
  <c r="H537"/>
  <c r="J537"/>
  <c r="G537"/>
  <c r="I537"/>
  <c r="H535"/>
  <c r="G535"/>
  <c r="I535"/>
  <c r="J535"/>
  <c r="H534"/>
  <c r="J534"/>
  <c r="G534"/>
  <c r="I534"/>
  <c r="G532"/>
  <c r="I532"/>
  <c r="J532"/>
  <c r="H532"/>
  <c r="G530"/>
  <c r="J530"/>
  <c r="I530"/>
  <c r="H530"/>
  <c r="I528"/>
  <c r="H528"/>
  <c r="J528"/>
  <c r="G528"/>
  <c r="G527"/>
  <c r="I527"/>
  <c r="H527"/>
  <c r="G510"/>
  <c r="I510"/>
  <c r="G512"/>
  <c r="J512"/>
  <c r="H512"/>
  <c r="H510"/>
  <c r="J510"/>
  <c r="C6" i="60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6"/>
  <c r="C337"/>
  <c r="C33"/>
  <c r="K11" i="56" l="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0"/>
  <c r="D26" i="58"/>
  <c r="D27"/>
  <c r="D28"/>
  <c r="D30"/>
  <c r="D29"/>
  <c r="D31"/>
  <c r="D32"/>
  <c r="F26"/>
  <c r="F27"/>
  <c r="F28"/>
  <c r="F30"/>
  <c r="F29"/>
  <c r="F31"/>
  <c r="F32"/>
  <c r="F25"/>
  <c r="D25"/>
  <c r="E4" i="56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3"/>
  <c r="H29" i="58" l="1"/>
  <c r="I29" s="1"/>
  <c r="H26"/>
  <c r="I26" s="1"/>
  <c r="H31"/>
  <c r="I31" s="1"/>
  <c r="H27"/>
  <c r="I27" s="1"/>
  <c r="H32"/>
  <c r="I32" s="1"/>
  <c r="H28"/>
  <c r="I28" s="1"/>
  <c r="H25"/>
  <c r="H30"/>
  <c r="I30" s="1"/>
  <c r="E2" i="56"/>
  <c r="J32" i="58" l="1"/>
  <c r="J29"/>
  <c r="J30"/>
  <c r="J27"/>
  <c r="J28"/>
  <c r="J31"/>
  <c r="E3" i="5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2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普通攻击</t>
        </r>
        <r>
          <rPr>
            <sz val="9"/>
            <color indexed="81"/>
            <rFont val="Tahoma"/>
            <family val="2"/>
          </rPr>
          <t xml:space="preserve">
2-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拉幕技能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宠物普攻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宠物技能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2-屏幕中心偏移量
3-目标对象中心偏移量
4-受击对象所在行的左边位置
5-受击对象所在行的中间位置
6-受击对象所在行的右边位置
7-受击对象所在列的前排位置
8-受击对象所在列的后排位置
9-敌方2号位置
10-我方2号位置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3-目标对象中心点向→偏移x像素，向↑偏移y像素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3-目标对象中心向→偏移x像素，向↑偏移y像素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 xml:space="preserve">action_XXXX
</t>
        </r>
        <r>
          <rPr>
            <sz val="9"/>
            <color indexed="81"/>
            <rFont val="宋体"/>
            <family val="3"/>
            <charset val="134"/>
          </rPr>
          <t>用于敌人和我方都有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的情况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弹道爆炸的的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</t>
        </r>
        <r>
          <rPr>
            <sz val="9"/>
            <color indexed="81"/>
            <rFont val="Tahoma"/>
            <family val="2"/>
          </rPr>
          <t>knight_info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monster_info</t>
        </r>
        <r>
          <rPr>
            <sz val="9"/>
            <color indexed="81"/>
            <rFont val="宋体"/>
            <family val="3"/>
            <charset val="134"/>
          </rPr>
          <t>引用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播放的技能</t>
        </r>
        <r>
          <rPr>
            <sz val="9"/>
            <color indexed="81"/>
            <rFont val="Tahoma"/>
            <family val="2"/>
          </rPr>
          <t>id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普通攻击</t>
        </r>
        <r>
          <rPr>
            <sz val="9"/>
            <color indexed="81"/>
            <rFont val="Tahoma"/>
            <family val="2"/>
          </rPr>
          <t xml:space="preserve">
2-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拉幕技能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宠物普攻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宠物技能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普通攻击</t>
        </r>
        <r>
          <rPr>
            <sz val="9"/>
            <color indexed="81"/>
            <rFont val="Tahoma"/>
            <family val="2"/>
          </rPr>
          <t xml:space="preserve">
2-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拉幕技能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宠物普攻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宠物技能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2-屏幕中心偏移量
3-目标对象中心偏移量
4-受击对象所在行的左边位置
5-受击对象所在行的中间位置
6-受击对象所在行的右边位置
7-受击对象所在列的前排位置
8-受击对象所在列的后排位置
9-敌方2号位置
10-我方2号位置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3-目标对象中心点向→偏移x像素，向↑偏移y像素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3-目标对象中心向→偏移x像素，向↑偏移y像素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 xml:space="preserve">action_XXXX
</t>
        </r>
        <r>
          <rPr>
            <sz val="9"/>
            <color indexed="81"/>
            <rFont val="宋体"/>
            <family val="3"/>
            <charset val="134"/>
          </rPr>
          <t>用于敌人和我方都有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的情况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</commentList>
</comments>
</file>

<file path=xl/sharedStrings.xml><?xml version="1.0" encoding="utf-8"?>
<sst xmlns="http://schemas.openxmlformats.org/spreadsheetml/2006/main" count="6596" uniqueCount="2015">
  <si>
    <t>金属骑士</t>
  </si>
  <si>
    <t>毒刺</t>
  </si>
  <si>
    <t>地底王</t>
  </si>
  <si>
    <t>蚊女王</t>
  </si>
  <si>
    <t>海带人</t>
  </si>
  <si>
    <t>深海之王</t>
  </si>
  <si>
    <t>风扇</t>
  </si>
  <si>
    <t>小猪银行</t>
  </si>
  <si>
    <t>变异巨人</t>
  </si>
  <si>
    <t>超合金黑光</t>
    <phoneticPr fontId="1" type="noConversion"/>
  </si>
  <si>
    <t>技能名称</t>
    <phoneticPr fontId="1" type="noConversion"/>
  </si>
  <si>
    <t>连续普通拳</t>
    <phoneticPr fontId="1" type="noConversion"/>
  </si>
  <si>
    <t>合体技能名称</t>
    <phoneticPr fontId="1" type="noConversion"/>
  </si>
  <si>
    <t>原子斩</t>
    <phoneticPr fontId="1" type="noConversion"/>
  </si>
  <si>
    <t>背心擒摔</t>
  </si>
  <si>
    <t>流水岩碎拳</t>
    <phoneticPr fontId="1" type="noConversion"/>
  </si>
  <si>
    <t>ID</t>
    <phoneticPr fontId="1" type="noConversion"/>
  </si>
  <si>
    <t>英雄形象</t>
  </si>
  <si>
    <t>普通攻击效果</t>
    <phoneticPr fontId="1" type="noConversion"/>
  </si>
  <si>
    <t>技能名称</t>
    <phoneticPr fontId="1" type="noConversion"/>
  </si>
  <si>
    <t>技能效果</t>
    <phoneticPr fontId="1" type="noConversion"/>
  </si>
  <si>
    <t>音速索尼克</t>
  </si>
  <si>
    <t>十影葬</t>
  </si>
  <si>
    <t>对所有敌人造成115%物理伤害，5%概率造成眩晕，敌人受到的伤害增加10%，持续2回合</t>
  </si>
  <si>
    <t>对前排敌人造成70%法术伤害，20%概率减少2点怒气，持续2回合</t>
  </si>
  <si>
    <t>流水岩碎拳</t>
  </si>
  <si>
    <t>对前排敌人造成165%法术伤害，50%概率减少2点怒气，15%概率造成眩晕，持续2回合</t>
  </si>
  <si>
    <t>对前排敌人造成231%法术伤害，80%概率减少2点怒气，25%概率造成昏迷，持续2回合</t>
  </si>
  <si>
    <t>小龙卷</t>
  </si>
  <si>
    <t>对所有敌人造成40%法术伤害，10%概率减少2点怒气，持续2回合</t>
  </si>
  <si>
    <t>对所有敌人造成115%法术伤害，25%概率减少2点怒气，我方随机两个英雄伤害提高20%，持续2回合</t>
  </si>
  <si>
    <t>念流旋转风暴</t>
  </si>
  <si>
    <t>饿狼</t>
  </si>
  <si>
    <t>神杀瞬击</t>
  </si>
  <si>
    <t>波罗斯</t>
  </si>
  <si>
    <t>流星爆发</t>
  </si>
  <si>
    <t>导弹攻击</t>
  </si>
  <si>
    <t>甜心假面</t>
  </si>
  <si>
    <t>超合金黑光</t>
  </si>
  <si>
    <t>最强肉体</t>
  </si>
  <si>
    <t>背心尊者</t>
  </si>
  <si>
    <t>僵尸男</t>
  </si>
  <si>
    <t>风刃斩</t>
  </si>
  <si>
    <t>KING</t>
  </si>
  <si>
    <t>金属球棒</t>
  </si>
  <si>
    <t>怒罗严暴击</t>
  </si>
  <si>
    <t>杰诺斯</t>
  </si>
  <si>
    <t>焚烧</t>
  </si>
  <si>
    <t>天空之王</t>
  </si>
  <si>
    <t>格洛里巴斯</t>
  </si>
  <si>
    <t>战斗盔甲</t>
  </si>
  <si>
    <t>吹雪</t>
  </si>
  <si>
    <t>警犬侠</t>
  </si>
  <si>
    <t>猪神</t>
  </si>
  <si>
    <t>吞噬</t>
  </si>
  <si>
    <t>海飞丝</t>
  </si>
  <si>
    <t>梅而紫迦德</t>
  </si>
  <si>
    <t>钻头武士</t>
  </si>
  <si>
    <t>驱动骑士</t>
  </si>
  <si>
    <t>蜈蚣长老</t>
  </si>
  <si>
    <t>百足大翻滚</t>
  </si>
  <si>
    <t>外星女王</t>
  </si>
  <si>
    <t>机神G4</t>
  </si>
  <si>
    <t>帝王引擎</t>
  </si>
  <si>
    <t>丘舞太刀</t>
  </si>
  <si>
    <t>阿修罗盔甲</t>
  </si>
  <si>
    <t>阿修罗模式</t>
  </si>
  <si>
    <t>性感囚犯</t>
  </si>
  <si>
    <t>天使连打</t>
  </si>
  <si>
    <t>居合钢</t>
  </si>
  <si>
    <t>格鲁甘修鲁</t>
  </si>
  <si>
    <t>地底人</t>
  </si>
  <si>
    <t>桃源团杂兵</t>
  </si>
  <si>
    <t>三头龟</t>
  </si>
  <si>
    <t>万年蝉幼虫</t>
  </si>
  <si>
    <t>章鱼怪</t>
  </si>
  <si>
    <t>克隆博士</t>
  </si>
  <si>
    <t>雪人怪</t>
  </si>
  <si>
    <t>茶岚子</t>
  </si>
  <si>
    <t>千年蝉幼虫</t>
  </si>
  <si>
    <t>海底人</t>
  </si>
  <si>
    <t>野人怪</t>
  </si>
  <si>
    <t>天空怪人</t>
  </si>
  <si>
    <t>克隆人</t>
  </si>
  <si>
    <t>小机器人</t>
  </si>
  <si>
    <t>龟龟柏洛斯</t>
  </si>
  <si>
    <t>大力怪</t>
  </si>
  <si>
    <t>百年蝉幼虫</t>
  </si>
  <si>
    <t>猪怪</t>
  </si>
  <si>
    <t>机甲杂兵</t>
  </si>
  <si>
    <t>风扇怪人</t>
  </si>
  <si>
    <t>博士</t>
  </si>
  <si>
    <t>海洋章鱼人</t>
  </si>
  <si>
    <t>冲浪女</t>
  </si>
  <si>
    <t>奇袭梅</t>
  </si>
  <si>
    <t>原始人王八</t>
  </si>
  <si>
    <t>螺旋桨</t>
  </si>
  <si>
    <t>银行猪怪</t>
  </si>
  <si>
    <t>大雪人</t>
  </si>
  <si>
    <t>臭花</t>
  </si>
  <si>
    <t>萝莉女</t>
  </si>
  <si>
    <t>鹭</t>
  </si>
  <si>
    <t>拳击怪人</t>
  </si>
  <si>
    <t>陆地怪兽</t>
  </si>
  <si>
    <t>霸王臭花</t>
  </si>
  <si>
    <t>哈尔托里诺</t>
  </si>
  <si>
    <t>白色雪怪</t>
  </si>
  <si>
    <t>光头拳怪</t>
  </si>
  <si>
    <t>肌肉怪</t>
  </si>
  <si>
    <t>三眼外星人</t>
  </si>
  <si>
    <t>小女孩</t>
  </si>
  <si>
    <t>霸王花</t>
  </si>
  <si>
    <t>道馆弟子</t>
  </si>
  <si>
    <t>原始野人</t>
  </si>
  <si>
    <t>岩石怪</t>
  </si>
  <si>
    <t>小美女</t>
  </si>
  <si>
    <t>袖珍机器人</t>
  </si>
  <si>
    <t>空手道弟子</t>
  </si>
  <si>
    <t>蜘蛛怪</t>
  </si>
  <si>
    <t>吃惊的美女</t>
  </si>
  <si>
    <t>天空鸟人</t>
  </si>
  <si>
    <t>蜘蛛半人兽</t>
  </si>
  <si>
    <t>光头杂兵</t>
  </si>
  <si>
    <t>蝉幼虫</t>
  </si>
  <si>
    <t>比基尼美女</t>
  </si>
  <si>
    <t>克隆体</t>
  </si>
  <si>
    <t>梅人</t>
  </si>
  <si>
    <t>愤怒雪人怪</t>
  </si>
  <si>
    <t>地底喽啰</t>
  </si>
  <si>
    <t>大弟子</t>
  </si>
  <si>
    <t>萝莉小姑娘</t>
  </si>
  <si>
    <t>快拳黑人</t>
  </si>
  <si>
    <t>海章鱼</t>
  </si>
  <si>
    <t>风扇怪物</t>
  </si>
  <si>
    <t>小猪储蓄罐</t>
  </si>
  <si>
    <t>原始人</t>
  </si>
  <si>
    <t>鸟人</t>
  </si>
  <si>
    <t>机械兵</t>
  </si>
  <si>
    <t>战甲喽啰</t>
  </si>
  <si>
    <t>认真殴打</t>
  </si>
  <si>
    <t>童帝</t>
  </si>
  <si>
    <t>对单个敌人造成100%物理伤害</t>
    <phoneticPr fontId="1" type="noConversion"/>
  </si>
  <si>
    <t>对所有敌人造成40%物理伤害，50%概率恢复自身2点怒气</t>
    <phoneticPr fontId="1" type="noConversion"/>
  </si>
  <si>
    <t>对所有敌人造成115%物理伤害，50%概率恢复自身4点怒气，自身伤害提高25%，持续2回合</t>
    <phoneticPr fontId="1" type="noConversion"/>
  </si>
  <si>
    <t>对所有敌人造成40%物理伤害，敌人受到的伤害增加5%，持续2回合</t>
    <phoneticPr fontId="1" type="noConversion"/>
  </si>
  <si>
    <t>对应少三武将</t>
    <phoneticPr fontId="1" type="noConversion"/>
  </si>
  <si>
    <t>荀彧</t>
    <phoneticPr fontId="1" type="noConversion"/>
  </si>
  <si>
    <t>闪光佛莱士</t>
    <phoneticPr fontId="1" type="noConversion"/>
  </si>
  <si>
    <t>曹仁</t>
    <phoneticPr fontId="1" type="noConversion"/>
  </si>
  <si>
    <t>对单个敌人造成315%物理伤害，自身无敌一回合</t>
    <phoneticPr fontId="1" type="noConversion"/>
  </si>
  <si>
    <t>对前排敌人造成159%法术伤害，50%概率提升我方随机一人4点怒气</t>
    <phoneticPr fontId="1" type="noConversion"/>
  </si>
  <si>
    <t>巨型钻头刺</t>
  </si>
  <si>
    <t>念动流石波</t>
  </si>
  <si>
    <t>强酸溶解</t>
  </si>
  <si>
    <t>外星超能</t>
  </si>
  <si>
    <t>山猿</t>
  </si>
  <si>
    <t>蛇咬拳斯内克</t>
  </si>
  <si>
    <t>重战车兜裆布</t>
  </si>
  <si>
    <t>战车炮直拳</t>
  </si>
  <si>
    <t>巴涅西凯</t>
  </si>
  <si>
    <t>协会管理员</t>
  </si>
  <si>
    <t>雷光贤治</t>
  </si>
  <si>
    <t>青焰</t>
  </si>
  <si>
    <t>牛牛</t>
  </si>
  <si>
    <t>对所有敌人造成111%物理伤害，本次攻击的暴击率提升40%，敌人受到的伤害提高10%，持续2回合</t>
    <phoneticPr fontId="1" type="noConversion"/>
  </si>
  <si>
    <t>魏延</t>
    <phoneticPr fontId="1" type="noConversion"/>
  </si>
  <si>
    <t>对所有敌人造成149%物理伤害，50%概率恢复自身4点怒气，自身伤害提高30%，持续2回合，此技能有30%额外命中率和暴击率</t>
    <phoneticPr fontId="1" type="noConversion"/>
  </si>
  <si>
    <t>对所有敌人造成161%物理伤害，恢复自身4点怒气，自身伤害提高50%，同时免疫所有减益状态，持续2回合，此技能有50%额外命中率和暴击率</t>
    <phoneticPr fontId="1" type="noConversion"/>
  </si>
  <si>
    <t>诸葛亮</t>
  </si>
  <si>
    <t>银色獠牙</t>
    <phoneticPr fontId="1" type="noConversion"/>
  </si>
  <si>
    <t>黑暗炎龙刀</t>
  </si>
  <si>
    <t>对敌人造成100%物理伤害</t>
  </si>
  <si>
    <t>对目标和随机另1个敌人造成207%物理伤害，降低敌人防御60%，持续1回合</t>
  </si>
  <si>
    <t>程昱</t>
  </si>
  <si>
    <t>典韦</t>
  </si>
  <si>
    <t>甄姬</t>
  </si>
  <si>
    <t>曹丕</t>
  </si>
  <si>
    <t>祝融</t>
  </si>
  <si>
    <t>法正</t>
  </si>
  <si>
    <t>马良</t>
  </si>
  <si>
    <t>夏侯涓</t>
  </si>
  <si>
    <t>黄月英</t>
  </si>
  <si>
    <t>张苞</t>
  </si>
  <si>
    <t>程普</t>
  </si>
  <si>
    <t>孙尚香</t>
  </si>
  <si>
    <t>步练师</t>
  </si>
  <si>
    <t>周泰</t>
  </si>
  <si>
    <t>黄盖</t>
  </si>
  <si>
    <t>徐盛</t>
  </si>
  <si>
    <t>陈宫</t>
  </si>
  <si>
    <t>高顺</t>
  </si>
  <si>
    <t>田丰</t>
  </si>
  <si>
    <t>沮授</t>
  </si>
  <si>
    <t>颜良</t>
  </si>
  <si>
    <t>文丑</t>
  </si>
  <si>
    <t>李典</t>
  </si>
  <si>
    <t>满宠</t>
  </si>
  <si>
    <t>曹洪</t>
  </si>
  <si>
    <t>曹纯</t>
  </si>
  <si>
    <t>文聘</t>
  </si>
  <si>
    <t>许攸</t>
  </si>
  <si>
    <t>曹休</t>
  </si>
  <si>
    <t>曹真</t>
  </si>
  <si>
    <t>杨修</t>
  </si>
  <si>
    <t>曹冲</t>
  </si>
  <si>
    <t>王朗</t>
  </si>
  <si>
    <t>曹植</t>
  </si>
  <si>
    <t>钟会</t>
  </si>
  <si>
    <t>司马昭</t>
  </si>
  <si>
    <t>张春华</t>
  </si>
  <si>
    <t>王异</t>
  </si>
  <si>
    <t>辛宪英</t>
  </si>
  <si>
    <t>司马师</t>
  </si>
  <si>
    <t>关平</t>
  </si>
  <si>
    <t>关索</t>
  </si>
  <si>
    <t>关银屏</t>
  </si>
  <si>
    <t>张星彩</t>
  </si>
  <si>
    <t>鲍三娘</t>
  </si>
  <si>
    <t>马谡</t>
  </si>
  <si>
    <t>蒋琬</t>
  </si>
  <si>
    <t>廖化</t>
  </si>
  <si>
    <t>刘禅</t>
  </si>
  <si>
    <t>糜竺</t>
  </si>
  <si>
    <t>甘夫人</t>
  </si>
  <si>
    <t>周仓</t>
  </si>
  <si>
    <t>马岱</t>
  </si>
  <si>
    <t>韩当</t>
  </si>
  <si>
    <t>潘璋</t>
  </si>
  <si>
    <t>凌统</t>
  </si>
  <si>
    <t>诸葛瑾</t>
  </si>
  <si>
    <t>诸葛恪</t>
  </si>
  <si>
    <t>吴国太</t>
  </si>
  <si>
    <t>顾雍</t>
  </si>
  <si>
    <t>王平</t>
  </si>
  <si>
    <t>华歆</t>
  </si>
  <si>
    <t>皇甫嵩</t>
  </si>
  <si>
    <t>刘表</t>
  </si>
  <si>
    <t>张宝</t>
  </si>
  <si>
    <t>张梁</t>
  </si>
  <si>
    <t>袁术</t>
  </si>
  <si>
    <t>孙乾</t>
  </si>
  <si>
    <t>张燕</t>
  </si>
  <si>
    <t>张鲁</t>
  </si>
  <si>
    <t>潘凤</t>
  </si>
  <si>
    <t>孔融</t>
  </si>
  <si>
    <t>严颜</t>
  </si>
  <si>
    <t>陆绩</t>
  </si>
  <si>
    <t>公孙渊</t>
  </si>
  <si>
    <t>臧霸</t>
  </si>
  <si>
    <t>朱然</t>
  </si>
  <si>
    <t>张允</t>
  </si>
  <si>
    <t>曹昂</t>
  </si>
  <si>
    <t>刘晔</t>
  </si>
  <si>
    <t>董昭</t>
  </si>
  <si>
    <t>郭女王</t>
  </si>
  <si>
    <t>卞夫人</t>
  </si>
  <si>
    <t>典满</t>
  </si>
  <si>
    <t>苗泽</t>
  </si>
  <si>
    <t>胡车儿</t>
  </si>
  <si>
    <t>夏侯恩</t>
  </si>
  <si>
    <t>吕旷</t>
  </si>
  <si>
    <t>张虎</t>
  </si>
  <si>
    <t>糜夫人</t>
  </si>
  <si>
    <t>张松</t>
  </si>
  <si>
    <t>黄皓</t>
  </si>
  <si>
    <t>阚泽</t>
  </si>
  <si>
    <t>何皇后</t>
  </si>
  <si>
    <t>伏皇后</t>
  </si>
  <si>
    <t>何进</t>
  </si>
  <si>
    <t>汉献帝</t>
  </si>
  <si>
    <t>西凉兵</t>
  </si>
  <si>
    <t>医生</t>
  </si>
  <si>
    <t>西凉铁骑</t>
  </si>
  <si>
    <t>黄巾党</t>
  </si>
  <si>
    <t>魔术妙手</t>
  </si>
  <si>
    <t>鼓舞士气</t>
  </si>
  <si>
    <t>对单个敌人造成106%物理伤害，50%概率造成流血效果（15%），持续2回合</t>
  </si>
  <si>
    <t>正义撞击</t>
  </si>
  <si>
    <t>模型ID</t>
    <phoneticPr fontId="1" type="noConversion"/>
  </si>
  <si>
    <t>关羽</t>
    <phoneticPr fontId="1" type="noConversion"/>
  </si>
  <si>
    <t>吕蒙</t>
    <phoneticPr fontId="1" type="noConversion"/>
  </si>
  <si>
    <t>对后排敌人造成70%法术伤害</t>
    <phoneticPr fontId="1" type="noConversion"/>
  </si>
  <si>
    <t>居合钢</t>
    <phoneticPr fontId="1" type="noConversion"/>
  </si>
  <si>
    <t>师徒原子斩</t>
    <phoneticPr fontId="1" type="noConversion"/>
  </si>
  <si>
    <t>认真殴打·超</t>
  </si>
  <si>
    <t>音速闪光·超</t>
  </si>
  <si>
    <t>变异进化之力·超</t>
  </si>
  <si>
    <t>念流旋转风暴·超</t>
  </si>
  <si>
    <t>神杀瞬击·超</t>
  </si>
  <si>
    <t>崩星咆哮炮·超</t>
  </si>
  <si>
    <t>机械天才·超</t>
  </si>
  <si>
    <t>海天霸主·超</t>
  </si>
  <si>
    <t>流水岩碎拳·超</t>
  </si>
  <si>
    <t>合体者1</t>
    <phoneticPr fontId="1" type="noConversion"/>
  </si>
  <si>
    <t>合体者2</t>
  </si>
  <si>
    <t>杰诺斯</t>
    <phoneticPr fontId="1" type="noConversion"/>
  </si>
  <si>
    <t>巨人之力</t>
  </si>
  <si>
    <t>张飞</t>
  </si>
  <si>
    <t>黑暗炎龙刀使</t>
  </si>
  <si>
    <t>钉锤头</t>
  </si>
  <si>
    <t>华佗</t>
    <phoneticPr fontId="1" type="noConversion"/>
  </si>
  <si>
    <t>螃蟹怪人</t>
  </si>
  <si>
    <t>学生</t>
  </si>
  <si>
    <t>睫毛</t>
  </si>
  <si>
    <t>老虎背心</t>
  </si>
  <si>
    <t>匹克</t>
  </si>
  <si>
    <t>黄金球</t>
  </si>
  <si>
    <t>无证骑士</t>
  </si>
  <si>
    <t>莫西干头</t>
  </si>
  <si>
    <t>丧服吊带</t>
  </si>
  <si>
    <t>大哲人</t>
  </si>
  <si>
    <t>背心黑洞</t>
  </si>
  <si>
    <t>红围巾斗士</t>
  </si>
  <si>
    <t>冲天好小子</t>
  </si>
  <si>
    <t>闪电侠</t>
  </si>
  <si>
    <t>赤鼻</t>
  </si>
  <si>
    <t>十字键</t>
  </si>
  <si>
    <t>琦玉</t>
  </si>
  <si>
    <t>原子武士</t>
  </si>
  <si>
    <t>闪光佛莱士</t>
  </si>
  <si>
    <t>银色獠牙</t>
  </si>
  <si>
    <t>古力斯尼亚</t>
  </si>
  <si>
    <t>武装大猩猩</t>
  </si>
  <si>
    <t>万年蝉成虫</t>
  </si>
  <si>
    <t>狮子兽王</t>
  </si>
  <si>
    <t>大背头侠</t>
  </si>
  <si>
    <t>菠萝人</t>
  </si>
  <si>
    <t>乌马洪</t>
  </si>
  <si>
    <t>海比空格</t>
  </si>
  <si>
    <t>快拳侠</t>
  </si>
  <si>
    <t>地底怪人</t>
  </si>
  <si>
    <t>电灯拉绳怪人</t>
  </si>
  <si>
    <t>拉绳人</t>
  </si>
  <si>
    <t>土龙</t>
  </si>
  <si>
    <t>琦玉</t>
    <phoneticPr fontId="1" type="noConversion"/>
  </si>
  <si>
    <t>治疗生命最少的一个单位（102%+150）</t>
  </si>
  <si>
    <t>周瑜</t>
    <phoneticPr fontId="1" type="noConversion"/>
  </si>
  <si>
    <t>孙坚</t>
    <phoneticPr fontId="1" type="noConversion"/>
  </si>
  <si>
    <t>海王连打</t>
    <phoneticPr fontId="1" type="noConversion"/>
  </si>
  <si>
    <t>山猿之力</t>
    <phoneticPr fontId="1" type="noConversion"/>
  </si>
  <si>
    <t>蛇咬拳斯内克</t>
    <phoneticPr fontId="1" type="noConversion"/>
  </si>
  <si>
    <t>庞德</t>
    <phoneticPr fontId="1" type="noConversion"/>
  </si>
  <si>
    <t>蛇咬拳</t>
    <phoneticPr fontId="1" type="noConversion"/>
  </si>
  <si>
    <t>黑暗炎龙刀使</t>
    <phoneticPr fontId="1" type="noConversion"/>
  </si>
  <si>
    <t>张昭</t>
    <phoneticPr fontId="1" type="noConversion"/>
  </si>
  <si>
    <t>关兴</t>
    <phoneticPr fontId="1" type="noConversion"/>
  </si>
  <si>
    <t>踏无爆威</t>
    <phoneticPr fontId="1" type="noConversion"/>
  </si>
  <si>
    <t>雷光贤治</t>
    <phoneticPr fontId="1" type="noConversion"/>
  </si>
  <si>
    <t>于禁</t>
    <phoneticPr fontId="1" type="noConversion"/>
  </si>
  <si>
    <t>电击棍二刀流</t>
    <phoneticPr fontId="1" type="noConversion"/>
  </si>
  <si>
    <t>青焰</t>
    <phoneticPr fontId="1" type="noConversion"/>
  </si>
  <si>
    <t>青火之焰</t>
    <phoneticPr fontId="1" type="noConversion"/>
  </si>
  <si>
    <t>钉锤头</t>
    <phoneticPr fontId="1" type="noConversion"/>
  </si>
  <si>
    <t>荀攸</t>
    <phoneticPr fontId="1" type="noConversion"/>
  </si>
  <si>
    <t>学生</t>
    <phoneticPr fontId="1" type="noConversion"/>
  </si>
  <si>
    <t>学术</t>
    <phoneticPr fontId="1" type="noConversion"/>
  </si>
  <si>
    <t>睫毛</t>
    <phoneticPr fontId="1" type="noConversion"/>
  </si>
  <si>
    <t>睫毛钳</t>
    <phoneticPr fontId="1" type="noConversion"/>
  </si>
  <si>
    <t>老虎背心</t>
    <phoneticPr fontId="1" type="noConversion"/>
  </si>
  <si>
    <t>背心一击</t>
    <phoneticPr fontId="1" type="noConversion"/>
  </si>
  <si>
    <t>匹克</t>
    <phoneticPr fontId="1" type="noConversion"/>
  </si>
  <si>
    <t>游戏重置</t>
    <phoneticPr fontId="1" type="noConversion"/>
  </si>
  <si>
    <t>黄金球</t>
    <phoneticPr fontId="1" type="noConversion"/>
  </si>
  <si>
    <t>许褚</t>
    <phoneticPr fontId="1" type="noConversion"/>
  </si>
  <si>
    <t>魔术妙手</t>
    <phoneticPr fontId="1" type="noConversion"/>
  </si>
  <si>
    <t>魔术</t>
    <phoneticPr fontId="1" type="noConversion"/>
  </si>
  <si>
    <t>无证骑士</t>
    <phoneticPr fontId="1" type="noConversion"/>
  </si>
  <si>
    <t>蔡文姬</t>
    <phoneticPr fontId="1" type="noConversion"/>
  </si>
  <si>
    <t>莫西干头</t>
    <phoneticPr fontId="1" type="noConversion"/>
  </si>
  <si>
    <t>莫西突击</t>
    <phoneticPr fontId="1" type="noConversion"/>
  </si>
  <si>
    <t>大哲人</t>
    <phoneticPr fontId="1" type="noConversion"/>
  </si>
  <si>
    <t>哲学书</t>
    <phoneticPr fontId="1" type="noConversion"/>
  </si>
  <si>
    <t>背心黑洞</t>
    <phoneticPr fontId="1" type="noConversion"/>
  </si>
  <si>
    <t>背心擒摔</t>
    <phoneticPr fontId="1" type="noConversion"/>
  </si>
  <si>
    <t>红围巾斗士</t>
    <phoneticPr fontId="1" type="noConversion"/>
  </si>
  <si>
    <t>围巾缠绕</t>
    <phoneticPr fontId="1" type="noConversion"/>
  </si>
  <si>
    <t>冲天好小子</t>
    <phoneticPr fontId="1" type="noConversion"/>
  </si>
  <si>
    <t>冲天一击</t>
    <phoneticPr fontId="1" type="noConversion"/>
  </si>
  <si>
    <t>螃蟹怪人</t>
    <phoneticPr fontId="1" type="noConversion"/>
  </si>
  <si>
    <t>徐晃</t>
    <phoneticPr fontId="1" type="noConversion"/>
  </si>
  <si>
    <t>巨钳攻击</t>
    <phoneticPr fontId="1" type="noConversion"/>
  </si>
  <si>
    <t>闪电侠</t>
    <phoneticPr fontId="1" type="noConversion"/>
  </si>
  <si>
    <t>张纮</t>
    <phoneticPr fontId="1" type="noConversion"/>
  </si>
  <si>
    <t>闪电飞踢</t>
    <phoneticPr fontId="1" type="noConversion"/>
  </si>
  <si>
    <t>赤鼻</t>
    <phoneticPr fontId="1" type="noConversion"/>
  </si>
  <si>
    <t>奋力出击</t>
    <phoneticPr fontId="1" type="noConversion"/>
  </si>
  <si>
    <t>十字键</t>
    <phoneticPr fontId="1" type="noConversion"/>
  </si>
  <si>
    <t>孟获</t>
    <phoneticPr fontId="1" type="noConversion"/>
  </si>
  <si>
    <t>十字飞键</t>
    <phoneticPr fontId="1" type="noConversion"/>
  </si>
  <si>
    <t>大背头侠</t>
    <phoneticPr fontId="1" type="noConversion"/>
  </si>
  <si>
    <t>大侠格斗</t>
    <phoneticPr fontId="1" type="noConversion"/>
  </si>
  <si>
    <t>菠萝人</t>
    <phoneticPr fontId="1" type="noConversion"/>
  </si>
  <si>
    <t>投掷菠萝</t>
    <phoneticPr fontId="1" type="noConversion"/>
  </si>
  <si>
    <t>乌马洪</t>
    <phoneticPr fontId="1" type="noConversion"/>
  </si>
  <si>
    <t>乌马飞踢</t>
    <phoneticPr fontId="1" type="noConversion"/>
  </si>
  <si>
    <t>海比空格</t>
    <phoneticPr fontId="1" type="noConversion"/>
  </si>
  <si>
    <t>海空格斗</t>
    <phoneticPr fontId="1" type="noConversion"/>
  </si>
  <si>
    <t>快拳侠</t>
    <phoneticPr fontId="1" type="noConversion"/>
  </si>
  <si>
    <t>快拳出击</t>
    <phoneticPr fontId="1" type="noConversion"/>
  </si>
  <si>
    <t>地底怪人</t>
    <phoneticPr fontId="1" type="noConversion"/>
  </si>
  <si>
    <t>电灯拉绳怪人</t>
    <phoneticPr fontId="1" type="noConversion"/>
  </si>
  <si>
    <t>拉绳人</t>
    <phoneticPr fontId="1" type="noConversion"/>
  </si>
  <si>
    <t>土龙</t>
    <phoneticPr fontId="1" type="noConversion"/>
  </si>
  <si>
    <t>对一列敌人造成#num1#%#damage_type#伤害</t>
  </si>
  <si>
    <t>对前排敌人造成#num1#%#damage_type#伤害</t>
  </si>
  <si>
    <t>对单个敌人造成#num1#%#damage_type#伤害</t>
  </si>
  <si>
    <t>治疗生命最少的1个友军(#num1#%+150)</t>
  </si>
  <si>
    <t>治疗全体友军(#num1#%+250)#test#，每回合恢复生命(50%)，持续2回合</t>
  </si>
  <si>
    <t>对随机3个敌人造成#num1#%#damage_type#伤害</t>
  </si>
  <si>
    <t>对后排敌人造成#num1#%#damage_type#伤害</t>
  </si>
  <si>
    <t>对所有敌人造成#num1#%#damage_type#伤害#test#，本次攻击的暴击率上升40%，敌人受到的伤害提高10%，持续2回合</t>
  </si>
  <si>
    <t>治疗生命最少的1个友军(#num1#%+100)</t>
  </si>
  <si>
    <t>治疗全体友军(#num1#%+200)#test#</t>
  </si>
  <si>
    <t>对后排单个敌人造成#num1#%#damage_type#伤害</t>
  </si>
  <si>
    <t>对后排单个敌人造成#num1#%#damage_type#伤害#test#，15%概率减少3点怒气</t>
  </si>
  <si>
    <t>对前排敌人造成#num1#%#damage_type#伤害#test#</t>
  </si>
  <si>
    <t>对所有敌人造成#num1#%#damage_type#伤害#test#，50%概率造成中毒效果(15%)，持续2回合</t>
  </si>
  <si>
    <t>治疗生命最少的1个友军(#num1#%)</t>
  </si>
  <si>
    <t>闪光佛莱士</t>
    <phoneticPr fontId="1" type="noConversion"/>
  </si>
  <si>
    <t>音速闪光</t>
    <phoneticPr fontId="1" type="noConversion"/>
  </si>
  <si>
    <t>变异疫苗人</t>
    <phoneticPr fontId="1" type="noConversion"/>
  </si>
  <si>
    <t>变异进化之力</t>
    <phoneticPr fontId="1" type="noConversion"/>
  </si>
  <si>
    <t>曹操</t>
    <phoneticPr fontId="1" type="noConversion"/>
  </si>
  <si>
    <t>超能流星</t>
    <phoneticPr fontId="1" type="noConversion"/>
  </si>
  <si>
    <t>吹雪</t>
    <phoneticPr fontId="1" type="noConversion"/>
  </si>
  <si>
    <t>左慈</t>
    <phoneticPr fontId="1" type="noConversion"/>
  </si>
  <si>
    <t>对敌人怒气最高的3个敌人造成65%法术伤害，20%概率减少2点怒气</t>
    <phoneticPr fontId="1" type="noConversion"/>
  </si>
  <si>
    <t>对敌人怒气最高的3个敌人造成175%法术伤害，50%概率减少2点怒气，我方全体闪避提高10%，持续2回合</t>
    <phoneticPr fontId="1" type="noConversion"/>
  </si>
  <si>
    <t>银色獠牙</t>
    <phoneticPr fontId="1" type="noConversion"/>
  </si>
  <si>
    <t>对敌人怒气最高的3个敌人造成227%法术伤害，80%概率减少2点怒气，我方全体闪避提高15%，持续2回合</t>
    <phoneticPr fontId="1" type="noConversion"/>
  </si>
  <si>
    <t>对敌人怒气最高的3个敌人造成245%法术伤害，减少2点怒气，我方全体闪避提高20%，持续2回合</t>
    <phoneticPr fontId="1" type="noConversion"/>
  </si>
  <si>
    <t>吕布</t>
    <phoneticPr fontId="1" type="noConversion"/>
  </si>
  <si>
    <t>对所有敌人造成40%物理伤害，本次攻击命中率和暴击率额外提升30%</t>
    <phoneticPr fontId="1" type="noConversion"/>
  </si>
  <si>
    <t>对所有敌人造成115%物理伤害，10%概率造成眩晕，本次攻击命中率和暴击率额外提升30%</t>
    <phoneticPr fontId="1" type="noConversion"/>
  </si>
  <si>
    <t>崩星咆哮炮</t>
    <phoneticPr fontId="1" type="noConversion"/>
  </si>
  <si>
    <t>对所有敌人造成149%物理伤害，15%概率造成眩晕，本次攻击命中率和暴击率额外提升50%</t>
    <phoneticPr fontId="1" type="noConversion"/>
  </si>
  <si>
    <t>周瑜</t>
    <phoneticPr fontId="1" type="noConversion"/>
  </si>
  <si>
    <t>对所有敌人造成40%法术伤害，造成燃烧效果（40%），持续2回合</t>
    <phoneticPr fontId="1" type="noConversion"/>
  </si>
  <si>
    <t>对所有敌人造成115%法术伤害，造成燃烧效果（60%），持续2回合，5%概率造成眩晕，本次攻击的命中率上升30%</t>
    <phoneticPr fontId="1" type="noConversion"/>
  </si>
  <si>
    <t>机械天才</t>
    <phoneticPr fontId="1" type="noConversion"/>
  </si>
  <si>
    <t>对所有敌人造成149%法术伤害，造成燃烧效果（100%），持续2回合，15%概率造成眩晕，本次攻击的命中率上升30%</t>
    <phoneticPr fontId="1" type="noConversion"/>
  </si>
  <si>
    <t>对所有敌人造成161%法术伤害，造成不可被清除的燃烧效果（120%），持续2回合，20%概率造成眩晕，本次攻击的命中率上升30%</t>
    <phoneticPr fontId="1" type="noConversion"/>
  </si>
  <si>
    <t>孙坚</t>
    <phoneticPr fontId="1" type="noConversion"/>
  </si>
  <si>
    <t>对一列敌人造成80%物理伤害，我方随机2个英雄伤害加成与伤害减免提高10%，持续2回合</t>
    <phoneticPr fontId="1" type="noConversion"/>
  </si>
  <si>
    <t>海王连打</t>
    <phoneticPr fontId="1" type="noConversion"/>
  </si>
  <si>
    <t>对一列敌人造成240%物理伤害，清除对方所有增益状态，我方随机2个英雄伤害加成与伤害减免提高10%，持续2回合</t>
    <phoneticPr fontId="1" type="noConversion"/>
  </si>
  <si>
    <t>海天霸主</t>
    <phoneticPr fontId="1" type="noConversion"/>
  </si>
  <si>
    <t>对一列敌人造成312%物理伤害，清除对方所有增益状态，我方全体英雄伤害加成与伤害减免提高15%，持续2回合</t>
    <phoneticPr fontId="1" type="noConversion"/>
  </si>
  <si>
    <t>对一列敌人造成336%物理伤害，清除对方所有增益状态，我方全体英雄伤害加成与伤害减免提高15%，持续2回合</t>
    <phoneticPr fontId="1" type="noConversion"/>
  </si>
  <si>
    <t>赵云</t>
    <phoneticPr fontId="1" type="noConversion"/>
  </si>
  <si>
    <t>对一列敌人造成80%物理伤害</t>
    <phoneticPr fontId="1" type="noConversion"/>
  </si>
  <si>
    <t>执行正义</t>
    <phoneticPr fontId="1" type="noConversion"/>
  </si>
  <si>
    <t>对一列敌人造成221%物理伤害，50%概率恢复自身2点怒气</t>
    <phoneticPr fontId="1" type="noConversion"/>
  </si>
  <si>
    <t>对一列敌人造成287%物理伤害，50%概率恢复自身4点怒气，敌人的攻击力降低20%，恢复2回合</t>
    <phoneticPr fontId="1" type="noConversion"/>
  </si>
  <si>
    <t>对单个敌人造成100%物理伤害</t>
    <phoneticPr fontId="1" type="noConversion"/>
  </si>
  <si>
    <t>夏侯渊</t>
    <phoneticPr fontId="1" type="noConversion"/>
  </si>
  <si>
    <t>对前排敌人造成70%物理伤害</t>
    <phoneticPr fontId="1" type="noConversion"/>
  </si>
  <si>
    <t>黄忠</t>
    <phoneticPr fontId="1" type="noConversion"/>
  </si>
  <si>
    <t>治疗生命最少的一个单位（102%+150）</t>
    <phoneticPr fontId="1" type="noConversion"/>
  </si>
  <si>
    <t>超强再生</t>
    <phoneticPr fontId="1" type="noConversion"/>
  </si>
  <si>
    <t>治疗全体单位（116%+250），同时恢复自身1点怒气</t>
    <phoneticPr fontId="1" type="noConversion"/>
  </si>
  <si>
    <t>毒刺</t>
    <phoneticPr fontId="1" type="noConversion"/>
  </si>
  <si>
    <t>对单个敌人造成100%法术伤害</t>
    <phoneticPr fontId="1" type="noConversion"/>
  </si>
  <si>
    <t>对目标造成350%法术伤害，并对敌人生命最低的单位造成额外伤害（120%），本次攻击暴击率提升20%</t>
    <phoneticPr fontId="1" type="noConversion"/>
  </si>
  <si>
    <t>刘备</t>
    <phoneticPr fontId="1" type="noConversion"/>
  </si>
  <si>
    <t>治疗生命最少的一个单位（102%+150）</t>
    <phoneticPr fontId="1" type="noConversion"/>
  </si>
  <si>
    <t>撑场面</t>
    <phoneticPr fontId="1" type="noConversion"/>
  </si>
  <si>
    <t>治疗全体单位（116%+250），同时造成恢复效果（50%），持续2回合</t>
    <phoneticPr fontId="1" type="noConversion"/>
  </si>
  <si>
    <t>夏侯惇</t>
    <phoneticPr fontId="1" type="noConversion"/>
  </si>
  <si>
    <t>金属球棒</t>
    <phoneticPr fontId="1" type="noConversion"/>
  </si>
  <si>
    <t>对一列敌人造成232%物理伤害，30%概率造成眩晕</t>
    <phoneticPr fontId="1" type="noConversion"/>
  </si>
  <si>
    <t>背心尊者</t>
    <phoneticPr fontId="1" type="noConversion"/>
  </si>
  <si>
    <t>对一列敌人造成301%物理伤害，40%概率造成眩晕，60%概率减少1点怒气</t>
    <phoneticPr fontId="1" type="noConversion"/>
  </si>
  <si>
    <t>童帝</t>
    <phoneticPr fontId="1" type="noConversion"/>
  </si>
  <si>
    <t>小乔</t>
    <phoneticPr fontId="1" type="noConversion"/>
  </si>
  <si>
    <t>治疗生命最少的一个单位（102%+150）</t>
    <phoneticPr fontId="1" type="noConversion"/>
  </si>
  <si>
    <t>天才助理</t>
    <phoneticPr fontId="1" type="noConversion"/>
  </si>
  <si>
    <t>治疗全体单位（116%+250），对生命低于60%的友军造成额外治疗（50%）</t>
    <phoneticPr fontId="1" type="noConversion"/>
  </si>
  <si>
    <t>对全体敌人造成40%物理伤害</t>
    <phoneticPr fontId="1" type="noConversion"/>
  </si>
  <si>
    <t>古力斯尼亚</t>
    <phoneticPr fontId="1" type="noConversion"/>
  </si>
  <si>
    <t>华雄</t>
    <phoneticPr fontId="1" type="noConversion"/>
  </si>
  <si>
    <t>凶猛撕咬</t>
    <phoneticPr fontId="1" type="noConversion"/>
  </si>
  <si>
    <t>对一列敌人造成232%物理伤害，对目标造成流血伤害（40%），持续2回合</t>
    <phoneticPr fontId="1" type="noConversion"/>
  </si>
  <si>
    <t>甘宁</t>
    <phoneticPr fontId="1" type="noConversion"/>
  </si>
  <si>
    <t>天空之力</t>
    <phoneticPr fontId="1" type="noConversion"/>
  </si>
  <si>
    <t>对一列敌人造成232%物理伤害，35%概率造成眩晕</t>
    <phoneticPr fontId="1" type="noConversion"/>
  </si>
  <si>
    <t>贾诩</t>
    <phoneticPr fontId="1" type="noConversion"/>
  </si>
  <si>
    <t>对前排敌人造成70%法术伤害</t>
    <phoneticPr fontId="1" type="noConversion"/>
  </si>
  <si>
    <t>对前排敌人造成159%法术伤害，造成中毒效果（35%），持续2回合</t>
    <phoneticPr fontId="1" type="noConversion"/>
  </si>
  <si>
    <t>郭嘉</t>
    <phoneticPr fontId="1" type="noConversion"/>
  </si>
  <si>
    <t>地狱岚</t>
    <phoneticPr fontId="1" type="noConversion"/>
  </si>
  <si>
    <t>治疗全体友军(#num1#%+250)#test#，我方随机2个武将增加2点怒气</t>
    <phoneticPr fontId="1" type="noConversion"/>
  </si>
  <si>
    <t>庞统</t>
    <phoneticPr fontId="1" type="noConversion"/>
  </si>
  <si>
    <t>对敌人机器相邻位置造成60%法术伤害</t>
    <phoneticPr fontId="1" type="noConversion"/>
  </si>
  <si>
    <t>鲜血追踪</t>
    <phoneticPr fontId="1" type="noConversion"/>
  </si>
  <si>
    <t>对敌人及其相邻位置造成140%法术伤害，同时造成流血效果（35%），持续2回合</t>
    <phoneticPr fontId="1" type="noConversion"/>
  </si>
  <si>
    <t>猪神</t>
    <phoneticPr fontId="1" type="noConversion"/>
  </si>
  <si>
    <t>猪犬合璧</t>
    <phoneticPr fontId="1" type="noConversion"/>
  </si>
  <si>
    <t>对敌人及其相邻位置造成182%法术伤害，同时造成流血效果（70%），并使目标受到的伤害增加30%，持续2回合</t>
    <phoneticPr fontId="1" type="noConversion"/>
  </si>
  <si>
    <t>徐庶</t>
    <phoneticPr fontId="1" type="noConversion"/>
  </si>
  <si>
    <t>对前排敌人造成70%法术伤害</t>
    <phoneticPr fontId="1" type="noConversion"/>
  </si>
  <si>
    <t>乐进</t>
    <phoneticPr fontId="1" type="noConversion"/>
  </si>
  <si>
    <t>对单个敌人造成100%物理伤害</t>
    <phoneticPr fontId="1" type="noConversion"/>
  </si>
  <si>
    <t>对一列敌人造成232%物理伤害，对敌人生命最低额1个英雄造成额外伤害（175%）</t>
    <phoneticPr fontId="1" type="noConversion"/>
  </si>
  <si>
    <t>貂蝉</t>
    <phoneticPr fontId="1" type="noConversion"/>
  </si>
  <si>
    <t>对单个敌人造成100%法术伤害</t>
    <phoneticPr fontId="1" type="noConversion"/>
  </si>
  <si>
    <t>不死之身</t>
    <phoneticPr fontId="1" type="noConversion"/>
  </si>
  <si>
    <t>对一列敌人造成152%法术伤害，同时恢复自身部分生命（102%+150）</t>
    <phoneticPr fontId="1" type="noConversion"/>
  </si>
  <si>
    <t>武装大猩猩</t>
    <phoneticPr fontId="1" type="noConversion"/>
  </si>
  <si>
    <t>张郃</t>
    <phoneticPr fontId="1" type="noConversion"/>
  </si>
  <si>
    <t>对前排敌人造成70%物理伤害</t>
    <phoneticPr fontId="1" type="noConversion"/>
  </si>
  <si>
    <t>捶胸顿足</t>
    <phoneticPr fontId="1" type="noConversion"/>
  </si>
  <si>
    <t>对前排敌人造成159%物理伤害，20%概率造成眩晕，造成流血效果（30%），持续2回合</t>
    <phoneticPr fontId="1" type="noConversion"/>
  </si>
  <si>
    <t>孙权</t>
    <phoneticPr fontId="1" type="noConversion"/>
  </si>
  <si>
    <t>对前排敌人造成70%法术伤害</t>
    <phoneticPr fontId="1" type="noConversion"/>
  </si>
  <si>
    <t>原子斩</t>
    <phoneticPr fontId="1" type="noConversion"/>
  </si>
  <si>
    <t>对前排敌人造成159%法术伤害，减少1点怒气</t>
    <phoneticPr fontId="1" type="noConversion"/>
  </si>
  <si>
    <t>张角</t>
    <phoneticPr fontId="1" type="noConversion"/>
  </si>
  <si>
    <t>对随机3个敌人造成65%法术伤害</t>
    <phoneticPr fontId="1" type="noConversion"/>
  </si>
  <si>
    <t>机械斩</t>
    <phoneticPr fontId="1" type="noConversion"/>
  </si>
  <si>
    <t>对随机3个敌人造成169%法术伤害，17%概率造成眩晕</t>
    <phoneticPr fontId="1" type="noConversion"/>
  </si>
  <si>
    <t>驱动剑技</t>
    <phoneticPr fontId="1" type="noConversion"/>
  </si>
  <si>
    <t>对随机3个敌人造成219%法术伤害，24%概率造成眩晕，持续1回合，并有50%概率降低目标2点怒气，本次攻击的暴击率上升50%</t>
    <phoneticPr fontId="1" type="noConversion"/>
  </si>
  <si>
    <t>董卓</t>
    <phoneticPr fontId="1" type="noConversion"/>
  </si>
  <si>
    <t>大地震击</t>
    <phoneticPr fontId="1" type="noConversion"/>
  </si>
  <si>
    <t>对前排敌人造成159%物理伤害，19%概率造成眩晕</t>
    <phoneticPr fontId="1" type="noConversion"/>
  </si>
  <si>
    <t>海带人</t>
    <phoneticPr fontId="1" type="noConversion"/>
  </si>
  <si>
    <t>公孙瓒</t>
    <phoneticPr fontId="1" type="noConversion"/>
  </si>
  <si>
    <t>对单个敌人造成100%物理伤害</t>
    <phoneticPr fontId="1" type="noConversion"/>
  </si>
  <si>
    <t>对一列敌人造成232%物理伤害，目标受到的伤害增加30%，持续2回合</t>
    <phoneticPr fontId="1" type="noConversion"/>
  </si>
  <si>
    <t>万年蝉成虫</t>
    <phoneticPr fontId="1" type="noConversion"/>
  </si>
  <si>
    <t>卢植</t>
    <phoneticPr fontId="1" type="noConversion"/>
  </si>
  <si>
    <t>巨翅拍打</t>
    <phoneticPr fontId="1" type="noConversion"/>
  </si>
  <si>
    <t>对单个敌人造成315%物理伤害，本次攻击必定命中，必定暴击。我方全体英雄的暴击率提高20%，命中率提高20%，持续2回合</t>
    <phoneticPr fontId="1" type="noConversion"/>
  </si>
  <si>
    <t>蜈蚣长老</t>
    <phoneticPr fontId="1" type="noConversion"/>
  </si>
  <si>
    <t>超巨型怪人</t>
    <phoneticPr fontId="1" type="noConversion"/>
  </si>
  <si>
    <t>对一列敌人造成232%物理伤害，并降低目标2点怒气，本次攻击必定命中，必定暴击。我方全体英雄的暴击率提高40%，命中率提高40%，持续2回合</t>
    <phoneticPr fontId="1" type="noConversion"/>
  </si>
  <si>
    <t>狮子兽王</t>
    <phoneticPr fontId="1" type="noConversion"/>
  </si>
  <si>
    <t>张辽</t>
    <phoneticPr fontId="1" type="noConversion"/>
  </si>
  <si>
    <t>对前排敌人造成159%物理伤害，17%概率造成眩晕，同时自身受到的伤害减少20%，持续2回合</t>
    <phoneticPr fontId="1" type="noConversion"/>
  </si>
  <si>
    <t>武装大猩猩</t>
    <phoneticPr fontId="1" type="noConversion"/>
  </si>
  <si>
    <t>进化之家</t>
    <phoneticPr fontId="1" type="noConversion"/>
  </si>
  <si>
    <t>对前排敌人造成301%物理伤害，30%减少2点怒气，自身受到伤害减少30%，持续2回合</t>
    <phoneticPr fontId="1" type="noConversion"/>
  </si>
  <si>
    <t>太史慈</t>
    <phoneticPr fontId="1" type="noConversion"/>
  </si>
  <si>
    <t>对后排敌人造成70%物理伤害</t>
    <phoneticPr fontId="1" type="noConversion"/>
  </si>
  <si>
    <t>火力迸射</t>
    <phoneticPr fontId="1" type="noConversion"/>
  </si>
  <si>
    <t>对后排敌人造成159%物理伤害，本次攻击的命中率和暴击率提升30%</t>
    <phoneticPr fontId="1" type="noConversion"/>
  </si>
  <si>
    <t>蚊女王</t>
    <phoneticPr fontId="1" type="noConversion"/>
  </si>
  <si>
    <t>女王风范</t>
    <phoneticPr fontId="1" type="noConversion"/>
  </si>
  <si>
    <t>对前排敌人造成159%物理伤害，我方全体英雄的攻击提高15%，持续2回合</t>
    <phoneticPr fontId="1" type="noConversion"/>
  </si>
  <si>
    <t>大乔</t>
    <phoneticPr fontId="1" type="noConversion"/>
  </si>
  <si>
    <t>对单个敌人造成100%物理伤害</t>
    <phoneticPr fontId="1" type="noConversion"/>
  </si>
  <si>
    <t>地人之力</t>
    <phoneticPr fontId="1" type="noConversion"/>
  </si>
  <si>
    <t>对生命最少的1个敌人造成290%物理伤害，减少2点怒气</t>
    <phoneticPr fontId="1" type="noConversion"/>
  </si>
  <si>
    <t>变异疫苗人</t>
    <phoneticPr fontId="1" type="noConversion"/>
  </si>
  <si>
    <t>姜维</t>
    <phoneticPr fontId="1" type="noConversion"/>
  </si>
  <si>
    <t>对一列敌人造成80%法术伤害</t>
    <phoneticPr fontId="1" type="noConversion"/>
  </si>
  <si>
    <t>超级能量球</t>
    <phoneticPr fontId="1" type="noConversion"/>
  </si>
  <si>
    <t>对所有敌人造成111%法术伤害，自身的闪避率提高30%，持续2回合</t>
    <phoneticPr fontId="1" type="noConversion"/>
  </si>
  <si>
    <t>鲁肃</t>
    <phoneticPr fontId="1" type="noConversion"/>
  </si>
  <si>
    <t>对前排敌人造成70%法术伤害</t>
    <phoneticPr fontId="1" type="noConversion"/>
  </si>
  <si>
    <t>原子斩</t>
    <phoneticPr fontId="1" type="noConversion"/>
  </si>
  <si>
    <t>对前排敌人造成159%法术伤害，我方随机1个英雄增加2点怒气</t>
    <phoneticPr fontId="1" type="noConversion"/>
  </si>
  <si>
    <t>钻头武士</t>
    <phoneticPr fontId="1" type="noConversion"/>
  </si>
  <si>
    <t>双人原子斩</t>
    <phoneticPr fontId="1" type="noConversion"/>
  </si>
  <si>
    <t>马超</t>
    <phoneticPr fontId="1" type="noConversion"/>
  </si>
  <si>
    <t>对单个敌人造成380%物理伤害，本次攻击的暴击率提高30%，持续1回合</t>
    <phoneticPr fontId="1" type="noConversion"/>
  </si>
  <si>
    <t>性感肌肉</t>
    <phoneticPr fontId="1" type="noConversion"/>
  </si>
  <si>
    <t>对目标造成400%物理伤害，并对敌人生命最低的单位造成额外伤害（200%），本次攻击的暴击率提高50%</t>
    <phoneticPr fontId="1" type="noConversion"/>
  </si>
  <si>
    <t>陆逊</t>
    <phoneticPr fontId="1" type="noConversion"/>
  </si>
  <si>
    <t>原子斩</t>
    <phoneticPr fontId="1" type="noConversion"/>
  </si>
  <si>
    <t>孙策</t>
    <phoneticPr fontId="1" type="noConversion"/>
  </si>
  <si>
    <t>对前排敌人造成70%物理伤害</t>
    <phoneticPr fontId="1" type="noConversion"/>
  </si>
  <si>
    <t>蚊虫叮咬</t>
    <phoneticPr fontId="1" type="noConversion"/>
  </si>
  <si>
    <t>司马懿</t>
    <phoneticPr fontId="1" type="noConversion"/>
  </si>
  <si>
    <t>对敌人及其相邻位置造成60%法术伤害</t>
    <phoneticPr fontId="1" type="noConversion"/>
  </si>
  <si>
    <t>对敌人及其相邻位置造成140%法术伤害，本次攻击的暴击率上升40%</t>
    <phoneticPr fontId="1" type="noConversion"/>
  </si>
  <si>
    <t>对敌人及其相邻位置造成182%法术伤害，本次攻击的暴击率上升55%，自身受到的伤害降低20%，持续2回合</t>
    <phoneticPr fontId="1" type="noConversion"/>
  </si>
  <si>
    <t>对单个敌人造成100%法术伤害</t>
    <phoneticPr fontId="1" type="noConversion"/>
  </si>
  <si>
    <t>山猿之力</t>
    <phoneticPr fontId="1" type="noConversion"/>
  </si>
  <si>
    <t>对前排敌人造成152%法术伤害，我方随机2个英雄防御提高30%，持续2回合</t>
    <phoneticPr fontId="1" type="noConversion"/>
  </si>
  <si>
    <t>蛇咬拳斯内克</t>
    <phoneticPr fontId="1" type="noConversion"/>
  </si>
  <si>
    <t>庞德</t>
    <phoneticPr fontId="1" type="noConversion"/>
  </si>
  <si>
    <t>对后排单个敌人造成100%物理伤害</t>
    <phoneticPr fontId="1" type="noConversion"/>
  </si>
  <si>
    <t>蛇咬拳</t>
    <phoneticPr fontId="1" type="noConversion"/>
  </si>
  <si>
    <t>对后排敌人造成152%物理伤害，我方全体英雄抗暴击率提高40%，持续2回合</t>
    <phoneticPr fontId="1" type="noConversion"/>
  </si>
  <si>
    <t>蛇咬拳爆发</t>
    <phoneticPr fontId="1" type="noConversion"/>
  </si>
  <si>
    <t>对随机3个敌人造成209%物理伤害，减少1点怒气，自身闪避率提高30%，持续2回合</t>
    <phoneticPr fontId="1" type="noConversion"/>
  </si>
  <si>
    <t>黑暗炎龙刀使</t>
    <phoneticPr fontId="1" type="noConversion"/>
  </si>
  <si>
    <t>张昭</t>
    <phoneticPr fontId="1" type="noConversion"/>
  </si>
  <si>
    <t>对前排敌人造成152%物理伤害，降低敌人攻击10%</t>
    <phoneticPr fontId="1" type="noConversion"/>
  </si>
  <si>
    <t>关兴</t>
    <phoneticPr fontId="1" type="noConversion"/>
  </si>
  <si>
    <t>对前排敌人造成152%物理伤害，自身受到伤害降低55%，持续2回合</t>
    <phoneticPr fontId="1" type="noConversion"/>
  </si>
  <si>
    <t>魔术炮直拳</t>
    <phoneticPr fontId="1" type="noConversion"/>
  </si>
  <si>
    <t>对前排敌人造成197%物理伤害，自身受到伤害降低55%，我方全体英雄抗暴率提高30%，持续2回合</t>
    <phoneticPr fontId="1" type="noConversion"/>
  </si>
  <si>
    <t>踏无爆威</t>
    <phoneticPr fontId="1" type="noConversion"/>
  </si>
  <si>
    <t>对一列敌人造成221%物理伤害，自身无敌一回合</t>
    <phoneticPr fontId="1" type="noConversion"/>
  </si>
  <si>
    <t>战车爆威</t>
    <phoneticPr fontId="1" type="noConversion"/>
  </si>
  <si>
    <t>治疗生命最少的1个友军</t>
    <phoneticPr fontId="1" type="noConversion"/>
  </si>
  <si>
    <t>治疗全体友军（110%+200）</t>
    <phoneticPr fontId="1" type="noConversion"/>
  </si>
  <si>
    <t>雷光贤治</t>
    <phoneticPr fontId="1" type="noConversion"/>
  </si>
  <si>
    <t>于禁</t>
    <phoneticPr fontId="1" type="noConversion"/>
  </si>
  <si>
    <t>电击棍二刀流</t>
    <phoneticPr fontId="1" type="noConversion"/>
  </si>
  <si>
    <t>对随机3个敌人造成161%物理伤害，自身闪避率提高15%，持续2回合</t>
    <phoneticPr fontId="1" type="noConversion"/>
  </si>
  <si>
    <t>青焰</t>
    <phoneticPr fontId="1" type="noConversion"/>
  </si>
  <si>
    <t>青火之焰</t>
    <phoneticPr fontId="1" type="noConversion"/>
  </si>
  <si>
    <t>对前排敌人造成152%法术伤害，敌人造成的伤害降低10%，持续2回合</t>
    <phoneticPr fontId="1" type="noConversion"/>
  </si>
  <si>
    <t>对后排单个敌人造成100%物理伤害</t>
    <phoneticPr fontId="1" type="noConversion"/>
  </si>
  <si>
    <t>牛牛拳击</t>
    <phoneticPr fontId="1" type="noConversion"/>
  </si>
  <si>
    <t>对后排单个敌人造成300%物理伤害，15%概率减少3点怒气</t>
    <phoneticPr fontId="1" type="noConversion"/>
  </si>
  <si>
    <t>钉锤头</t>
    <phoneticPr fontId="1" type="noConversion"/>
  </si>
  <si>
    <t>荀攸</t>
    <phoneticPr fontId="1" type="noConversion"/>
  </si>
  <si>
    <t>对单个敌人造成100%法术伤害</t>
    <phoneticPr fontId="1" type="noConversion"/>
  </si>
  <si>
    <t>对单个敌人造成300%法术伤害，40%概率造成眩晕</t>
    <phoneticPr fontId="1" type="noConversion"/>
  </si>
  <si>
    <t>黑暗炎龙刀使</t>
    <phoneticPr fontId="1" type="noConversion"/>
  </si>
  <si>
    <t>战甲爆发</t>
    <phoneticPr fontId="1" type="noConversion"/>
  </si>
  <si>
    <t>对单个敌人造成390%法术伤害，100%概率造成眩晕，20%概率吱声增加4点怒气</t>
    <phoneticPr fontId="1" type="noConversion"/>
  </si>
  <si>
    <t>学生</t>
    <phoneticPr fontId="1" type="noConversion"/>
  </si>
  <si>
    <t>对后排单个敌人造成100%法术伤害</t>
    <phoneticPr fontId="1" type="noConversion"/>
  </si>
  <si>
    <t>学术</t>
    <phoneticPr fontId="1" type="noConversion"/>
  </si>
  <si>
    <t>对后排敌人造成152%法术伤害</t>
    <phoneticPr fontId="1" type="noConversion"/>
  </si>
  <si>
    <t>睫毛</t>
    <phoneticPr fontId="1" type="noConversion"/>
  </si>
  <si>
    <t>睫毛钳</t>
    <phoneticPr fontId="1" type="noConversion"/>
  </si>
  <si>
    <t>对一列敌人造成221%法术伤害，我方随机2个武将的攻击提高20%，持续2回合</t>
    <phoneticPr fontId="1" type="noConversion"/>
  </si>
  <si>
    <t>老虎背心</t>
    <phoneticPr fontId="1" type="noConversion"/>
  </si>
  <si>
    <t>对单个敌人造成100%物理伤害</t>
    <phoneticPr fontId="1" type="noConversion"/>
  </si>
  <si>
    <t>背心一击</t>
    <phoneticPr fontId="1" type="noConversion"/>
  </si>
  <si>
    <t>对前排敌人造成152%物理伤害，20%概率降低敌人攻击30%，持续2回合</t>
    <phoneticPr fontId="1" type="noConversion"/>
  </si>
  <si>
    <t>匹克</t>
    <phoneticPr fontId="1" type="noConversion"/>
  </si>
  <si>
    <t>治疗生命最少的一个单位（94%+100）</t>
    <phoneticPr fontId="1" type="noConversion"/>
  </si>
  <si>
    <t>游戏重置</t>
    <phoneticPr fontId="1" type="noConversion"/>
  </si>
  <si>
    <t>治疗全体友军（110%+200）</t>
    <phoneticPr fontId="1" type="noConversion"/>
  </si>
  <si>
    <t>疗伤青焰</t>
    <phoneticPr fontId="1" type="noConversion"/>
  </si>
  <si>
    <t>治疗全体友军（143%+300），清除燃烧和流血效果</t>
    <phoneticPr fontId="1" type="noConversion"/>
  </si>
  <si>
    <t>黄金球</t>
    <phoneticPr fontId="1" type="noConversion"/>
  </si>
  <si>
    <t>许褚</t>
    <phoneticPr fontId="1" type="noConversion"/>
  </si>
  <si>
    <t>黄金球</t>
    <phoneticPr fontId="1" type="noConversion"/>
  </si>
  <si>
    <t>魔术妙手</t>
    <phoneticPr fontId="1" type="noConversion"/>
  </si>
  <si>
    <t>对单个敌人造成100%法术伤害</t>
    <phoneticPr fontId="1" type="noConversion"/>
  </si>
  <si>
    <t>魔术</t>
    <phoneticPr fontId="1" type="noConversion"/>
  </si>
  <si>
    <t>对单个敌人造成300%法术伤害，75%概率造成眩晕</t>
    <phoneticPr fontId="1" type="noConversion"/>
  </si>
  <si>
    <t>无证骑士</t>
    <phoneticPr fontId="1" type="noConversion"/>
  </si>
  <si>
    <t>蔡文姬</t>
    <phoneticPr fontId="1" type="noConversion"/>
  </si>
  <si>
    <t>对前排敌人造成152%法术伤害</t>
    <phoneticPr fontId="1" type="noConversion"/>
  </si>
  <si>
    <t>协会管理员</t>
    <phoneticPr fontId="1" type="noConversion"/>
  </si>
  <si>
    <t>正义鼓舞</t>
    <phoneticPr fontId="1" type="noConversion"/>
  </si>
  <si>
    <t>对前排敌人造成197%法术伤害，我方全体英雄的闪避率提高15%，持续2回合</t>
    <phoneticPr fontId="1" type="noConversion"/>
  </si>
  <si>
    <t>莫西干头</t>
    <phoneticPr fontId="1" type="noConversion"/>
  </si>
  <si>
    <t>莫西突击</t>
    <phoneticPr fontId="1" type="noConversion"/>
  </si>
  <si>
    <t>对一列敌人造成221%物理伤害</t>
    <phoneticPr fontId="1" type="noConversion"/>
  </si>
  <si>
    <t>丧服吊带</t>
    <phoneticPr fontId="1" type="noConversion"/>
  </si>
  <si>
    <t>对后排单个敌人造成100%物理伤害</t>
    <phoneticPr fontId="1" type="noConversion"/>
  </si>
  <si>
    <t>吊带格斗</t>
    <phoneticPr fontId="1" type="noConversion"/>
  </si>
  <si>
    <t>对后排敌人造成152%物理伤害，50%概率减少1点怒气</t>
    <phoneticPr fontId="1" type="noConversion"/>
  </si>
  <si>
    <t>大哲人</t>
    <phoneticPr fontId="1" type="noConversion"/>
  </si>
  <si>
    <t>吊带哲学</t>
    <phoneticPr fontId="1" type="noConversion"/>
  </si>
  <si>
    <t>对后排敌人造成197%物理伤害，70%概率减少1点怒气，降低敌人攻击20%，持续2回合</t>
    <phoneticPr fontId="1" type="noConversion"/>
  </si>
  <si>
    <t>对单个敌人造成100%法术伤害</t>
    <phoneticPr fontId="1" type="noConversion"/>
  </si>
  <si>
    <t>哲学书</t>
    <phoneticPr fontId="1" type="noConversion"/>
  </si>
  <si>
    <t>对前排敌人造成152%法术伤害，并治疗我方全体英雄（50%+200）</t>
    <phoneticPr fontId="1" type="noConversion"/>
  </si>
  <si>
    <t>背心黑洞</t>
    <phoneticPr fontId="1" type="noConversion"/>
  </si>
  <si>
    <t>背心擒摔</t>
    <phoneticPr fontId="1" type="noConversion"/>
  </si>
  <si>
    <t>对前排敌人造成152%物理伤害，自身无敌一回合</t>
    <phoneticPr fontId="1" type="noConversion"/>
  </si>
  <si>
    <t>红围巾斗士</t>
    <phoneticPr fontId="1" type="noConversion"/>
  </si>
  <si>
    <t>围巾缠绕</t>
    <phoneticPr fontId="1" type="noConversion"/>
  </si>
  <si>
    <t>对单个敌人造成300%物理伤害</t>
    <phoneticPr fontId="1" type="noConversion"/>
  </si>
  <si>
    <t>冲天好小子</t>
    <phoneticPr fontId="1" type="noConversion"/>
  </si>
  <si>
    <t>冲天围巾</t>
    <phoneticPr fontId="1" type="noConversion"/>
  </si>
  <si>
    <t>对单个敌人造成390%物理伤害，如果命中，50%概率再次造成等量额外伤害，如果目标死亡，则会对新的目标造成伤害</t>
    <phoneticPr fontId="1" type="noConversion"/>
  </si>
  <si>
    <t>冲天一击</t>
    <phoneticPr fontId="1" type="noConversion"/>
  </si>
  <si>
    <t>对前排敌人造成152%物理伤害，18%概率造成眩晕</t>
    <phoneticPr fontId="1" type="noConversion"/>
  </si>
  <si>
    <t>螃蟹怪人</t>
    <phoneticPr fontId="1" type="noConversion"/>
  </si>
  <si>
    <t>徐晃</t>
    <phoneticPr fontId="1" type="noConversion"/>
  </si>
  <si>
    <t>巨钳攻击</t>
    <phoneticPr fontId="1" type="noConversion"/>
  </si>
  <si>
    <t>对随机3个敌人造成161%法术伤害，我方随机2个英雄受到的伤害降低30%，持续2回合</t>
    <phoneticPr fontId="1" type="noConversion"/>
  </si>
  <si>
    <t>闪电侠</t>
    <phoneticPr fontId="1" type="noConversion"/>
  </si>
  <si>
    <t>闪电钳击</t>
    <phoneticPr fontId="1" type="noConversion"/>
  </si>
  <si>
    <t>对随机3个敌人造成209%法术伤害，我方随机3个英雄受到的伤害降低35%，持续2回合</t>
    <phoneticPr fontId="1" type="noConversion"/>
  </si>
  <si>
    <t>张纮</t>
    <phoneticPr fontId="1" type="noConversion"/>
  </si>
  <si>
    <t>对后排单个敌人造成100%法术伤害</t>
    <phoneticPr fontId="1" type="noConversion"/>
  </si>
  <si>
    <t>闪电飞踢</t>
    <phoneticPr fontId="1" type="noConversion"/>
  </si>
  <si>
    <t>对后排敌人造成152%法术伤害</t>
    <phoneticPr fontId="1" type="noConversion"/>
  </si>
  <si>
    <t>赤鼻</t>
    <phoneticPr fontId="1" type="noConversion"/>
  </si>
  <si>
    <t>对单个敌人造成100%法术伤害</t>
    <phoneticPr fontId="1" type="noConversion"/>
  </si>
  <si>
    <t>奋力出击</t>
    <phoneticPr fontId="1" type="noConversion"/>
  </si>
  <si>
    <t>对敌人及其相邻位置造成133%法术伤害，自身受到的伤害降低40%，持续2回合</t>
    <phoneticPr fontId="1" type="noConversion"/>
  </si>
  <si>
    <t>十字键</t>
    <phoneticPr fontId="1" type="noConversion"/>
  </si>
  <si>
    <t>孟获</t>
    <phoneticPr fontId="1" type="noConversion"/>
  </si>
  <si>
    <t>对单个敌人造成100%物理伤害</t>
    <phoneticPr fontId="1" type="noConversion"/>
  </si>
  <si>
    <t>十字飞键</t>
    <phoneticPr fontId="1" type="noConversion"/>
  </si>
  <si>
    <t>牛牛</t>
    <phoneticPr fontId="1" type="noConversion"/>
  </si>
  <si>
    <t>十字键击</t>
    <phoneticPr fontId="1" type="noConversion"/>
  </si>
  <si>
    <t>对所有敌人造成137%物理伤害，造成流血效果（20%），持续2回合，本次攻击的命中率提高50%</t>
    <phoneticPr fontId="1" type="noConversion"/>
  </si>
  <si>
    <t>大背头侠</t>
    <phoneticPr fontId="1" type="noConversion"/>
  </si>
  <si>
    <t>大侠格斗</t>
    <phoneticPr fontId="1" type="noConversion"/>
  </si>
  <si>
    <t>对一列敌人造成221%物理伤害，16%概率造成眩晕</t>
    <phoneticPr fontId="1" type="noConversion"/>
  </si>
  <si>
    <t>赤鼻</t>
    <phoneticPr fontId="1" type="noConversion"/>
  </si>
  <si>
    <t>奋力出击</t>
    <phoneticPr fontId="1" type="noConversion"/>
  </si>
  <si>
    <t>对一列敌人造成287%物理伤害，21%概率造成眩晕，15%概率自身增加4点怒气</t>
    <phoneticPr fontId="1" type="noConversion"/>
  </si>
  <si>
    <t>菠萝人</t>
    <phoneticPr fontId="1" type="noConversion"/>
  </si>
  <si>
    <t>投掷菠萝</t>
    <phoneticPr fontId="1" type="noConversion"/>
  </si>
  <si>
    <t>对前排敌人造成152%法术伤害，降低敌人攻击15%，持续2回合</t>
    <phoneticPr fontId="1" type="noConversion"/>
  </si>
  <si>
    <t>乌马洪</t>
    <phoneticPr fontId="1" type="noConversion"/>
  </si>
  <si>
    <t>对后排单个敌人造成100%法术伤害</t>
    <phoneticPr fontId="1" type="noConversion"/>
  </si>
  <si>
    <t>乌马飞踢</t>
    <phoneticPr fontId="1" type="noConversion"/>
  </si>
  <si>
    <t>对后排敌人造成152%法术伤害，40%概率降低2点怒气</t>
    <phoneticPr fontId="1" type="noConversion"/>
  </si>
  <si>
    <t>海比空格</t>
    <phoneticPr fontId="1" type="noConversion"/>
  </si>
  <si>
    <t>对单个敌人造成100%物理伤害</t>
    <phoneticPr fontId="1" type="noConversion"/>
  </si>
  <si>
    <t>海空格斗</t>
    <phoneticPr fontId="1" type="noConversion"/>
  </si>
  <si>
    <t>对前排敌人造成152%物理伤害，本次攻击的暴击率提高40%</t>
    <phoneticPr fontId="1" type="noConversion"/>
  </si>
  <si>
    <t>快拳侠</t>
    <phoneticPr fontId="1" type="noConversion"/>
  </si>
  <si>
    <t>格斗快拳</t>
    <phoneticPr fontId="1" type="noConversion"/>
  </si>
  <si>
    <t>对前排敌人造成197%物理伤害，本次攻击的暴击率和命中率提高65%</t>
    <phoneticPr fontId="1" type="noConversion"/>
  </si>
  <si>
    <t>对单个敌人造成100%物理伤害</t>
    <phoneticPr fontId="1" type="noConversion"/>
  </si>
  <si>
    <t>快拳出击</t>
    <phoneticPr fontId="1" type="noConversion"/>
  </si>
  <si>
    <t>对一列敌人造成221%物理伤害，50%概率降低敌人防御60%，持续1回合</t>
    <phoneticPr fontId="1" type="noConversion"/>
  </si>
  <si>
    <t>地底怪人</t>
    <phoneticPr fontId="1" type="noConversion"/>
  </si>
  <si>
    <t>电灯拉绳怪人</t>
    <phoneticPr fontId="1" type="noConversion"/>
  </si>
  <si>
    <t>拉绳人</t>
    <phoneticPr fontId="1" type="noConversion"/>
  </si>
  <si>
    <t>土龙</t>
    <phoneticPr fontId="1" type="noConversion"/>
  </si>
  <si>
    <t>对前排敌人造成159%物理伤害，使目标受到的伤害增加12%，持续2回合</t>
    <phoneticPr fontId="1" type="noConversion"/>
  </si>
  <si>
    <t>对后排敌人造成100%法术伤害</t>
    <phoneticPr fontId="1" type="noConversion"/>
  </si>
  <si>
    <t>对后排敌人造成159%法术伤害，50%概率减少2点怒气，持续2回合</t>
    <phoneticPr fontId="1" type="noConversion"/>
  </si>
  <si>
    <t>对后排敌人造成70%法术伤害</t>
    <phoneticPr fontId="1" type="noConversion"/>
  </si>
  <si>
    <t>对后排敌人造成159%法术伤害，25%几率造成眩晕，持续2回合</t>
    <phoneticPr fontId="1" type="noConversion"/>
  </si>
  <si>
    <t>对后排敌人造成159%法术伤害，敌人受到伤害提高25%，同时造成流血效果（20%），持续2回合</t>
    <phoneticPr fontId="1" type="noConversion"/>
  </si>
  <si>
    <t>对后排敌人造成206%法术伤害，40%几率造成眩晕，同时造成流血效果（70%），持续2回合</t>
    <phoneticPr fontId="1" type="noConversion"/>
  </si>
  <si>
    <t>对全体敌人造成111%物理伤害，17%几率造成眩晕，同时造成燃烧效果（40%），持续2回合</t>
    <phoneticPr fontId="1" type="noConversion"/>
  </si>
  <si>
    <t>对前排敌人造成70%法术伤害</t>
    <phoneticPr fontId="1" type="noConversion"/>
  </si>
  <si>
    <t>对前排敌人造成159%法术伤害，20%概率造成眩晕，50%几率降低1点怒气</t>
    <phoneticPr fontId="1" type="noConversion"/>
  </si>
  <si>
    <t>对所有敌人造成#num1#%#damage_type#伤害#test#，25%概率减少2点怒气，我方随机2个武将伤害提高20%，持续2回合</t>
  </si>
  <si>
    <t>对后排敌人造成#num1#%#damage_type#伤害#test#，敌人受到伤害提高25%，持续2回合</t>
  </si>
  <si>
    <t>对前排敌人造成#num1#%#damage_type#伤害#test#，造成中毒效果(35%)，持续2回合</t>
  </si>
  <si>
    <t>对前排敌人造成#num1#%#damage_type#伤害#test#，减少1点怒气</t>
  </si>
  <si>
    <t>对前排敌人造成#num1#%#damage_type#伤害#test#，我方随机1个武将增加2点怒气</t>
  </si>
  <si>
    <t>对敌人及其相邻位置造成#num1#%#damage_type#伤害#test#，本次攻击的暴击率上升40%</t>
  </si>
  <si>
    <t>对前排敌人造成#num1#%#damage_type#伤害#test#，我方随机2个武将防御提高30%，持续2回合</t>
  </si>
  <si>
    <t>对随机3个敌人造成#num1#%#damage_type#伤害#test#，我方随机2个武将受到的伤害降低30%，持续2回合</t>
  </si>
  <si>
    <t>对前排敌人造成#num1#%#damage_type#伤害#test#，敌人造成的伤害降低10%，持续2回合</t>
  </si>
  <si>
    <t>对单个敌人造成#num1#%#damage_type#伤害#test#，40%概率造成眩晕</t>
  </si>
  <si>
    <t>对后排敌人造成#num1#%#damage_type#伤害#test#</t>
  </si>
  <si>
    <t>对一列敌人造成#num1#%#damage_type#伤害#test#，我方随机2个武将的攻击提高20%，持续2回合</t>
  </si>
  <si>
    <t>对单个敌人造成#num1#%#damage_type#伤害#test#，75%概率造成眩晕</t>
  </si>
  <si>
    <t>对前排敌人造成#num1#%#damage_type#伤害#test#，并治疗我方全体武将(50%+200)</t>
  </si>
  <si>
    <t>对敌人及其相邻位置造成#num1#%#damage_type#伤害#test#，自身受到的伤害降低40%，持续2回合</t>
  </si>
  <si>
    <t>对前排敌人造成#num1#%#damage_type#伤害#test#，降低敌人攻击15%，持续2回合</t>
  </si>
  <si>
    <t>对后排敌人造成#num1#%#damage_type#伤害#test#，40%概率减少2点怒气</t>
  </si>
  <si>
    <t>对前排敌人造成#num1#%#damage_type#伤害#test#，使目标受到的伤害增加12%，持续2回合</t>
  </si>
  <si>
    <t>对前排敌人造成#num1#%#damage_type#伤害#test#，19%概率造成眩晕</t>
  </si>
  <si>
    <t>对一列敌人造成#num1#%#damage_type#伤害#test#，对敌方生命最少的1个武将造成额外伤害(175%)</t>
  </si>
  <si>
    <t>对一列敌人造成#num1#%#damage_type#伤害#test#，目标受到的伤害增加30%，持续2回合</t>
  </si>
  <si>
    <t>对单个敌人造成#num1#%#damage_type#伤害#test#，本次攻击必定命中，必定暴击。我方全体武将的暴击率提高20%，命中率提高20%，持续2回合</t>
  </si>
  <si>
    <t>对所有敌人造成#num1#%#damage_type#伤害#test#，敌人受到伤害提高12%，持续2回合</t>
  </si>
  <si>
    <t>对后排敌人造成#num1#%#damage_type#伤害#test#，本次攻击的命中率和暴击率上升30%</t>
  </si>
  <si>
    <t>对生命最少的1个敌人造成#num1#%#damage_type#伤害#test#，减少2点怒气</t>
  </si>
  <si>
    <t>对随机3个敌人造成#num1#%#damage_type#伤害#test#，自身的闪避率提高15%，持续2回合</t>
  </si>
  <si>
    <t>对前排敌人造成#num1#%#damage_type#伤害#test#，自身受到伤害降低55%，持续2回合</t>
  </si>
  <si>
    <t>对一列敌人造成#num1#%#damage_type#伤害#test#，自身无敌一回合</t>
  </si>
  <si>
    <t>对后排敌人造成#num1#%#damage_type#伤害#test#，我方全体武将抗暴率提高40%，持续2回合</t>
  </si>
  <si>
    <t>对前排敌人造成#num1#%#damage_type#伤害#test#，20%概率降低敌人攻击30%，持续2回合</t>
  </si>
  <si>
    <t>对目标和随机另1个敌人造成#num1#%#damage_type#伤害#test#，降低敌人防御60%，持续1回合</t>
  </si>
  <si>
    <t>对一列敌人造成#num1#%#damage_type#伤害#test#</t>
  </si>
  <si>
    <t>对后排敌人造成#num1#%#damage_type#伤害#test#，50%概率减少1点怒气</t>
  </si>
  <si>
    <t>对前排敌人造成#num1#%#damage_type#伤害#test#，自身无敌一回合</t>
  </si>
  <si>
    <t>对单个敌人造成#num1#%#damage_type#伤害#test#</t>
  </si>
  <si>
    <t>对前排敌人造成#num1#%#damage_type#伤害#test#，18%概率造成眩晕</t>
  </si>
  <si>
    <t>对前排敌人造成#num1#%#damage_type#伤害#test#，降低敌人攻击10%</t>
  </si>
  <si>
    <t>对一列敌人造成#num1#%#damage_type#伤害#test#，16%概率造成眩晕</t>
  </si>
  <si>
    <t>对前排敌人造成#num1#%#damage_type#伤害#test#，本次攻击的暴击率上升40%</t>
  </si>
  <si>
    <t>对一列敌人造成#num1#%#damage_type#伤害#test#，50%概率降低敌人防御60%，持续1回合</t>
  </si>
  <si>
    <t>原子武士</t>
    <phoneticPr fontId="1" type="noConversion"/>
  </si>
  <si>
    <t>海带人</t>
    <phoneticPr fontId="1" type="noConversion"/>
  </si>
  <si>
    <t>格洛里巴斯</t>
    <phoneticPr fontId="1" type="noConversion"/>
  </si>
  <si>
    <t>吹雪</t>
    <phoneticPr fontId="1" type="noConversion"/>
  </si>
  <si>
    <t>袁绍</t>
  </si>
  <si>
    <t>袁绍</t>
    <phoneticPr fontId="1" type="noConversion"/>
  </si>
  <si>
    <t>于吉</t>
    <phoneticPr fontId="1" type="noConversion"/>
  </si>
  <si>
    <t>阵营</t>
    <phoneticPr fontId="1" type="noConversion"/>
  </si>
  <si>
    <t>技能特点</t>
    <phoneticPr fontId="1" type="noConversion"/>
  </si>
  <si>
    <t>S守卫者</t>
    <phoneticPr fontId="1" type="noConversion"/>
  </si>
  <si>
    <t>对所有敌人造成161%法术伤害，造成不可被清除的燃烧效果（120%），持续2回合，20%概率造成眩晕，本次攻击命中率和暴击率额外提升30%。</t>
    <phoneticPr fontId="1" type="noConversion"/>
  </si>
  <si>
    <t>阵营名称</t>
    <phoneticPr fontId="1" type="noConversion"/>
  </si>
  <si>
    <t>英雄品质</t>
    <phoneticPr fontId="1" type="noConversion"/>
  </si>
  <si>
    <t>名称</t>
    <phoneticPr fontId="1" type="noConversion"/>
  </si>
  <si>
    <t>超能</t>
    <phoneticPr fontId="1" type="noConversion"/>
  </si>
  <si>
    <t>红</t>
    <phoneticPr fontId="1" type="noConversion"/>
  </si>
  <si>
    <t>琦玉</t>
    <phoneticPr fontId="1" type="noConversion"/>
  </si>
  <si>
    <t>小龙卷</t>
    <phoneticPr fontId="1" type="noConversion"/>
  </si>
  <si>
    <t>橙</t>
    <phoneticPr fontId="1" type="noConversion"/>
  </si>
  <si>
    <t>杰诺斯</t>
    <phoneticPr fontId="1" type="noConversion"/>
  </si>
  <si>
    <t>KING</t>
    <phoneticPr fontId="1" type="noConversion"/>
  </si>
  <si>
    <t>吹雪</t>
    <phoneticPr fontId="1" type="noConversion"/>
  </si>
  <si>
    <t>甜心假面</t>
    <phoneticPr fontId="1" type="noConversion"/>
  </si>
  <si>
    <t>猪神</t>
    <phoneticPr fontId="1" type="noConversion"/>
  </si>
  <si>
    <t>性感囚犯</t>
    <phoneticPr fontId="1" type="noConversion"/>
  </si>
  <si>
    <t>紫</t>
    <phoneticPr fontId="1" type="noConversion"/>
  </si>
  <si>
    <t>蓝</t>
    <phoneticPr fontId="1" type="noConversion"/>
  </si>
  <si>
    <t>绿</t>
    <phoneticPr fontId="1" type="noConversion"/>
  </si>
  <si>
    <t>外星</t>
    <phoneticPr fontId="1" type="noConversion"/>
  </si>
  <si>
    <t>波罗斯</t>
    <phoneticPr fontId="1" type="noConversion"/>
  </si>
  <si>
    <t>金属骑士</t>
    <phoneticPr fontId="1" type="noConversion"/>
  </si>
  <si>
    <t>梅而紫迦德</t>
    <phoneticPr fontId="1" type="noConversion"/>
  </si>
  <si>
    <t>童帝</t>
    <phoneticPr fontId="1" type="noConversion"/>
  </si>
  <si>
    <t>格洛里巴斯</t>
    <phoneticPr fontId="1" type="noConversion"/>
  </si>
  <si>
    <t>格鲁甘修鲁</t>
    <phoneticPr fontId="1" type="noConversion"/>
  </si>
  <si>
    <t>外星女王</t>
    <phoneticPr fontId="1" type="noConversion"/>
  </si>
  <si>
    <t>蚊女王</t>
    <phoneticPr fontId="1" type="noConversion"/>
  </si>
  <si>
    <t>驱动骑士</t>
    <phoneticPr fontId="1" type="noConversion"/>
  </si>
  <si>
    <t>机神G4</t>
    <phoneticPr fontId="1" type="noConversion"/>
  </si>
  <si>
    <t>格斗</t>
    <phoneticPr fontId="1" type="noConversion"/>
  </si>
  <si>
    <t>音速索尼克</t>
    <phoneticPr fontId="1" type="noConversion"/>
  </si>
  <si>
    <t>饿狼</t>
    <phoneticPr fontId="1" type="noConversion"/>
  </si>
  <si>
    <t>僵尸男</t>
    <phoneticPr fontId="1" type="noConversion"/>
  </si>
  <si>
    <t>银色獠牙</t>
    <phoneticPr fontId="1" type="noConversion"/>
  </si>
  <si>
    <t>原子武士</t>
    <phoneticPr fontId="1" type="noConversion"/>
  </si>
  <si>
    <t>居合钢</t>
    <phoneticPr fontId="1" type="noConversion"/>
  </si>
  <si>
    <t>丘舞太刀</t>
    <phoneticPr fontId="1" type="noConversion"/>
  </si>
  <si>
    <t>钻头武士</t>
    <phoneticPr fontId="1" type="noConversion"/>
  </si>
  <si>
    <t>金属球棒</t>
    <phoneticPr fontId="1" type="noConversion"/>
  </si>
  <si>
    <t>闪光佛莱士</t>
    <phoneticPr fontId="1" type="noConversion"/>
  </si>
  <si>
    <t>毒刺</t>
    <phoneticPr fontId="1" type="noConversion"/>
  </si>
  <si>
    <t>怪人</t>
    <phoneticPr fontId="1" type="noConversion"/>
  </si>
  <si>
    <t>阿修罗盔甲</t>
    <phoneticPr fontId="1" type="noConversion"/>
  </si>
  <si>
    <t>深海之王</t>
    <phoneticPr fontId="1" type="noConversion"/>
  </si>
  <si>
    <t>变异疫苗人</t>
    <phoneticPr fontId="1" type="noConversion"/>
  </si>
  <si>
    <t>天空之王</t>
    <phoneticPr fontId="1" type="noConversion"/>
  </si>
  <si>
    <t>师子兽王</t>
    <phoneticPr fontId="1" type="noConversion"/>
  </si>
  <si>
    <t>武装大猩猩</t>
    <phoneticPr fontId="1" type="noConversion"/>
  </si>
  <si>
    <t>蜈蚣长老</t>
    <phoneticPr fontId="1" type="noConversion"/>
  </si>
  <si>
    <t>万年蝉成虫</t>
    <phoneticPr fontId="1" type="noConversion"/>
  </si>
  <si>
    <t>变异巨人</t>
    <phoneticPr fontId="1" type="noConversion"/>
  </si>
  <si>
    <t>古力斯尼亚</t>
    <phoneticPr fontId="1" type="noConversion"/>
  </si>
  <si>
    <t>海带人</t>
    <phoneticPr fontId="1" type="noConversion"/>
  </si>
  <si>
    <t>恢复怒气能力强,攻击高</t>
    <phoneticPr fontId="1" type="noConversion"/>
  </si>
  <si>
    <t>加暴击、减气、清除DOT和对方增益</t>
    <phoneticPr fontId="1" type="noConversion"/>
  </si>
  <si>
    <t>加攻减伤、Dbuff、
减气，加闪避</t>
    <phoneticPr fontId="1" type="noConversion"/>
  </si>
  <si>
    <t>对敌人怒气最高的3个敌人造成227%法术伤害，20%概率减少2点怒气，敌方受到的伤害增加15%，持续2回合</t>
  </si>
  <si>
    <t>对敌人怒气最高的3个敌人造成245%法术伤害，25%概率减少2点怒气，敌方受到的伤害增加20%，持续2回合</t>
  </si>
  <si>
    <t>治疗全体单位（#num1#%+250）#test#，同时恢复自身1点怒气</t>
  </si>
  <si>
    <t>单体或特殊位置攻击，加伤害，加减伤
加暴击</t>
    <phoneticPr fontId="1" type="noConversion"/>
  </si>
  <si>
    <t>音速闪光</t>
    <phoneticPr fontId="1" type="noConversion"/>
  </si>
  <si>
    <t>变异进化之力</t>
    <phoneticPr fontId="1" type="noConversion"/>
  </si>
  <si>
    <t>曹操</t>
    <phoneticPr fontId="1" type="noConversion"/>
  </si>
  <si>
    <t>超能流星</t>
    <phoneticPr fontId="1" type="noConversion"/>
  </si>
  <si>
    <t>吕布</t>
    <phoneticPr fontId="1" type="noConversion"/>
  </si>
  <si>
    <t>崩星咆哮炮</t>
    <phoneticPr fontId="1" type="noConversion"/>
  </si>
  <si>
    <t>对所有敌人造成149%物理伤害，同时治疗自己（80%+200），本次攻击命中率和暴击率额外提升50%</t>
    <phoneticPr fontId="1" type="noConversion"/>
  </si>
  <si>
    <t>对所有敌人造成161%物理伤害，同时治疗自己（100%+200），本次攻击命中率和暴击率额外提升50%</t>
    <phoneticPr fontId="1" type="noConversion"/>
  </si>
  <si>
    <t>普通攻击</t>
    <phoneticPr fontId="1" type="noConversion"/>
  </si>
  <si>
    <t>普通技能1</t>
    <phoneticPr fontId="1" type="noConversion"/>
  </si>
  <si>
    <t>普通技能2</t>
    <phoneticPr fontId="1" type="noConversion"/>
  </si>
  <si>
    <t>S级捍卫者</t>
    <phoneticPr fontId="1" type="noConversion"/>
  </si>
  <si>
    <t>对随机3个敌人造成287%物理伤害，50%概率恢复自身4点怒气，敌人的攻击力降低20%，恢复2回合</t>
    <phoneticPr fontId="1" type="noConversion"/>
  </si>
  <si>
    <t>治疗生命最少的1个友军(#num1#%+150)</t>
    <phoneticPr fontId="1" type="noConversion"/>
  </si>
  <si>
    <t>华雄</t>
    <phoneticPr fontId="1" type="noConversion"/>
  </si>
  <si>
    <t>凶猛撕咬</t>
    <phoneticPr fontId="1" type="noConversion"/>
  </si>
  <si>
    <t>甘宁</t>
    <phoneticPr fontId="1" type="noConversion"/>
  </si>
  <si>
    <t>天空气息</t>
    <phoneticPr fontId="1" type="noConversion"/>
  </si>
  <si>
    <t>治疗全体单位（#num1#%+250）#test#，对生命低于60%的友军造成额外治疗(50%)</t>
    <phoneticPr fontId="1" type="noConversion"/>
  </si>
  <si>
    <t>贾诩</t>
    <phoneticPr fontId="1" type="noConversion"/>
  </si>
  <si>
    <t>郭嘉</t>
    <phoneticPr fontId="1" type="noConversion"/>
  </si>
  <si>
    <t>地狱岚</t>
    <phoneticPr fontId="1" type="noConversion"/>
  </si>
  <si>
    <t>徐庶</t>
    <phoneticPr fontId="1" type="noConversion"/>
  </si>
  <si>
    <t>貂蝉</t>
    <phoneticPr fontId="1" type="noConversion"/>
  </si>
  <si>
    <t>不死之身</t>
    <phoneticPr fontId="1" type="noConversion"/>
  </si>
  <si>
    <t>张郃</t>
    <phoneticPr fontId="1" type="noConversion"/>
  </si>
  <si>
    <t>捶胸顿足</t>
    <phoneticPr fontId="1" type="noConversion"/>
  </si>
  <si>
    <t>孙权</t>
    <phoneticPr fontId="1" type="noConversion"/>
  </si>
  <si>
    <t>张角</t>
    <phoneticPr fontId="1" type="noConversion"/>
  </si>
  <si>
    <t>机械斩</t>
    <phoneticPr fontId="1" type="noConversion"/>
  </si>
  <si>
    <t>驱动剑技</t>
    <phoneticPr fontId="1" type="noConversion"/>
  </si>
  <si>
    <t>董卓</t>
    <phoneticPr fontId="1" type="noConversion"/>
  </si>
  <si>
    <t>大地震击</t>
    <phoneticPr fontId="1" type="noConversion"/>
  </si>
  <si>
    <t>公孙瓒</t>
    <phoneticPr fontId="1" type="noConversion"/>
  </si>
  <si>
    <t>卢植</t>
    <phoneticPr fontId="1" type="noConversion"/>
  </si>
  <si>
    <t>巨翅拍打</t>
    <phoneticPr fontId="1" type="noConversion"/>
  </si>
  <si>
    <t>超巨型怪人</t>
    <phoneticPr fontId="1" type="noConversion"/>
  </si>
  <si>
    <t>狮子兽王</t>
    <phoneticPr fontId="1" type="noConversion"/>
  </si>
  <si>
    <t>张辽</t>
    <phoneticPr fontId="1" type="noConversion"/>
  </si>
  <si>
    <t>进化之家</t>
    <phoneticPr fontId="1" type="noConversion"/>
  </si>
  <si>
    <t>太史慈</t>
    <phoneticPr fontId="1" type="noConversion"/>
  </si>
  <si>
    <t>火力迸射</t>
    <phoneticPr fontId="1" type="noConversion"/>
  </si>
  <si>
    <t>女王风范</t>
    <phoneticPr fontId="1" type="noConversion"/>
  </si>
  <si>
    <t>姜维</t>
    <phoneticPr fontId="1" type="noConversion"/>
  </si>
  <si>
    <t>超级能量球</t>
    <phoneticPr fontId="1" type="noConversion"/>
  </si>
  <si>
    <t>鲁肃</t>
    <phoneticPr fontId="1" type="noConversion"/>
  </si>
  <si>
    <t>双人原子斩</t>
    <phoneticPr fontId="1" type="noConversion"/>
  </si>
  <si>
    <t>司马懿</t>
    <phoneticPr fontId="1" type="noConversion"/>
  </si>
  <si>
    <t>对敌人及其相邻位置造成182%法术伤害，本次攻击的暴击率上升55%，自身受到的伤害降低20%，持续2回合</t>
    <phoneticPr fontId="1" type="noConversion"/>
  </si>
  <si>
    <t>对所有敌人造成#num1#%#damage_type#伤害#test#，50%概率恢复自身4点怒气，自身伤害提高25%，持续2回合</t>
  </si>
  <si>
    <t>对所有敌人造成#num1#%#damage_type#伤害#test#，50%概率恢复自身2点怒气</t>
  </si>
  <si>
    <t>对所有敌人造成#num1#%#damage_type#伤害#test#，5%概率造成眩晕</t>
  </si>
  <si>
    <t>对所有敌人造成#num1#%#damage_type#伤害#test#，10%概率减少2点怒气</t>
  </si>
  <si>
    <t>对所有敌人造成#num1#%#damage_type#伤害#test#，造成灼烧效果(40%)</t>
  </si>
  <si>
    <t>对随机3个敌人造成#num1#%#damage_type#伤害#test#</t>
  </si>
  <si>
    <t>对敌人及其相邻位置造成#num1#%#damage_type#伤害#test#</t>
  </si>
  <si>
    <t>对后排单个敌人造成#num1#%#damage_type#伤害#test#</t>
  </si>
  <si>
    <t>对单个敌人造成#num1#%#damage_type#伤害#test#，20%概率减少1点怒气</t>
  </si>
  <si>
    <t>对所有敌人造成#num1#%#damage_type#伤害#test#</t>
  </si>
  <si>
    <t>对所有敌人造成115%物理伤害，20%概率造成眩晕，我方全体闪避提高30%，持续2回合</t>
    <phoneticPr fontId="1" type="noConversion"/>
  </si>
  <si>
    <t>对所有敌人造成115%物理伤害，15%概率造成眩晕，我方全体闪避提高20%，持续2回合</t>
    <phoneticPr fontId="1" type="noConversion"/>
  </si>
  <si>
    <t>对所有敌人造成115%法术伤害，40%概率减少2点怒气，我方随机两个英雄伤害提高35%，持续2回合</t>
    <phoneticPr fontId="1" type="noConversion"/>
  </si>
  <si>
    <t>对所有敌人造成#num1#%#damage_type#伤害#test#，10%概率造成眩晕，我方全体闪避提高10%，持续2回合</t>
  </si>
  <si>
    <t>对所有敌人造成#num1#%#damage_type#伤害#test#，15%概率减少2点怒气，敌方全体命中降低10%，持续2回合</t>
  </si>
  <si>
    <t>对随机3个敌人造成#num1#%#damage_type#伤害#test#，50%概率恢复自身2点怒气。</t>
  </si>
  <si>
    <t>对前排敌人造成#num1#%#damage_type#伤害#test#，我方全体武将的攻击提高15%，持续2回合</t>
  </si>
  <si>
    <t>对敌人及其相邻位置造成#num1#%#damage_type#伤害#test#，造成流血效果(35%)，持续2回合</t>
  </si>
  <si>
    <t>对随机3个敌人造成#num1#%#damage_type#伤害#test#，17%概率造成眩晕，本次攻击的暴击率上升30%</t>
  </si>
  <si>
    <t>对所有敌人造成#num1#%#damage_type#伤害#test#，自身的伤害减免提高20%，持续2回合</t>
  </si>
  <si>
    <t>对目标造成#num1#%#damage_type#伤害#test#，并对敌方生命最低的单位造成额外伤害(120%)，本次攻击暴击率提升20%</t>
  </si>
  <si>
    <t>对一列敌人造成#num1#%#damage_type#伤害#test#，本次攻击的暴击率提高30%</t>
  </si>
  <si>
    <t>对后排敌人造成#num1#%#damage_type#伤害#test#，25%几率造成眩晕，造成流血效果(20%)，持续2回合</t>
  </si>
  <si>
    <t>左慈</t>
    <phoneticPr fontId="1" type="noConversion"/>
  </si>
  <si>
    <t>全体</t>
    <phoneticPr fontId="1" type="noConversion"/>
  </si>
  <si>
    <t>技能系数</t>
    <phoneticPr fontId="1" type="noConversion"/>
  </si>
  <si>
    <t>初始伤害</t>
    <phoneticPr fontId="1" type="noConversion"/>
  </si>
  <si>
    <t>对所有敌人造成#num1#%#damage_type#伤害#test#，本次攻击命中率和暴击率额外提升30%</t>
    <phoneticPr fontId="1" type="noConversion"/>
  </si>
  <si>
    <t>对所有敌人造成#num1#%#damage_type#伤害#test#，造成燃烧效果(60%)，持续2回合，10%概率造成眩晕，本次攻击命中率和暴击率额外提升30%</t>
    <phoneticPr fontId="1" type="noConversion"/>
  </si>
  <si>
    <t>对一列敌人造成#num1#%#damage_type#伤害#test#，同时对敌方生命值最少的目标造成伤害(50%)</t>
    <phoneticPr fontId="1" type="noConversion"/>
  </si>
  <si>
    <t>对一列敌人造成#num1#%#damage_type#伤害#test#，同时对生命值低于50%的目标造成伤害(150%)，我方随机2个武将伤害加成与伤害减免提高10%，持续2回合</t>
  </si>
  <si>
    <t>对一列敌人造成312%物理伤害，同时对生命值低于50%的目标造成伤害(200%)，我方全体英雄伤害加成与伤害减免提高15%，持续2回合</t>
    <phoneticPr fontId="1" type="noConversion"/>
  </si>
  <si>
    <t>对一列敌人造成336%物理伤害，同时对生命值低于50%的目标造成伤害(240%)，我方全体英雄伤害加成与伤害减免提高25%，持续2回合</t>
    <phoneticPr fontId="1" type="noConversion"/>
  </si>
  <si>
    <t>治疗</t>
    <phoneticPr fontId="1" type="noConversion"/>
  </si>
  <si>
    <t>普通技能3</t>
  </si>
  <si>
    <t>普通技能3</t>
    <phoneticPr fontId="1" type="noConversion"/>
  </si>
  <si>
    <t>合体技能1</t>
    <phoneticPr fontId="1" type="noConversion"/>
  </si>
  <si>
    <t>合体技能2</t>
  </si>
  <si>
    <t>合体技能·超1</t>
    <phoneticPr fontId="1" type="noConversion"/>
  </si>
  <si>
    <t>合体技能·超2</t>
  </si>
  <si>
    <t>合体技能·超2</t>
    <phoneticPr fontId="1" type="noConversion"/>
  </si>
  <si>
    <t>随机3个</t>
    <phoneticPr fontId="1" type="noConversion"/>
  </si>
  <si>
    <t>前排</t>
    <phoneticPr fontId="1" type="noConversion"/>
  </si>
  <si>
    <t>后排</t>
    <phoneticPr fontId="1" type="noConversion"/>
  </si>
  <si>
    <t>一列</t>
    <phoneticPr fontId="1" type="noConversion"/>
  </si>
  <si>
    <t>相邻攻击</t>
    <phoneticPr fontId="1" type="noConversion"/>
  </si>
  <si>
    <t>单体</t>
    <phoneticPr fontId="1" type="noConversion"/>
  </si>
  <si>
    <t>对随机3个敌人造成#num1#%#damage_type#伤害#test#</t>
    <phoneticPr fontId="1" type="noConversion"/>
  </si>
  <si>
    <t>对一列敌人造成#num1#%#damage_type#伤害#test#</t>
    <phoneticPr fontId="1" type="noConversion"/>
  </si>
  <si>
    <t>回合数</t>
    <phoneticPr fontId="1" type="noConversion"/>
  </si>
  <si>
    <t>普通攻击</t>
    <phoneticPr fontId="1" type="noConversion"/>
  </si>
  <si>
    <t>技能攻击</t>
    <phoneticPr fontId="1" type="noConversion"/>
  </si>
  <si>
    <t>普攻目标</t>
    <phoneticPr fontId="1" type="noConversion"/>
  </si>
  <si>
    <t>技能目标</t>
    <phoneticPr fontId="1" type="noConversion"/>
  </si>
  <si>
    <t>攻击力</t>
    <phoneticPr fontId="1" type="noConversion"/>
  </si>
  <si>
    <t>总伤害</t>
    <phoneticPr fontId="1" type="noConversion"/>
  </si>
  <si>
    <t>对单体总伤害</t>
    <phoneticPr fontId="1" type="noConversion"/>
  </si>
  <si>
    <t>马超</t>
    <phoneticPr fontId="1" type="noConversion"/>
  </si>
  <si>
    <t>对一列敌人造成400%物理伤害，并对敌人生命最低的单位造成额外伤害（200%），本次攻击的暴击率提高50%</t>
    <phoneticPr fontId="1" type="noConversion"/>
  </si>
  <si>
    <t>对后排敌人造成206%法术伤害，并且敌人受到伤害提高35%，同时造成流血效果（70%），持续2回合</t>
    <phoneticPr fontId="1" type="noConversion"/>
  </si>
  <si>
    <t>曹仁</t>
    <phoneticPr fontId="1" type="noConversion"/>
  </si>
  <si>
    <t>超强再生</t>
    <phoneticPr fontId="1" type="noConversion"/>
  </si>
  <si>
    <t>对后排敌人造成#num1#%#damage_type#伤害#test#</t>
    <phoneticPr fontId="1" type="noConversion"/>
  </si>
  <si>
    <t>对后排敌人造成#num1#%#damage_type#伤害#test#，自身闪避几率提高30%，持续2回合</t>
    <phoneticPr fontId="1" type="noConversion"/>
  </si>
  <si>
    <t>对一列敌人造成#num1#%#damage_type#伤害#test#，30%概率造成眩晕</t>
    <phoneticPr fontId="1" type="noConversion"/>
  </si>
  <si>
    <t>治疗全体友军(#num1#%+250)#test#，同时清除友方的不利状态，我方随机3人攻击力提升10%，持续2回合</t>
    <phoneticPr fontId="1" type="noConversion"/>
  </si>
  <si>
    <t>对随机3个敌人造成#num1#%#damage_type#伤害#test#，20%概率减少2点怒气</t>
    <phoneticPr fontId="1" type="noConversion"/>
  </si>
  <si>
    <t>对所有敌人造成#num1#%#damage_type#伤害#test#，同时治疗自己（106%+250），本次攻击命中率和暴击率额外提升30%</t>
    <phoneticPr fontId="1" type="noConversion"/>
  </si>
  <si>
    <t>对随机3个敌人造成231%法术伤害，减少2点怒气，40%概率造成眩晕</t>
    <phoneticPr fontId="1" type="noConversion"/>
  </si>
  <si>
    <t>对随机3个敌人造成231%法术伤害，80%概率减少2点怒气，30%概率造成眩晕</t>
    <phoneticPr fontId="1" type="noConversion"/>
  </si>
  <si>
    <t>对所有敌人造成227%法术伤害，20%概率减少2点怒气，敌方全体命中降低20%，持续2回合</t>
    <phoneticPr fontId="1" type="noConversion"/>
  </si>
  <si>
    <t>对所有敌人3个敌人造成245%法术伤害，30%概率减少2点怒气，敌方全体命中降低30%，持续2回合</t>
    <phoneticPr fontId="1" type="noConversion"/>
  </si>
  <si>
    <t>对随机3个敌人造成#num1#%#damage_type#伤害#test#，50%概率减少2点怒气，20%概率造成眩晕</t>
    <phoneticPr fontId="1" type="noConversion"/>
  </si>
  <si>
    <t>对全体敌人造成#num1#%#damage_type#伤害#test#，15%概率造成眩晕，同时造成燃烧效果(40%)，持续2回合。</t>
    <phoneticPr fontId="1" type="noConversion"/>
  </si>
  <si>
    <t>对所有敌人造成#num1#%#damage_type#伤害#test#</t>
    <phoneticPr fontId="1" type="noConversion"/>
  </si>
  <si>
    <t>对所有敌人造成#num1#%#damage_type#伤害#test#，20%概率造成眩晕，50%几率清除敌方的有益效果</t>
    <phoneticPr fontId="1" type="noConversion"/>
  </si>
  <si>
    <t>庞统</t>
    <phoneticPr fontId="1" type="noConversion"/>
  </si>
  <si>
    <t>鲜血追踪</t>
    <phoneticPr fontId="1" type="noConversion"/>
  </si>
  <si>
    <t>猪犬合璧</t>
    <phoneticPr fontId="1" type="noConversion"/>
  </si>
  <si>
    <t>对敌人及其相邻位置造成182%法术伤害，同时造成流血效果（70%），并使目标受到的伤害增加30%，持续2回合</t>
    <phoneticPr fontId="1" type="noConversion"/>
  </si>
  <si>
    <t>对单个敌人造成#num1#%#damage_type#伤害#test#，50%概率提升我方随机一人4点怒气</t>
    <phoneticPr fontId="1" type="noConversion"/>
  </si>
  <si>
    <t>对单个敌人造成#num1#%#damage_type#伤害#test#</t>
    <phoneticPr fontId="1" type="noConversion"/>
  </si>
  <si>
    <t>乐进</t>
    <phoneticPr fontId="1" type="noConversion"/>
  </si>
  <si>
    <t>对一列敌人造成#num1#%#damage_type#伤害#test#，减少1点怒气,，并使我方生命最低的武将持续回血(50%)，持续2回合</t>
    <phoneticPr fontId="1" type="noConversion"/>
  </si>
  <si>
    <t>对前排敌人造成#num1#%#damage_type#伤害#test#，20%概率造成眩晕，造成中毒效果(30%)，持续2回合</t>
    <phoneticPr fontId="1" type="noConversion"/>
  </si>
  <si>
    <t>对前排敌人造成301%物理伤害，30%减少2点怒气，敌人受到伤害提高18%，持续2回合</t>
    <phoneticPr fontId="1" type="noConversion"/>
  </si>
  <si>
    <t>对前排敌人造成#num1#%法术伤害#test#，我方随机2个武将增加2点怒气，我方全体受到伤害减少10%，持续1回合</t>
  </si>
  <si>
    <t>对随机3个敌人造成219%法术伤害，24%概率造成眩晕，并有50%概率降低目标2点怒气，本次攻击的暴击率上升50%</t>
    <phoneticPr fontId="1" type="noConversion"/>
  </si>
  <si>
    <t>对单个敌人造成232%物理伤害，并降低目标2点怒气，本次攻击必定命中，必定暴击。我方全体英雄的暴击率提高40%，命中率提高40%，持续2回合</t>
    <phoneticPr fontId="1" type="noConversion"/>
  </si>
  <si>
    <t>对后排敌人造成#num1#%#damage_type#伤害#test#，50%概率减少2点怒气，本次攻击的命中率和暴击率上升70%</t>
    <phoneticPr fontId="1" type="noConversion"/>
  </si>
  <si>
    <t>孙策</t>
    <phoneticPr fontId="1" type="noConversion"/>
  </si>
  <si>
    <t>蚊虫叮咬</t>
    <phoneticPr fontId="1" type="noConversion"/>
  </si>
  <si>
    <t>大乔</t>
    <phoneticPr fontId="1" type="noConversion"/>
  </si>
  <si>
    <t>对生命值最少的1个敌人造成#num1#%#damage_type#伤害#test#</t>
    <phoneticPr fontId="1" type="noConversion"/>
  </si>
  <si>
    <t>地人之力</t>
    <phoneticPr fontId="1" type="noConversion"/>
  </si>
  <si>
    <t>对前排敌人造成#num1#%#damage_type#伤害#test#，清除敌方的有益效果，同时有15%的概率造成眩晕</t>
    <phoneticPr fontId="1" type="noConversion"/>
  </si>
  <si>
    <t>对前排敌人造成#num1#%#damage_type#伤害#test#</t>
    <phoneticPr fontId="1" type="noConversion"/>
  </si>
  <si>
    <t>陆逊</t>
    <phoneticPr fontId="1" type="noConversion"/>
  </si>
  <si>
    <t>原子斩</t>
    <phoneticPr fontId="1" type="noConversion"/>
  </si>
  <si>
    <t>犯罪哲学</t>
    <phoneticPr fontId="1" type="noConversion"/>
  </si>
  <si>
    <t>奋力出击</t>
    <phoneticPr fontId="1" type="noConversion"/>
  </si>
  <si>
    <t>吊带格斗</t>
    <phoneticPr fontId="1" type="noConversion"/>
  </si>
  <si>
    <t>牛牛拳击</t>
  </si>
  <si>
    <t>合体技能名称</t>
  </si>
  <si>
    <t>S级捍卫者·超</t>
  </si>
  <si>
    <t/>
  </si>
  <si>
    <t>师徒原子斩·超</t>
  </si>
  <si>
    <t>怒罗严暴击·超</t>
  </si>
  <si>
    <t>猪犬合璧·超</t>
  </si>
  <si>
    <t>巨人之力·超</t>
  </si>
  <si>
    <t>超巨型怪人·超</t>
  </si>
  <si>
    <t>女王风范·超</t>
  </si>
  <si>
    <t>双人原子斩·超</t>
  </si>
  <si>
    <t>性感肌肉·超</t>
  </si>
  <si>
    <t>外星超能·超</t>
  </si>
  <si>
    <t>普通攻击</t>
  </si>
  <si>
    <t>int</t>
    <phoneticPr fontId="1" type="noConversion"/>
  </si>
  <si>
    <t>string</t>
    <phoneticPr fontId="1" type="noConversion"/>
  </si>
  <si>
    <t>起始位置类型</t>
    <phoneticPr fontId="1" type="noConversion"/>
  </si>
  <si>
    <t>起始位置类型值x</t>
    <phoneticPr fontId="1" type="noConversion"/>
  </si>
  <si>
    <t>起始位置类型值y</t>
    <phoneticPr fontId="1" type="noConversion"/>
  </si>
  <si>
    <t>攻击actionid</t>
    <phoneticPr fontId="1" type="noConversion"/>
  </si>
  <si>
    <t xml:space="preserve"> 通用受击actionid</t>
    <phoneticPr fontId="1" type="noConversion"/>
  </si>
  <si>
    <t xml:space="preserve"> 二次受击actionid</t>
    <phoneticPr fontId="1" type="noConversion"/>
  </si>
  <si>
    <t>弹道spid</t>
    <phoneticPr fontId="1" type="noConversion"/>
  </si>
  <si>
    <t>子弹爆炸spid</t>
    <phoneticPr fontId="1" type="noConversion"/>
  </si>
  <si>
    <t>Client</t>
    <phoneticPr fontId="1" type="noConversion"/>
  </si>
  <si>
    <t>start_location_type</t>
    <phoneticPr fontId="1" type="noConversion"/>
  </si>
  <si>
    <t>x</t>
    <phoneticPr fontId="1" type="noConversion"/>
  </si>
  <si>
    <t>y</t>
    <phoneticPr fontId="1" type="noConversion"/>
  </si>
  <si>
    <t>attack_action_id</t>
    <phoneticPr fontId="1" type="noConversion"/>
  </si>
  <si>
    <t>defend_action_id</t>
    <phoneticPr fontId="1" type="noConversion"/>
  </si>
  <si>
    <t>us_defend_action_id</t>
    <phoneticPr fontId="1" type="noConversion"/>
  </si>
  <si>
    <t>bullet_sp_id</t>
    <phoneticPr fontId="1" type="noConversion"/>
  </si>
  <si>
    <t>bomb_sp_id</t>
    <phoneticPr fontId="1" type="noConversion"/>
  </si>
  <si>
    <t>action_feng_skill_1</t>
  </si>
  <si>
    <t>action_feng_hit_1</t>
    <phoneticPr fontId="1" type="noConversion"/>
  </si>
  <si>
    <t>action_jiaxue_skill_1</t>
    <phoneticPr fontId="1" type="noConversion"/>
  </si>
  <si>
    <t>action_jiaxue_hit_1</t>
  </si>
  <si>
    <t>action_gedou_pt_1</t>
    <phoneticPr fontId="1" type="noConversion"/>
  </si>
  <si>
    <t>action_gedou_pt_hit_1</t>
  </si>
  <si>
    <t>action_daojian_atk</t>
  </si>
  <si>
    <t>action_hit_jinsedaoguang</t>
  </si>
  <si>
    <t>action_feng_pt_1</t>
  </si>
  <si>
    <t>action_feng_pt_hit_1</t>
  </si>
  <si>
    <t>action_atk_pt_01</t>
  </si>
  <si>
    <t>action_hit_daoguang_zise</t>
  </si>
  <si>
    <t>sp_shoot_feibiao</t>
  </si>
  <si>
    <t>action_feng_hit_1</t>
  </si>
  <si>
    <t>action_gedou_pt_1</t>
  </si>
  <si>
    <t>action_daojian_atk</t>
    <phoneticPr fontId="1" type="noConversion"/>
  </si>
  <si>
    <t>action_hit_daoguang_jinse_02</t>
  </si>
  <si>
    <t>action_shui_pt_1</t>
  </si>
  <si>
    <t>action_shui_pt_hit_1</t>
  </si>
  <si>
    <t>sp_shoot_huangjinqiu</t>
  </si>
  <si>
    <t>action_hit_daoguang_1</t>
  </si>
  <si>
    <t>action_jiaxue_skill_1</t>
  </si>
  <si>
    <t>action_yanshi_pt_1</t>
  </si>
  <si>
    <t>action_yanshi_pt_hit_1</t>
  </si>
  <si>
    <t>action_huo_pt_1</t>
  </si>
  <si>
    <t>action_huo_pt_hit_1</t>
  </si>
  <si>
    <t>action_gedou_pt_hit_1</t>
    <phoneticPr fontId="1" type="noConversion"/>
  </si>
  <si>
    <t>action_dian_pt_1</t>
    <phoneticPr fontId="1" type="noConversion"/>
  </si>
  <si>
    <t>action_dian_pt_hit_1</t>
    <phoneticPr fontId="1" type="noConversion"/>
  </si>
  <si>
    <t>action_dian_pt_1</t>
  </si>
  <si>
    <t>action_dian_pt_hit_1</t>
  </si>
  <si>
    <t>action_du_pt_1</t>
  </si>
  <si>
    <t>action_du_pt_hit_1</t>
  </si>
  <si>
    <t>action_hit_1</t>
    <phoneticPr fontId="1" type="noConversion"/>
  </si>
  <si>
    <t>sp_shoot_wenzi</t>
  </si>
  <si>
    <t>action_huo_hit_1</t>
  </si>
  <si>
    <t>sp_shoot_daodan</t>
  </si>
  <si>
    <t>action_yanshi_pt_1</t>
    <phoneticPr fontId="1" type="noConversion"/>
  </si>
  <si>
    <t>action_yanshi_pt_hit_1</t>
    <phoneticPr fontId="1" type="noConversion"/>
  </si>
  <si>
    <t>action_skill_chaonengliuxing</t>
  </si>
  <si>
    <t>action_huo_hit_1</t>
    <phoneticPr fontId="1" type="noConversion"/>
  </si>
  <si>
    <t>action_skill_jinsedaoguang</t>
  </si>
  <si>
    <t>action_skill_shiyingzang</t>
  </si>
  <si>
    <t>action_hit_daoguang_zise</t>
    <phoneticPr fontId="1" type="noConversion"/>
  </si>
  <si>
    <t>action_skill_diyulan_1</t>
  </si>
  <si>
    <t>action_hit_1</t>
  </si>
  <si>
    <t>action_gedou_skill_1</t>
  </si>
  <si>
    <t>action_gedou_hit_1</t>
  </si>
  <si>
    <t>action_skill_shandian</t>
  </si>
  <si>
    <t>action_skill_shandian_hit</t>
  </si>
  <si>
    <t>action_skill_haifeisi</t>
  </si>
  <si>
    <t>action_shui_skill_1</t>
  </si>
  <si>
    <t>action_shui_hit_1</t>
  </si>
  <si>
    <t>action_skill_tawubaowei</t>
  </si>
  <si>
    <t>action_yanshi_skill_1</t>
  </si>
  <si>
    <t>action_yanshi_hit_1</t>
  </si>
  <si>
    <t>action_huo_skill_1</t>
  </si>
  <si>
    <t>action_skill_lianxuputongquan</t>
  </si>
  <si>
    <t>action_skill_ranshao</t>
  </si>
  <si>
    <t>action_skill_quanji</t>
  </si>
  <si>
    <t>action_skill_quanji_heise</t>
  </si>
  <si>
    <t>action_skill_nengliangqiu_1</t>
  </si>
  <si>
    <t>action_dian_skill_1</t>
  </si>
  <si>
    <t>action_dian_hit_1</t>
  </si>
  <si>
    <t>action_du_skill_1</t>
  </si>
  <si>
    <t>action_du_hit_1</t>
  </si>
  <si>
    <t>action_skill_wenchongdingyao</t>
  </si>
  <si>
    <t>action_skill_wenchongdingyao_hit</t>
  </si>
  <si>
    <t>action_skill_yuanzizhan_1</t>
  </si>
  <si>
    <t>action_skill_daodan_1</t>
  </si>
  <si>
    <t>action_skill_liuxingbaofa</t>
  </si>
  <si>
    <t>action_skill_zuantouci</t>
  </si>
  <si>
    <t>action_skill_liushuiyansuiquan_1</t>
  </si>
  <si>
    <t>action_skill_dadizhenji</t>
    <phoneticPr fontId="1" type="noConversion"/>
  </si>
  <si>
    <t>action_skill_liushuiyansuiquan_1</t>
    <phoneticPr fontId="1" type="noConversion"/>
  </si>
  <si>
    <t>action_yanshi_skill_1</t>
    <phoneticPr fontId="1" type="noConversion"/>
  </si>
  <si>
    <t>action_yanshi_hit_1</t>
    <phoneticPr fontId="1" type="noConversion"/>
  </si>
  <si>
    <t>action_fit_skill_xuanzhuanfengbao_1</t>
  </si>
  <si>
    <t>action_fit_skill_qudongjianji_1</t>
  </si>
  <si>
    <t>action_dian_skill_heji_man_1</t>
  </si>
  <si>
    <t>action_fit_skill_yinsushanguang_1</t>
  </si>
  <si>
    <t>action_fit_skill_renzhenouda_1</t>
  </si>
  <si>
    <t>action_fit_skill_dinashanleiming_1</t>
  </si>
  <si>
    <t>action_dian_hit_1</t>
    <phoneticPr fontId="1" type="noConversion"/>
  </si>
  <si>
    <t>action_fit_skill_lianda_1</t>
  </si>
  <si>
    <t>action_fit_skill_nvwangfengfan_1</t>
  </si>
  <si>
    <t>action_fit_skill_daodan_1</t>
  </si>
  <si>
    <t>action_hit_baozha</t>
  </si>
  <si>
    <t>action_fit_skill_yuanzizhan_1</t>
  </si>
  <si>
    <t>action_fit_skill_paoxiaopao_1</t>
  </si>
  <si>
    <t>action_fit_skill_zhengyizhuangji_1</t>
  </si>
  <si>
    <t>action_fit_skill_liushuiyansuiquan_1</t>
  </si>
  <si>
    <t>action_fit_skill_yixingjudahua_1</t>
    <phoneticPr fontId="1" type="noConversion"/>
  </si>
  <si>
    <t>action_gedou_hit_1</t>
    <phoneticPr fontId="1" type="noConversion"/>
  </si>
  <si>
    <t>action_huo_skill_heji_man_1</t>
  </si>
  <si>
    <t>海王连打</t>
  </si>
  <si>
    <t>海天霸主</t>
  </si>
  <si>
    <t>string</t>
  </si>
  <si>
    <t>Excluded</t>
    <phoneticPr fontId="1" type="noConversion"/>
  </si>
  <si>
    <t>受击对象序列</t>
    <phoneticPr fontId="1" type="noConversion"/>
  </si>
  <si>
    <t>defend_list</t>
    <phoneticPr fontId="1" type="noConversion"/>
  </si>
  <si>
    <t>231_564</t>
    <phoneticPr fontId="1" type="noConversion"/>
  </si>
  <si>
    <t>14_25_36</t>
    <phoneticPr fontId="1" type="noConversion"/>
  </si>
  <si>
    <t>251436251436</t>
    <phoneticPr fontId="1" type="noConversion"/>
  </si>
  <si>
    <t>123456456123365412</t>
  </si>
  <si>
    <t>141414_252525_363636</t>
    <phoneticPr fontId="1" type="noConversion"/>
  </si>
  <si>
    <t>123_456</t>
    <phoneticPr fontId="1" type="noConversion"/>
  </si>
  <si>
    <t>123456123456</t>
    <phoneticPr fontId="1" type="noConversion"/>
  </si>
  <si>
    <t>231213123_564546456</t>
  </si>
  <si>
    <t>213_546</t>
  </si>
  <si>
    <t>321_654</t>
    <phoneticPr fontId="1" type="noConversion"/>
  </si>
  <si>
    <t>213_546</t>
    <phoneticPr fontId="1" type="noConversion"/>
  </si>
  <si>
    <t>效果</t>
    <phoneticPr fontId="1" type="noConversion"/>
  </si>
  <si>
    <t>effect</t>
    <phoneticPr fontId="1" type="noConversion"/>
  </si>
  <si>
    <t>Excluded</t>
  </si>
  <si>
    <t>对所有敌人造成#num1#%#damage_type#伤害</t>
  </si>
  <si>
    <t>对所有敌人造成#num1#%#damage_type#伤害，5%概率造成眩晕</t>
  </si>
  <si>
    <t>对单个敌人造成#num1#%法术伤害</t>
  </si>
  <si>
    <t>对前排敌人造成#num1#%法术伤害</t>
  </si>
  <si>
    <t>对后排单个敌人造成#num1#%物理伤害</t>
  </si>
  <si>
    <t>对单个敌人造成#num1#%物理伤害</t>
  </si>
  <si>
    <t>对生命值最少的1个敌人造成#num1#%#damage_type#伤害#test#</t>
  </si>
  <si>
    <t>对一列敌人造成#num1#%物理伤害</t>
  </si>
  <si>
    <t>对后排单个敌人造成#num1#%法术伤害</t>
  </si>
  <si>
    <t>对后排敌人造成#num1#%物理伤害</t>
  </si>
  <si>
    <t>对所有敌人造成#num1#%物理伤害，50%概率恢复自身2点怒气</t>
  </si>
  <si>
    <t>对前排敌人造成#num1#%#damage_type#伤害，20%概率减少2点怒气</t>
  </si>
  <si>
    <t>对敌人及其相邻位置造成#num1#%法术伤害</t>
  </si>
  <si>
    <t>对随机3个敌人造成#num1#%法术伤害</t>
  </si>
  <si>
    <t>对后排敌人造成#num1#%法术伤害</t>
  </si>
  <si>
    <t>对一列敌人造成#num1#%#damage_type#伤害#test#，同时对敌方生命值最少的目标造成伤害(50%)</t>
  </si>
  <si>
    <t>对所有敌人造成#num1#%法术伤害，造成燃烧效果(40%)</t>
  </si>
  <si>
    <t>对所有敌人造成#num1#%#damage_type#伤害#test#，本次攻击命中率和暴击率额外提升30%</t>
  </si>
  <si>
    <t>对前排敌人造成#num1#%物理伤害</t>
  </si>
  <si>
    <t>对一列敌人造成#num1#%#damage_type#伤害#test#，30%概率造成眩晕</t>
  </si>
  <si>
    <t>对后排敌人造成#num1#%#damage_type#伤害#test#，自身闪避几率提高20%，持续2回合</t>
  </si>
  <si>
    <t>对前排敌人造成#num1#%#damage_type#伤害，我方随机1个武将增加2点怒气</t>
  </si>
  <si>
    <t>对单个敌人造成#num1#%法术伤害#test#，40%概率造成眩晕</t>
  </si>
  <si>
    <t>对前排敌人造成#num1#%法术伤害#test#，造成中毒效果(35%)，持续2回合</t>
  </si>
  <si>
    <t>对前排敌人造成#num1#%法术伤害#test#，我方随机2个武将防御提高30%，持续2回合</t>
  </si>
  <si>
    <t>对敌人及其相邻位置造成#num1#%法术伤害#test#，本次攻击的暴击率上升40%</t>
  </si>
  <si>
    <t>对前排敌人造成#num1#%#damage_type#伤害#test#，20%概率造成眩晕，造成中毒效果(30%)，持续2回合</t>
  </si>
  <si>
    <t>对后排敌人造成#num1#%物理伤害#test#，我方全体武将抗暴率提高40%，持续2回合</t>
  </si>
  <si>
    <t>对一列敌人造成#num1#%物理伤害#test#，对敌方生命最少的1个武将造成额外伤害(175%)</t>
  </si>
  <si>
    <t>对前排敌人造成#num1#%物理伤害#test#，降低敌人攻击10%</t>
  </si>
  <si>
    <t>对目标和随机另1个敌人造成#num1#%物理伤害#test#，降低敌人防御60%，持续1回合</t>
  </si>
  <si>
    <t>对一列敌人造成#num1#%物理伤害#test#，自身无敌一回合</t>
  </si>
  <si>
    <t>对随机3个敌人造成#num1#%物理伤害#test#，自身的闪避率提高15%，持续2回合</t>
  </si>
  <si>
    <t>对前排敌人造成#num1#%法术伤害#test#，敌人造成的伤害降低10%，持续2回合</t>
  </si>
  <si>
    <t>对单个敌人造成#num1#%物理伤害#test#</t>
  </si>
  <si>
    <t>对随机3个敌人造成#num1#%物理伤害#test#</t>
  </si>
  <si>
    <t>对所有敌人造成#num1#%物理伤害#test#</t>
  </si>
  <si>
    <t>对一列敌人造成#num1#%物理伤害#test#，20%概率造成眩晕</t>
  </si>
  <si>
    <t>对后排敌人造成#num1#%法术伤害#test#</t>
  </si>
  <si>
    <t>对后排单个敌人造成#num1#%法术伤害#test#</t>
  </si>
  <si>
    <t>对前排敌人造成#num1#%物理伤害#test#</t>
  </si>
  <si>
    <t>对单个敌人造成#num1#%法术伤害#test#，减少1点怒气</t>
  </si>
  <si>
    <t>对后排敌人造成#num1#%物理伤害#test#</t>
  </si>
  <si>
    <t>对一列敌人造成#num1#%物理伤害#test#</t>
  </si>
  <si>
    <t>对单个敌人造成#num1#%法术伤害#test#，降低敌人攻击30%，持续1回合</t>
  </si>
  <si>
    <t>对所有敌人造成#num1#%法术伤害#test#</t>
  </si>
  <si>
    <t>对单个敌人造成#num1#%法术伤害#test#</t>
  </si>
  <si>
    <t>对随机3个敌人造成#num1#%法术伤害#test#</t>
  </si>
  <si>
    <t>对单个敌人造成#num1#%物理伤害#test#，减少1点怒气</t>
  </si>
  <si>
    <t>治疗全体友军(#num1#%)#test#</t>
  </si>
  <si>
    <t>对后排单个敌人造成#num1#%物理伤害#test#</t>
  </si>
  <si>
    <t>对一列敌人造成#num1#%法术伤害#test#</t>
  </si>
  <si>
    <t>对所有敌人造成#num1#%物理伤害#test#，50%概率恢复自身4点怒气，自身伤害提高25%，持续2回合</t>
  </si>
  <si>
    <t>对全体敌人造成#num1#%#damage_type#伤害#test#，15%概率造成眩晕，同时造成燃烧效果(40%)，持续2回合</t>
  </si>
  <si>
    <t>对随机3个敌人造成#num1#%#damage_type#伤害#test#，50%概率减少2点怒气，20%概率造成眩晕</t>
  </si>
  <si>
    <t>对敌人及其相邻位置造成#num1#%法术伤害#test#，造成流血效果(40%)，持续2回合</t>
  </si>
  <si>
    <t>对前排敌人造成#num1#%#damage_type#伤害#test#，清除目标身上的有益效果，同时有15%的概率造成眩晕</t>
  </si>
  <si>
    <t>对一列敌人造成#num1#%法术伤害#test#，我方随机2个武将的攻击提高20%，持续2回合</t>
  </si>
  <si>
    <t>对前排敌人造成#num1#%物理伤害#test#，20%概率降低敌人攻击30%，持续2回合</t>
  </si>
  <si>
    <t>对单个敌人造成#num1#%#damage_type#伤害#test#，50%概率提升我方随机一人4点怒气。</t>
  </si>
  <si>
    <t>对前排敌人造成#num1#%物理伤害#test#，自身受到伤害降低55%，持续2回合</t>
  </si>
  <si>
    <t>对单个敌人造成#num1#%法术伤害#test#，75%概率造成眩晕</t>
  </si>
  <si>
    <t>对随机3个敌人造成#num1#%法术伤害#test#，50%概率减少1点怒气</t>
  </si>
  <si>
    <t>对单个敌人造成#num1#%物理伤害#test#，25%概率造成眩晕</t>
  </si>
  <si>
    <t>对前排敌人造成#num1#%法术伤害#test#</t>
  </si>
  <si>
    <t>对后排单个敌人造成#num1#%物理伤害#test#，减少1点怒气</t>
  </si>
  <si>
    <t>对前排敌人造成#num1#%法术伤害#test#，50%概率减少1点怒气</t>
  </si>
  <si>
    <t>对所有敌人造成#num1#%#damage_type#伤害#test#，造成燃烧效果(60%)，持续2回合，10%概率造成眩晕，本次攻击的命中率上升30%</t>
  </si>
  <si>
    <t>对前排敌人造成#num1#%法术伤害#test#，我方随机1个武将增加2点怒气</t>
  </si>
  <si>
    <t>对后排敌人造成#num1#%#damage_type#伤害#test#，25%几率造成眩晕，同时造成流血效果(20%)，持续2回合</t>
  </si>
  <si>
    <t>治疗全体单位（#num1#%+250）#test#，对生命低于60%的友军造成额外治疗(50%)</t>
  </si>
  <si>
    <t>对后排敌人造成#num1#%物理伤害#test#，50%概率减少1点怒气</t>
  </si>
  <si>
    <t>对前排敌人造成#num1#%法术伤害#test#，并治疗我方全体武将(50%+200)</t>
  </si>
  <si>
    <t>对生命最少的1个敌人造成#num1#%物理伤害#test#，减少2点怒气</t>
  </si>
  <si>
    <t>治疗全体友军(#num1#%+250)#test#，同时清除友方的不利状态，我方随机3人攻击力提升10%，持续2回合</t>
  </si>
  <si>
    <t>对前排敌人造成#num1#%物理伤害#test#，自身无敌一回合</t>
  </si>
  <si>
    <t>对前排敌人造成#num1#%物理伤害#test#，18%概率造成眩晕</t>
  </si>
  <si>
    <t>对随机3个敌人造成#num1#%法术伤害#test#，我方随机2个武将受到的伤害降低30%，持续2回合</t>
  </si>
  <si>
    <t>对目标和随机另1个敌人造成#num1#%物理伤害#test#</t>
  </si>
  <si>
    <t>对前排敌人造成#num1#%法术伤害#test#，50%概率我方随机1个武将增加2点怒气</t>
  </si>
  <si>
    <t>对所有敌人造成#num1#%#damage_type#伤害#test#，同时治疗自己（106%+250），本次攻击命中率和暴击率额外提升30%</t>
  </si>
  <si>
    <t>对一列敌人造成#num1#%法术伤害#test#，减少1点怒气</t>
  </si>
  <si>
    <t>对所有敌人造成#num1#%#damage_type#伤害#test##test#，15%概率减少2点怒气，敌方全体命中降低10%，持续2回合</t>
  </si>
  <si>
    <t>对一列敌人造成#num1#%物理伤害#test#，16%概率造成眩晕</t>
  </si>
  <si>
    <t>对敌人及其相邻位置造成#num1#%法术伤害#test#，自身受到的伤害降低40%，持续2回合</t>
  </si>
  <si>
    <t>对前排敌人造成#num1#%法术伤害#test#，降低敌人攻击15%，持续2回合</t>
  </si>
  <si>
    <t>对后排敌人造成#num1#%法术伤害#test#，40%概率减少2点怒气</t>
  </si>
  <si>
    <t>对前排敌人造成#num1#%物理伤害#test#，本次攻击的暴击率上升40%</t>
  </si>
  <si>
    <t>对一列敌人造成#num1#%物理伤害#test#，50%概率降低敌人防御60%，持续1回合</t>
  </si>
  <si>
    <t>对单个敌人造成#num1#%物理伤害#test#，本次攻击必定命中，必定暴击。我方全体武将的暴击率提高20%，命中率提高20%，持续2回合</t>
  </si>
  <si>
    <t>对前排敌人造成#num1#%物理伤害#test#，19%概率造成眩晕</t>
  </si>
  <si>
    <t>对一列敌人造成#num1#%物理伤害#test#，目标受到的伤害增加30%，持续2回合</t>
  </si>
  <si>
    <t>对所有敌人造成#num1#%#damage_type#伤害#test#，20%概率造成眩晕，同时有50%几率清除敌方的有益效果</t>
  </si>
  <si>
    <t>对前排敌人造成#num1#%物理伤害#test#，自身的防御提高30%，持续2回合</t>
  </si>
  <si>
    <t>对所有敌人造成#num1#%#damage_type#伤害#test#，40%概率减少2点怒气，我方全体武将伤害和命中率提高20%，持续2回合【与吹雪共同出战可触发】</t>
  </si>
  <si>
    <t>对一列敌人造成#num1#%物理伤害#test#，40%概率造成眩晕，60%概率减少1点怒气【与闪光佛莱士共同出战可触发】</t>
  </si>
  <si>
    <t>对所有敌人造成#num1#%#damage_type#伤害#test#，30%概率减少2点怒气，敌人受到伤害提高18%，持续2回合【与武装大猩猩共同出战可触发】</t>
  </si>
  <si>
    <t>对所有敌人造成#num1#%#damage_type#伤害#test#，15%概率造成眩晕，我方全体闪避提高15%，持续2回合【与僵尸男共同出战可触发】</t>
  </si>
  <si>
    <t>对敌人及其相邻位置造成#num1#%法术伤害#test#，本次攻击的暴击率上升55%，自身受到的伤害降低20%，持续2回合。【与格洛里巴斯共同出战可触发】</t>
  </si>
  <si>
    <t>对一列敌人造成#num1#%物理伤害#test#，自身无敌一回合，并治疗自己(250%+200)【与黄金球共同出战可触发】</t>
  </si>
  <si>
    <t>对所有敌人造成#num1#%物理伤害#test#，50%概率恢复自身4点怒气，自身伤害提高30%，持续2回合，此技能有30%额外命中率和暴击率。【与KING、杰诺斯共同出战可触发】</t>
  </si>
  <si>
    <t>对随机3个敌人造成#num1#%#damage_type#伤害#test#，50%概率恢复自身4点怒气，敌人的攻击力降低20%，持续2回合【与背心尊者共同出战可触发】</t>
  </si>
  <si>
    <t>对一列敌人造成#num1#%物理伤害#test#，并对敌方生命最低的单位造成额外伤害(200%)，本次攻击的暴击率提高50%【与超合金黑光共同出战可触发】</t>
  </si>
  <si>
    <t>对随机3个敌人造成#num1#%#damage_type#伤害#test#，80%概率减少2点怒气，30%概率造成眩晕【与变异疫苗人共同出战可触发】</t>
  </si>
  <si>
    <t>对敌人及其相邻位置造成#num1#%法术伤害#test#，造成流血效果(70%)，并使目标受到的伤害增加30%，持续2回合【与猪神共同出战可触发】</t>
  </si>
  <si>
    <t>对一列敌人造成#num1#%#damage_type#伤害#test#，同时对生命值低于50%的目标造成伤害(200%)，我方全体武将伤害加成与伤害减免提高15%，持续2回合【与天空之王共同出战可触发】</t>
  </si>
  <si>
    <t>对后排敌人造成#num1#%#damage_type#伤害#test#，50%概率减少2点怒气，本次攻击的命中率和暴击率上升70%【与蚊女王共同出战可触发】</t>
  </si>
  <si>
    <t>对所有敌人造成#num1#%#damage_type#伤害#test#，造成燃烧效果(100%)，持续2回合，15%概率造成眩晕，本次攻击的命中率上升30%【与童帝共同出战可触发】</t>
  </si>
  <si>
    <t>对前排敌人造成#num1#%法术伤害#test#，我方随机2个武将增加2点怒气【与钻头武士共同出战可触发】</t>
  </si>
  <si>
    <t>对后排敌人造成#num1#%#damage_type#伤害#test#，造成流血效果(70%)，并且敌人受到伤害提高35%，持续2回合【与居合钢共同出战可触发】</t>
  </si>
  <si>
    <t>对所有敌人造成#num1#%#damage_type#伤害#test#，同时治疗自己（120%+350），本次攻击命中率和暴击率额外提升50%【与梅而紫迦德共同出战可触发】</t>
  </si>
  <si>
    <t>对前排敌人造成#num1#%#damage_type#伤害#test#，我方全体武将的闪避率提高15%，持续2回合【与协会管理员共同出战可触发】</t>
  </si>
  <si>
    <t>对所有敌人造成#num1#%#damage_type#伤害#test#，20%概率减少2点怒气，敌方全体命中降低20%，持续2回合【与银色獠牙共同出战可触发】</t>
  </si>
  <si>
    <t>对单个敌人造成#num1#%物理伤害#test#，并降低目标2点怒气，本次攻击必定命中，必定暴击。我方全体武将的暴击率提高40%，命中率提高40%，持续2回合【与蜈蚣长老共同出战可触发】</t>
  </si>
  <si>
    <t>对所有敌人造成#num1#%法术伤害#test#，自身的伤害提高40%，伤害减免提高25%，持续2回合【与古力斯尼亚共同出战可触发】</t>
  </si>
  <si>
    <t>对随机3个敌人造成#num1#%#damage_type#伤害#test#，24%概率造成眩晕，并有50%概率降低目标2点怒气，本次攻击的暴击率上升50%【与机神G4共同出战可触发】</t>
  </si>
  <si>
    <t>对单个敌人造成#num1#%法术伤害#test#，100%概率造成眩晕，20%概率自身增加4点怒气【与螃蟹怪人共同出战可触发】</t>
  </si>
  <si>
    <t>治疗全体友军(#num1#%+300)#test#，100%概率清除燃烧和中毒效果【与青焰共同出战可触发】</t>
  </si>
  <si>
    <t>对随机3个敌人造成#num1#%物理伤害#test#，减少1点怒气，自身的闪避率提高30%，持续2回合【与雷光贤治共同出战可触发】</t>
  </si>
  <si>
    <t>对前排敌人造成#num1#%物理伤害#test#，自身受到伤害降低55%，我方全体武将抗暴率提高30%，持续2回合【与魔术妙手共同出战可触发】</t>
  </si>
  <si>
    <t>对所有敌人造成#num1#%#damage_type#伤害#test#，造成中毒效果(20%)，持续2回合，本次攻击的命中率上升50%【与丧服吊带共同出战可触发】</t>
  </si>
  <si>
    <t>对后排敌人造成#num1#%物理伤害#test#，70%概率减少1点怒气，降低敌人攻击20%，持续2回合【与大哲人共同出战可触发】</t>
  </si>
  <si>
    <t>对单个敌人造成#num1#%物理伤害#test#，如果命中，50%概率再次造成等量额外伤害，如果目标已经死亡，则会对新的目标造成伤害。【与冲天好小子共同出战可触发】</t>
  </si>
  <si>
    <t>对随机3个敌人造成#num1#%法术伤害#test#，我方随机3个武将受到的伤害降低35%，持续2回合【与闪电侠共同出战可触发】</t>
  </si>
  <si>
    <t>对一列敌人造成#num1#%物理伤害#test#，21%概率造成眩晕，15%概率自身增加4点怒气【与赤鼻共同出战可触发】</t>
  </si>
  <si>
    <t>对前排敌人造成#num1#%物理伤害#test#，本次攻击的暴击率和命中率上升65%【与快拳侠共同出战可触发】</t>
  </si>
  <si>
    <t>对单个敌人造成#num1#%伤害</t>
  </si>
  <si>
    <t>呵</t>
  </si>
  <si>
    <t>呵呵</t>
  </si>
  <si>
    <t>对敌方随机三个目标造成#num1#%攻击力的物理伤害#test#</t>
  </si>
  <si>
    <t>对随机3个敌人造成#num1#%法术伤害#test#，24%概率造成眩晕，并有50%概率降低目标2点怒气，本次攻击的暴击率上升50%【与驱动骑士共同出战可触发，由驱动骑士发动】</t>
  </si>
  <si>
    <t>技能名</t>
  </si>
  <si>
    <t>name</t>
  </si>
  <si>
    <t>type</t>
  </si>
  <si>
    <t>超能流星</t>
  </si>
  <si>
    <t>超强再生</t>
  </si>
  <si>
    <t>凶猛撕咬</t>
  </si>
  <si>
    <t>地狱岚</t>
  </si>
  <si>
    <t>山猿之力</t>
  </si>
  <si>
    <t>捶胸顿足</t>
  </si>
  <si>
    <t>电击棍二刀流</t>
  </si>
  <si>
    <t>巨钳攻击</t>
  </si>
  <si>
    <t>踏无爆威</t>
  </si>
  <si>
    <t>游戏重置</t>
  </si>
  <si>
    <t>蛇咬拳</t>
  </si>
  <si>
    <t>青火之焰</t>
  </si>
  <si>
    <t>地人之力</t>
  </si>
  <si>
    <t>多头攻击</t>
  </si>
  <si>
    <t>无情拍打</t>
  </si>
  <si>
    <t>格斗技</t>
  </si>
  <si>
    <t>触须抽打</t>
  </si>
  <si>
    <t>进化</t>
  </si>
  <si>
    <t>雪球</t>
  </si>
  <si>
    <t>触须拍打</t>
  </si>
  <si>
    <t>格斗机</t>
  </si>
  <si>
    <t>野性狂暴</t>
  </si>
  <si>
    <t>电机击打</t>
  </si>
  <si>
    <t>咬击</t>
  </si>
  <si>
    <t>萌萌哒</t>
  </si>
  <si>
    <t>电吹风</t>
  </si>
  <si>
    <t>蜘蛛网</t>
  </si>
  <si>
    <t>拳击</t>
  </si>
  <si>
    <t>连续普通拳</t>
  </si>
  <si>
    <t>执行正义</t>
  </si>
  <si>
    <t>撑场面</t>
  </si>
  <si>
    <t>鲜血追踪</t>
  </si>
  <si>
    <t>学术</t>
  </si>
  <si>
    <t>超级能量球</t>
  </si>
  <si>
    <t>睫毛钳</t>
  </si>
  <si>
    <t>背心一击</t>
  </si>
  <si>
    <t>魔术</t>
  </si>
  <si>
    <t>十字飞键</t>
  </si>
  <si>
    <t>吊带格斗</t>
  </si>
  <si>
    <t>大力一击</t>
  </si>
  <si>
    <t>丢钱币</t>
  </si>
  <si>
    <t>小猪撞击</t>
  </si>
  <si>
    <t>臭气攻击</t>
  </si>
  <si>
    <t>海浪攻击</t>
  </si>
  <si>
    <t>搅拌</t>
  </si>
  <si>
    <t>蚊虫叮咬</t>
  </si>
  <si>
    <t>原子斩</t>
  </si>
  <si>
    <t>火力迸射</t>
  </si>
  <si>
    <t>天空之力</t>
  </si>
  <si>
    <t>莫西突击</t>
  </si>
  <si>
    <t>哲学书</t>
  </si>
  <si>
    <t>天才助理</t>
  </si>
  <si>
    <t>围巾缠绕</t>
  </si>
  <si>
    <t>冲天一击</t>
  </si>
  <si>
    <t>闪电飞踢</t>
  </si>
  <si>
    <t>不死之身</t>
  </si>
  <si>
    <t>大侠格斗</t>
  </si>
  <si>
    <t>奋力出击</t>
  </si>
  <si>
    <t>投掷菠萝</t>
  </si>
  <si>
    <t>乌马飞踢</t>
  </si>
  <si>
    <t>海空格斗</t>
  </si>
  <si>
    <t>快拳出击</t>
  </si>
  <si>
    <t>巨翅拍打</t>
  </si>
  <si>
    <t>大地震击</t>
  </si>
  <si>
    <t>机械斩</t>
  </si>
  <si>
    <t>三目之力</t>
  </si>
  <si>
    <t>岩石</t>
  </si>
  <si>
    <t>进化之家</t>
  </si>
  <si>
    <t>音速闪光</t>
  </si>
  <si>
    <t>剑球爆威</t>
  </si>
  <si>
    <t>S级捍卫者</t>
  </si>
  <si>
    <t>性感肌肉</t>
  </si>
  <si>
    <t>变异进化之力</t>
  </si>
  <si>
    <t>猪犬合璧</t>
  </si>
  <si>
    <t>女王风范</t>
  </si>
  <si>
    <t>机械天才</t>
  </si>
  <si>
    <t>双人原子斩</t>
  </si>
  <si>
    <t>师徒原子斩</t>
  </si>
  <si>
    <t>崩星咆哮炮</t>
  </si>
  <si>
    <t>正义鼓舞</t>
  </si>
  <si>
    <t>超巨型怪人</t>
  </si>
  <si>
    <t>异变巨型化</t>
  </si>
  <si>
    <t>驱动剑技</t>
  </si>
  <si>
    <t>怪人喽喽</t>
  </si>
  <si>
    <t>疗伤青焰</t>
  </si>
  <si>
    <t>蛇咬拳爆发</t>
  </si>
  <si>
    <t>魔术炮直拳</t>
  </si>
  <si>
    <t>十字键击</t>
  </si>
  <si>
    <t>犯罪哲学</t>
  </si>
  <si>
    <t>冲天围巾</t>
  </si>
  <si>
    <t>黑炎闪电</t>
  </si>
  <si>
    <t>格斗快拳</t>
  </si>
  <si>
    <t>乱披风</t>
  </si>
  <si>
    <t>正义之拳</t>
  </si>
  <si>
    <t>int</t>
  </si>
  <si>
    <t>技能大类型</t>
  </si>
  <si>
    <t>小龙卷1</t>
  </si>
  <si>
    <t>僵尸男1</t>
  </si>
  <si>
    <t>金属球棒1</t>
  </si>
  <si>
    <t>闪光佛莱士1</t>
  </si>
  <si>
    <t>狮子兽王1</t>
  </si>
  <si>
    <t>音速索尼克1</t>
  </si>
  <si>
    <t>吹雪1</t>
  </si>
  <si>
    <t>钉锤头1</t>
  </si>
  <si>
    <t>格洛里巴斯1</t>
  </si>
  <si>
    <t>山猿1</t>
  </si>
  <si>
    <t>格鲁甘修鲁1</t>
  </si>
  <si>
    <t>武装大猩猩1</t>
  </si>
  <si>
    <t>雷光贤治1</t>
  </si>
  <si>
    <t>海带人1</t>
  </si>
  <si>
    <t>螃蟹怪人1</t>
  </si>
  <si>
    <t>黄金球1</t>
  </si>
  <si>
    <t>巴涅西凯1</t>
  </si>
  <si>
    <t>匹克1</t>
  </si>
  <si>
    <t>蛇咬拳斯内克1</t>
  </si>
  <si>
    <t>青焰1</t>
  </si>
  <si>
    <t>地底人1</t>
  </si>
  <si>
    <t>桃源团杂兵1</t>
  </si>
  <si>
    <t>三头龟1</t>
  </si>
  <si>
    <t>万年蝉幼虫1</t>
  </si>
  <si>
    <t>光头杂兵1</t>
  </si>
  <si>
    <t>蝉幼虫1</t>
  </si>
  <si>
    <t>拉绳人1</t>
  </si>
  <si>
    <t>章鱼怪1</t>
  </si>
  <si>
    <t>克隆博士1</t>
  </si>
  <si>
    <t>雪人怪1</t>
  </si>
  <si>
    <t>茶岚子1</t>
  </si>
  <si>
    <t>地底怪人1</t>
  </si>
  <si>
    <t>千年蝉幼虫1</t>
  </si>
  <si>
    <t>海底人1</t>
  </si>
  <si>
    <t>哈尔托里诺1</t>
  </si>
  <si>
    <t>野人怪1</t>
  </si>
  <si>
    <t>电灯拉绳怪人1</t>
  </si>
  <si>
    <t>天空怪人1</t>
  </si>
  <si>
    <t>克隆人1</t>
  </si>
  <si>
    <t>小机器人1</t>
  </si>
  <si>
    <t>龟龟柏洛斯1</t>
  </si>
  <si>
    <t>比基尼美女1</t>
  </si>
  <si>
    <t>风扇1</t>
  </si>
  <si>
    <t>克隆体1</t>
  </si>
  <si>
    <t>蜘蛛半人兽1</t>
  </si>
  <si>
    <t>快拳黑人1</t>
  </si>
  <si>
    <t>梅人1</t>
  </si>
  <si>
    <t>吃惊的美女1</t>
  </si>
  <si>
    <t>大弟子1</t>
  </si>
  <si>
    <t>萝莉小姑娘1</t>
  </si>
  <si>
    <t>琦玉1</t>
  </si>
  <si>
    <t>杰诺斯1</t>
  </si>
  <si>
    <t>甜心假面1</t>
  </si>
  <si>
    <t>性感囚犯1</t>
  </si>
  <si>
    <t>背心尊者1</t>
  </si>
  <si>
    <t>超合金黑光1</t>
  </si>
  <si>
    <t>KING1</t>
  </si>
  <si>
    <t>阿修罗盔甲1</t>
  </si>
  <si>
    <t>警犬侠1</t>
  </si>
  <si>
    <t>学生1</t>
  </si>
  <si>
    <t>变异疫苗人1</t>
  </si>
  <si>
    <t>睫毛1</t>
  </si>
  <si>
    <t>老虎背心1</t>
  </si>
  <si>
    <t>协会管理员1</t>
  </si>
  <si>
    <t>猪神1</t>
  </si>
  <si>
    <t>重战车兜裆布1</t>
  </si>
  <si>
    <t>魔术妙手1</t>
  </si>
  <si>
    <t>十字键1</t>
  </si>
  <si>
    <t>丧服吊带1</t>
  </si>
  <si>
    <t>大力怪1</t>
  </si>
  <si>
    <t>百年蝉幼虫1</t>
  </si>
  <si>
    <t>小猪银行1</t>
  </si>
  <si>
    <t>猪怪1</t>
  </si>
  <si>
    <t>机甲杂兵1</t>
  </si>
  <si>
    <t>风扇怪人1</t>
  </si>
  <si>
    <t>博士1</t>
  </si>
  <si>
    <t>袖珍机器人1</t>
  </si>
  <si>
    <t>霸王臭花1</t>
  </si>
  <si>
    <t>天空鸟人1</t>
  </si>
  <si>
    <t>海洋章鱼人1</t>
  </si>
  <si>
    <t>冲浪女1</t>
  </si>
  <si>
    <t>霸王花1</t>
  </si>
  <si>
    <t>蜘蛛怪1</t>
  </si>
  <si>
    <t>奇袭梅1</t>
  </si>
  <si>
    <t>海章鱼1</t>
  </si>
  <si>
    <t>原始人王八1</t>
  </si>
  <si>
    <t>螺旋桨1</t>
  </si>
  <si>
    <t>臭花1</t>
  </si>
  <si>
    <t>土龙1</t>
  </si>
  <si>
    <t>深海之王1</t>
  </si>
  <si>
    <t>蚊女王1</t>
  </si>
  <si>
    <t>钻头武士1</t>
  </si>
  <si>
    <t>外星女王1</t>
  </si>
  <si>
    <t>金属骑士1</t>
  </si>
  <si>
    <t>丘舞太刀1</t>
  </si>
  <si>
    <t>原子武士1</t>
  </si>
  <si>
    <t>居合钢1</t>
  </si>
  <si>
    <t>天空之王1</t>
  </si>
  <si>
    <t>莫西干头1</t>
  </si>
  <si>
    <t>牛牛1</t>
  </si>
  <si>
    <t>大哲人1</t>
  </si>
  <si>
    <t>地底王1</t>
  </si>
  <si>
    <t>童帝1</t>
  </si>
  <si>
    <t>背心黑洞1</t>
  </si>
  <si>
    <t>红围巾斗士1</t>
  </si>
  <si>
    <t>冲天好小子1</t>
  </si>
  <si>
    <t>黑暗炎龙刀使1</t>
  </si>
  <si>
    <t>闪电侠1</t>
  </si>
  <si>
    <t>银行猪怪1</t>
  </si>
  <si>
    <t>大雪人1</t>
  </si>
  <si>
    <t>萝莉女1</t>
  </si>
  <si>
    <t>空手道弟子1</t>
  </si>
  <si>
    <t>鹭1</t>
  </si>
  <si>
    <t>拳击怪人1</t>
  </si>
  <si>
    <t>陆地怪兽1</t>
  </si>
  <si>
    <t>风扇怪物1</t>
  </si>
  <si>
    <t>波罗斯1</t>
  </si>
  <si>
    <t>毒刺1</t>
  </si>
  <si>
    <t>梅而紫迦德1</t>
  </si>
  <si>
    <t>无证骑士1</t>
  </si>
  <si>
    <t>饿狼1</t>
  </si>
  <si>
    <t>机神G41</t>
  </si>
  <si>
    <t>大背头侠1</t>
  </si>
  <si>
    <t>赤鼻1</t>
  </si>
  <si>
    <t>菠萝人1</t>
  </si>
  <si>
    <t>乌马洪1</t>
  </si>
  <si>
    <t>海比空格1</t>
  </si>
  <si>
    <t>快拳侠1</t>
  </si>
  <si>
    <t>万年蝉成虫1</t>
  </si>
  <si>
    <t>变异巨人1</t>
  </si>
  <si>
    <t>古力斯尼亚1</t>
  </si>
  <si>
    <t>蜈蚣长老1</t>
  </si>
  <si>
    <t>银色獠牙1</t>
  </si>
  <si>
    <t>驱动骑士1</t>
  </si>
  <si>
    <t>白色雪怪1</t>
  </si>
  <si>
    <t>光头拳怪1</t>
  </si>
  <si>
    <t>肌肉怪1</t>
  </si>
  <si>
    <t>三眼外星人1</t>
  </si>
  <si>
    <t>小女孩1</t>
  </si>
  <si>
    <t>道馆弟子1</t>
  </si>
  <si>
    <t>原始野人1</t>
  </si>
  <si>
    <t>岩石怪1</t>
  </si>
  <si>
    <t>小美女1</t>
  </si>
  <si>
    <t>小猪储蓄罐1</t>
  </si>
  <si>
    <t>原始人1</t>
  </si>
  <si>
    <t>铜经验宝宝1</t>
  </si>
  <si>
    <t>战甲喽啰1</t>
  </si>
  <si>
    <t>机械兵1</t>
  </si>
  <si>
    <t>小龙卷2</t>
  </si>
  <si>
    <t>僵尸男2</t>
  </si>
  <si>
    <t>金属球棒2</t>
  </si>
  <si>
    <t>闪光佛莱士2</t>
  </si>
  <si>
    <t>狮子兽王2</t>
  </si>
  <si>
    <t>音速索尼克2</t>
  </si>
  <si>
    <t>吹雪2</t>
  </si>
  <si>
    <t>钉锤头2</t>
  </si>
  <si>
    <t>格洛里巴斯2</t>
  </si>
  <si>
    <t>山猿2</t>
  </si>
  <si>
    <t>格鲁甘修鲁2</t>
  </si>
  <si>
    <t>武装大猩猩2</t>
  </si>
  <si>
    <t>雷光贤治2</t>
  </si>
  <si>
    <t>海带人2</t>
  </si>
  <si>
    <t>螃蟹怪人2</t>
  </si>
  <si>
    <t>黄金球2</t>
  </si>
  <si>
    <t>巴涅西凯2</t>
  </si>
  <si>
    <t>匹克2</t>
  </si>
  <si>
    <t>蛇咬拳斯内克2</t>
  </si>
  <si>
    <t>青焰2</t>
  </si>
  <si>
    <t>地底人2</t>
  </si>
  <si>
    <t>桃源团杂兵2</t>
  </si>
  <si>
    <t>三头龟2</t>
  </si>
  <si>
    <t>万年蝉幼虫2</t>
  </si>
  <si>
    <t>光头杂兵2</t>
  </si>
  <si>
    <t>蝉幼虫2</t>
  </si>
  <si>
    <t>拉绳人2</t>
  </si>
  <si>
    <t>章鱼怪2</t>
  </si>
  <si>
    <t>克隆博士2</t>
  </si>
  <si>
    <t>雪人怪2</t>
  </si>
  <si>
    <t>茶岚子2</t>
  </si>
  <si>
    <t>地底怪人2</t>
  </si>
  <si>
    <t>千年蝉幼虫2</t>
  </si>
  <si>
    <t>海底人2</t>
  </si>
  <si>
    <t>哈尔托里诺2</t>
  </si>
  <si>
    <t>野人怪2</t>
  </si>
  <si>
    <t>电灯拉绳怪人2</t>
  </si>
  <si>
    <t>天空怪人2</t>
  </si>
  <si>
    <t>克隆人2</t>
  </si>
  <si>
    <t>小机器人2</t>
  </si>
  <si>
    <t>龟龟柏洛斯2</t>
  </si>
  <si>
    <t>比基尼美女2</t>
  </si>
  <si>
    <t>风扇2</t>
  </si>
  <si>
    <t>克隆体2</t>
  </si>
  <si>
    <t>蜘蛛半人兽2</t>
  </si>
  <si>
    <t>快拳黑人2</t>
  </si>
  <si>
    <t>梅人2</t>
  </si>
  <si>
    <t>吃惊的美女2</t>
  </si>
  <si>
    <t>大弟子2</t>
  </si>
  <si>
    <t>萝莉小姑娘2</t>
  </si>
  <si>
    <t>琦玉2</t>
  </si>
  <si>
    <t>杰诺斯2</t>
  </si>
  <si>
    <t>甜心假面2</t>
  </si>
  <si>
    <t>性感囚犯2</t>
  </si>
  <si>
    <t>背心尊者2</t>
  </si>
  <si>
    <t>超合金黑光2</t>
  </si>
  <si>
    <t>KING2</t>
  </si>
  <si>
    <t>阿修罗盔甲2</t>
  </si>
  <si>
    <t>警犬侠2</t>
  </si>
  <si>
    <t>学生2</t>
  </si>
  <si>
    <t>变异疫苗人2</t>
  </si>
  <si>
    <t>睫毛2</t>
  </si>
  <si>
    <t>老虎背心2</t>
  </si>
  <si>
    <t>协会管理员2</t>
  </si>
  <si>
    <t>猪神2</t>
  </si>
  <si>
    <t>重战车兜裆布2</t>
  </si>
  <si>
    <t>魔术妙手2</t>
  </si>
  <si>
    <t>十字键2</t>
  </si>
  <si>
    <t>丧服吊带2</t>
  </si>
  <si>
    <t>大力怪2</t>
  </si>
  <si>
    <t>百年蝉幼虫2</t>
  </si>
  <si>
    <t>小猪银行2</t>
  </si>
  <si>
    <t>猪怪2</t>
  </si>
  <si>
    <t>机甲杂兵2</t>
  </si>
  <si>
    <t>风扇怪人2</t>
  </si>
  <si>
    <t>博士2</t>
  </si>
  <si>
    <t>袖珍机器人2</t>
  </si>
  <si>
    <t>霸王臭花2</t>
  </si>
  <si>
    <t>天空鸟人2</t>
  </si>
  <si>
    <t>海洋章鱼人2</t>
  </si>
  <si>
    <t>冲浪女2</t>
  </si>
  <si>
    <t>霸王花2</t>
  </si>
  <si>
    <t>蜘蛛怪2</t>
  </si>
  <si>
    <t>奇袭梅2</t>
  </si>
  <si>
    <t>海章鱼2</t>
  </si>
  <si>
    <t>原始人王八2</t>
  </si>
  <si>
    <t>螺旋桨2</t>
  </si>
  <si>
    <t>臭花2</t>
  </si>
  <si>
    <t>土龙2</t>
  </si>
  <si>
    <t>深海之王2</t>
  </si>
  <si>
    <t>蚊女王2</t>
  </si>
  <si>
    <t>钻头武士2</t>
  </si>
  <si>
    <t>外星女王2</t>
  </si>
  <si>
    <t>金属骑士2</t>
  </si>
  <si>
    <t>丘舞太刀2</t>
  </si>
  <si>
    <t>原子武士2</t>
  </si>
  <si>
    <t>居合钢2</t>
  </si>
  <si>
    <t>天空之王2</t>
  </si>
  <si>
    <t>莫西干头2</t>
  </si>
  <si>
    <t>牛牛2</t>
  </si>
  <si>
    <t>大哲人2</t>
  </si>
  <si>
    <t>地底王2</t>
  </si>
  <si>
    <t>童帝2</t>
  </si>
  <si>
    <t>背心黑洞2</t>
  </si>
  <si>
    <t>红围巾斗士2</t>
  </si>
  <si>
    <t>冲天好小子2</t>
  </si>
  <si>
    <t>黑暗炎龙刀使2</t>
  </si>
  <si>
    <t>闪电侠2</t>
  </si>
  <si>
    <t>银行猪怪2</t>
  </si>
  <si>
    <t>大雪人2</t>
  </si>
  <si>
    <t>萝莉女2</t>
  </si>
  <si>
    <t>空手道弟子2</t>
  </si>
  <si>
    <t>鹭2</t>
  </si>
  <si>
    <t>拳击怪人2</t>
  </si>
  <si>
    <t>陆地怪兽2</t>
  </si>
  <si>
    <t>风扇怪物2</t>
  </si>
  <si>
    <t>波罗斯2</t>
  </si>
  <si>
    <t>毒刺2</t>
  </si>
  <si>
    <t>梅而紫迦德2</t>
  </si>
  <si>
    <t>无证骑士2</t>
  </si>
  <si>
    <t>饿狼2</t>
  </si>
  <si>
    <t>机神G42</t>
  </si>
  <si>
    <t>大背头侠2</t>
  </si>
  <si>
    <t>赤鼻2</t>
  </si>
  <si>
    <t>菠萝人2</t>
  </si>
  <si>
    <t>乌马洪2</t>
  </si>
  <si>
    <t>海比空格2</t>
  </si>
  <si>
    <t>快拳侠2</t>
  </si>
  <si>
    <t>万年蝉成虫2</t>
  </si>
  <si>
    <t>变异巨人2</t>
  </si>
  <si>
    <t>古力斯尼亚2</t>
  </si>
  <si>
    <t>蜈蚣长老2</t>
  </si>
  <si>
    <t>银色獠牙2</t>
  </si>
  <si>
    <t>驱动骑士2</t>
  </si>
  <si>
    <t>白色雪怪2</t>
  </si>
  <si>
    <t>光头拳怪2</t>
  </si>
  <si>
    <t>肌肉怪2</t>
  </si>
  <si>
    <t>三眼外星人2</t>
  </si>
  <si>
    <t>小女孩2</t>
  </si>
  <si>
    <t>道馆弟子2</t>
  </si>
  <si>
    <t>原始野人2</t>
  </si>
  <si>
    <t>岩石怪2</t>
  </si>
  <si>
    <t>小美女2</t>
  </si>
  <si>
    <t>小猪储蓄罐2</t>
  </si>
  <si>
    <t>原始人2</t>
  </si>
  <si>
    <t>小龙卷4</t>
  </si>
  <si>
    <t>金属球棒4</t>
  </si>
  <si>
    <t>狮子兽王4</t>
  </si>
  <si>
    <t>音速索尼克4</t>
  </si>
  <si>
    <t>格鲁甘修鲁4</t>
  </si>
  <si>
    <t>巴涅西凯4</t>
  </si>
  <si>
    <t>琦玉4</t>
  </si>
  <si>
    <t>甜心假面4</t>
  </si>
  <si>
    <t>性感囚犯4</t>
  </si>
  <si>
    <t>阿修罗盔甲4</t>
  </si>
  <si>
    <t>警犬侠4</t>
  </si>
  <si>
    <t>深海之王4</t>
  </si>
  <si>
    <t>外星女王4</t>
  </si>
  <si>
    <t>金属骑士4</t>
  </si>
  <si>
    <t>丘舞太刀4</t>
  </si>
  <si>
    <t>原子武士4</t>
  </si>
  <si>
    <t>波罗斯4</t>
  </si>
  <si>
    <t>无证骑士4</t>
  </si>
  <si>
    <t>饿狼4</t>
  </si>
  <si>
    <t>万年蝉成虫4</t>
  </si>
  <si>
    <t>变异巨人4</t>
  </si>
  <si>
    <t>驱动骑士4</t>
  </si>
  <si>
    <t>钉锤头4</t>
  </si>
  <si>
    <t>匹克4</t>
  </si>
  <si>
    <t>蛇咬拳斯内克4</t>
  </si>
  <si>
    <t>重战车兜裆布4</t>
  </si>
  <si>
    <t>十字键4</t>
  </si>
  <si>
    <t>牛牛4</t>
  </si>
  <si>
    <t>红围巾斗士4</t>
  </si>
  <si>
    <t>黑暗炎龙刀使4</t>
  </si>
  <si>
    <t>大背头侠4</t>
  </si>
  <si>
    <t>海比空格4</t>
  </si>
  <si>
    <t>机神G44</t>
  </si>
  <si>
    <t>人物</t>
    <phoneticPr fontId="1" type="noConversion"/>
  </si>
  <si>
    <t>man</t>
    <phoneticPr fontId="1" type="noConversion"/>
  </si>
  <si>
    <t>action_huo_pt_1</t>
    <phoneticPr fontId="1" type="noConversion"/>
  </si>
  <si>
    <t>action_huo_pt_hit_1</t>
    <phoneticPr fontId="1" type="noConversion"/>
  </si>
  <si>
    <t>action_feng_pt_1</t>
    <phoneticPr fontId="1" type="noConversion"/>
  </si>
  <si>
    <t>action_feng_pt_hit_1</t>
    <phoneticPr fontId="1" type="noConversion"/>
  </si>
  <si>
    <t>action_feng_skill_1</t>
    <phoneticPr fontId="1" type="noConversion"/>
  </si>
  <si>
    <t>action_shui_pt_1</t>
    <phoneticPr fontId="1" type="noConversion"/>
  </si>
  <si>
    <t>action_shui_skill_1</t>
    <phoneticPr fontId="1" type="noConversion"/>
  </si>
  <si>
    <t>action_shui_pt_hit_1</t>
    <phoneticPr fontId="1" type="noConversion"/>
  </si>
  <si>
    <t>action_shui_hit_1</t>
    <phoneticPr fontId="1" type="noConversion"/>
  </si>
  <si>
    <t>action_du_skill_1</t>
    <phoneticPr fontId="1" type="noConversion"/>
  </si>
  <si>
    <t>action_du_hit_1</t>
    <phoneticPr fontId="1" type="noConversion"/>
  </si>
  <si>
    <t>action_gedou_pt_1</t>
    <phoneticPr fontId="1" type="noConversion"/>
  </si>
  <si>
    <t>action_hit_daoguang_jinse_02</t>
    <phoneticPr fontId="1" type="noConversion"/>
  </si>
  <si>
    <t>主角男1</t>
    <phoneticPr fontId="1" type="noConversion"/>
  </si>
  <si>
    <t>主角男2</t>
  </si>
  <si>
    <t>主角女1</t>
    <phoneticPr fontId="1" type="noConversion"/>
  </si>
  <si>
    <t>主角女2</t>
    <phoneticPr fontId="1" type="noConversion"/>
  </si>
  <si>
    <t>action_skill_bangchui</t>
  </si>
  <si>
    <t>action_skill_quanji_lvse</t>
  </si>
  <si>
    <t>action_fit_skill_lianda_lv_1</t>
  </si>
  <si>
    <t>action_skill_lizhua</t>
  </si>
  <si>
    <t>action__hit_1</t>
    <phoneticPr fontId="1" type="noConversion"/>
  </si>
  <si>
    <t>action_skill_tunshi</t>
  </si>
  <si>
    <t>action_skill_tunshi_hit</t>
  </si>
  <si>
    <t>play_group_id,skill_id</t>
    <phoneticPr fontId="1" type="noConversion"/>
  </si>
  <si>
    <t>播放组id</t>
    <phoneticPr fontId="1" type="noConversion"/>
  </si>
  <si>
    <t>技能id</t>
    <phoneticPr fontId="1" type="noConversion"/>
  </si>
  <si>
    <t>play_group_id</t>
    <phoneticPr fontId="1" type="noConversion"/>
  </si>
  <si>
    <t>skill_id</t>
    <phoneticPr fontId="1" type="noConversion"/>
  </si>
  <si>
    <t>主角男</t>
    <phoneticPr fontId="1" type="noConversion"/>
  </si>
  <si>
    <t>释放者</t>
  </si>
  <si>
    <t>目标数量</t>
  </si>
  <si>
    <t>起始位置类型</t>
  </si>
  <si>
    <t>起始位置类型值x</t>
  </si>
  <si>
    <t>起始位置类型值y</t>
  </si>
  <si>
    <t>攻击actionid</t>
  </si>
  <si>
    <t xml:space="preserve"> 通用受击actionid</t>
  </si>
  <si>
    <t xml:space="preserve"> 二次受击actionid</t>
  </si>
  <si>
    <t>弹道spid</t>
  </si>
  <si>
    <t>Client</t>
  </si>
  <si>
    <t>order</t>
  </si>
  <si>
    <t>start_location_type</t>
  </si>
  <si>
    <t>x</t>
  </si>
  <si>
    <t>y</t>
  </si>
  <si>
    <t>attack_action_id</t>
  </si>
  <si>
    <t>defend_action_id</t>
  </si>
  <si>
    <t>us_defend_action_id</t>
  </si>
  <si>
    <t>bullet_sp_id</t>
  </si>
  <si>
    <t>所有</t>
  </si>
  <si>
    <t>疗生</t>
  </si>
  <si>
    <t>一列</t>
  </si>
  <si>
    <t>后排</t>
  </si>
  <si>
    <t>前排</t>
  </si>
  <si>
    <t>单个</t>
  </si>
  <si>
    <t>敌人</t>
  </si>
  <si>
    <t>生命</t>
  </si>
  <si>
    <t>变异疫苗人</t>
  </si>
  <si>
    <t>随机</t>
  </si>
  <si>
    <t>疗全</t>
  </si>
  <si>
    <t>目标</t>
  </si>
  <si>
    <t>全体</t>
  </si>
  <si>
    <t>主角男</t>
  </si>
  <si>
    <t>主角女</t>
  </si>
  <si>
    <t>铜经验宝宝</t>
  </si>
  <si>
    <t>敌方</t>
  </si>
  <si>
    <t>方生</t>
  </si>
  <si>
    <t>复我</t>
  </si>
  <si>
    <t>方全</t>
  </si>
  <si>
    <t>ID</t>
  </si>
  <si>
    <t>路人男子</t>
  </si>
  <si>
    <t>陨石</t>
  </si>
  <si>
    <t>怪人女王</t>
  </si>
  <si>
    <t>下巴开裂的小孩</t>
  </si>
  <si>
    <t>男主角1阶段</t>
    <phoneticPr fontId="1" type="noConversion"/>
  </si>
  <si>
    <t>男主角2阶</t>
  </si>
  <si>
    <t>男主角3阶段</t>
  </si>
  <si>
    <t>女主角1阶段</t>
  </si>
  <si>
    <t>女主角2阶段</t>
  </si>
  <si>
    <t>女主角3阶段</t>
  </si>
  <si>
    <t>经验宝宝金</t>
    <phoneticPr fontId="1" type="noConversion"/>
  </si>
  <si>
    <t>经验宝宝银</t>
    <phoneticPr fontId="1" type="noConversion"/>
  </si>
  <si>
    <t>经验宝宝铜</t>
    <phoneticPr fontId="1" type="noConversion"/>
  </si>
  <si>
    <t>大灾害</t>
  </si>
  <si>
    <t>协会管理员</t>
    <phoneticPr fontId="1" type="noConversion"/>
  </si>
  <si>
    <t>原子武士</t>
    <phoneticPr fontId="1" type="noConversion"/>
  </si>
  <si>
    <t>外星女王</t>
    <phoneticPr fontId="1" type="noConversion"/>
  </si>
  <si>
    <t>梅而紫迦德</t>
    <phoneticPr fontId="1" type="noConversion"/>
  </si>
  <si>
    <t xml:space="preserve"> 普通攻击ID</t>
  </si>
  <si>
    <t xml:space="preserve"> 合击技能id</t>
  </si>
  <si>
    <t xml:space="preserve"> 主动技能id</t>
  </si>
  <si>
    <t>播放组id</t>
  </si>
  <si>
    <t>11001.png</t>
  </si>
  <si>
    <t>11001s.png</t>
  </si>
  <si>
    <t>11002.png</t>
  </si>
  <si>
    <t>11002s.png</t>
  </si>
  <si>
    <t>11003.png</t>
  </si>
  <si>
    <t>11004.png</t>
  </si>
  <si>
    <t>11004s.png</t>
  </si>
  <si>
    <t>11005.png</t>
  </si>
  <si>
    <t>11006.png</t>
  </si>
  <si>
    <t>11007.png</t>
  </si>
  <si>
    <t>11007s.png</t>
  </si>
  <si>
    <t>11008.png</t>
  </si>
  <si>
    <t>11009.png</t>
  </si>
  <si>
    <t>11010.png</t>
  </si>
  <si>
    <t>11011.png</t>
  </si>
  <si>
    <t>11012.png</t>
  </si>
  <si>
    <t>11012s.png</t>
  </si>
  <si>
    <t>11013.png</t>
  </si>
  <si>
    <t>11013s.png</t>
  </si>
  <si>
    <t>11014.png</t>
  </si>
  <si>
    <t>11015.png</t>
  </si>
  <si>
    <t>11016.png</t>
  </si>
  <si>
    <t>11016s.png</t>
  </si>
  <si>
    <t>11017.png</t>
  </si>
  <si>
    <t>11017s.png</t>
  </si>
  <si>
    <t>11018.png</t>
  </si>
  <si>
    <t>11019.png</t>
  </si>
  <si>
    <t>11020.png</t>
  </si>
  <si>
    <t>12001.png</t>
  </si>
  <si>
    <t>12002.png</t>
  </si>
  <si>
    <t>12003.png</t>
  </si>
  <si>
    <t>12003s.png</t>
  </si>
  <si>
    <t>12004.png</t>
  </si>
  <si>
    <t>12005.png</t>
  </si>
  <si>
    <t>12006.png</t>
  </si>
  <si>
    <t>12007.png</t>
  </si>
  <si>
    <t>12007s.png</t>
  </si>
  <si>
    <t>12008.png</t>
  </si>
  <si>
    <t>12009.png</t>
  </si>
  <si>
    <t>12009s.png</t>
  </si>
  <si>
    <t>12010.png</t>
  </si>
  <si>
    <t>12010s.png</t>
  </si>
  <si>
    <t>12011.png</t>
  </si>
  <si>
    <t>12012.png</t>
  </si>
  <si>
    <t>12013.png</t>
  </si>
  <si>
    <t>12014.png</t>
  </si>
  <si>
    <t>12015.png</t>
  </si>
  <si>
    <t>12015s.png</t>
  </si>
  <si>
    <t>12016.png</t>
  </si>
  <si>
    <t>12017.png</t>
  </si>
  <si>
    <t>12018.png</t>
  </si>
  <si>
    <t>12019.png</t>
  </si>
  <si>
    <t>12019s.png</t>
  </si>
  <si>
    <t>13001.png</t>
  </si>
  <si>
    <t>13002.png</t>
  </si>
  <si>
    <t>13003.png</t>
  </si>
  <si>
    <t>13003s.png</t>
  </si>
  <si>
    <t>13004.png</t>
  </si>
  <si>
    <t>13005.png</t>
  </si>
  <si>
    <t>13005s.png</t>
  </si>
  <si>
    <t>13006.png</t>
  </si>
  <si>
    <t>13006s.png</t>
  </si>
  <si>
    <t>13007.png</t>
  </si>
  <si>
    <t>13007s.png</t>
  </si>
  <si>
    <t>13008.png</t>
  </si>
  <si>
    <t>13009.png</t>
  </si>
  <si>
    <t>13009s.png</t>
  </si>
  <si>
    <t>13010.png</t>
  </si>
  <si>
    <t>13010s.png</t>
  </si>
  <si>
    <t>13011.png</t>
  </si>
  <si>
    <t>13012.png</t>
  </si>
  <si>
    <t>13012s.png</t>
  </si>
  <si>
    <t>13013.png</t>
  </si>
  <si>
    <t>13014.png</t>
  </si>
  <si>
    <t>13014s.png</t>
  </si>
  <si>
    <t>13015.png</t>
  </si>
  <si>
    <t>13016.png</t>
  </si>
  <si>
    <t>13016s.png</t>
  </si>
  <si>
    <t>13017.png</t>
  </si>
  <si>
    <t>13018.png</t>
  </si>
  <si>
    <t>13018s.png</t>
  </si>
  <si>
    <t>13019.png</t>
  </si>
  <si>
    <t>14001.png</t>
  </si>
  <si>
    <t>14002.png</t>
  </si>
  <si>
    <t>14003.png</t>
  </si>
  <si>
    <t>14003s.png</t>
  </si>
  <si>
    <t>14005.png</t>
  </si>
  <si>
    <t>14005s.png</t>
  </si>
  <si>
    <t>14006.png</t>
  </si>
  <si>
    <t>14007.png</t>
  </si>
  <si>
    <t>14008.png</t>
  </si>
  <si>
    <t>14008s.png</t>
  </si>
  <si>
    <t>14009.png</t>
  </si>
  <si>
    <t>14009s.png</t>
  </si>
  <si>
    <t>14010.png</t>
  </si>
  <si>
    <t>14010s.png</t>
  </si>
  <si>
    <t>14011.png</t>
  </si>
  <si>
    <t>14012.png</t>
  </si>
  <si>
    <t>14013.png</t>
  </si>
  <si>
    <t>14013s.png</t>
  </si>
  <si>
    <t>14014.png</t>
  </si>
  <si>
    <t>14015.png</t>
  </si>
  <si>
    <t>14015s.png</t>
  </si>
  <si>
    <t>14016.png</t>
  </si>
  <si>
    <t>14016s.png</t>
  </si>
  <si>
    <t>14017.png</t>
  </si>
  <si>
    <t>14018.png</t>
  </si>
  <si>
    <t>14019.png</t>
  </si>
  <si>
    <t>14019s.png</t>
  </si>
  <si>
    <t>S级捍卫者</t>
    <phoneticPr fontId="1" type="noConversion"/>
  </si>
  <si>
    <t>认真殴打</t>
    <phoneticPr fontId="1" type="noConversion"/>
  </si>
  <si>
    <t>最强肉体</t>
    <phoneticPr fontId="1" type="noConversion"/>
  </si>
  <si>
    <t>背心擒摔</t>
    <phoneticPr fontId="1" type="noConversion"/>
  </si>
  <si>
    <t>巨型钻头刺</t>
    <phoneticPr fontId="1" type="noConversion"/>
  </si>
  <si>
    <t>十影葬</t>
    <phoneticPr fontId="1" type="noConversion"/>
  </si>
  <si>
    <t>风刃斩</t>
    <phoneticPr fontId="1" type="noConversion"/>
  </si>
  <si>
    <t>怒罗严暴击</t>
    <phoneticPr fontId="1" type="noConversion"/>
  </si>
  <si>
    <t>黑暗炎龙刀</t>
    <phoneticPr fontId="1" type="noConversion"/>
  </si>
  <si>
    <t>战车炮直拳</t>
    <phoneticPr fontId="1" type="noConversion"/>
  </si>
  <si>
    <t>鼓舞士气</t>
    <phoneticPr fontId="1" type="noConversion"/>
  </si>
  <si>
    <t>焚烧</t>
    <phoneticPr fontId="1" type="noConversion"/>
  </si>
  <si>
    <t>吊带格斗</t>
    <phoneticPr fontId="1" type="noConversion"/>
  </si>
  <si>
    <t>流水岩碎拳</t>
    <phoneticPr fontId="1" type="noConversion"/>
  </si>
  <si>
    <t>天空气息</t>
  </si>
  <si>
    <t>强酸溶解</t>
    <phoneticPr fontId="1" type="noConversion"/>
  </si>
  <si>
    <t>战斗盔甲</t>
    <phoneticPr fontId="1" type="noConversion"/>
  </si>
  <si>
    <t>战甲爆发</t>
  </si>
  <si>
    <t>念流旋转风暴</t>
    <phoneticPr fontId="1" type="noConversion"/>
  </si>
  <si>
    <t>吞噬</t>
    <phoneticPr fontId="1" type="noConversion"/>
  </si>
  <si>
    <t>海飞丝</t>
    <phoneticPr fontId="1" type="noConversion"/>
  </si>
  <si>
    <t>正义撞击</t>
    <phoneticPr fontId="1" type="noConversion"/>
  </si>
  <si>
    <t>正义鼓舞</t>
    <phoneticPr fontId="1" type="noConversion"/>
  </si>
  <si>
    <t>神杀瞬击</t>
    <phoneticPr fontId="1" type="noConversion"/>
  </si>
  <si>
    <t>巨人之力</t>
    <phoneticPr fontId="1" type="noConversion"/>
  </si>
  <si>
    <t>流星爆发</t>
    <phoneticPr fontId="1" type="noConversion"/>
  </si>
  <si>
    <t>百足大翻滚</t>
    <phoneticPr fontId="1" type="noConversion"/>
  </si>
  <si>
    <t>牛牛拳击</t>
    <phoneticPr fontId="1" type="noConversion"/>
  </si>
  <si>
    <t>犯罪哲学</t>
    <phoneticPr fontId="1" type="noConversion"/>
  </si>
  <si>
    <t>冲天围巾</t>
    <phoneticPr fontId="1" type="noConversion"/>
  </si>
  <si>
    <t>闪电钳击</t>
  </si>
  <si>
    <t>闪电钳击</t>
    <phoneticPr fontId="1" type="noConversion"/>
  </si>
  <si>
    <t>导弹攻击</t>
    <phoneticPr fontId="1" type="noConversion"/>
  </si>
  <si>
    <t>十字键击</t>
    <phoneticPr fontId="1" type="noConversion"/>
  </si>
  <si>
    <t>阿修罗模式</t>
    <phoneticPr fontId="1" type="noConversion"/>
  </si>
  <si>
    <t>天使连打</t>
    <phoneticPr fontId="1" type="noConversion"/>
  </si>
  <si>
    <t>念动流石波</t>
    <phoneticPr fontId="1" type="noConversion"/>
  </si>
  <si>
    <t>外星超能</t>
    <phoneticPr fontId="1" type="noConversion"/>
  </si>
  <si>
    <t>11001s</t>
  </si>
  <si>
    <t>11002s</t>
  </si>
  <si>
    <t>11004s</t>
  </si>
  <si>
    <t>11007s</t>
  </si>
  <si>
    <t>11012s</t>
  </si>
  <si>
    <t>11013s</t>
  </si>
  <si>
    <t>11016s</t>
  </si>
  <si>
    <t>11017s</t>
  </si>
  <si>
    <t>12003s</t>
  </si>
  <si>
    <t>12007s</t>
  </si>
  <si>
    <t>12009s</t>
  </si>
  <si>
    <t>12010s</t>
  </si>
  <si>
    <t>12015s</t>
  </si>
  <si>
    <t>12019s</t>
  </si>
  <si>
    <t>13003s</t>
  </si>
  <si>
    <t>13005s</t>
  </si>
  <si>
    <t>13006s</t>
  </si>
  <si>
    <t>13007s</t>
  </si>
  <si>
    <t>13009s</t>
  </si>
  <si>
    <t>13010s</t>
  </si>
  <si>
    <t>13012s</t>
  </si>
  <si>
    <t>13014s</t>
  </si>
  <si>
    <t>13016s</t>
  </si>
  <si>
    <t>13018s</t>
  </si>
  <si>
    <t>14003s</t>
  </si>
  <si>
    <t>14005s</t>
  </si>
  <si>
    <t>14008s</t>
  </si>
  <si>
    <t>14009s</t>
  </si>
  <si>
    <t>14010s</t>
  </si>
  <si>
    <t>14013s</t>
  </si>
  <si>
    <t>14015s</t>
  </si>
  <si>
    <t>14016s</t>
  </si>
  <si>
    <t>14019s</t>
  </si>
  <si>
    <t>全力一击</t>
  </si>
  <si>
    <t>死命报复</t>
    <phoneticPr fontId="1" type="noConversion"/>
  </si>
  <si>
    <t>死缠烂打</t>
    <phoneticPr fontId="1" type="noConversion"/>
  </si>
  <si>
    <t>捆绑束缚</t>
    <phoneticPr fontId="1" type="noConversion"/>
  </si>
  <si>
    <t>失控暴走</t>
    <phoneticPr fontId="1" type="noConversion"/>
  </si>
  <si>
    <t>精神干扰</t>
    <phoneticPr fontId="1" type="noConversion"/>
  </si>
  <si>
    <t>高压水枪</t>
    <phoneticPr fontId="1" type="noConversion"/>
  </si>
  <si>
    <t>绝不松口</t>
    <phoneticPr fontId="1" type="noConversion"/>
  </si>
  <si>
    <t>月光伶俐</t>
    <phoneticPr fontId="1" type="noConversion"/>
  </si>
  <si>
    <t>妖风阵阵</t>
    <phoneticPr fontId="1" type="noConversion"/>
  </si>
  <si>
    <t>所身入甲</t>
    <phoneticPr fontId="1" type="noConversion"/>
  </si>
  <si>
    <t>背水一战</t>
    <phoneticPr fontId="1" type="noConversion"/>
  </si>
  <si>
    <t>S级捍卫者·超</t>
    <phoneticPr fontId="1" type="noConversion"/>
  </si>
  <si>
    <t>认真殴打·超</t>
    <phoneticPr fontId="1" type="noConversion"/>
  </si>
  <si>
    <t>师徒原子斩·超</t>
    <phoneticPr fontId="1" type="noConversion"/>
  </si>
  <si>
    <t>音速闪光·超</t>
    <phoneticPr fontId="1" type="noConversion"/>
  </si>
  <si>
    <t>怒罗严暴击·超</t>
    <phoneticPr fontId="1" type="noConversion"/>
  </si>
  <si>
    <t>流水岩碎拳·超</t>
    <phoneticPr fontId="1" type="noConversion"/>
  </si>
  <si>
    <t>念流旋转风暴·超</t>
    <phoneticPr fontId="1" type="noConversion"/>
  </si>
  <si>
    <t>猪犬合璧·超</t>
    <phoneticPr fontId="1" type="noConversion"/>
  </si>
  <si>
    <t>神杀瞬击·超</t>
    <phoneticPr fontId="1" type="noConversion"/>
  </si>
  <si>
    <t>巨人之力·超</t>
    <phoneticPr fontId="1" type="noConversion"/>
  </si>
  <si>
    <t>崩星咆哮炮·超</t>
    <phoneticPr fontId="1" type="noConversion"/>
  </si>
  <si>
    <t>超巨型怪人·超</t>
    <phoneticPr fontId="1" type="noConversion"/>
  </si>
  <si>
    <t>进化之家·超</t>
    <phoneticPr fontId="1" type="noConversion"/>
  </si>
  <si>
    <t>机械天才·超</t>
    <phoneticPr fontId="1" type="noConversion"/>
  </si>
  <si>
    <t>海天霸主·超</t>
    <phoneticPr fontId="1" type="noConversion"/>
  </si>
  <si>
    <t>双人原子斩·超</t>
    <phoneticPr fontId="1" type="noConversion"/>
  </si>
  <si>
    <t>变异进化之力·超</t>
    <phoneticPr fontId="1" type="noConversion"/>
  </si>
  <si>
    <t>性感肌肉·超</t>
    <phoneticPr fontId="1" type="noConversion"/>
  </si>
  <si>
    <t>外星超能·超</t>
    <phoneticPr fontId="1" type="noConversion"/>
  </si>
  <si>
    <t>蛮力纵横</t>
    <phoneticPr fontId="1" type="noConversion"/>
  </si>
  <si>
    <t>肉弹一撞</t>
    <phoneticPr fontId="1" type="noConversion"/>
  </si>
  <si>
    <t>余怒未消</t>
    <phoneticPr fontId="1" type="noConversion"/>
  </si>
  <si>
    <t>三角攻击</t>
    <phoneticPr fontId="1" type="noConversion"/>
  </si>
  <si>
    <t>失控暴走</t>
    <phoneticPr fontId="1" type="noConversion"/>
  </si>
  <si>
    <t>女王风范·超</t>
    <phoneticPr fontId="1" type="noConversion"/>
  </si>
  <si>
    <t>狮子斩</t>
    <phoneticPr fontId="1" type="noConversion"/>
  </si>
  <si>
    <t>狮子流星斩</t>
    <phoneticPr fontId="1" type="noConversion"/>
  </si>
  <si>
    <t>狮子流星斩·超</t>
    <phoneticPr fontId="1" type="noConversion"/>
  </si>
  <si>
    <t>流星拳</t>
  </si>
  <si>
    <t>机电光速拳</t>
  </si>
  <si>
    <t>机电光速拳·超</t>
    <phoneticPr fontId="1" type="noConversion"/>
  </si>
  <si>
    <t>机电光速拳·超</t>
    <phoneticPr fontId="1" type="noConversion"/>
  </si>
  <si>
    <t>流星拳</t>
    <phoneticPr fontId="1" type="noConversion"/>
  </si>
  <si>
    <t>机械斩</t>
    <phoneticPr fontId="1" type="noConversion"/>
  </si>
  <si>
    <t>剑球爆威</t>
    <phoneticPr fontId="1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</si>
</sst>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FF00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2" fillId="3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5" fillId="4" borderId="6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0" xfId="0" applyFont="1">
      <alignment vertical="center"/>
    </xf>
    <xf numFmtId="0" fontId="2" fillId="3" borderId="2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14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6" fillId="0" borderId="2" xfId="0" applyFont="1" applyBorder="1">
      <alignment vertical="center"/>
    </xf>
    <xf numFmtId="0" fontId="6" fillId="5" borderId="2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4" borderId="8" xfId="0" applyFont="1" applyFill="1" applyBorder="1">
      <alignment vertical="center"/>
    </xf>
    <xf numFmtId="0" fontId="2" fillId="4" borderId="9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6" borderId="11" xfId="0" applyFont="1" applyFill="1" applyBorder="1">
      <alignment vertical="center"/>
    </xf>
    <xf numFmtId="0" fontId="2" fillId="6" borderId="12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2" fillId="6" borderId="9" xfId="0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16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4" borderId="1" xfId="0" applyFont="1" applyFill="1" applyBorder="1">
      <alignment vertical="center"/>
    </xf>
    <xf numFmtId="0" fontId="2" fillId="0" borderId="1" xfId="0" applyFont="1" applyBorder="1">
      <alignment vertical="center"/>
    </xf>
    <xf numFmtId="10" fontId="2" fillId="0" borderId="0" xfId="0" applyNumberFormat="1" applyFont="1">
      <alignment vertical="center"/>
    </xf>
    <xf numFmtId="0" fontId="8" fillId="8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0" borderId="0" xfId="0" applyFont="1">
      <alignment vertical="center"/>
    </xf>
    <xf numFmtId="0" fontId="0" fillId="10" borderId="0" xfId="0" applyFill="1">
      <alignment vertical="center"/>
    </xf>
    <xf numFmtId="0" fontId="0" fillId="3" borderId="0" xfId="0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NumberFormat="1" applyFon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8" fillId="8" borderId="19" xfId="0" applyNumberFormat="1" applyFont="1" applyFill="1" applyBorder="1" applyAlignment="1">
      <alignment horizontal="center"/>
    </xf>
    <xf numFmtId="49" fontId="9" fillId="9" borderId="1" xfId="0" applyNumberFormat="1" applyFont="1" applyFill="1" applyBorder="1" applyAlignment="1">
      <alignment horizontal="center"/>
    </xf>
    <xf numFmtId="49" fontId="10" fillId="9" borderId="19" xfId="0" applyNumberFormat="1" applyFont="1" applyFill="1" applyBorder="1" applyAlignment="1">
      <alignment horizontal="center"/>
    </xf>
    <xf numFmtId="49" fontId="0" fillId="10" borderId="0" xfId="0" applyNumberFormat="1" applyFill="1">
      <alignment vertical="center"/>
    </xf>
    <xf numFmtId="49" fontId="13" fillId="0" borderId="0" xfId="0" applyNumberFormat="1" applyFont="1">
      <alignment vertical="center"/>
    </xf>
    <xf numFmtId="0" fontId="0" fillId="0" borderId="0" xfId="0" applyAlignment="1">
      <alignment vertical="center"/>
    </xf>
    <xf numFmtId="0" fontId="18" fillId="0" borderId="0" xfId="0" applyFont="1">
      <alignment vertical="center"/>
    </xf>
    <xf numFmtId="0" fontId="19" fillId="8" borderId="1" xfId="0" applyFont="1" applyFill="1" applyBorder="1" applyAlignment="1">
      <alignment horizontal="center"/>
    </xf>
    <xf numFmtId="0" fontId="18" fillId="10" borderId="0" xfId="0" applyFont="1" applyFill="1">
      <alignment vertical="center"/>
    </xf>
    <xf numFmtId="0" fontId="0" fillId="0" borderId="0" xfId="0" applyFill="1">
      <alignment vertical="center"/>
    </xf>
    <xf numFmtId="0" fontId="20" fillId="5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7" fillId="10" borderId="1" xfId="0" applyFont="1" applyFill="1" applyBorder="1">
      <alignment vertical="center"/>
    </xf>
    <xf numFmtId="0" fontId="21" fillId="10" borderId="1" xfId="0" applyFont="1" applyFill="1" applyBorder="1">
      <alignment vertical="center"/>
    </xf>
    <xf numFmtId="0" fontId="21" fillId="2" borderId="1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22" fillId="6" borderId="1" xfId="0" applyFont="1" applyFill="1" applyBorder="1">
      <alignment vertical="center"/>
    </xf>
    <xf numFmtId="0" fontId="23" fillId="0" borderId="0" xfId="0" applyFont="1">
      <alignment vertical="center"/>
    </xf>
    <xf numFmtId="0" fontId="2" fillId="4" borderId="14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4" fillId="0" borderId="0" xfId="0" applyFont="1">
      <alignment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5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9933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.&#33521;&#38596;&#32452;&#21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英雄组合"/>
      <sheetName val="组合调整"/>
      <sheetName val="英雄信息"/>
      <sheetName val="组合调整模板"/>
      <sheetName val="英雄阵营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阵营</v>
          </cell>
          <cell r="C2" t="str">
            <v>阵营名称</v>
          </cell>
          <cell r="D2" t="str">
            <v>技能特点</v>
          </cell>
          <cell r="F2" t="str">
            <v>名称</v>
          </cell>
        </row>
        <row r="3">
          <cell r="B3">
            <v>1</v>
          </cell>
          <cell r="C3" t="str">
            <v>超能</v>
          </cell>
          <cell r="D3" t="str">
            <v>恢复怒气能力强</v>
          </cell>
          <cell r="F3" t="str">
            <v>琦玉</v>
          </cell>
          <cell r="G3" t="str">
            <v>小龙卷</v>
          </cell>
        </row>
        <row r="4">
          <cell r="F4" t="str">
            <v>杰诺斯</v>
          </cell>
          <cell r="G4" t="str">
            <v>KING</v>
          </cell>
          <cell r="H4" t="str">
            <v>吹雪</v>
          </cell>
          <cell r="I4" t="str">
            <v>甜心假面</v>
          </cell>
          <cell r="J4" t="str">
            <v>背心尊者</v>
          </cell>
          <cell r="K4" t="str">
            <v>警犬侠</v>
          </cell>
          <cell r="L4" t="str">
            <v>猪神</v>
          </cell>
          <cell r="M4" t="str">
            <v>性感囚犯</v>
          </cell>
          <cell r="N4" t="str">
            <v>超合金黑光</v>
          </cell>
        </row>
        <row r="8">
          <cell r="B8">
            <v>2</v>
          </cell>
          <cell r="C8" t="str">
            <v>外星</v>
          </cell>
          <cell r="D8" t="str">
            <v>加暴击、免伤害、清除DOT和对方增益</v>
          </cell>
          <cell r="F8" t="str">
            <v>波罗斯</v>
          </cell>
          <cell r="G8" t="str">
            <v>金属骑士</v>
          </cell>
        </row>
        <row r="9">
          <cell r="F9" t="str">
            <v>梅而紫迦德</v>
          </cell>
          <cell r="G9" t="str">
            <v>童帝</v>
          </cell>
          <cell r="H9" t="str">
            <v>格洛里巴斯</v>
          </cell>
          <cell r="I9" t="str">
            <v>格鲁甘修鲁</v>
          </cell>
          <cell r="J9" t="str">
            <v>外星女王</v>
          </cell>
          <cell r="K9" t="str">
            <v>蚊女王</v>
          </cell>
          <cell r="L9" t="str">
            <v>驱动骑士</v>
          </cell>
          <cell r="M9" t="str">
            <v>机神G4</v>
          </cell>
          <cell r="N9" t="str">
            <v>地底王</v>
          </cell>
        </row>
        <row r="13">
          <cell r="B13">
            <v>3</v>
          </cell>
          <cell r="C13" t="str">
            <v>格斗</v>
          </cell>
          <cell r="D13" t="str">
            <v>加攻减伤、Dbuff、
减气</v>
          </cell>
          <cell r="F13" t="str">
            <v>音速索尼克</v>
          </cell>
          <cell r="G13" t="str">
            <v>饿狼</v>
          </cell>
        </row>
        <row r="14">
          <cell r="F14" t="str">
            <v>僵尸男</v>
          </cell>
          <cell r="G14" t="str">
            <v>银色獠牙</v>
          </cell>
          <cell r="H14" t="str">
            <v>原子武士</v>
          </cell>
          <cell r="I14" t="str">
            <v>居合钢</v>
          </cell>
          <cell r="J14" t="str">
            <v>丘舞太刀</v>
          </cell>
          <cell r="K14" t="str">
            <v>钻头武士</v>
          </cell>
          <cell r="L14" t="str">
            <v>金属球棒</v>
          </cell>
          <cell r="M14" t="str">
            <v>闪光佛莱士</v>
          </cell>
          <cell r="N14" t="str">
            <v>毒刺</v>
          </cell>
        </row>
        <row r="18">
          <cell r="B18">
            <v>4</v>
          </cell>
          <cell r="C18" t="str">
            <v>怪人</v>
          </cell>
          <cell r="D18" t="str">
            <v>加伤害，加闪避
加暴击</v>
          </cell>
          <cell r="F18" t="str">
            <v>阿修罗盔甲</v>
          </cell>
          <cell r="G18" t="str">
            <v>深海之王</v>
          </cell>
        </row>
        <row r="19">
          <cell r="F19" t="str">
            <v>变异疫苗人</v>
          </cell>
          <cell r="G19" t="str">
            <v>天空之王</v>
          </cell>
          <cell r="H19" t="str">
            <v>师子兽王</v>
          </cell>
          <cell r="I19" t="str">
            <v>武装大猩猩</v>
          </cell>
          <cell r="J19" t="str">
            <v>蜈蚣长老</v>
          </cell>
          <cell r="K19" t="str">
            <v>万年蝉成虫</v>
          </cell>
          <cell r="L19" t="str">
            <v>变异巨人</v>
          </cell>
          <cell r="M19" t="str">
            <v>古力斯尼亚</v>
          </cell>
          <cell r="N19" t="str">
            <v>海带人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7"/>
  <sheetViews>
    <sheetView zoomScale="85" zoomScaleNormal="85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M42" sqref="M42"/>
    </sheetView>
  </sheetViews>
  <sheetFormatPr defaultRowHeight="16.5"/>
  <cols>
    <col min="1" max="1" width="7.375" style="17" bestFit="1" customWidth="1"/>
    <col min="2" max="4" width="13.75" style="48" bestFit="1" customWidth="1"/>
    <col min="5" max="5" width="13.75" style="48" customWidth="1"/>
    <col min="6" max="6" width="7.375" style="48" bestFit="1" customWidth="1"/>
    <col min="7" max="7" width="73.625" style="30" customWidth="1"/>
    <col min="8" max="8" width="13.75" style="30" bestFit="1" customWidth="1"/>
    <col min="9" max="9" width="122" style="30" bestFit="1" customWidth="1"/>
    <col min="10" max="11" width="14.75" style="30" bestFit="1" customWidth="1"/>
    <col min="12" max="12" width="13.75" style="30" bestFit="1" customWidth="1"/>
    <col min="13" max="13" width="142.625" style="30" bestFit="1" customWidth="1"/>
    <col min="14" max="14" width="17.25" style="30" bestFit="1" customWidth="1"/>
    <col min="15" max="15" width="138.375" style="30" bestFit="1" customWidth="1"/>
    <col min="16" max="16384" width="9" style="17"/>
  </cols>
  <sheetData>
    <row r="1" spans="1:15" ht="17.25" thickBot="1">
      <c r="A1" s="28" t="s">
        <v>16</v>
      </c>
      <c r="B1" s="29" t="s">
        <v>17</v>
      </c>
      <c r="C1" s="29" t="s">
        <v>145</v>
      </c>
      <c r="D1" s="29" t="s">
        <v>17</v>
      </c>
      <c r="E1" s="29"/>
      <c r="F1" s="29" t="s">
        <v>278</v>
      </c>
      <c r="G1" s="24" t="s">
        <v>18</v>
      </c>
      <c r="H1" s="24" t="s">
        <v>10</v>
      </c>
      <c r="I1" s="24" t="s">
        <v>20</v>
      </c>
      <c r="J1" s="24" t="s">
        <v>293</v>
      </c>
      <c r="K1" s="24" t="s">
        <v>294</v>
      </c>
      <c r="L1" s="24" t="s">
        <v>12</v>
      </c>
      <c r="M1" s="24" t="s">
        <v>20</v>
      </c>
      <c r="N1" s="24" t="s">
        <v>12</v>
      </c>
      <c r="O1" s="24" t="s">
        <v>20</v>
      </c>
    </row>
    <row r="2" spans="1:15">
      <c r="A2" s="18">
        <v>11002</v>
      </c>
      <c r="B2" s="19" t="s">
        <v>334</v>
      </c>
      <c r="C2" s="19" t="s">
        <v>279</v>
      </c>
      <c r="D2" s="19" t="s">
        <v>317</v>
      </c>
      <c r="E2" s="19">
        <f>COUNTIFS([1]英雄阵营!$F:$O,$D2)</f>
        <v>1</v>
      </c>
      <c r="F2" s="19">
        <v>11002</v>
      </c>
      <c r="G2" s="20" t="s">
        <v>142</v>
      </c>
      <c r="H2" s="20" t="s">
        <v>11</v>
      </c>
      <c r="I2" s="20" t="s">
        <v>143</v>
      </c>
      <c r="J2" s="20" t="s">
        <v>295</v>
      </c>
      <c r="K2" s="20" t="s">
        <v>43</v>
      </c>
      <c r="L2" s="20" t="s">
        <v>139</v>
      </c>
      <c r="M2" s="20" t="s">
        <v>166</v>
      </c>
      <c r="N2" s="20" t="s">
        <v>284</v>
      </c>
      <c r="O2" s="21" t="s">
        <v>167</v>
      </c>
    </row>
    <row r="3" spans="1:15">
      <c r="A3" s="22">
        <v>11007</v>
      </c>
      <c r="B3" s="1" t="s">
        <v>21</v>
      </c>
      <c r="C3" s="1" t="s">
        <v>146</v>
      </c>
      <c r="D3" s="1" t="s">
        <v>21</v>
      </c>
      <c r="E3" s="1">
        <f>COUNTIFS([1]英雄阵营!$F:$O,$D3)</f>
        <v>1</v>
      </c>
      <c r="F3" s="1">
        <v>11007</v>
      </c>
      <c r="G3" s="15" t="s">
        <v>144</v>
      </c>
      <c r="H3" s="15" t="s">
        <v>22</v>
      </c>
      <c r="I3" s="15" t="s">
        <v>23</v>
      </c>
      <c r="J3" s="15" t="s">
        <v>418</v>
      </c>
      <c r="K3" s="15"/>
      <c r="L3" s="15" t="s">
        <v>419</v>
      </c>
      <c r="M3" s="15" t="s">
        <v>23</v>
      </c>
      <c r="N3" s="15" t="s">
        <v>285</v>
      </c>
      <c r="O3" s="16" t="s">
        <v>23</v>
      </c>
    </row>
    <row r="4" spans="1:15">
      <c r="A4" s="22">
        <v>14015</v>
      </c>
      <c r="B4" s="1" t="s">
        <v>65</v>
      </c>
      <c r="C4" s="1" t="s">
        <v>168</v>
      </c>
      <c r="D4" s="1" t="s">
        <v>65</v>
      </c>
      <c r="E4" s="1">
        <f>COUNTIFS([1]英雄阵营!$F:$O,$D4)</f>
        <v>1</v>
      </c>
      <c r="F4" s="1">
        <v>14015</v>
      </c>
      <c r="G4" s="15" t="s">
        <v>24</v>
      </c>
      <c r="H4" s="15" t="s">
        <v>66</v>
      </c>
      <c r="I4" s="15" t="s">
        <v>26</v>
      </c>
      <c r="J4" s="15" t="s">
        <v>420</v>
      </c>
      <c r="K4" s="15"/>
      <c r="L4" s="15" t="s">
        <v>421</v>
      </c>
      <c r="M4" s="15" t="s">
        <v>27</v>
      </c>
      <c r="N4" s="15" t="s">
        <v>286</v>
      </c>
      <c r="O4" s="16" t="s">
        <v>27</v>
      </c>
    </row>
    <row r="5" spans="1:15">
      <c r="A5" s="22">
        <v>12009</v>
      </c>
      <c r="B5" s="1" t="s">
        <v>28</v>
      </c>
      <c r="C5" s="1" t="s">
        <v>422</v>
      </c>
      <c r="D5" s="1" t="s">
        <v>28</v>
      </c>
      <c r="E5" s="1">
        <f>COUNTIFS([1]英雄阵营!$F:$O,$D5)</f>
        <v>1</v>
      </c>
      <c r="F5" s="1">
        <v>12009</v>
      </c>
      <c r="G5" s="15" t="s">
        <v>29</v>
      </c>
      <c r="H5" s="15" t="s">
        <v>423</v>
      </c>
      <c r="I5" s="15" t="s">
        <v>30</v>
      </c>
      <c r="J5" s="15" t="s">
        <v>424</v>
      </c>
      <c r="K5" s="15"/>
      <c r="L5" s="15" t="s">
        <v>31</v>
      </c>
      <c r="M5" s="15" t="s">
        <v>30</v>
      </c>
      <c r="N5" s="15" t="s">
        <v>287</v>
      </c>
      <c r="O5" s="16" t="s">
        <v>30</v>
      </c>
    </row>
    <row r="6" spans="1:15">
      <c r="A6" s="22">
        <v>13003</v>
      </c>
      <c r="B6" s="1" t="s">
        <v>32</v>
      </c>
      <c r="C6" s="1" t="s">
        <v>425</v>
      </c>
      <c r="D6" s="1" t="s">
        <v>32</v>
      </c>
      <c r="E6" s="1">
        <f>COUNTIFS([1]英雄阵营!$F:$O,$D6)</f>
        <v>1</v>
      </c>
      <c r="F6" s="1">
        <v>13003</v>
      </c>
      <c r="G6" s="15" t="s">
        <v>426</v>
      </c>
      <c r="H6" s="15" t="s">
        <v>25</v>
      </c>
      <c r="I6" s="15" t="s">
        <v>427</v>
      </c>
      <c r="J6" s="15" t="s">
        <v>428</v>
      </c>
      <c r="K6" s="15"/>
      <c r="L6" s="15" t="s">
        <v>33</v>
      </c>
      <c r="M6" s="15" t="s">
        <v>429</v>
      </c>
      <c r="N6" s="15" t="s">
        <v>288</v>
      </c>
      <c r="O6" s="16" t="s">
        <v>430</v>
      </c>
    </row>
    <row r="7" spans="1:15">
      <c r="A7" s="22">
        <v>13007</v>
      </c>
      <c r="B7" s="1" t="s">
        <v>34</v>
      </c>
      <c r="C7" s="1" t="s">
        <v>431</v>
      </c>
      <c r="D7" s="1" t="s">
        <v>34</v>
      </c>
      <c r="E7" s="1">
        <f>COUNTIFS([1]英雄阵营!$F:$O,$D7)</f>
        <v>1</v>
      </c>
      <c r="F7" s="1">
        <v>13007</v>
      </c>
      <c r="G7" s="15" t="s">
        <v>432</v>
      </c>
      <c r="H7" s="15" t="s">
        <v>35</v>
      </c>
      <c r="I7" s="15" t="s">
        <v>433</v>
      </c>
      <c r="J7" s="15" t="s">
        <v>56</v>
      </c>
      <c r="K7" s="15"/>
      <c r="L7" s="15" t="s">
        <v>434</v>
      </c>
      <c r="M7" s="15" t="s">
        <v>435</v>
      </c>
      <c r="N7" s="15" t="s">
        <v>289</v>
      </c>
      <c r="O7" s="16" t="s">
        <v>435</v>
      </c>
    </row>
    <row r="8" spans="1:15">
      <c r="A8" s="22">
        <v>14003</v>
      </c>
      <c r="B8" s="1" t="s">
        <v>0</v>
      </c>
      <c r="C8" s="1" t="s">
        <v>436</v>
      </c>
      <c r="D8" s="1" t="s">
        <v>0</v>
      </c>
      <c r="E8" s="1">
        <f>COUNTIFS([1]英雄阵营!$F:$O,$D8)</f>
        <v>1</v>
      </c>
      <c r="F8" s="1">
        <v>14003</v>
      </c>
      <c r="G8" s="15" t="s">
        <v>437</v>
      </c>
      <c r="H8" s="15" t="s">
        <v>36</v>
      </c>
      <c r="I8" s="15" t="s">
        <v>438</v>
      </c>
      <c r="J8" s="15" t="s">
        <v>140</v>
      </c>
      <c r="K8" s="15"/>
      <c r="L8" s="15" t="s">
        <v>439</v>
      </c>
      <c r="M8" s="15" t="s">
        <v>440</v>
      </c>
      <c r="N8" s="15" t="s">
        <v>290</v>
      </c>
      <c r="O8" s="16" t="s">
        <v>441</v>
      </c>
    </row>
    <row r="9" spans="1:15" ht="17.25" thickBot="1">
      <c r="A9" s="23">
        <v>14005</v>
      </c>
      <c r="B9" s="12" t="s">
        <v>5</v>
      </c>
      <c r="C9" s="12" t="s">
        <v>442</v>
      </c>
      <c r="D9" s="12" t="s">
        <v>5</v>
      </c>
      <c r="E9" s="12">
        <f>COUNTIFS([1]英雄阵营!$F:$O,$D9)</f>
        <v>1</v>
      </c>
      <c r="F9" s="12">
        <v>14005</v>
      </c>
      <c r="G9" s="24" t="s">
        <v>443</v>
      </c>
      <c r="H9" s="24" t="s">
        <v>444</v>
      </c>
      <c r="I9" s="24" t="s">
        <v>445</v>
      </c>
      <c r="J9" s="24" t="s">
        <v>48</v>
      </c>
      <c r="K9" s="24"/>
      <c r="L9" s="24" t="s">
        <v>446</v>
      </c>
      <c r="M9" s="24" t="s">
        <v>447</v>
      </c>
      <c r="N9" s="24" t="s">
        <v>291</v>
      </c>
      <c r="O9" s="25" t="s">
        <v>448</v>
      </c>
    </row>
    <row r="10" spans="1:15">
      <c r="A10" s="26">
        <v>11001</v>
      </c>
      <c r="B10" s="27" t="s">
        <v>37</v>
      </c>
      <c r="C10" s="27" t="s">
        <v>449</v>
      </c>
      <c r="D10" s="27" t="s">
        <v>37</v>
      </c>
      <c r="E10" s="27">
        <f>COUNTIFS([1]英雄阵营!$F:$O,$D10)</f>
        <v>1</v>
      </c>
      <c r="F10" s="27">
        <v>11001</v>
      </c>
      <c r="G10" s="20" t="s">
        <v>450</v>
      </c>
      <c r="H10" s="20" t="s">
        <v>451</v>
      </c>
      <c r="I10" s="20" t="s">
        <v>452</v>
      </c>
      <c r="J10" s="20" t="s">
        <v>471</v>
      </c>
      <c r="K10" s="20"/>
      <c r="L10" s="20" t="s">
        <v>779</v>
      </c>
      <c r="M10" s="20" t="s">
        <v>453</v>
      </c>
      <c r="N10" s="20"/>
      <c r="O10" s="21"/>
    </row>
    <row r="11" spans="1:15" s="11" customFormat="1">
      <c r="A11" s="7">
        <v>11003</v>
      </c>
      <c r="B11" s="8" t="s">
        <v>9</v>
      </c>
      <c r="C11" s="8" t="s">
        <v>165</v>
      </c>
      <c r="D11" s="8" t="s">
        <v>38</v>
      </c>
      <c r="E11" s="8">
        <f>COUNTIFS([1]英雄阵营!$F:$O,$D11)</f>
        <v>1</v>
      </c>
      <c r="F11" s="8">
        <v>11003</v>
      </c>
      <c r="G11" s="9" t="s">
        <v>141</v>
      </c>
      <c r="H11" s="9" t="s">
        <v>39</v>
      </c>
      <c r="I11" s="9" t="s">
        <v>149</v>
      </c>
      <c r="J11" s="9"/>
      <c r="K11" s="9"/>
      <c r="L11" s="9"/>
      <c r="M11" s="9"/>
      <c r="N11" s="9"/>
      <c r="O11" s="10"/>
    </row>
    <row r="12" spans="1:15" s="11" customFormat="1">
      <c r="A12" s="7">
        <v>11004</v>
      </c>
      <c r="B12" s="8" t="s">
        <v>770</v>
      </c>
      <c r="C12" s="8" t="s">
        <v>280</v>
      </c>
      <c r="D12" s="8" t="s">
        <v>318</v>
      </c>
      <c r="E12" s="8">
        <f>COUNTIFS([1]英雄阵营!$F:$O,$D12)</f>
        <v>1</v>
      </c>
      <c r="F12" s="8">
        <v>11004</v>
      </c>
      <c r="G12" s="9" t="s">
        <v>281</v>
      </c>
      <c r="H12" s="9" t="s">
        <v>13</v>
      </c>
      <c r="I12" s="9" t="s">
        <v>724</v>
      </c>
      <c r="J12" s="9" t="s">
        <v>282</v>
      </c>
      <c r="K12" s="9"/>
      <c r="L12" s="9" t="s">
        <v>283</v>
      </c>
      <c r="M12" s="9" t="s">
        <v>726</v>
      </c>
      <c r="N12" s="9"/>
      <c r="O12" s="10"/>
    </row>
    <row r="13" spans="1:15">
      <c r="A13" s="13">
        <v>11005</v>
      </c>
      <c r="B13" s="14" t="s">
        <v>40</v>
      </c>
      <c r="C13" s="14" t="s">
        <v>455</v>
      </c>
      <c r="D13" s="14" t="s">
        <v>40</v>
      </c>
      <c r="E13" s="14">
        <f>COUNTIFS([1]英雄阵营!$F:$O,$D13)</f>
        <v>1</v>
      </c>
      <c r="F13" s="14">
        <v>11005</v>
      </c>
      <c r="G13" s="15" t="s">
        <v>456</v>
      </c>
      <c r="H13" s="15" t="s">
        <v>14</v>
      </c>
      <c r="I13" s="15" t="s">
        <v>720</v>
      </c>
      <c r="J13" s="15"/>
      <c r="K13" s="15"/>
      <c r="L13" s="15"/>
      <c r="M13" s="15"/>
      <c r="N13" s="15"/>
      <c r="O13" s="16"/>
    </row>
    <row r="14" spans="1:15">
      <c r="A14" s="13">
        <v>11006</v>
      </c>
      <c r="B14" s="14" t="s">
        <v>41</v>
      </c>
      <c r="C14" s="14" t="s">
        <v>457</v>
      </c>
      <c r="D14" s="14" t="s">
        <v>41</v>
      </c>
      <c r="E14" s="14">
        <f>COUNTIFS([1]英雄阵营!$F:$O,$D14)</f>
        <v>1</v>
      </c>
      <c r="F14" s="14">
        <v>11006</v>
      </c>
      <c r="G14" s="15" t="s">
        <v>458</v>
      </c>
      <c r="H14" s="15" t="s">
        <v>459</v>
      </c>
      <c r="I14" s="15" t="s">
        <v>460</v>
      </c>
      <c r="J14" s="15"/>
      <c r="K14" s="15"/>
      <c r="L14" s="15"/>
      <c r="M14" s="15"/>
      <c r="N14" s="15"/>
      <c r="O14" s="16"/>
    </row>
    <row r="15" spans="1:15">
      <c r="A15" s="13">
        <v>11008</v>
      </c>
      <c r="B15" s="14" t="s">
        <v>461</v>
      </c>
      <c r="C15" s="14" t="s">
        <v>775</v>
      </c>
      <c r="D15" s="14" t="s">
        <v>1</v>
      </c>
      <c r="E15" s="14">
        <f>COUNTIFS([1]英雄阵营!$F:$O,$D15)</f>
        <v>1</v>
      </c>
      <c r="F15" s="14">
        <v>11008</v>
      </c>
      <c r="G15" s="15" t="s">
        <v>462</v>
      </c>
      <c r="H15" s="15" t="s">
        <v>151</v>
      </c>
      <c r="I15" s="15" t="s">
        <v>463</v>
      </c>
      <c r="J15" s="15"/>
      <c r="K15" s="15"/>
      <c r="L15" s="15"/>
      <c r="M15" s="15"/>
      <c r="N15" s="15"/>
      <c r="O15" s="16"/>
    </row>
    <row r="16" spans="1:15" s="11" customFormat="1">
      <c r="A16" s="7">
        <v>11009</v>
      </c>
      <c r="B16" s="8" t="s">
        <v>147</v>
      </c>
      <c r="C16" s="8" t="s">
        <v>148</v>
      </c>
      <c r="D16" s="8" t="s">
        <v>319</v>
      </c>
      <c r="E16" s="8">
        <f>COUNTIFS([1]英雄阵营!$F:$O,$D16)</f>
        <v>1</v>
      </c>
      <c r="F16" s="8">
        <v>11009</v>
      </c>
      <c r="G16" s="9" t="s">
        <v>721</v>
      </c>
      <c r="H16" s="9" t="s">
        <v>42</v>
      </c>
      <c r="I16" s="9" t="s">
        <v>722</v>
      </c>
      <c r="J16" s="9"/>
      <c r="K16" s="9"/>
      <c r="L16" s="9"/>
      <c r="M16" s="9"/>
      <c r="N16" s="9"/>
      <c r="O16" s="10"/>
    </row>
    <row r="17" spans="1:15">
      <c r="A17" s="13">
        <v>11011</v>
      </c>
      <c r="B17" s="14" t="s">
        <v>43</v>
      </c>
      <c r="C17" s="14" t="s">
        <v>464</v>
      </c>
      <c r="D17" s="14" t="s">
        <v>43</v>
      </c>
      <c r="E17" s="14">
        <f>COUNTIFS([1]英雄阵营!$F:$O,$D17)</f>
        <v>1</v>
      </c>
      <c r="F17" s="14">
        <v>11011</v>
      </c>
      <c r="G17" s="15" t="s">
        <v>465</v>
      </c>
      <c r="H17" s="15" t="s">
        <v>466</v>
      </c>
      <c r="I17" s="15" t="s">
        <v>467</v>
      </c>
      <c r="J17" s="15"/>
      <c r="K17" s="15"/>
      <c r="L17" s="15"/>
      <c r="M17" s="15"/>
      <c r="N17" s="15"/>
      <c r="O17" s="16"/>
    </row>
    <row r="18" spans="1:15">
      <c r="A18" s="13">
        <v>11012</v>
      </c>
      <c r="B18" s="14" t="s">
        <v>44</v>
      </c>
      <c r="C18" s="14" t="s">
        <v>468</v>
      </c>
      <c r="D18" s="14" t="s">
        <v>44</v>
      </c>
      <c r="E18" s="14">
        <f>COUNTIFS([1]英雄阵营!$F:$O,$D18)</f>
        <v>1</v>
      </c>
      <c r="F18" s="14">
        <v>11012</v>
      </c>
      <c r="G18" s="15" t="s">
        <v>450</v>
      </c>
      <c r="H18" s="15" t="s">
        <v>469</v>
      </c>
      <c r="I18" s="15" t="s">
        <v>470</v>
      </c>
      <c r="J18" s="15" t="s">
        <v>471</v>
      </c>
      <c r="K18" s="15"/>
      <c r="L18" s="15" t="s">
        <v>45</v>
      </c>
      <c r="M18" s="15" t="s">
        <v>472</v>
      </c>
      <c r="N18" s="15"/>
      <c r="O18" s="16"/>
    </row>
    <row r="19" spans="1:15">
      <c r="A19" s="13">
        <v>11014</v>
      </c>
      <c r="B19" s="14" t="s">
        <v>473</v>
      </c>
      <c r="C19" s="14" t="s">
        <v>474</v>
      </c>
      <c r="D19" s="14" t="s">
        <v>140</v>
      </c>
      <c r="E19" s="14">
        <f>COUNTIFS([1]英雄阵营!$F:$O,$D19)</f>
        <v>1</v>
      </c>
      <c r="F19" s="14">
        <v>11014</v>
      </c>
      <c r="G19" s="15" t="s">
        <v>475</v>
      </c>
      <c r="H19" s="15" t="s">
        <v>476</v>
      </c>
      <c r="I19" s="15" t="s">
        <v>477</v>
      </c>
      <c r="J19" s="15"/>
      <c r="K19" s="15"/>
      <c r="L19" s="15"/>
      <c r="M19" s="15"/>
      <c r="N19" s="15"/>
      <c r="O19" s="16"/>
    </row>
    <row r="20" spans="1:15">
      <c r="A20" s="13">
        <v>12001</v>
      </c>
      <c r="B20" s="14" t="s">
        <v>46</v>
      </c>
      <c r="C20" s="14" t="s">
        <v>297</v>
      </c>
      <c r="D20" s="14" t="s">
        <v>46</v>
      </c>
      <c r="E20" s="14">
        <f>COUNTIFS([1]英雄阵营!$F:$O,$D20)</f>
        <v>1</v>
      </c>
      <c r="F20" s="14">
        <v>12001</v>
      </c>
      <c r="G20" s="15" t="s">
        <v>478</v>
      </c>
      <c r="H20" s="15" t="s">
        <v>47</v>
      </c>
      <c r="I20" s="15" t="s">
        <v>727</v>
      </c>
      <c r="J20" s="15"/>
      <c r="K20" s="15"/>
      <c r="L20" s="15"/>
      <c r="M20" s="15"/>
      <c r="N20" s="15"/>
      <c r="O20" s="16"/>
    </row>
    <row r="21" spans="1:15" s="11" customFormat="1">
      <c r="A21" s="7">
        <v>12003</v>
      </c>
      <c r="B21" s="8" t="s">
        <v>169</v>
      </c>
      <c r="C21" s="8" t="s">
        <v>300</v>
      </c>
      <c r="D21" s="8" t="s">
        <v>320</v>
      </c>
      <c r="E21" s="8">
        <f>COUNTIFS([1]英雄阵营!$F:$O,$D21)</f>
        <v>1</v>
      </c>
      <c r="F21" s="8">
        <v>12003</v>
      </c>
      <c r="G21" s="9" t="s">
        <v>728</v>
      </c>
      <c r="H21" s="9" t="s">
        <v>15</v>
      </c>
      <c r="I21" s="9" t="s">
        <v>729</v>
      </c>
      <c r="J21" s="9"/>
      <c r="K21" s="9"/>
      <c r="L21" s="9" t="s">
        <v>25</v>
      </c>
      <c r="M21" s="9" t="s">
        <v>27</v>
      </c>
      <c r="N21" s="9" t="s">
        <v>292</v>
      </c>
      <c r="O21" s="10" t="s">
        <v>27</v>
      </c>
    </row>
    <row r="22" spans="1:15">
      <c r="A22" s="13">
        <v>12004</v>
      </c>
      <c r="B22" s="14" t="s">
        <v>479</v>
      </c>
      <c r="C22" s="14" t="s">
        <v>480</v>
      </c>
      <c r="D22" s="14" t="s">
        <v>321</v>
      </c>
      <c r="E22" s="14">
        <f>COUNTIFS([1]英雄阵营!$F:$O,$D22)</f>
        <v>1</v>
      </c>
      <c r="F22" s="14">
        <v>12004</v>
      </c>
      <c r="G22" s="15" t="s">
        <v>454</v>
      </c>
      <c r="H22" s="15" t="s">
        <v>481</v>
      </c>
      <c r="I22" s="15" t="s">
        <v>482</v>
      </c>
      <c r="J22" s="15"/>
      <c r="K22" s="15"/>
      <c r="L22" s="15"/>
      <c r="M22" s="15"/>
      <c r="N22" s="15"/>
      <c r="O22" s="16"/>
    </row>
    <row r="23" spans="1:15">
      <c r="A23" s="13">
        <v>12005</v>
      </c>
      <c r="B23" s="14" t="s">
        <v>48</v>
      </c>
      <c r="C23" s="14" t="s">
        <v>483</v>
      </c>
      <c r="D23" s="14" t="s">
        <v>48</v>
      </c>
      <c r="E23" s="14">
        <f>COUNTIFS([1]英雄阵营!$F:$O,$D23)</f>
        <v>1</v>
      </c>
      <c r="F23" s="14">
        <v>12005</v>
      </c>
      <c r="G23" s="15" t="s">
        <v>450</v>
      </c>
      <c r="H23" s="15" t="s">
        <v>484</v>
      </c>
      <c r="I23" s="15" t="s">
        <v>485</v>
      </c>
      <c r="J23" s="15"/>
      <c r="K23" s="15"/>
      <c r="L23" s="15"/>
      <c r="M23" s="15"/>
      <c r="N23" s="15"/>
      <c r="O23" s="16"/>
    </row>
    <row r="24" spans="1:15">
      <c r="A24" s="13">
        <v>12006</v>
      </c>
      <c r="B24" s="14" t="s">
        <v>772</v>
      </c>
      <c r="C24" s="14" t="s">
        <v>486</v>
      </c>
      <c r="D24" s="14" t="s">
        <v>49</v>
      </c>
      <c r="E24" s="14">
        <f>COUNTIFS([1]英雄阵营!$F:$O,$D24)</f>
        <v>1</v>
      </c>
      <c r="F24" s="14">
        <v>12006</v>
      </c>
      <c r="G24" s="15" t="s">
        <v>487</v>
      </c>
      <c r="H24" s="15" t="s">
        <v>153</v>
      </c>
      <c r="I24" s="15" t="s">
        <v>488</v>
      </c>
      <c r="J24" s="15"/>
      <c r="K24" s="15"/>
      <c r="L24" s="15"/>
      <c r="M24" s="15"/>
      <c r="N24" s="15"/>
      <c r="O24" s="16"/>
    </row>
    <row r="25" spans="1:15">
      <c r="A25" s="13">
        <v>12008</v>
      </c>
      <c r="B25" s="14" t="s">
        <v>773</v>
      </c>
      <c r="C25" s="14" t="s">
        <v>489</v>
      </c>
      <c r="D25" s="14" t="s">
        <v>51</v>
      </c>
      <c r="E25" s="14">
        <f>COUNTIFS([1]英雄阵营!$F:$O,$D25)</f>
        <v>1</v>
      </c>
      <c r="F25" s="14">
        <v>12008</v>
      </c>
      <c r="G25" s="15" t="s">
        <v>335</v>
      </c>
      <c r="H25" s="15" t="s">
        <v>490</v>
      </c>
      <c r="I25" s="15" t="s">
        <v>491</v>
      </c>
      <c r="J25" s="15"/>
      <c r="K25" s="15"/>
      <c r="L25" s="15"/>
      <c r="M25" s="15"/>
      <c r="N25" s="15"/>
      <c r="O25" s="16"/>
    </row>
    <row r="26" spans="1:15">
      <c r="A26" s="13">
        <v>12010</v>
      </c>
      <c r="B26" s="14" t="s">
        <v>52</v>
      </c>
      <c r="C26" s="14" t="s">
        <v>492</v>
      </c>
      <c r="D26" s="14" t="s">
        <v>52</v>
      </c>
      <c r="E26" s="14">
        <f>COUNTIFS([1]英雄阵营!$F:$O,$D26)</f>
        <v>1</v>
      </c>
      <c r="F26" s="14">
        <v>12010</v>
      </c>
      <c r="G26" s="15" t="s">
        <v>493</v>
      </c>
      <c r="H26" s="15" t="s">
        <v>494</v>
      </c>
      <c r="I26" s="15" t="s">
        <v>495</v>
      </c>
      <c r="J26" s="15" t="s">
        <v>496</v>
      </c>
      <c r="K26" s="15"/>
      <c r="L26" s="15" t="s">
        <v>497</v>
      </c>
      <c r="M26" s="15" t="s">
        <v>498</v>
      </c>
      <c r="N26" s="15"/>
      <c r="O26" s="16"/>
    </row>
    <row r="27" spans="1:15">
      <c r="A27" s="13">
        <v>12012</v>
      </c>
      <c r="B27" s="14" t="s">
        <v>53</v>
      </c>
      <c r="C27" s="14" t="s">
        <v>499</v>
      </c>
      <c r="D27" s="14" t="s">
        <v>53</v>
      </c>
      <c r="E27" s="14">
        <f>COUNTIFS([1]英雄阵营!$F:$O,$D27)</f>
        <v>1</v>
      </c>
      <c r="F27" s="14">
        <v>12012</v>
      </c>
      <c r="G27" s="15" t="s">
        <v>500</v>
      </c>
      <c r="H27" s="15" t="s">
        <v>54</v>
      </c>
      <c r="I27" s="15" t="s">
        <v>150</v>
      </c>
      <c r="J27" s="15"/>
      <c r="K27" s="15"/>
      <c r="L27" s="15"/>
      <c r="M27" s="15"/>
      <c r="N27" s="15"/>
      <c r="O27" s="16"/>
    </row>
    <row r="28" spans="1:15">
      <c r="A28" s="13">
        <v>12016</v>
      </c>
      <c r="B28" s="14" t="s">
        <v>771</v>
      </c>
      <c r="C28" s="14" t="s">
        <v>501</v>
      </c>
      <c r="D28" s="14" t="s">
        <v>4</v>
      </c>
      <c r="E28" s="14">
        <f>COUNTIFS([1]英雄阵营!$F:$O,$D28)</f>
        <v>1</v>
      </c>
      <c r="F28" s="14">
        <v>12016</v>
      </c>
      <c r="G28" s="15" t="s">
        <v>502</v>
      </c>
      <c r="H28" s="15" t="s">
        <v>55</v>
      </c>
      <c r="I28" s="15" t="s">
        <v>503</v>
      </c>
      <c r="J28" s="15"/>
      <c r="K28" s="15"/>
      <c r="L28" s="15"/>
      <c r="M28" s="15"/>
      <c r="N28" s="15"/>
      <c r="O28" s="16"/>
    </row>
    <row r="29" spans="1:15">
      <c r="A29" s="13">
        <v>13001</v>
      </c>
      <c r="B29" s="14" t="s">
        <v>56</v>
      </c>
      <c r="C29" s="14" t="s">
        <v>504</v>
      </c>
      <c r="D29" s="14" t="s">
        <v>56</v>
      </c>
      <c r="E29" s="14">
        <f>COUNTIFS([1]英雄阵营!$F:$O,$D29)</f>
        <v>1</v>
      </c>
      <c r="F29" s="14">
        <v>13001</v>
      </c>
      <c r="G29" s="15" t="s">
        <v>505</v>
      </c>
      <c r="H29" s="15" t="s">
        <v>506</v>
      </c>
      <c r="I29" s="15" t="s">
        <v>507</v>
      </c>
      <c r="J29" s="15"/>
      <c r="K29" s="15"/>
      <c r="L29" s="15"/>
      <c r="M29" s="15"/>
      <c r="N29" s="15"/>
      <c r="O29" s="16"/>
    </row>
    <row r="30" spans="1:15">
      <c r="A30" s="13">
        <v>13002</v>
      </c>
      <c r="B30" s="14" t="s">
        <v>508</v>
      </c>
      <c r="C30" s="14" t="s">
        <v>509</v>
      </c>
      <c r="D30" s="14" t="s">
        <v>322</v>
      </c>
      <c r="E30" s="14">
        <f>COUNTIFS([1]英雄阵营!$F:$O,$D30)</f>
        <v>1</v>
      </c>
      <c r="F30" s="14">
        <v>13002</v>
      </c>
      <c r="G30" s="15" t="s">
        <v>510</v>
      </c>
      <c r="H30" s="15" t="s">
        <v>511</v>
      </c>
      <c r="I30" s="15" t="s">
        <v>512</v>
      </c>
      <c r="J30" s="15"/>
      <c r="K30" s="15"/>
      <c r="L30" s="15"/>
      <c r="M30" s="15"/>
      <c r="N30" s="15"/>
      <c r="O30" s="16"/>
    </row>
    <row r="31" spans="1:15">
      <c r="A31" s="13">
        <v>13004</v>
      </c>
      <c r="B31" s="14" t="s">
        <v>57</v>
      </c>
      <c r="C31" s="14" t="s">
        <v>513</v>
      </c>
      <c r="D31" s="14" t="s">
        <v>57</v>
      </c>
      <c r="E31" s="14">
        <f>COUNTIFS([1]英雄阵营!$F:$O,$D31)</f>
        <v>1</v>
      </c>
      <c r="F31" s="14">
        <v>13004</v>
      </c>
      <c r="G31" s="15" t="s">
        <v>514</v>
      </c>
      <c r="H31" s="15" t="s">
        <v>515</v>
      </c>
      <c r="I31" s="15" t="s">
        <v>516</v>
      </c>
      <c r="J31" s="15"/>
      <c r="K31" s="15"/>
      <c r="L31" s="15"/>
      <c r="M31" s="15"/>
      <c r="N31" s="15"/>
      <c r="O31" s="16"/>
    </row>
    <row r="32" spans="1:15">
      <c r="A32" s="13">
        <v>13005</v>
      </c>
      <c r="B32" s="14" t="s">
        <v>58</v>
      </c>
      <c r="C32" s="14" t="s">
        <v>517</v>
      </c>
      <c r="D32" s="14" t="s">
        <v>58</v>
      </c>
      <c r="E32" s="14">
        <f>COUNTIFS([1]英雄阵营!$F:$O,$D32)</f>
        <v>1</v>
      </c>
      <c r="F32" s="14">
        <v>13005</v>
      </c>
      <c r="G32" s="15" t="s">
        <v>518</v>
      </c>
      <c r="H32" s="15" t="s">
        <v>519</v>
      </c>
      <c r="I32" s="15" t="s">
        <v>520</v>
      </c>
      <c r="J32" s="15" t="s">
        <v>808</v>
      </c>
      <c r="K32" s="15"/>
      <c r="L32" s="15" t="s">
        <v>521</v>
      </c>
      <c r="M32" s="15" t="s">
        <v>522</v>
      </c>
      <c r="N32" s="15"/>
      <c r="O32" s="16"/>
    </row>
    <row r="33" spans="1:15">
      <c r="A33" s="13">
        <v>13006</v>
      </c>
      <c r="B33" s="14" t="s">
        <v>8</v>
      </c>
      <c r="C33" s="14" t="s">
        <v>523</v>
      </c>
      <c r="D33" s="14" t="s">
        <v>8</v>
      </c>
      <c r="E33" s="14">
        <f>COUNTIFS([1]英雄阵营!$F:$O,$D33)</f>
        <v>1</v>
      </c>
      <c r="F33" s="14">
        <v>13006</v>
      </c>
      <c r="G33" s="15" t="s">
        <v>510</v>
      </c>
      <c r="H33" s="15" t="s">
        <v>524</v>
      </c>
      <c r="I33" s="30" t="s">
        <v>525</v>
      </c>
      <c r="J33" s="15" t="s">
        <v>526</v>
      </c>
      <c r="K33" s="15"/>
      <c r="L33" s="15" t="s">
        <v>296</v>
      </c>
      <c r="M33" s="15"/>
      <c r="N33" s="15"/>
      <c r="O33" s="16"/>
    </row>
    <row r="34" spans="1:15">
      <c r="A34" s="13">
        <v>13008</v>
      </c>
      <c r="B34" s="14" t="s">
        <v>59</v>
      </c>
      <c r="C34" s="14" t="s">
        <v>527</v>
      </c>
      <c r="D34" s="14" t="s">
        <v>59</v>
      </c>
      <c r="E34" s="14">
        <f>COUNTIFS([1]英雄阵营!$F:$O,$D34)</f>
        <v>1</v>
      </c>
      <c r="F34" s="14">
        <v>13008</v>
      </c>
      <c r="G34" s="15" t="s">
        <v>528</v>
      </c>
      <c r="H34" s="15" t="s">
        <v>60</v>
      </c>
      <c r="I34" s="15" t="s">
        <v>529</v>
      </c>
      <c r="J34" s="15"/>
      <c r="K34" s="15"/>
      <c r="L34" s="15"/>
      <c r="M34" s="15"/>
      <c r="N34" s="15"/>
      <c r="O34" s="16"/>
    </row>
    <row r="35" spans="1:15">
      <c r="A35" s="13">
        <v>13009</v>
      </c>
      <c r="B35" s="14" t="s">
        <v>530</v>
      </c>
      <c r="C35" s="14" t="s">
        <v>531</v>
      </c>
      <c r="D35" s="14" t="s">
        <v>323</v>
      </c>
      <c r="E35" s="14">
        <f>COUNTIFS([1]英雄阵营!$F:$O,$D35)</f>
        <v>1</v>
      </c>
      <c r="F35" s="14">
        <v>13009</v>
      </c>
      <c r="G35" s="15" t="s">
        <v>454</v>
      </c>
      <c r="H35" s="15" t="s">
        <v>532</v>
      </c>
      <c r="I35" s="15" t="s">
        <v>533</v>
      </c>
      <c r="J35" s="15" t="s">
        <v>534</v>
      </c>
      <c r="K35" s="15"/>
      <c r="L35" s="15" t="s">
        <v>535</v>
      </c>
      <c r="M35" s="15" t="s">
        <v>536</v>
      </c>
      <c r="N35" s="15"/>
      <c r="O35" s="16"/>
    </row>
    <row r="36" spans="1:15">
      <c r="A36" s="13">
        <v>13010</v>
      </c>
      <c r="B36" s="14" t="s">
        <v>537</v>
      </c>
      <c r="C36" s="14" t="s">
        <v>538</v>
      </c>
      <c r="D36" s="14" t="s">
        <v>324</v>
      </c>
      <c r="E36" s="14">
        <f>COUNTIFS([1]英雄阵营!$F:$O,$D36)</f>
        <v>0</v>
      </c>
      <c r="F36" s="14">
        <v>13010</v>
      </c>
      <c r="G36" s="15" t="s">
        <v>456</v>
      </c>
      <c r="H36" s="15" t="s">
        <v>481</v>
      </c>
      <c r="I36" s="15" t="s">
        <v>539</v>
      </c>
      <c r="J36" s="15" t="s">
        <v>540</v>
      </c>
      <c r="K36" s="15"/>
      <c r="L36" s="15" t="s">
        <v>541</v>
      </c>
      <c r="M36" s="15" t="s">
        <v>542</v>
      </c>
      <c r="N36" s="15"/>
      <c r="O36" s="16"/>
    </row>
    <row r="37" spans="1:15">
      <c r="A37" s="13">
        <v>13014</v>
      </c>
      <c r="B37" s="14" t="s">
        <v>61</v>
      </c>
      <c r="C37" s="14" t="s">
        <v>543</v>
      </c>
      <c r="D37" s="14" t="s">
        <v>61</v>
      </c>
      <c r="E37" s="14">
        <f>COUNTIFS([1]英雄阵营!$F:$O,$D37)</f>
        <v>1</v>
      </c>
      <c r="F37" s="14">
        <v>13014</v>
      </c>
      <c r="G37" s="15" t="s">
        <v>544</v>
      </c>
      <c r="H37" s="15" t="s">
        <v>545</v>
      </c>
      <c r="I37" s="15" t="s">
        <v>546</v>
      </c>
      <c r="J37" s="15" t="s">
        <v>547</v>
      </c>
      <c r="K37" s="15"/>
      <c r="L37" s="15" t="s">
        <v>548</v>
      </c>
      <c r="M37" s="15"/>
      <c r="N37" s="15"/>
      <c r="O37" s="16"/>
    </row>
    <row r="38" spans="1:15">
      <c r="A38" s="13">
        <v>14002</v>
      </c>
      <c r="B38" s="14" t="s">
        <v>62</v>
      </c>
      <c r="C38" s="14" t="s">
        <v>776</v>
      </c>
      <c r="D38" s="14" t="s">
        <v>62</v>
      </c>
      <c r="E38" s="14">
        <f>COUNTIFS([1]英雄阵营!$F:$O,$D38)</f>
        <v>1</v>
      </c>
      <c r="F38" s="14">
        <v>14002</v>
      </c>
      <c r="G38" s="15" t="s">
        <v>456</v>
      </c>
      <c r="H38" s="15" t="s">
        <v>63</v>
      </c>
      <c r="I38" s="15" t="s">
        <v>549</v>
      </c>
      <c r="J38" s="15"/>
      <c r="K38" s="15"/>
      <c r="L38" s="15"/>
      <c r="M38" s="15"/>
      <c r="N38" s="15"/>
      <c r="O38" s="16"/>
    </row>
    <row r="39" spans="1:15">
      <c r="A39" s="13">
        <v>14006</v>
      </c>
      <c r="B39" s="14" t="s">
        <v>2</v>
      </c>
      <c r="C39" s="14" t="s">
        <v>550</v>
      </c>
      <c r="D39" s="14" t="s">
        <v>2</v>
      </c>
      <c r="E39" s="14">
        <f>COUNTIFS([1]英雄阵营!$F:$O,$D39)</f>
        <v>1</v>
      </c>
      <c r="F39" s="14">
        <v>14006</v>
      </c>
      <c r="G39" s="15" t="s">
        <v>551</v>
      </c>
      <c r="H39" s="15" t="s">
        <v>552</v>
      </c>
      <c r="I39" s="15" t="s">
        <v>553</v>
      </c>
      <c r="J39" s="15"/>
      <c r="K39" s="15"/>
      <c r="L39" s="15"/>
      <c r="M39" s="15"/>
      <c r="N39" s="15"/>
      <c r="O39" s="16"/>
    </row>
    <row r="40" spans="1:15">
      <c r="A40" s="13">
        <v>14007</v>
      </c>
      <c r="B40" s="14" t="s">
        <v>554</v>
      </c>
      <c r="C40" s="14" t="s">
        <v>555</v>
      </c>
      <c r="D40" s="14" t="s">
        <v>554</v>
      </c>
      <c r="E40" s="14">
        <f>COUNTIFS([1]英雄阵营!$F:$O,$D40)</f>
        <v>1</v>
      </c>
      <c r="F40" s="14">
        <v>14007</v>
      </c>
      <c r="G40" s="15" t="s">
        <v>556</v>
      </c>
      <c r="H40" s="15" t="s">
        <v>557</v>
      </c>
      <c r="I40" s="15" t="s">
        <v>558</v>
      </c>
      <c r="J40" s="15"/>
      <c r="K40" s="15"/>
      <c r="L40" s="15"/>
      <c r="M40" s="15"/>
      <c r="N40" s="15"/>
      <c r="O40" s="16"/>
    </row>
    <row r="41" spans="1:15">
      <c r="A41" s="13">
        <v>14009</v>
      </c>
      <c r="B41" s="14" t="s">
        <v>64</v>
      </c>
      <c r="C41" s="14" t="s">
        <v>559</v>
      </c>
      <c r="D41" s="14" t="s">
        <v>64</v>
      </c>
      <c r="E41" s="14">
        <f>COUNTIFS([1]英雄阵营!$F:$O,$D41)</f>
        <v>1</v>
      </c>
      <c r="F41" s="14">
        <v>14009</v>
      </c>
      <c r="G41" s="15" t="s">
        <v>560</v>
      </c>
      <c r="H41" s="15" t="s">
        <v>561</v>
      </c>
      <c r="I41" s="15" t="s">
        <v>562</v>
      </c>
      <c r="J41" s="15" t="s">
        <v>563</v>
      </c>
      <c r="K41" s="15"/>
      <c r="L41" s="15" t="s">
        <v>564</v>
      </c>
      <c r="N41" s="15"/>
      <c r="O41" s="16"/>
    </row>
    <row r="42" spans="1:15">
      <c r="A42" s="13">
        <v>14016</v>
      </c>
      <c r="B42" s="14" t="s">
        <v>67</v>
      </c>
      <c r="C42" s="14" t="s">
        <v>565</v>
      </c>
      <c r="D42" s="14" t="s">
        <v>67</v>
      </c>
      <c r="E42" s="14">
        <f>COUNTIFS([1]英雄阵营!$F:$O,$D42)</f>
        <v>1</v>
      </c>
      <c r="F42" s="14">
        <v>14016</v>
      </c>
      <c r="G42" s="15" t="s">
        <v>551</v>
      </c>
      <c r="H42" s="15" t="s">
        <v>68</v>
      </c>
      <c r="I42" s="15" t="s">
        <v>566</v>
      </c>
      <c r="J42" s="15" t="s">
        <v>38</v>
      </c>
      <c r="K42" s="15"/>
      <c r="L42" s="15" t="s">
        <v>567</v>
      </c>
      <c r="M42" s="15" t="s">
        <v>568</v>
      </c>
      <c r="N42" s="15"/>
      <c r="O42" s="16"/>
    </row>
    <row r="43" spans="1:15">
      <c r="A43" s="13">
        <v>14017</v>
      </c>
      <c r="B43" s="14" t="s">
        <v>69</v>
      </c>
      <c r="C43" s="14" t="s">
        <v>569</v>
      </c>
      <c r="D43" s="14" t="s">
        <v>69</v>
      </c>
      <c r="E43" s="14">
        <f>COUNTIFS([1]英雄阵营!$F:$O,$D43)</f>
        <v>1</v>
      </c>
      <c r="F43" s="14">
        <v>14017</v>
      </c>
      <c r="G43" s="15" t="s">
        <v>723</v>
      </c>
      <c r="H43" s="15" t="s">
        <v>570</v>
      </c>
      <c r="I43" s="15" t="s">
        <v>725</v>
      </c>
      <c r="J43" s="15"/>
      <c r="K43" s="15"/>
      <c r="L43" s="15"/>
      <c r="M43" s="15"/>
      <c r="N43" s="15"/>
      <c r="O43" s="16"/>
    </row>
    <row r="44" spans="1:15">
      <c r="A44" s="13">
        <v>14018</v>
      </c>
      <c r="B44" s="14" t="s">
        <v>3</v>
      </c>
      <c r="C44" s="14" t="s">
        <v>571</v>
      </c>
      <c r="D44" s="14" t="s">
        <v>3</v>
      </c>
      <c r="E44" s="14">
        <f>COUNTIFS([1]英雄阵营!$F:$O,$D44)</f>
        <v>1</v>
      </c>
      <c r="F44" s="14">
        <v>14018</v>
      </c>
      <c r="G44" s="15" t="s">
        <v>572</v>
      </c>
      <c r="H44" s="15" t="s">
        <v>573</v>
      </c>
      <c r="I44" s="15" t="s">
        <v>164</v>
      </c>
      <c r="J44" s="15"/>
      <c r="K44" s="15"/>
      <c r="L44" s="15"/>
      <c r="M44" s="15"/>
      <c r="N44" s="15"/>
      <c r="O44" s="16"/>
    </row>
    <row r="45" spans="1:15" ht="17.25" thickBot="1">
      <c r="A45" s="31">
        <v>14019</v>
      </c>
      <c r="B45" s="32" t="s">
        <v>70</v>
      </c>
      <c r="C45" s="32" t="s">
        <v>574</v>
      </c>
      <c r="D45" s="32" t="s">
        <v>70</v>
      </c>
      <c r="E45" s="32">
        <f>COUNTIFS([1]英雄阵营!$F:$O,$D45)</f>
        <v>1</v>
      </c>
      <c r="F45" s="32">
        <v>14019</v>
      </c>
      <c r="G45" s="33" t="s">
        <v>575</v>
      </c>
      <c r="H45" s="33" t="s">
        <v>152</v>
      </c>
      <c r="I45" s="33" t="s">
        <v>576</v>
      </c>
      <c r="J45" s="33" t="s">
        <v>49</v>
      </c>
      <c r="K45" s="33"/>
      <c r="L45" s="33" t="s">
        <v>154</v>
      </c>
      <c r="M45" s="33" t="s">
        <v>577</v>
      </c>
      <c r="N45" s="33"/>
      <c r="O45" s="49"/>
    </row>
    <row r="46" spans="1:15">
      <c r="A46" s="34">
        <v>11010</v>
      </c>
      <c r="B46" s="35" t="s">
        <v>155</v>
      </c>
      <c r="C46" s="35" t="s">
        <v>173</v>
      </c>
      <c r="D46" s="35" t="s">
        <v>155</v>
      </c>
      <c r="E46" s="35">
        <f>COUNTIFS([1]英雄阵营!$F:$O,$D46)</f>
        <v>0</v>
      </c>
      <c r="F46" s="35">
        <v>11010</v>
      </c>
      <c r="G46" s="36" t="s">
        <v>578</v>
      </c>
      <c r="H46" s="36" t="s">
        <v>579</v>
      </c>
      <c r="I46" s="36" t="s">
        <v>580</v>
      </c>
      <c r="J46" s="36"/>
      <c r="K46" s="36"/>
      <c r="L46" s="36"/>
      <c r="M46" s="36"/>
      <c r="N46" s="36"/>
      <c r="O46" s="50"/>
    </row>
    <row r="47" spans="1:15">
      <c r="A47" s="3">
        <v>11013</v>
      </c>
      <c r="B47" s="37" t="s">
        <v>581</v>
      </c>
      <c r="C47" s="37" t="s">
        <v>582</v>
      </c>
      <c r="D47" s="37" t="s">
        <v>156</v>
      </c>
      <c r="E47" s="37">
        <f>COUNTIFS([1]英雄阵营!$F:$O,$D47)</f>
        <v>0</v>
      </c>
      <c r="F47" s="37">
        <v>11013</v>
      </c>
      <c r="G47" s="15" t="s">
        <v>583</v>
      </c>
      <c r="H47" s="15" t="s">
        <v>584</v>
      </c>
      <c r="I47" s="15" t="s">
        <v>585</v>
      </c>
      <c r="J47" s="15" t="s">
        <v>161</v>
      </c>
      <c r="K47" s="15"/>
      <c r="L47" s="15" t="s">
        <v>586</v>
      </c>
      <c r="M47" s="15" t="s">
        <v>587</v>
      </c>
      <c r="N47" s="15"/>
      <c r="O47" s="16"/>
    </row>
    <row r="48" spans="1:15">
      <c r="A48" s="3">
        <v>11015</v>
      </c>
      <c r="B48" s="37" t="s">
        <v>588</v>
      </c>
      <c r="C48" s="37" t="s">
        <v>589</v>
      </c>
      <c r="D48" s="37" t="s">
        <v>298</v>
      </c>
      <c r="E48" s="37">
        <f>COUNTIFS([1]英雄阵营!$F:$O,$D48)</f>
        <v>0</v>
      </c>
      <c r="F48" s="37">
        <v>11015</v>
      </c>
      <c r="G48" s="15" t="s">
        <v>551</v>
      </c>
      <c r="H48" s="15" t="s">
        <v>170</v>
      </c>
      <c r="I48" s="15" t="s">
        <v>590</v>
      </c>
      <c r="J48" s="15"/>
      <c r="K48" s="15"/>
      <c r="L48" s="15"/>
      <c r="M48" s="15"/>
      <c r="N48" s="15"/>
      <c r="O48" s="16"/>
    </row>
    <row r="49" spans="1:15">
      <c r="A49" s="3">
        <v>11016</v>
      </c>
      <c r="B49" s="37" t="s">
        <v>157</v>
      </c>
      <c r="C49" s="37" t="s">
        <v>591</v>
      </c>
      <c r="D49" s="37" t="s">
        <v>157</v>
      </c>
      <c r="E49" s="37">
        <f>COUNTIFS([1]英雄阵营!$F:$O,$D49)</f>
        <v>0</v>
      </c>
      <c r="F49" s="37">
        <v>11016</v>
      </c>
      <c r="G49" s="15" t="s">
        <v>551</v>
      </c>
      <c r="H49" s="15" t="s">
        <v>158</v>
      </c>
      <c r="I49" s="15" t="s">
        <v>592</v>
      </c>
      <c r="J49" s="15" t="s">
        <v>274</v>
      </c>
      <c r="K49" s="15"/>
      <c r="L49" s="15" t="s">
        <v>593</v>
      </c>
      <c r="M49" s="15" t="s">
        <v>594</v>
      </c>
      <c r="N49" s="15"/>
      <c r="O49" s="16"/>
    </row>
    <row r="50" spans="1:15">
      <c r="A50" s="3">
        <v>11017</v>
      </c>
      <c r="B50" s="37" t="s">
        <v>159</v>
      </c>
      <c r="C50" s="37" t="s">
        <v>174</v>
      </c>
      <c r="D50" s="37" t="s">
        <v>159</v>
      </c>
      <c r="E50" s="37">
        <f>COUNTIFS([1]英雄阵营!$F:$O,$D50)</f>
        <v>0</v>
      </c>
      <c r="F50" s="37">
        <v>11017</v>
      </c>
      <c r="G50" s="15" t="s">
        <v>454</v>
      </c>
      <c r="H50" s="15" t="s">
        <v>595</v>
      </c>
      <c r="I50" s="15" t="s">
        <v>596</v>
      </c>
      <c r="J50" s="15" t="s">
        <v>157</v>
      </c>
      <c r="K50" s="15"/>
      <c r="L50" s="15" t="s">
        <v>597</v>
      </c>
      <c r="M50" s="15"/>
      <c r="N50" s="15"/>
      <c r="O50" s="16"/>
    </row>
    <row r="51" spans="1:15">
      <c r="A51" s="3">
        <v>11018</v>
      </c>
      <c r="B51" s="37" t="s">
        <v>160</v>
      </c>
      <c r="C51" s="37" t="s">
        <v>181</v>
      </c>
      <c r="D51" s="37" t="s">
        <v>160</v>
      </c>
      <c r="E51" s="37">
        <f>COUNTIFS([1]英雄阵营!$F:$O,$D51)</f>
        <v>0</v>
      </c>
      <c r="F51" s="37">
        <v>11018</v>
      </c>
      <c r="G51" s="15" t="s">
        <v>598</v>
      </c>
      <c r="H51" s="15" t="s">
        <v>275</v>
      </c>
      <c r="I51" s="15" t="s">
        <v>599</v>
      </c>
      <c r="J51" s="15"/>
      <c r="K51" s="15"/>
      <c r="L51" s="15"/>
      <c r="M51" s="15"/>
      <c r="N51" s="15"/>
      <c r="O51" s="16"/>
    </row>
    <row r="52" spans="1:15">
      <c r="A52" s="3">
        <v>11019</v>
      </c>
      <c r="B52" s="37" t="s">
        <v>600</v>
      </c>
      <c r="C52" s="37" t="s">
        <v>601</v>
      </c>
      <c r="D52" s="37" t="s">
        <v>161</v>
      </c>
      <c r="E52" s="37">
        <f>COUNTIFS([1]英雄阵营!$F:$O,$D52)</f>
        <v>0</v>
      </c>
      <c r="F52" s="37">
        <v>11019</v>
      </c>
      <c r="G52" s="15" t="s">
        <v>454</v>
      </c>
      <c r="H52" s="15" t="s">
        <v>602</v>
      </c>
      <c r="I52" s="15" t="s">
        <v>603</v>
      </c>
      <c r="J52" s="15"/>
      <c r="K52" s="15"/>
      <c r="L52" s="15"/>
      <c r="M52" s="15"/>
      <c r="N52" s="15"/>
      <c r="O52" s="16"/>
    </row>
    <row r="53" spans="1:15">
      <c r="A53" s="3">
        <v>11020</v>
      </c>
      <c r="B53" s="37" t="s">
        <v>604</v>
      </c>
      <c r="C53" s="37" t="s">
        <v>176</v>
      </c>
      <c r="D53" s="37" t="s">
        <v>162</v>
      </c>
      <c r="E53" s="37">
        <f>COUNTIFS([1]英雄阵营!$F:$O,$D53)</f>
        <v>0</v>
      </c>
      <c r="F53" s="37">
        <v>11020</v>
      </c>
      <c r="G53" s="15" t="s">
        <v>462</v>
      </c>
      <c r="H53" s="15" t="s">
        <v>605</v>
      </c>
      <c r="I53" s="15" t="s">
        <v>606</v>
      </c>
      <c r="J53" s="15"/>
      <c r="K53" s="15"/>
      <c r="L53" s="15"/>
      <c r="M53" s="15"/>
      <c r="N53" s="15"/>
      <c r="O53" s="16"/>
    </row>
    <row r="54" spans="1:15">
      <c r="A54" s="3">
        <v>12002</v>
      </c>
      <c r="B54" s="37" t="s">
        <v>163</v>
      </c>
      <c r="C54" s="37" t="s">
        <v>177</v>
      </c>
      <c r="D54" s="37" t="s">
        <v>163</v>
      </c>
      <c r="E54" s="37">
        <f>COUNTIFS([1]英雄阵营!$F:$O,$D54)</f>
        <v>0</v>
      </c>
      <c r="F54" s="37">
        <v>12002</v>
      </c>
      <c r="G54" s="15" t="s">
        <v>607</v>
      </c>
      <c r="H54" s="15" t="s">
        <v>608</v>
      </c>
      <c r="I54" s="15" t="s">
        <v>609</v>
      </c>
      <c r="J54" s="15"/>
      <c r="K54" s="15"/>
      <c r="L54" s="15"/>
      <c r="M54" s="15"/>
      <c r="N54" s="15"/>
      <c r="O54" s="16"/>
    </row>
    <row r="55" spans="1:15">
      <c r="A55" s="3">
        <v>12007</v>
      </c>
      <c r="B55" s="37" t="s">
        <v>610</v>
      </c>
      <c r="C55" s="37" t="s">
        <v>611</v>
      </c>
      <c r="D55" s="37" t="s">
        <v>299</v>
      </c>
      <c r="E55" s="37">
        <f>COUNTIFS([1]英雄阵营!$F:$O,$D55)</f>
        <v>0</v>
      </c>
      <c r="F55" s="37">
        <v>12007</v>
      </c>
      <c r="G55" s="15" t="s">
        <v>612</v>
      </c>
      <c r="H55" s="15" t="s">
        <v>50</v>
      </c>
      <c r="I55" s="15" t="s">
        <v>613</v>
      </c>
      <c r="J55" s="15" t="s">
        <v>614</v>
      </c>
      <c r="K55" s="15"/>
      <c r="L55" s="15" t="s">
        <v>615</v>
      </c>
      <c r="M55" s="15" t="s">
        <v>616</v>
      </c>
      <c r="N55" s="15"/>
      <c r="O55" s="16"/>
    </row>
    <row r="56" spans="1:15">
      <c r="A56" s="3">
        <v>12011</v>
      </c>
      <c r="B56" s="37" t="s">
        <v>617</v>
      </c>
      <c r="C56" s="37" t="s">
        <v>178</v>
      </c>
      <c r="D56" s="37" t="s">
        <v>302</v>
      </c>
      <c r="E56" s="37">
        <f>COUNTIFS([1]英雄阵营!$F:$O,$D56)</f>
        <v>0</v>
      </c>
      <c r="F56" s="37">
        <v>12011</v>
      </c>
      <c r="G56" s="15" t="s">
        <v>618</v>
      </c>
      <c r="H56" s="15" t="s">
        <v>619</v>
      </c>
      <c r="I56" s="15" t="s">
        <v>620</v>
      </c>
      <c r="J56" s="15"/>
      <c r="K56" s="15"/>
      <c r="L56" s="15"/>
      <c r="M56" s="15"/>
      <c r="N56" s="15"/>
      <c r="O56" s="16"/>
    </row>
    <row r="57" spans="1:15">
      <c r="A57" s="3">
        <v>12013</v>
      </c>
      <c r="B57" s="37" t="s">
        <v>621</v>
      </c>
      <c r="C57" s="37" t="s">
        <v>179</v>
      </c>
      <c r="D57" s="37" t="s">
        <v>303</v>
      </c>
      <c r="E57" s="37">
        <f>COUNTIFS([1]英雄阵营!$F:$O,$D57)</f>
        <v>0</v>
      </c>
      <c r="F57" s="37">
        <v>12013</v>
      </c>
      <c r="G57" s="15" t="s">
        <v>462</v>
      </c>
      <c r="H57" s="15" t="s">
        <v>622</v>
      </c>
      <c r="I57" s="15" t="s">
        <v>623</v>
      </c>
      <c r="J57" s="51"/>
      <c r="K57" s="51"/>
      <c r="L57" s="15"/>
      <c r="M57" s="15"/>
      <c r="N57" s="15"/>
      <c r="O57" s="16"/>
    </row>
    <row r="58" spans="1:15">
      <c r="A58" s="3">
        <v>12014</v>
      </c>
      <c r="B58" s="37" t="s">
        <v>624</v>
      </c>
      <c r="C58" s="37" t="s">
        <v>180</v>
      </c>
      <c r="D58" s="37" t="s">
        <v>304</v>
      </c>
      <c r="E58" s="37">
        <f>COUNTIFS([1]英雄阵营!$F:$O,$D58)</f>
        <v>0</v>
      </c>
      <c r="F58" s="37">
        <v>12014</v>
      </c>
      <c r="G58" s="15" t="s">
        <v>625</v>
      </c>
      <c r="H58" s="15" t="s">
        <v>626</v>
      </c>
      <c r="I58" s="15" t="s">
        <v>627</v>
      </c>
      <c r="J58" s="51"/>
      <c r="K58" s="51"/>
      <c r="L58" s="15"/>
      <c r="M58" s="15"/>
      <c r="N58" s="15"/>
      <c r="O58" s="16"/>
    </row>
    <row r="59" spans="1:15">
      <c r="A59" s="3">
        <v>12015</v>
      </c>
      <c r="B59" s="37" t="s">
        <v>628</v>
      </c>
      <c r="C59" s="37" t="s">
        <v>175</v>
      </c>
      <c r="D59" s="37" t="s">
        <v>305</v>
      </c>
      <c r="E59" s="37">
        <f>COUNTIFS([1]英雄阵营!$F:$O,$D59)</f>
        <v>0</v>
      </c>
      <c r="F59" s="37">
        <v>12015</v>
      </c>
      <c r="G59" s="15" t="s">
        <v>629</v>
      </c>
      <c r="H59" s="15" t="s">
        <v>630</v>
      </c>
      <c r="I59" s="15" t="s">
        <v>631</v>
      </c>
      <c r="J59" s="51" t="s">
        <v>162</v>
      </c>
      <c r="K59" s="51"/>
      <c r="L59" s="15" t="s">
        <v>632</v>
      </c>
      <c r="M59" s="15" t="s">
        <v>633</v>
      </c>
      <c r="N59" s="15"/>
      <c r="O59" s="16"/>
    </row>
    <row r="60" spans="1:15">
      <c r="A60" s="3">
        <v>12017</v>
      </c>
      <c r="B60" s="37" t="s">
        <v>634</v>
      </c>
      <c r="C60" s="37" t="s">
        <v>635</v>
      </c>
      <c r="D60" s="37" t="s">
        <v>306</v>
      </c>
      <c r="E60" s="37">
        <f>COUNTIFS([1]英雄阵营!$F:$O,$D60)</f>
        <v>0</v>
      </c>
      <c r="F60" s="37">
        <v>12017</v>
      </c>
      <c r="G60" s="15" t="s">
        <v>171</v>
      </c>
      <c r="H60" s="15" t="s">
        <v>636</v>
      </c>
      <c r="I60" s="15" t="s">
        <v>172</v>
      </c>
      <c r="J60" s="51"/>
      <c r="K60" s="51"/>
      <c r="L60" s="15"/>
      <c r="M60" s="15"/>
      <c r="N60" s="15"/>
      <c r="O60" s="16"/>
    </row>
    <row r="61" spans="1:15">
      <c r="A61" s="3">
        <v>12018</v>
      </c>
      <c r="B61" s="37" t="s">
        <v>637</v>
      </c>
      <c r="C61" s="37" t="s">
        <v>182</v>
      </c>
      <c r="D61" s="37" t="s">
        <v>274</v>
      </c>
      <c r="E61" s="37">
        <f>COUNTIFS([1]英雄阵营!$F:$O,$D61)</f>
        <v>0</v>
      </c>
      <c r="F61" s="37">
        <v>12018</v>
      </c>
      <c r="G61" s="15" t="s">
        <v>638</v>
      </c>
      <c r="H61" s="15" t="s">
        <v>639</v>
      </c>
      <c r="I61" s="15" t="s">
        <v>640</v>
      </c>
      <c r="J61" s="51"/>
      <c r="K61" s="51"/>
      <c r="L61" s="15"/>
      <c r="M61" s="15"/>
      <c r="N61" s="15"/>
      <c r="O61" s="16"/>
    </row>
    <row r="62" spans="1:15">
      <c r="A62" s="3">
        <v>12019</v>
      </c>
      <c r="B62" s="37" t="s">
        <v>641</v>
      </c>
      <c r="C62" s="37" t="s">
        <v>642</v>
      </c>
      <c r="D62" s="37" t="s">
        <v>307</v>
      </c>
      <c r="E62" s="37">
        <f>COUNTIFS([1]英雄阵营!$F:$O,$D62)</f>
        <v>0</v>
      </c>
      <c r="F62" s="37">
        <v>12019</v>
      </c>
      <c r="G62" s="15" t="s">
        <v>462</v>
      </c>
      <c r="H62" s="15" t="s">
        <v>277</v>
      </c>
      <c r="I62" s="15" t="s">
        <v>643</v>
      </c>
      <c r="J62" s="51" t="s">
        <v>644</v>
      </c>
      <c r="K62" s="51"/>
      <c r="L62" s="15" t="s">
        <v>645</v>
      </c>
      <c r="M62" s="15" t="s">
        <v>646</v>
      </c>
      <c r="N62" s="15"/>
      <c r="O62" s="16"/>
    </row>
    <row r="63" spans="1:15">
      <c r="A63" s="3">
        <v>13011</v>
      </c>
      <c r="B63" s="37" t="s">
        <v>647</v>
      </c>
      <c r="C63" s="37" t="s">
        <v>183</v>
      </c>
      <c r="D63" s="37" t="s">
        <v>308</v>
      </c>
      <c r="E63" s="37">
        <f>COUNTIFS([1]英雄阵营!$F:$O,$D63)</f>
        <v>0</v>
      </c>
      <c r="F63" s="37">
        <v>13011</v>
      </c>
      <c r="G63" s="15" t="s">
        <v>454</v>
      </c>
      <c r="H63" s="15" t="s">
        <v>648</v>
      </c>
      <c r="I63" s="15" t="s">
        <v>649</v>
      </c>
      <c r="J63" s="15"/>
      <c r="K63" s="15"/>
      <c r="L63" s="15"/>
      <c r="M63" s="15"/>
      <c r="N63" s="15"/>
      <c r="O63" s="16"/>
    </row>
    <row r="64" spans="1:15">
      <c r="A64" s="3">
        <v>13012</v>
      </c>
      <c r="B64" s="37" t="s">
        <v>650</v>
      </c>
      <c r="C64" s="37" t="s">
        <v>184</v>
      </c>
      <c r="D64" s="37" t="s">
        <v>309</v>
      </c>
      <c r="E64" s="37">
        <f>COUNTIFS([1]英雄阵营!$F:$O,$D64)</f>
        <v>0</v>
      </c>
      <c r="F64" s="37">
        <v>13012</v>
      </c>
      <c r="G64" s="15" t="s">
        <v>651</v>
      </c>
      <c r="H64" s="15" t="s">
        <v>652</v>
      </c>
      <c r="I64" s="15" t="s">
        <v>653</v>
      </c>
      <c r="J64" s="15" t="s">
        <v>654</v>
      </c>
      <c r="K64" s="15"/>
      <c r="L64" s="15" t="s">
        <v>655</v>
      </c>
      <c r="M64" s="15" t="s">
        <v>656</v>
      </c>
      <c r="N64" s="15"/>
      <c r="O64" s="16"/>
    </row>
    <row r="65" spans="1:15">
      <c r="A65" s="3">
        <v>13013</v>
      </c>
      <c r="B65" s="37" t="s">
        <v>654</v>
      </c>
      <c r="C65" s="37" t="s">
        <v>185</v>
      </c>
      <c r="D65" s="37" t="s">
        <v>310</v>
      </c>
      <c r="E65" s="37">
        <f>COUNTIFS([1]英雄阵营!$F:$O,$D65)</f>
        <v>0</v>
      </c>
      <c r="F65" s="37">
        <v>13013</v>
      </c>
      <c r="G65" s="15" t="s">
        <v>657</v>
      </c>
      <c r="H65" s="15" t="s">
        <v>658</v>
      </c>
      <c r="I65" s="15" t="s">
        <v>659</v>
      </c>
      <c r="J65" s="15"/>
      <c r="K65" s="15"/>
      <c r="L65" s="15"/>
      <c r="M65" s="15"/>
      <c r="N65" s="15"/>
      <c r="O65" s="16"/>
    </row>
    <row r="66" spans="1:15">
      <c r="A66" s="3">
        <v>13015</v>
      </c>
      <c r="B66" s="37" t="s">
        <v>660</v>
      </c>
      <c r="C66" s="37" t="s">
        <v>186</v>
      </c>
      <c r="D66" s="37" t="s">
        <v>311</v>
      </c>
      <c r="E66" s="37">
        <f>COUNTIFS([1]英雄阵营!$F:$O,$D66)</f>
        <v>0</v>
      </c>
      <c r="F66" s="37">
        <v>13015</v>
      </c>
      <c r="G66" s="15" t="s">
        <v>502</v>
      </c>
      <c r="H66" s="15" t="s">
        <v>661</v>
      </c>
      <c r="I66" s="15" t="s">
        <v>662</v>
      </c>
      <c r="J66" s="15"/>
      <c r="K66" s="15"/>
      <c r="L66" s="15"/>
      <c r="M66" s="15"/>
      <c r="N66" s="15"/>
      <c r="O66" s="16"/>
    </row>
    <row r="67" spans="1:15">
      <c r="A67" s="3">
        <v>13016</v>
      </c>
      <c r="B67" s="37" t="s">
        <v>663</v>
      </c>
      <c r="C67" s="37" t="s">
        <v>187</v>
      </c>
      <c r="D67" s="37" t="s">
        <v>312</v>
      </c>
      <c r="E67" s="37">
        <f>COUNTIFS([1]英雄阵营!$F:$O,$D67)</f>
        <v>0</v>
      </c>
      <c r="F67" s="37">
        <v>13016</v>
      </c>
      <c r="G67" s="15" t="s">
        <v>454</v>
      </c>
      <c r="H67" s="15" t="s">
        <v>664</v>
      </c>
      <c r="I67" s="15" t="s">
        <v>665</v>
      </c>
      <c r="J67" s="15" t="s">
        <v>666</v>
      </c>
      <c r="K67" s="15"/>
      <c r="L67" s="15" t="s">
        <v>667</v>
      </c>
      <c r="M67" s="15" t="s">
        <v>668</v>
      </c>
      <c r="N67" s="15"/>
      <c r="O67" s="16"/>
    </row>
    <row r="68" spans="1:15">
      <c r="A68" s="3">
        <v>13017</v>
      </c>
      <c r="B68" s="37" t="s">
        <v>666</v>
      </c>
      <c r="C68" s="37" t="s">
        <v>188</v>
      </c>
      <c r="D68" s="37" t="s">
        <v>313</v>
      </c>
      <c r="E68" s="37">
        <f>COUNTIFS([1]英雄阵营!$F:$O,$D68)</f>
        <v>0</v>
      </c>
      <c r="F68" s="37">
        <v>13017</v>
      </c>
      <c r="G68" s="15" t="s">
        <v>454</v>
      </c>
      <c r="H68" s="15" t="s">
        <v>669</v>
      </c>
      <c r="I68" s="15" t="s">
        <v>670</v>
      </c>
      <c r="J68" s="15"/>
      <c r="K68" s="15"/>
      <c r="L68" s="15"/>
      <c r="M68" s="15"/>
      <c r="N68" s="15"/>
      <c r="O68" s="16"/>
    </row>
    <row r="69" spans="1:15">
      <c r="A69" s="3">
        <v>13018</v>
      </c>
      <c r="B69" s="37" t="s">
        <v>671</v>
      </c>
      <c r="C69" s="37" t="s">
        <v>672</v>
      </c>
      <c r="D69" s="37" t="s">
        <v>301</v>
      </c>
      <c r="E69" s="37">
        <f>COUNTIFS([1]英雄阵营!$F:$O,$D69)</f>
        <v>0</v>
      </c>
      <c r="F69" s="37">
        <v>13018</v>
      </c>
      <c r="G69" s="15" t="s">
        <v>462</v>
      </c>
      <c r="H69" s="15" t="s">
        <v>673</v>
      </c>
      <c r="I69" s="15" t="s">
        <v>674</v>
      </c>
      <c r="J69" s="15" t="s">
        <v>675</v>
      </c>
      <c r="K69" s="15"/>
      <c r="L69" s="15" t="s">
        <v>676</v>
      </c>
      <c r="M69" s="15" t="s">
        <v>677</v>
      </c>
      <c r="N69" s="15"/>
      <c r="O69" s="16"/>
    </row>
    <row r="70" spans="1:15">
      <c r="A70" s="3">
        <v>13019</v>
      </c>
      <c r="B70" s="37" t="s">
        <v>675</v>
      </c>
      <c r="C70" s="37" t="s">
        <v>678</v>
      </c>
      <c r="D70" s="37" t="s">
        <v>314</v>
      </c>
      <c r="E70" s="37">
        <f>COUNTIFS([1]英雄阵营!$F:$O,$D70)</f>
        <v>0</v>
      </c>
      <c r="F70" s="37">
        <v>13019</v>
      </c>
      <c r="G70" s="15" t="s">
        <v>679</v>
      </c>
      <c r="H70" s="15" t="s">
        <v>680</v>
      </c>
      <c r="I70" s="15" t="s">
        <v>681</v>
      </c>
      <c r="J70" s="15"/>
      <c r="K70" s="15"/>
      <c r="L70" s="15"/>
      <c r="M70" s="15"/>
      <c r="N70" s="15"/>
      <c r="O70" s="16"/>
    </row>
    <row r="71" spans="1:15">
      <c r="A71" s="3">
        <v>14001</v>
      </c>
      <c r="B71" s="37" t="s">
        <v>682</v>
      </c>
      <c r="C71" s="37" t="s">
        <v>189</v>
      </c>
      <c r="D71" s="37" t="s">
        <v>315</v>
      </c>
      <c r="E71" s="37">
        <f>COUNTIFS([1]英雄阵营!$F:$O,$D71)</f>
        <v>0</v>
      </c>
      <c r="F71" s="37">
        <v>14001</v>
      </c>
      <c r="G71" s="15" t="s">
        <v>683</v>
      </c>
      <c r="H71" s="15" t="s">
        <v>684</v>
      </c>
      <c r="I71" s="15" t="s">
        <v>685</v>
      </c>
      <c r="J71" s="15"/>
      <c r="K71" s="15"/>
      <c r="L71" s="15"/>
      <c r="M71" s="15"/>
      <c r="N71" s="15"/>
      <c r="O71" s="16"/>
    </row>
    <row r="72" spans="1:15">
      <c r="A72" s="3">
        <v>14008</v>
      </c>
      <c r="B72" s="37" t="s">
        <v>686</v>
      </c>
      <c r="C72" s="37" t="s">
        <v>687</v>
      </c>
      <c r="D72" s="37" t="s">
        <v>316</v>
      </c>
      <c r="E72" s="37">
        <f>COUNTIFS([1]英雄阵营!$F:$O,$D72)</f>
        <v>0</v>
      </c>
      <c r="F72" s="37">
        <v>14008</v>
      </c>
      <c r="G72" s="15" t="s">
        <v>688</v>
      </c>
      <c r="H72" s="15" t="s">
        <v>689</v>
      </c>
      <c r="I72" s="15" t="s">
        <v>276</v>
      </c>
      <c r="J72" s="51" t="s">
        <v>690</v>
      </c>
      <c r="K72" s="51"/>
      <c r="L72" s="15" t="s">
        <v>691</v>
      </c>
      <c r="M72" s="15" t="s">
        <v>692</v>
      </c>
      <c r="N72" s="15"/>
      <c r="O72" s="16"/>
    </row>
    <row r="73" spans="1:15">
      <c r="A73" s="3">
        <v>14010</v>
      </c>
      <c r="B73" s="37" t="s">
        <v>693</v>
      </c>
      <c r="C73" s="37" t="s">
        <v>190</v>
      </c>
      <c r="D73" s="37" t="s">
        <v>325</v>
      </c>
      <c r="E73" s="37">
        <f>COUNTIFS([1]英雄阵营!$F:$O,$D73)</f>
        <v>0</v>
      </c>
      <c r="F73" s="37">
        <v>14010</v>
      </c>
      <c r="G73" s="15" t="s">
        <v>688</v>
      </c>
      <c r="H73" s="15" t="s">
        <v>694</v>
      </c>
      <c r="I73" s="15" t="s">
        <v>695</v>
      </c>
      <c r="J73" s="15" t="s">
        <v>696</v>
      </c>
      <c r="K73" s="15"/>
      <c r="L73" s="15" t="s">
        <v>697</v>
      </c>
      <c r="M73" s="15" t="s">
        <v>698</v>
      </c>
      <c r="N73" s="15"/>
      <c r="O73" s="16"/>
    </row>
    <row r="74" spans="1:15">
      <c r="A74" s="3">
        <v>14011</v>
      </c>
      <c r="B74" s="37" t="s">
        <v>699</v>
      </c>
      <c r="C74" s="37" t="s">
        <v>191</v>
      </c>
      <c r="D74" s="37" t="s">
        <v>326</v>
      </c>
      <c r="E74" s="37">
        <f>COUNTIFS([1]英雄阵营!$F:$O,$D74)</f>
        <v>0</v>
      </c>
      <c r="F74" s="37">
        <v>14011</v>
      </c>
      <c r="G74" s="15" t="s">
        <v>657</v>
      </c>
      <c r="H74" s="15" t="s">
        <v>700</v>
      </c>
      <c r="I74" s="15" t="s">
        <v>701</v>
      </c>
      <c r="J74" s="15"/>
      <c r="K74" s="15"/>
      <c r="L74" s="15"/>
      <c r="M74" s="15"/>
      <c r="N74" s="15"/>
      <c r="O74" s="16"/>
    </row>
    <row r="75" spans="1:15">
      <c r="A75" s="3">
        <v>14012</v>
      </c>
      <c r="B75" s="37" t="s">
        <v>702</v>
      </c>
      <c r="C75" s="37" t="s">
        <v>192</v>
      </c>
      <c r="D75" s="37" t="s">
        <v>327</v>
      </c>
      <c r="E75" s="37">
        <f>COUNTIFS([1]英雄阵营!$F:$O,$D75)</f>
        <v>0</v>
      </c>
      <c r="F75" s="37">
        <v>14012</v>
      </c>
      <c r="G75" s="15" t="s">
        <v>703</v>
      </c>
      <c r="H75" s="15" t="s">
        <v>704</v>
      </c>
      <c r="I75" s="15" t="s">
        <v>705</v>
      </c>
      <c r="J75" s="15"/>
      <c r="K75" s="15"/>
      <c r="L75" s="15"/>
      <c r="M75" s="15"/>
      <c r="N75" s="15"/>
      <c r="O75" s="16"/>
    </row>
    <row r="76" spans="1:15">
      <c r="A76" s="3">
        <v>14013</v>
      </c>
      <c r="B76" s="37" t="s">
        <v>706</v>
      </c>
      <c r="C76" s="37" t="s">
        <v>193</v>
      </c>
      <c r="D76" s="37" t="s">
        <v>328</v>
      </c>
      <c r="E76" s="37">
        <f>COUNTIFS([1]英雄阵营!$F:$O,$D76)</f>
        <v>0</v>
      </c>
      <c r="F76" s="37">
        <v>14013</v>
      </c>
      <c r="G76" s="15" t="s">
        <v>707</v>
      </c>
      <c r="H76" s="15" t="s">
        <v>708</v>
      </c>
      <c r="I76" s="15" t="s">
        <v>709</v>
      </c>
      <c r="J76" s="15" t="s">
        <v>710</v>
      </c>
      <c r="K76" s="15"/>
      <c r="L76" s="15" t="s">
        <v>711</v>
      </c>
      <c r="M76" s="15" t="s">
        <v>712</v>
      </c>
      <c r="N76" s="15"/>
      <c r="O76" s="16"/>
    </row>
    <row r="77" spans="1:15" ht="17.25" thickBot="1">
      <c r="A77" s="38">
        <v>14014</v>
      </c>
      <c r="B77" s="39" t="s">
        <v>710</v>
      </c>
      <c r="C77" s="39" t="s">
        <v>194</v>
      </c>
      <c r="D77" s="39" t="s">
        <v>329</v>
      </c>
      <c r="E77" s="39">
        <f>COUNTIFS([1]英雄阵营!$F:$O,$D77)</f>
        <v>0</v>
      </c>
      <c r="F77" s="39">
        <v>14014</v>
      </c>
      <c r="G77" s="33" t="s">
        <v>713</v>
      </c>
      <c r="H77" s="33" t="s">
        <v>714</v>
      </c>
      <c r="I77" s="33" t="s">
        <v>715</v>
      </c>
      <c r="J77" s="33"/>
      <c r="K77" s="33"/>
      <c r="L77" s="33"/>
      <c r="M77" s="33"/>
      <c r="N77" s="33"/>
      <c r="O77" s="49"/>
    </row>
    <row r="78" spans="1:15">
      <c r="A78" s="40">
        <v>11021</v>
      </c>
      <c r="B78" s="41" t="s">
        <v>71</v>
      </c>
      <c r="C78" s="41" t="s">
        <v>195</v>
      </c>
      <c r="D78" s="41" t="s">
        <v>71</v>
      </c>
      <c r="E78" s="41">
        <f>COUNTIFS([1]英雄阵营!$F:$O,$D78)</f>
        <v>0</v>
      </c>
      <c r="F78" s="41">
        <v>11021</v>
      </c>
      <c r="G78" s="20"/>
      <c r="H78" s="20"/>
      <c r="I78" s="20"/>
      <c r="J78" s="20"/>
      <c r="K78" s="20"/>
      <c r="L78" s="20"/>
      <c r="M78" s="20"/>
      <c r="N78" s="20"/>
      <c r="O78" s="21"/>
    </row>
    <row r="79" spans="1:15">
      <c r="A79" s="4">
        <v>11022</v>
      </c>
      <c r="B79" s="2" t="s">
        <v>72</v>
      </c>
      <c r="C79" s="2" t="s">
        <v>196</v>
      </c>
      <c r="D79" s="2" t="s">
        <v>72</v>
      </c>
      <c r="E79" s="2">
        <f>COUNTIFS([1]英雄阵营!$F:$O,$D79)</f>
        <v>0</v>
      </c>
      <c r="F79" s="2">
        <v>11022</v>
      </c>
      <c r="G79" s="15"/>
      <c r="H79" s="15"/>
      <c r="I79" s="15"/>
      <c r="J79" s="15"/>
      <c r="K79" s="15"/>
      <c r="L79" s="15"/>
      <c r="M79" s="15"/>
      <c r="N79" s="15"/>
      <c r="O79" s="16"/>
    </row>
    <row r="80" spans="1:15">
      <c r="A80" s="4">
        <v>11023</v>
      </c>
      <c r="B80" s="2" t="s">
        <v>73</v>
      </c>
      <c r="C80" s="2" t="s">
        <v>197</v>
      </c>
      <c r="D80" s="2" t="s">
        <v>73</v>
      </c>
      <c r="E80" s="2">
        <f>COUNTIFS([1]英雄阵营!$F:$O,$D80)</f>
        <v>0</v>
      </c>
      <c r="F80" s="2">
        <v>11023</v>
      </c>
      <c r="G80" s="15"/>
      <c r="H80" s="15"/>
      <c r="I80" s="15"/>
      <c r="J80" s="15"/>
      <c r="K80" s="15"/>
      <c r="L80" s="15"/>
      <c r="M80" s="15"/>
      <c r="N80" s="15"/>
      <c r="O80" s="16"/>
    </row>
    <row r="81" spans="1:15">
      <c r="A81" s="4">
        <v>11024</v>
      </c>
      <c r="B81" s="2" t="s">
        <v>74</v>
      </c>
      <c r="C81" s="2" t="s">
        <v>198</v>
      </c>
      <c r="D81" s="2" t="s">
        <v>74</v>
      </c>
      <c r="E81" s="2">
        <f>COUNTIFS([1]英雄阵营!$F:$O,$D81)</f>
        <v>0</v>
      </c>
      <c r="F81" s="2">
        <v>11024</v>
      </c>
      <c r="G81" s="15"/>
      <c r="H81" s="15"/>
      <c r="I81" s="15"/>
      <c r="J81" s="15"/>
      <c r="K81" s="15"/>
      <c r="L81" s="15"/>
      <c r="M81" s="15"/>
      <c r="N81" s="15"/>
      <c r="O81" s="16"/>
    </row>
    <row r="82" spans="1:15">
      <c r="A82" s="4">
        <v>11028</v>
      </c>
      <c r="B82" s="2" t="s">
        <v>75</v>
      </c>
      <c r="C82" s="2" t="s">
        <v>199</v>
      </c>
      <c r="D82" s="2" t="s">
        <v>75</v>
      </c>
      <c r="E82" s="2">
        <f>COUNTIFS([1]英雄阵营!$F:$O,$D82)</f>
        <v>0</v>
      </c>
      <c r="F82" s="2">
        <v>11028</v>
      </c>
      <c r="G82" s="15"/>
      <c r="H82" s="15"/>
      <c r="I82" s="15"/>
      <c r="J82" s="15"/>
      <c r="K82" s="15"/>
      <c r="L82" s="15"/>
      <c r="M82" s="15"/>
      <c r="N82" s="15"/>
      <c r="O82" s="16"/>
    </row>
    <row r="83" spans="1:15">
      <c r="A83" s="4">
        <v>11029</v>
      </c>
      <c r="B83" s="2" t="s">
        <v>76</v>
      </c>
      <c r="C83" s="2" t="s">
        <v>200</v>
      </c>
      <c r="D83" s="2" t="s">
        <v>76</v>
      </c>
      <c r="E83" s="2">
        <f>COUNTIFS([1]英雄阵营!$F:$O,$D83)</f>
        <v>0</v>
      </c>
      <c r="F83" s="2">
        <v>11029</v>
      </c>
      <c r="G83" s="15"/>
      <c r="H83" s="15"/>
      <c r="I83" s="15"/>
      <c r="J83" s="15"/>
      <c r="K83" s="15"/>
      <c r="L83" s="15"/>
      <c r="M83" s="15"/>
      <c r="N83" s="15"/>
      <c r="O83" s="16"/>
    </row>
    <row r="84" spans="1:15">
      <c r="A84" s="4">
        <v>11030</v>
      </c>
      <c r="B84" s="2" t="s">
        <v>77</v>
      </c>
      <c r="C84" s="2" t="s">
        <v>201</v>
      </c>
      <c r="D84" s="2" t="s">
        <v>77</v>
      </c>
      <c r="E84" s="2">
        <f>COUNTIFS([1]英雄阵营!$F:$O,$D84)</f>
        <v>0</v>
      </c>
      <c r="F84" s="2">
        <v>11030</v>
      </c>
      <c r="G84" s="15"/>
      <c r="H84" s="15"/>
      <c r="I84" s="15"/>
      <c r="J84" s="15"/>
      <c r="K84" s="15"/>
      <c r="L84" s="15"/>
      <c r="M84" s="15"/>
      <c r="N84" s="15"/>
      <c r="O84" s="16"/>
    </row>
    <row r="85" spans="1:15">
      <c r="A85" s="4">
        <v>11031</v>
      </c>
      <c r="B85" s="2" t="s">
        <v>78</v>
      </c>
      <c r="C85" s="2" t="s">
        <v>202</v>
      </c>
      <c r="D85" s="2" t="s">
        <v>78</v>
      </c>
      <c r="E85" s="2">
        <f>COUNTIFS([1]英雄阵营!$F:$O,$D85)</f>
        <v>0</v>
      </c>
      <c r="F85" s="2">
        <v>11031</v>
      </c>
      <c r="G85" s="15"/>
      <c r="H85" s="15"/>
      <c r="I85" s="15"/>
      <c r="J85" s="15"/>
      <c r="K85" s="15"/>
      <c r="L85" s="15"/>
      <c r="M85" s="15"/>
      <c r="N85" s="15"/>
      <c r="O85" s="16"/>
    </row>
    <row r="86" spans="1:15">
      <c r="A86" s="4">
        <v>11032</v>
      </c>
      <c r="B86" s="2" t="s">
        <v>716</v>
      </c>
      <c r="C86" s="2" t="s">
        <v>203</v>
      </c>
      <c r="D86" s="2" t="s">
        <v>330</v>
      </c>
      <c r="E86" s="2">
        <f>COUNTIFS([1]英雄阵营!$F:$O,$D86)</f>
        <v>0</v>
      </c>
      <c r="F86" s="2">
        <v>11032</v>
      </c>
      <c r="G86" s="15"/>
      <c r="H86" s="15"/>
      <c r="I86" s="15"/>
      <c r="J86" s="15"/>
      <c r="K86" s="15"/>
      <c r="L86" s="15"/>
      <c r="M86" s="15"/>
      <c r="N86" s="15"/>
      <c r="O86" s="16"/>
    </row>
    <row r="87" spans="1:15">
      <c r="A87" s="4">
        <v>11033</v>
      </c>
      <c r="B87" s="2" t="s">
        <v>79</v>
      </c>
      <c r="C87" s="2" t="s">
        <v>204</v>
      </c>
      <c r="D87" s="2" t="s">
        <v>79</v>
      </c>
      <c r="E87" s="2">
        <f>COUNTIFS([1]英雄阵营!$F:$O,$D87)</f>
        <v>0</v>
      </c>
      <c r="F87" s="2">
        <v>11033</v>
      </c>
      <c r="G87" s="15"/>
      <c r="H87" s="15"/>
      <c r="I87" s="15"/>
      <c r="J87" s="15"/>
      <c r="K87" s="15"/>
      <c r="L87" s="15"/>
      <c r="M87" s="15"/>
      <c r="N87" s="15"/>
      <c r="O87" s="16"/>
    </row>
    <row r="88" spans="1:15">
      <c r="A88" s="4">
        <v>11034</v>
      </c>
      <c r="B88" s="2" t="s">
        <v>80</v>
      </c>
      <c r="C88" s="2" t="s">
        <v>205</v>
      </c>
      <c r="D88" s="2" t="s">
        <v>80</v>
      </c>
      <c r="E88" s="2">
        <f>COUNTIFS([1]英雄阵营!$F:$O,$D88)</f>
        <v>0</v>
      </c>
      <c r="F88" s="2">
        <v>11034</v>
      </c>
      <c r="G88" s="15"/>
      <c r="H88" s="15"/>
      <c r="I88" s="15"/>
      <c r="J88" s="15"/>
      <c r="K88" s="15"/>
      <c r="L88" s="15"/>
      <c r="M88" s="15"/>
      <c r="N88" s="15"/>
      <c r="O88" s="16"/>
    </row>
    <row r="89" spans="1:15">
      <c r="A89" s="4">
        <v>11037</v>
      </c>
      <c r="B89" s="2" t="s">
        <v>81</v>
      </c>
      <c r="C89" s="2" t="s">
        <v>206</v>
      </c>
      <c r="D89" s="2" t="s">
        <v>81</v>
      </c>
      <c r="E89" s="2">
        <f>COUNTIFS([1]英雄阵营!$F:$O,$D89)</f>
        <v>0</v>
      </c>
      <c r="F89" s="2">
        <v>11037</v>
      </c>
      <c r="G89" s="15"/>
      <c r="H89" s="15"/>
      <c r="I89" s="15"/>
      <c r="J89" s="15"/>
      <c r="K89" s="15"/>
      <c r="L89" s="15"/>
      <c r="M89" s="15"/>
      <c r="N89" s="15"/>
      <c r="O89" s="16"/>
    </row>
    <row r="90" spans="1:15">
      <c r="A90" s="4">
        <v>11038</v>
      </c>
      <c r="B90" s="2" t="s">
        <v>717</v>
      </c>
      <c r="C90" s="2" t="s">
        <v>207</v>
      </c>
      <c r="D90" s="2" t="s">
        <v>331</v>
      </c>
      <c r="E90" s="2">
        <f>COUNTIFS([1]英雄阵营!$F:$O,$D90)</f>
        <v>0</v>
      </c>
      <c r="F90" s="2">
        <v>11038</v>
      </c>
      <c r="G90" s="15"/>
      <c r="H90" s="15"/>
      <c r="I90" s="15"/>
      <c r="J90" s="15"/>
      <c r="K90" s="15"/>
      <c r="L90" s="15"/>
      <c r="M90" s="15"/>
      <c r="N90" s="15"/>
      <c r="O90" s="16"/>
    </row>
    <row r="91" spans="1:15">
      <c r="A91" s="4">
        <v>11039</v>
      </c>
      <c r="B91" s="2" t="s">
        <v>82</v>
      </c>
      <c r="C91" s="2" t="s">
        <v>208</v>
      </c>
      <c r="D91" s="2" t="s">
        <v>82</v>
      </c>
      <c r="E91" s="2">
        <f>COUNTIFS([1]英雄阵营!$F:$O,$D91)</f>
        <v>0</v>
      </c>
      <c r="F91" s="2">
        <v>11039</v>
      </c>
      <c r="G91" s="15"/>
      <c r="H91" s="15"/>
      <c r="I91" s="15"/>
      <c r="J91" s="15"/>
      <c r="K91" s="15"/>
      <c r="L91" s="15"/>
      <c r="M91" s="15"/>
      <c r="N91" s="15"/>
      <c r="O91" s="16"/>
    </row>
    <row r="92" spans="1:15">
      <c r="A92" s="4">
        <v>11040</v>
      </c>
      <c r="B92" s="2" t="s">
        <v>83</v>
      </c>
      <c r="C92" s="2" t="s">
        <v>209</v>
      </c>
      <c r="D92" s="2" t="s">
        <v>83</v>
      </c>
      <c r="E92" s="2">
        <f>COUNTIFS([1]英雄阵营!$F:$O,$D92)</f>
        <v>0</v>
      </c>
      <c r="F92" s="2">
        <v>11040</v>
      </c>
      <c r="G92" s="15"/>
      <c r="H92" s="15"/>
      <c r="I92" s="15"/>
      <c r="J92" s="15"/>
      <c r="K92" s="15"/>
      <c r="L92" s="15"/>
      <c r="M92" s="15"/>
      <c r="N92" s="15"/>
      <c r="O92" s="16"/>
    </row>
    <row r="93" spans="1:15">
      <c r="A93" s="4">
        <v>11041</v>
      </c>
      <c r="B93" s="2" t="s">
        <v>84</v>
      </c>
      <c r="C93" s="2" t="s">
        <v>210</v>
      </c>
      <c r="D93" s="2" t="s">
        <v>84</v>
      </c>
      <c r="E93" s="2">
        <f>COUNTIFS([1]英雄阵营!$F:$O,$D93)</f>
        <v>0</v>
      </c>
      <c r="F93" s="2">
        <v>11041</v>
      </c>
      <c r="G93" s="15"/>
      <c r="H93" s="15"/>
      <c r="I93" s="15"/>
      <c r="J93" s="15"/>
      <c r="K93" s="15"/>
      <c r="L93" s="15"/>
      <c r="M93" s="15"/>
      <c r="N93" s="15"/>
      <c r="O93" s="16"/>
    </row>
    <row r="94" spans="1:15">
      <c r="A94" s="4">
        <v>11042</v>
      </c>
      <c r="B94" s="2" t="s">
        <v>85</v>
      </c>
      <c r="C94" s="2" t="s">
        <v>211</v>
      </c>
      <c r="D94" s="2" t="s">
        <v>85</v>
      </c>
      <c r="E94" s="2">
        <f>COUNTIFS([1]英雄阵营!$F:$O,$D94)</f>
        <v>0</v>
      </c>
      <c r="F94" s="2">
        <v>11042</v>
      </c>
      <c r="G94" s="15"/>
      <c r="H94" s="15"/>
      <c r="I94" s="15"/>
      <c r="J94" s="15"/>
      <c r="K94" s="15"/>
      <c r="L94" s="15"/>
      <c r="M94" s="15"/>
      <c r="N94" s="15"/>
      <c r="O94" s="16"/>
    </row>
    <row r="95" spans="1:15">
      <c r="A95" s="4">
        <v>11044</v>
      </c>
      <c r="B95" s="2" t="s">
        <v>6</v>
      </c>
      <c r="C95" s="2" t="s">
        <v>212</v>
      </c>
      <c r="D95" s="2" t="s">
        <v>6</v>
      </c>
      <c r="E95" s="2">
        <f>COUNTIFS([1]英雄阵营!$F:$O,$D95)</f>
        <v>0</v>
      </c>
      <c r="F95" s="2">
        <v>11044</v>
      </c>
      <c r="G95" s="15"/>
      <c r="H95" s="15"/>
      <c r="I95" s="15"/>
      <c r="J95" s="15"/>
      <c r="K95" s="15"/>
      <c r="L95" s="15"/>
      <c r="M95" s="15"/>
      <c r="N95" s="15"/>
      <c r="O95" s="16"/>
    </row>
    <row r="96" spans="1:15">
      <c r="A96" s="4">
        <v>12020</v>
      </c>
      <c r="B96" s="2" t="s">
        <v>86</v>
      </c>
      <c r="C96" s="2" t="s">
        <v>213</v>
      </c>
      <c r="D96" s="2" t="s">
        <v>86</v>
      </c>
      <c r="E96" s="2">
        <f>COUNTIFS([1]英雄阵营!$F:$O,$D96)</f>
        <v>0</v>
      </c>
      <c r="F96" s="2">
        <v>12020</v>
      </c>
      <c r="G96" s="15"/>
      <c r="H96" s="15"/>
      <c r="I96" s="15"/>
      <c r="J96" s="15"/>
      <c r="K96" s="15"/>
      <c r="L96" s="15"/>
      <c r="M96" s="15"/>
      <c r="N96" s="15"/>
      <c r="O96" s="16"/>
    </row>
    <row r="97" spans="1:15">
      <c r="A97" s="4">
        <v>12021</v>
      </c>
      <c r="B97" s="2" t="s">
        <v>87</v>
      </c>
      <c r="C97" s="2" t="s">
        <v>214</v>
      </c>
      <c r="D97" s="2" t="s">
        <v>87</v>
      </c>
      <c r="E97" s="2">
        <f>COUNTIFS([1]英雄阵营!$F:$O,$D97)</f>
        <v>0</v>
      </c>
      <c r="F97" s="2">
        <v>12021</v>
      </c>
      <c r="G97" s="15"/>
      <c r="H97" s="15"/>
      <c r="I97" s="15"/>
      <c r="J97" s="15"/>
      <c r="K97" s="15"/>
      <c r="L97" s="15"/>
      <c r="M97" s="15"/>
      <c r="N97" s="15"/>
      <c r="O97" s="16"/>
    </row>
    <row r="98" spans="1:15">
      <c r="A98" s="4">
        <v>12022</v>
      </c>
      <c r="B98" s="2" t="s">
        <v>7</v>
      </c>
      <c r="C98" s="2" t="s">
        <v>215</v>
      </c>
      <c r="D98" s="2" t="s">
        <v>7</v>
      </c>
      <c r="E98" s="2">
        <f>COUNTIFS([1]英雄阵营!$F:$O,$D98)</f>
        <v>0</v>
      </c>
      <c r="F98" s="2">
        <v>12022</v>
      </c>
      <c r="G98" s="15"/>
      <c r="H98" s="15"/>
      <c r="I98" s="15"/>
      <c r="J98" s="15"/>
      <c r="K98" s="15"/>
      <c r="L98" s="15"/>
      <c r="M98" s="15"/>
      <c r="N98" s="15"/>
      <c r="O98" s="16"/>
    </row>
    <row r="99" spans="1:15">
      <c r="A99" s="4">
        <v>12023</v>
      </c>
      <c r="B99" s="2" t="s">
        <v>88</v>
      </c>
      <c r="C99" s="2" t="s">
        <v>216</v>
      </c>
      <c r="D99" s="2" t="s">
        <v>88</v>
      </c>
      <c r="E99" s="2">
        <f>COUNTIFS([1]英雄阵营!$F:$O,$D99)</f>
        <v>0</v>
      </c>
      <c r="F99" s="2">
        <v>12023</v>
      </c>
      <c r="G99" s="15"/>
      <c r="H99" s="15"/>
      <c r="I99" s="15"/>
      <c r="J99" s="15"/>
      <c r="K99" s="15"/>
      <c r="L99" s="15"/>
      <c r="M99" s="15"/>
      <c r="N99" s="15"/>
      <c r="O99" s="16"/>
    </row>
    <row r="100" spans="1:15">
      <c r="A100" s="4">
        <v>12024</v>
      </c>
      <c r="B100" s="2" t="s">
        <v>89</v>
      </c>
      <c r="C100" s="2" t="s">
        <v>217</v>
      </c>
      <c r="D100" s="2" t="s">
        <v>89</v>
      </c>
      <c r="E100" s="2">
        <f>COUNTIFS([1]英雄阵营!$F:$O,$D100)</f>
        <v>0</v>
      </c>
      <c r="F100" s="2">
        <v>12024</v>
      </c>
      <c r="G100" s="15"/>
      <c r="H100" s="15"/>
      <c r="I100" s="15"/>
      <c r="J100" s="15"/>
      <c r="K100" s="15"/>
      <c r="L100" s="15"/>
      <c r="M100" s="15"/>
      <c r="N100" s="15"/>
      <c r="O100" s="16"/>
    </row>
    <row r="101" spans="1:15">
      <c r="A101" s="4">
        <v>12025</v>
      </c>
      <c r="B101" s="2" t="s">
        <v>90</v>
      </c>
      <c r="C101" s="2" t="s">
        <v>218</v>
      </c>
      <c r="D101" s="2" t="s">
        <v>90</v>
      </c>
      <c r="E101" s="2">
        <f>COUNTIFS([1]英雄阵营!$F:$O,$D101)</f>
        <v>0</v>
      </c>
      <c r="F101" s="2">
        <v>12025</v>
      </c>
      <c r="G101" s="15"/>
      <c r="H101" s="15"/>
      <c r="I101" s="15"/>
      <c r="J101" s="15"/>
      <c r="K101" s="15"/>
      <c r="L101" s="15"/>
      <c r="M101" s="15"/>
      <c r="N101" s="15"/>
      <c r="O101" s="16"/>
    </row>
    <row r="102" spans="1:15">
      <c r="A102" s="4">
        <v>12026</v>
      </c>
      <c r="B102" s="2" t="s">
        <v>77</v>
      </c>
      <c r="C102" s="2" t="s">
        <v>219</v>
      </c>
      <c r="D102" s="2" t="s">
        <v>77</v>
      </c>
      <c r="E102" s="2">
        <f>COUNTIFS([1]英雄阵营!$F:$O,$D102)</f>
        <v>0</v>
      </c>
      <c r="F102" s="2">
        <v>12026</v>
      </c>
      <c r="G102" s="15"/>
      <c r="H102" s="15"/>
      <c r="I102" s="15"/>
      <c r="J102" s="15"/>
      <c r="K102" s="15"/>
      <c r="L102" s="15"/>
      <c r="M102" s="15"/>
      <c r="N102" s="15"/>
      <c r="O102" s="16"/>
    </row>
    <row r="103" spans="1:15">
      <c r="A103" s="4">
        <v>12027</v>
      </c>
      <c r="B103" s="2" t="s">
        <v>91</v>
      </c>
      <c r="C103" s="2" t="s">
        <v>220</v>
      </c>
      <c r="D103" s="2" t="s">
        <v>91</v>
      </c>
      <c r="E103" s="2">
        <f>COUNTIFS([1]英雄阵营!$F:$O,$D103)</f>
        <v>0</v>
      </c>
      <c r="F103" s="2">
        <v>12027</v>
      </c>
      <c r="G103" s="15"/>
      <c r="H103" s="15"/>
      <c r="I103" s="15"/>
      <c r="J103" s="15"/>
      <c r="K103" s="15"/>
      <c r="L103" s="15"/>
      <c r="M103" s="15"/>
      <c r="N103" s="15"/>
      <c r="O103" s="16"/>
    </row>
    <row r="104" spans="1:15">
      <c r="A104" s="4">
        <v>12032</v>
      </c>
      <c r="B104" s="2" t="s">
        <v>92</v>
      </c>
      <c r="C104" s="2" t="s">
        <v>221</v>
      </c>
      <c r="D104" s="2" t="s">
        <v>92</v>
      </c>
      <c r="E104" s="2">
        <f>COUNTIFS([1]英雄阵营!$F:$O,$D104)</f>
        <v>0</v>
      </c>
      <c r="F104" s="2">
        <v>12032</v>
      </c>
      <c r="G104" s="15"/>
      <c r="H104" s="15"/>
      <c r="I104" s="15"/>
      <c r="J104" s="15"/>
      <c r="K104" s="15"/>
      <c r="L104" s="15"/>
      <c r="M104" s="15"/>
      <c r="N104" s="15"/>
      <c r="O104" s="16"/>
    </row>
    <row r="105" spans="1:15">
      <c r="A105" s="4">
        <v>12033</v>
      </c>
      <c r="B105" s="2" t="s">
        <v>93</v>
      </c>
      <c r="C105" s="2" t="s">
        <v>222</v>
      </c>
      <c r="D105" s="2" t="s">
        <v>93</v>
      </c>
      <c r="E105" s="2">
        <f>COUNTIFS([1]英雄阵营!$F:$O,$D105)</f>
        <v>0</v>
      </c>
      <c r="F105" s="2">
        <v>12033</v>
      </c>
      <c r="G105" s="15"/>
      <c r="H105" s="15"/>
      <c r="I105" s="15"/>
      <c r="J105" s="15"/>
      <c r="K105" s="15"/>
      <c r="L105" s="15"/>
      <c r="M105" s="15"/>
      <c r="N105" s="15"/>
      <c r="O105" s="16"/>
    </row>
    <row r="106" spans="1:15">
      <c r="A106" s="4">
        <v>12039</v>
      </c>
      <c r="B106" s="2" t="s">
        <v>94</v>
      </c>
      <c r="C106" s="2" t="s">
        <v>223</v>
      </c>
      <c r="D106" s="2" t="s">
        <v>94</v>
      </c>
      <c r="E106" s="2">
        <f>COUNTIFS([1]英雄阵营!$F:$O,$D106)</f>
        <v>0</v>
      </c>
      <c r="F106" s="2">
        <v>12039</v>
      </c>
      <c r="G106" s="15"/>
      <c r="H106" s="15"/>
      <c r="I106" s="15"/>
      <c r="J106" s="15"/>
      <c r="K106" s="15"/>
      <c r="L106" s="15"/>
      <c r="M106" s="15"/>
      <c r="N106" s="15"/>
      <c r="O106" s="16"/>
    </row>
    <row r="107" spans="1:15">
      <c r="A107" s="4">
        <v>12041</v>
      </c>
      <c r="B107" s="2" t="s">
        <v>95</v>
      </c>
      <c r="C107" s="2" t="s">
        <v>224</v>
      </c>
      <c r="D107" s="2" t="s">
        <v>95</v>
      </c>
      <c r="E107" s="2">
        <f>COUNTIFS([1]英雄阵营!$F:$O,$D107)</f>
        <v>0</v>
      </c>
      <c r="F107" s="2">
        <v>12041</v>
      </c>
      <c r="G107" s="15"/>
      <c r="H107" s="15"/>
      <c r="I107" s="15"/>
      <c r="J107" s="15"/>
      <c r="K107" s="15"/>
      <c r="L107" s="15"/>
      <c r="M107" s="15"/>
      <c r="N107" s="15"/>
      <c r="O107" s="16"/>
    </row>
    <row r="108" spans="1:15">
      <c r="A108" s="4">
        <v>12042</v>
      </c>
      <c r="B108" s="2" t="s">
        <v>96</v>
      </c>
      <c r="C108" s="2" t="s">
        <v>225</v>
      </c>
      <c r="D108" s="2" t="s">
        <v>96</v>
      </c>
      <c r="E108" s="2">
        <f>COUNTIFS([1]英雄阵营!$F:$O,$D108)</f>
        <v>0</v>
      </c>
      <c r="F108" s="2">
        <v>12042</v>
      </c>
      <c r="G108" s="15"/>
      <c r="H108" s="15"/>
      <c r="I108" s="15"/>
      <c r="J108" s="15"/>
      <c r="K108" s="15"/>
      <c r="L108" s="15"/>
      <c r="M108" s="15"/>
      <c r="N108" s="15"/>
      <c r="O108" s="16"/>
    </row>
    <row r="109" spans="1:15">
      <c r="A109" s="4">
        <v>13020</v>
      </c>
      <c r="B109" s="2" t="s">
        <v>97</v>
      </c>
      <c r="C109" s="2" t="s">
        <v>226</v>
      </c>
      <c r="D109" s="2" t="s">
        <v>97</v>
      </c>
      <c r="E109" s="2">
        <f>COUNTIFS([1]英雄阵营!$F:$O,$D109)</f>
        <v>0</v>
      </c>
      <c r="F109" s="2">
        <v>13020</v>
      </c>
      <c r="G109" s="15"/>
      <c r="H109" s="15"/>
      <c r="I109" s="15"/>
      <c r="J109" s="15"/>
      <c r="K109" s="15"/>
      <c r="L109" s="15"/>
      <c r="M109" s="15"/>
      <c r="N109" s="15"/>
      <c r="O109" s="16"/>
    </row>
    <row r="110" spans="1:15">
      <c r="A110" s="4">
        <v>13021</v>
      </c>
      <c r="B110" s="2" t="s">
        <v>98</v>
      </c>
      <c r="C110" s="2" t="s">
        <v>227</v>
      </c>
      <c r="D110" s="2" t="s">
        <v>98</v>
      </c>
      <c r="E110" s="2">
        <f>COUNTIFS([1]英雄阵营!$F:$O,$D110)</f>
        <v>0</v>
      </c>
      <c r="F110" s="2">
        <v>13021</v>
      </c>
      <c r="G110" s="15"/>
      <c r="H110" s="15"/>
      <c r="I110" s="15"/>
      <c r="J110" s="15"/>
      <c r="K110" s="15"/>
      <c r="L110" s="15"/>
      <c r="M110" s="15"/>
      <c r="N110" s="15"/>
      <c r="O110" s="16"/>
    </row>
    <row r="111" spans="1:15">
      <c r="A111" s="4">
        <v>13023</v>
      </c>
      <c r="B111" s="2" t="s">
        <v>99</v>
      </c>
      <c r="C111" s="2" t="s">
        <v>228</v>
      </c>
      <c r="D111" s="2" t="s">
        <v>99</v>
      </c>
      <c r="E111" s="2">
        <f>COUNTIFS([1]英雄阵营!$F:$O,$D111)</f>
        <v>0</v>
      </c>
      <c r="F111" s="2">
        <v>13023</v>
      </c>
      <c r="G111" s="15"/>
      <c r="H111" s="15"/>
      <c r="I111" s="15"/>
      <c r="J111" s="15"/>
      <c r="K111" s="15"/>
      <c r="L111" s="15"/>
      <c r="M111" s="15"/>
      <c r="N111" s="15"/>
      <c r="O111" s="16"/>
    </row>
    <row r="112" spans="1:15">
      <c r="A112" s="4">
        <v>13025</v>
      </c>
      <c r="B112" s="2" t="s">
        <v>100</v>
      </c>
      <c r="C112" s="2" t="s">
        <v>229</v>
      </c>
      <c r="D112" s="2" t="s">
        <v>100</v>
      </c>
      <c r="E112" s="2">
        <f>COUNTIFS([1]英雄阵营!$F:$O,$D112)</f>
        <v>0</v>
      </c>
      <c r="F112" s="2">
        <v>13025</v>
      </c>
      <c r="G112" s="15"/>
      <c r="H112" s="15"/>
      <c r="I112" s="15"/>
      <c r="J112" s="15"/>
      <c r="K112" s="15"/>
      <c r="L112" s="15"/>
      <c r="M112" s="15"/>
      <c r="N112" s="15"/>
      <c r="O112" s="16"/>
    </row>
    <row r="113" spans="1:15">
      <c r="A113" s="4">
        <v>13032</v>
      </c>
      <c r="B113" s="2" t="s">
        <v>101</v>
      </c>
      <c r="C113" s="2" t="s">
        <v>230</v>
      </c>
      <c r="D113" s="2" t="s">
        <v>101</v>
      </c>
      <c r="E113" s="2">
        <f>COUNTIFS([1]英雄阵营!$F:$O,$D113)</f>
        <v>0</v>
      </c>
      <c r="F113" s="2">
        <v>13032</v>
      </c>
      <c r="G113" s="15"/>
      <c r="H113" s="15"/>
      <c r="I113" s="15"/>
      <c r="J113" s="15"/>
      <c r="K113" s="15"/>
      <c r="L113" s="15"/>
      <c r="M113" s="15"/>
      <c r="N113" s="15"/>
      <c r="O113" s="16"/>
    </row>
    <row r="114" spans="1:15">
      <c r="A114" s="4">
        <v>13033</v>
      </c>
      <c r="B114" s="2" t="s">
        <v>102</v>
      </c>
      <c r="C114" s="2" t="s">
        <v>231</v>
      </c>
      <c r="D114" s="2" t="s">
        <v>102</v>
      </c>
      <c r="E114" s="2">
        <f>COUNTIFS([1]英雄阵营!$F:$O,$D114)</f>
        <v>0</v>
      </c>
      <c r="F114" s="2">
        <v>13033</v>
      </c>
      <c r="G114" s="15"/>
      <c r="H114" s="15"/>
      <c r="I114" s="15"/>
      <c r="J114" s="15"/>
      <c r="K114" s="15"/>
      <c r="L114" s="15"/>
      <c r="M114" s="15"/>
      <c r="N114" s="15"/>
      <c r="O114" s="16"/>
    </row>
    <row r="115" spans="1:15">
      <c r="A115" s="4">
        <v>13034</v>
      </c>
      <c r="B115" s="2" t="s">
        <v>103</v>
      </c>
      <c r="C115" s="2" t="s">
        <v>232</v>
      </c>
      <c r="D115" s="2" t="s">
        <v>103</v>
      </c>
      <c r="E115" s="2">
        <f>COUNTIFS([1]英雄阵营!$F:$O,$D115)</f>
        <v>0</v>
      </c>
      <c r="F115" s="2">
        <v>13034</v>
      </c>
      <c r="G115" s="15"/>
      <c r="H115" s="15"/>
      <c r="I115" s="15"/>
      <c r="J115" s="15"/>
      <c r="K115" s="15"/>
      <c r="L115" s="15"/>
      <c r="M115" s="15"/>
      <c r="N115" s="15"/>
      <c r="O115" s="16"/>
    </row>
    <row r="116" spans="1:15">
      <c r="A116" s="4">
        <v>13036</v>
      </c>
      <c r="B116" s="2" t="s">
        <v>104</v>
      </c>
      <c r="C116" s="2" t="s">
        <v>233</v>
      </c>
      <c r="D116" s="2" t="s">
        <v>104</v>
      </c>
      <c r="E116" s="2">
        <f>COUNTIFS([1]英雄阵营!$F:$O,$D116)</f>
        <v>0</v>
      </c>
      <c r="F116" s="2">
        <v>13036</v>
      </c>
      <c r="G116" s="15"/>
      <c r="H116" s="15"/>
      <c r="I116" s="15"/>
      <c r="J116" s="15"/>
      <c r="K116" s="15"/>
      <c r="L116" s="15"/>
      <c r="M116" s="15"/>
      <c r="N116" s="15"/>
      <c r="O116" s="16"/>
    </row>
    <row r="117" spans="1:15">
      <c r="A117" s="4">
        <v>14020</v>
      </c>
      <c r="B117" s="2" t="s">
        <v>105</v>
      </c>
      <c r="C117" s="2" t="s">
        <v>234</v>
      </c>
      <c r="D117" s="2" t="s">
        <v>105</v>
      </c>
      <c r="E117" s="2">
        <f>COUNTIFS([1]英雄阵营!$F:$O,$D117)</f>
        <v>0</v>
      </c>
      <c r="F117" s="2">
        <v>14020</v>
      </c>
      <c r="G117" s="15"/>
      <c r="H117" s="15"/>
      <c r="I117" s="15"/>
      <c r="J117" s="15"/>
      <c r="K117" s="15"/>
      <c r="L117" s="15"/>
      <c r="M117" s="15"/>
      <c r="N117" s="15"/>
      <c r="O117" s="16"/>
    </row>
    <row r="118" spans="1:15">
      <c r="A118" s="4">
        <v>14021</v>
      </c>
      <c r="B118" s="2" t="s">
        <v>106</v>
      </c>
      <c r="C118" s="2" t="s">
        <v>235</v>
      </c>
      <c r="D118" s="2" t="s">
        <v>106</v>
      </c>
      <c r="E118" s="2">
        <f>COUNTIFS([1]英雄阵营!$F:$O,$D118)</f>
        <v>0</v>
      </c>
      <c r="F118" s="2">
        <v>14021</v>
      </c>
      <c r="G118" s="15"/>
      <c r="H118" s="15"/>
      <c r="I118" s="15"/>
      <c r="J118" s="15"/>
      <c r="K118" s="15"/>
      <c r="L118" s="15"/>
      <c r="M118" s="15"/>
      <c r="N118" s="15"/>
      <c r="O118" s="16"/>
    </row>
    <row r="119" spans="1:15">
      <c r="A119" s="4">
        <v>14022</v>
      </c>
      <c r="B119" s="2" t="s">
        <v>107</v>
      </c>
      <c r="C119" s="2" t="s">
        <v>236</v>
      </c>
      <c r="D119" s="2" t="s">
        <v>107</v>
      </c>
      <c r="E119" s="2">
        <f>COUNTIFS([1]英雄阵营!$F:$O,$D119)</f>
        <v>0</v>
      </c>
      <c r="F119" s="2">
        <v>14022</v>
      </c>
      <c r="G119" s="15"/>
      <c r="H119" s="15"/>
      <c r="I119" s="15"/>
      <c r="J119" s="15"/>
      <c r="K119" s="15"/>
      <c r="L119" s="15"/>
      <c r="M119" s="15"/>
      <c r="N119" s="15"/>
      <c r="O119" s="16"/>
    </row>
    <row r="120" spans="1:15">
      <c r="A120" s="4">
        <v>14025</v>
      </c>
      <c r="B120" s="2" t="s">
        <v>108</v>
      </c>
      <c r="C120" s="2" t="s">
        <v>237</v>
      </c>
      <c r="D120" s="2" t="s">
        <v>108</v>
      </c>
      <c r="E120" s="2">
        <f>COUNTIFS([1]英雄阵营!$F:$O,$D120)</f>
        <v>0</v>
      </c>
      <c r="F120" s="2">
        <v>14025</v>
      </c>
      <c r="G120" s="15"/>
      <c r="H120" s="15"/>
      <c r="I120" s="15"/>
      <c r="J120" s="15"/>
      <c r="K120" s="15"/>
      <c r="L120" s="15"/>
      <c r="M120" s="15"/>
      <c r="N120" s="15"/>
      <c r="O120" s="16"/>
    </row>
    <row r="121" spans="1:15">
      <c r="A121" s="4">
        <v>14026</v>
      </c>
      <c r="B121" s="2" t="s">
        <v>109</v>
      </c>
      <c r="C121" s="2" t="s">
        <v>238</v>
      </c>
      <c r="D121" s="2" t="s">
        <v>109</v>
      </c>
      <c r="E121" s="2">
        <f>COUNTIFS([1]英雄阵营!$F:$O,$D121)</f>
        <v>0</v>
      </c>
      <c r="F121" s="2">
        <v>14026</v>
      </c>
      <c r="G121" s="15"/>
      <c r="H121" s="15"/>
      <c r="I121" s="15"/>
      <c r="J121" s="15"/>
      <c r="K121" s="15"/>
      <c r="L121" s="15"/>
      <c r="M121" s="15"/>
      <c r="N121" s="15"/>
      <c r="O121" s="16"/>
    </row>
    <row r="122" spans="1:15">
      <c r="A122" s="4">
        <v>14027</v>
      </c>
      <c r="B122" s="2" t="s">
        <v>110</v>
      </c>
      <c r="C122" s="2" t="s">
        <v>239</v>
      </c>
      <c r="D122" s="2" t="s">
        <v>110</v>
      </c>
      <c r="E122" s="2">
        <f>COUNTIFS([1]英雄阵营!$F:$O,$D122)</f>
        <v>0</v>
      </c>
      <c r="F122" s="2">
        <v>14027</v>
      </c>
      <c r="G122" s="15"/>
      <c r="H122" s="15"/>
      <c r="I122" s="15"/>
      <c r="J122" s="15"/>
      <c r="K122" s="15"/>
      <c r="L122" s="15"/>
      <c r="M122" s="15"/>
      <c r="N122" s="15"/>
      <c r="O122" s="16"/>
    </row>
    <row r="123" spans="1:15">
      <c r="A123" s="4">
        <v>14029</v>
      </c>
      <c r="B123" s="2" t="s">
        <v>111</v>
      </c>
      <c r="C123" s="2" t="s">
        <v>240</v>
      </c>
      <c r="D123" s="2" t="s">
        <v>111</v>
      </c>
      <c r="E123" s="2">
        <f>COUNTIFS([1]英雄阵营!$F:$O,$D123)</f>
        <v>0</v>
      </c>
      <c r="F123" s="2">
        <v>14029</v>
      </c>
      <c r="G123" s="15"/>
      <c r="H123" s="15"/>
      <c r="I123" s="15"/>
      <c r="J123" s="15"/>
      <c r="K123" s="15"/>
      <c r="L123" s="15"/>
      <c r="M123" s="15"/>
      <c r="N123" s="15"/>
      <c r="O123" s="16"/>
    </row>
    <row r="124" spans="1:15">
      <c r="A124" s="4">
        <v>14030</v>
      </c>
      <c r="B124" s="2" t="s">
        <v>112</v>
      </c>
      <c r="C124" s="2" t="s">
        <v>241</v>
      </c>
      <c r="D124" s="2" t="s">
        <v>112</v>
      </c>
      <c r="E124" s="2">
        <f>COUNTIFS([1]英雄阵营!$F:$O,$D124)</f>
        <v>0</v>
      </c>
      <c r="F124" s="2">
        <v>14030</v>
      </c>
      <c r="G124" s="15"/>
      <c r="H124" s="15"/>
      <c r="I124" s="15"/>
      <c r="J124" s="15"/>
      <c r="K124" s="15"/>
      <c r="L124" s="15"/>
      <c r="M124" s="15"/>
      <c r="N124" s="15"/>
      <c r="O124" s="16"/>
    </row>
    <row r="125" spans="1:15">
      <c r="A125" s="4">
        <v>14032</v>
      </c>
      <c r="B125" s="2" t="s">
        <v>113</v>
      </c>
      <c r="C125" s="2" t="s">
        <v>242</v>
      </c>
      <c r="D125" s="2" t="s">
        <v>113</v>
      </c>
      <c r="E125" s="2">
        <f>COUNTIFS([1]英雄阵营!$F:$O,$D125)</f>
        <v>0</v>
      </c>
      <c r="F125" s="2">
        <v>14032</v>
      </c>
      <c r="G125" s="15"/>
      <c r="H125" s="15"/>
      <c r="I125" s="15"/>
      <c r="J125" s="15"/>
      <c r="K125" s="15"/>
      <c r="L125" s="15"/>
      <c r="M125" s="15"/>
      <c r="N125" s="15"/>
      <c r="O125" s="16"/>
    </row>
    <row r="126" spans="1:15">
      <c r="A126" s="4">
        <v>14034</v>
      </c>
      <c r="B126" s="2" t="s">
        <v>114</v>
      </c>
      <c r="C126" s="2" t="s">
        <v>243</v>
      </c>
      <c r="D126" s="2" t="s">
        <v>114</v>
      </c>
      <c r="E126" s="2">
        <f>COUNTIFS([1]英雄阵营!$F:$O,$D126)</f>
        <v>0</v>
      </c>
      <c r="F126" s="2">
        <v>14034</v>
      </c>
      <c r="G126" s="15"/>
      <c r="H126" s="15"/>
      <c r="I126" s="15"/>
      <c r="J126" s="15"/>
      <c r="K126" s="15"/>
      <c r="L126" s="15"/>
      <c r="M126" s="15"/>
      <c r="N126" s="15"/>
      <c r="O126" s="16"/>
    </row>
    <row r="127" spans="1:15">
      <c r="A127" s="4">
        <v>14036</v>
      </c>
      <c r="B127" s="2" t="s">
        <v>115</v>
      </c>
      <c r="C127" s="2" t="s">
        <v>244</v>
      </c>
      <c r="D127" s="2" t="s">
        <v>115</v>
      </c>
      <c r="E127" s="2">
        <f>COUNTIFS([1]英雄阵营!$F:$O,$D127)</f>
        <v>0</v>
      </c>
      <c r="F127" s="2">
        <v>14036</v>
      </c>
      <c r="G127" s="15"/>
      <c r="H127" s="15"/>
      <c r="I127" s="15"/>
      <c r="J127" s="15"/>
      <c r="K127" s="15"/>
      <c r="L127" s="15"/>
      <c r="M127" s="15"/>
      <c r="N127" s="15"/>
      <c r="O127" s="16"/>
    </row>
    <row r="128" spans="1:15">
      <c r="A128" s="4">
        <v>14042</v>
      </c>
      <c r="B128" s="2" t="s">
        <v>116</v>
      </c>
      <c r="C128" s="2" t="s">
        <v>245</v>
      </c>
      <c r="D128" s="2" t="s">
        <v>116</v>
      </c>
      <c r="E128" s="2">
        <f>COUNTIFS([1]英雄阵营!$F:$O,$D128)</f>
        <v>0</v>
      </c>
      <c r="F128" s="2">
        <v>14042</v>
      </c>
      <c r="G128" s="15"/>
      <c r="H128" s="15"/>
      <c r="I128" s="15"/>
      <c r="J128" s="15"/>
      <c r="K128" s="15"/>
      <c r="L128" s="15"/>
      <c r="M128" s="15"/>
      <c r="N128" s="15"/>
      <c r="O128" s="16"/>
    </row>
    <row r="129" spans="1:15">
      <c r="A129" s="4">
        <v>14043</v>
      </c>
      <c r="B129" s="2" t="s">
        <v>117</v>
      </c>
      <c r="C129" s="2" t="s">
        <v>246</v>
      </c>
      <c r="D129" s="2" t="s">
        <v>117</v>
      </c>
      <c r="E129" s="2">
        <f>COUNTIFS([1]英雄阵营!$F:$O,$D129)</f>
        <v>0</v>
      </c>
      <c r="F129" s="2">
        <v>14043</v>
      </c>
      <c r="G129" s="15"/>
      <c r="H129" s="15"/>
      <c r="I129" s="15"/>
      <c r="J129" s="15"/>
      <c r="K129" s="15"/>
      <c r="L129" s="15"/>
      <c r="M129" s="15"/>
      <c r="N129" s="15"/>
      <c r="O129" s="16"/>
    </row>
    <row r="130" spans="1:15">
      <c r="A130" s="4">
        <v>14045</v>
      </c>
      <c r="B130" s="2" t="s">
        <v>118</v>
      </c>
      <c r="C130" s="2" t="s">
        <v>247</v>
      </c>
      <c r="D130" s="2" t="s">
        <v>118</v>
      </c>
      <c r="E130" s="2">
        <f>COUNTIFS([1]英雄阵营!$F:$O,$D130)</f>
        <v>0</v>
      </c>
      <c r="F130" s="2">
        <v>14045</v>
      </c>
      <c r="G130" s="15"/>
      <c r="H130" s="15"/>
      <c r="I130" s="15"/>
      <c r="J130" s="15"/>
      <c r="K130" s="15"/>
      <c r="L130" s="15"/>
      <c r="M130" s="15"/>
      <c r="N130" s="15"/>
      <c r="O130" s="16"/>
    </row>
    <row r="131" spans="1:15">
      <c r="A131" s="4">
        <v>14046</v>
      </c>
      <c r="B131" s="2" t="s">
        <v>119</v>
      </c>
      <c r="C131" s="2" t="s">
        <v>248</v>
      </c>
      <c r="D131" s="2" t="s">
        <v>119</v>
      </c>
      <c r="E131" s="2">
        <f>COUNTIFS([1]英雄阵营!$F:$O,$D131)</f>
        <v>0</v>
      </c>
      <c r="F131" s="2">
        <v>14046</v>
      </c>
      <c r="G131" s="15"/>
      <c r="H131" s="15"/>
      <c r="I131" s="15"/>
      <c r="J131" s="15"/>
      <c r="K131" s="15"/>
      <c r="L131" s="15"/>
      <c r="M131" s="15"/>
      <c r="N131" s="15"/>
      <c r="O131" s="16"/>
    </row>
    <row r="132" spans="1:15">
      <c r="A132" s="4">
        <v>14047</v>
      </c>
      <c r="B132" s="2" t="s">
        <v>120</v>
      </c>
      <c r="C132" s="2" t="s">
        <v>249</v>
      </c>
      <c r="D132" s="2" t="s">
        <v>120</v>
      </c>
      <c r="E132" s="2">
        <f>COUNTIFS([1]英雄阵营!$F:$O,$D132)</f>
        <v>0</v>
      </c>
      <c r="F132" s="2">
        <v>14047</v>
      </c>
      <c r="G132" s="15"/>
      <c r="H132" s="15"/>
      <c r="I132" s="15"/>
      <c r="J132" s="15"/>
      <c r="K132" s="15"/>
      <c r="L132" s="15"/>
      <c r="M132" s="15"/>
      <c r="N132" s="15"/>
      <c r="O132" s="16"/>
    </row>
    <row r="133" spans="1:15" ht="17.25" thickBot="1">
      <c r="A133" s="42">
        <v>14050</v>
      </c>
      <c r="B133" s="5" t="s">
        <v>121</v>
      </c>
      <c r="C133" s="5" t="s">
        <v>250</v>
      </c>
      <c r="D133" s="5" t="s">
        <v>121</v>
      </c>
      <c r="E133" s="5">
        <f>COUNTIFS([1]英雄阵营!$F:$O,$D133)</f>
        <v>0</v>
      </c>
      <c r="F133" s="5">
        <v>14050</v>
      </c>
      <c r="G133" s="33"/>
      <c r="H133" s="33"/>
      <c r="I133" s="33"/>
      <c r="J133" s="33"/>
      <c r="K133" s="33"/>
      <c r="L133" s="33"/>
      <c r="M133" s="33"/>
      <c r="N133" s="33"/>
      <c r="O133" s="49"/>
    </row>
    <row r="134" spans="1:15">
      <c r="A134" s="43">
        <v>11025</v>
      </c>
      <c r="B134" s="44" t="s">
        <v>122</v>
      </c>
      <c r="C134" s="44" t="s">
        <v>251</v>
      </c>
      <c r="D134" s="44" t="s">
        <v>122</v>
      </c>
      <c r="E134" s="44"/>
      <c r="F134" s="44">
        <v>11025</v>
      </c>
      <c r="G134" s="20"/>
      <c r="H134" s="20"/>
      <c r="I134" s="20"/>
      <c r="J134" s="20"/>
      <c r="K134" s="20"/>
      <c r="L134" s="20"/>
      <c r="M134" s="20"/>
      <c r="N134" s="20"/>
      <c r="O134" s="21"/>
    </row>
    <row r="135" spans="1:15">
      <c r="A135" s="6">
        <v>11026</v>
      </c>
      <c r="B135" s="45" t="s">
        <v>123</v>
      </c>
      <c r="C135" s="45" t="s">
        <v>252</v>
      </c>
      <c r="D135" s="45" t="s">
        <v>123</v>
      </c>
      <c r="E135" s="45"/>
      <c r="F135" s="45">
        <v>11026</v>
      </c>
      <c r="G135" s="15"/>
      <c r="H135" s="15"/>
      <c r="I135" s="15"/>
      <c r="J135" s="15"/>
      <c r="K135" s="15"/>
      <c r="L135" s="15"/>
      <c r="M135" s="15"/>
      <c r="N135" s="15"/>
      <c r="O135" s="16"/>
    </row>
    <row r="136" spans="1:15">
      <c r="A136" s="6">
        <v>11027</v>
      </c>
      <c r="B136" s="45" t="s">
        <v>718</v>
      </c>
      <c r="C136" s="45" t="s">
        <v>253</v>
      </c>
      <c r="D136" s="45" t="s">
        <v>332</v>
      </c>
      <c r="E136" s="45"/>
      <c r="F136" s="45">
        <v>11027</v>
      </c>
      <c r="G136" s="15"/>
      <c r="H136" s="15"/>
      <c r="I136" s="15"/>
      <c r="J136" s="15"/>
      <c r="K136" s="15"/>
      <c r="L136" s="15"/>
      <c r="M136" s="15"/>
      <c r="N136" s="15"/>
      <c r="O136" s="16"/>
    </row>
    <row r="137" spans="1:15">
      <c r="A137" s="6">
        <v>11043</v>
      </c>
      <c r="B137" s="45" t="s">
        <v>124</v>
      </c>
      <c r="C137" s="45" t="s">
        <v>254</v>
      </c>
      <c r="D137" s="45" t="s">
        <v>124</v>
      </c>
      <c r="E137" s="45"/>
      <c r="F137" s="45">
        <v>11043</v>
      </c>
      <c r="G137" s="15"/>
      <c r="H137" s="15"/>
      <c r="I137" s="15"/>
      <c r="J137" s="15"/>
      <c r="K137" s="15"/>
      <c r="L137" s="15"/>
      <c r="M137" s="15"/>
      <c r="N137" s="15"/>
      <c r="O137" s="16"/>
    </row>
    <row r="138" spans="1:15">
      <c r="A138" s="6">
        <v>11045</v>
      </c>
      <c r="B138" s="45" t="s">
        <v>125</v>
      </c>
      <c r="C138" s="45" t="s">
        <v>255</v>
      </c>
      <c r="D138" s="45" t="s">
        <v>125</v>
      </c>
      <c r="E138" s="45"/>
      <c r="F138" s="45">
        <v>11045</v>
      </c>
      <c r="G138" s="15"/>
      <c r="H138" s="15"/>
      <c r="I138" s="15"/>
      <c r="J138" s="15"/>
      <c r="K138" s="15"/>
      <c r="L138" s="15"/>
      <c r="M138" s="15"/>
      <c r="N138" s="15"/>
      <c r="O138" s="16"/>
    </row>
    <row r="139" spans="1:15">
      <c r="A139" s="6">
        <v>11048</v>
      </c>
      <c r="B139" s="45" t="s">
        <v>126</v>
      </c>
      <c r="C139" s="45" t="s">
        <v>256</v>
      </c>
      <c r="D139" s="45" t="s">
        <v>126</v>
      </c>
      <c r="E139" s="45"/>
      <c r="F139" s="45">
        <v>11048</v>
      </c>
      <c r="G139" s="15"/>
      <c r="H139" s="15"/>
      <c r="I139" s="15"/>
      <c r="J139" s="15"/>
      <c r="K139" s="15"/>
      <c r="L139" s="15"/>
      <c r="M139" s="15"/>
      <c r="N139" s="15"/>
      <c r="O139" s="16"/>
    </row>
    <row r="140" spans="1:15">
      <c r="A140" s="6">
        <v>11051</v>
      </c>
      <c r="B140" s="45" t="s">
        <v>127</v>
      </c>
      <c r="C140" s="45" t="s">
        <v>257</v>
      </c>
      <c r="D140" s="45" t="s">
        <v>127</v>
      </c>
      <c r="E140" s="45"/>
      <c r="F140" s="45">
        <v>11051</v>
      </c>
      <c r="G140" s="15"/>
      <c r="H140" s="15"/>
      <c r="I140" s="15"/>
      <c r="J140" s="15"/>
      <c r="K140" s="15"/>
      <c r="L140" s="15"/>
      <c r="M140" s="15"/>
      <c r="N140" s="15"/>
      <c r="O140" s="16"/>
    </row>
    <row r="141" spans="1:15">
      <c r="A141" s="6">
        <v>11052</v>
      </c>
      <c r="B141" s="45" t="s">
        <v>128</v>
      </c>
      <c r="C141" s="45" t="s">
        <v>258</v>
      </c>
      <c r="D141" s="45" t="s">
        <v>128</v>
      </c>
      <c r="E141" s="45"/>
      <c r="F141" s="45">
        <v>11052</v>
      </c>
      <c r="G141" s="15"/>
      <c r="H141" s="15"/>
      <c r="I141" s="15"/>
      <c r="J141" s="15"/>
      <c r="K141" s="15"/>
      <c r="L141" s="15"/>
      <c r="M141" s="15"/>
      <c r="N141" s="15"/>
      <c r="O141" s="16"/>
    </row>
    <row r="142" spans="1:15">
      <c r="A142" s="6">
        <v>11053</v>
      </c>
      <c r="B142" s="45" t="s">
        <v>129</v>
      </c>
      <c r="C142" s="45" t="s">
        <v>259</v>
      </c>
      <c r="D142" s="45" t="s">
        <v>129</v>
      </c>
      <c r="E142" s="45"/>
      <c r="F142" s="45">
        <v>11053</v>
      </c>
      <c r="G142" s="15"/>
      <c r="H142" s="15"/>
      <c r="I142" s="15"/>
      <c r="J142" s="15"/>
      <c r="K142" s="15"/>
      <c r="L142" s="15"/>
      <c r="M142" s="15"/>
      <c r="N142" s="15"/>
      <c r="O142" s="16"/>
    </row>
    <row r="143" spans="1:15">
      <c r="A143" s="6">
        <v>11054</v>
      </c>
      <c r="B143" s="45" t="s">
        <v>130</v>
      </c>
      <c r="C143" s="45" t="s">
        <v>260</v>
      </c>
      <c r="D143" s="45" t="s">
        <v>130</v>
      </c>
      <c r="E143" s="45"/>
      <c r="F143" s="45">
        <v>11054</v>
      </c>
      <c r="G143" s="15"/>
      <c r="H143" s="15"/>
      <c r="I143" s="15"/>
      <c r="J143" s="15"/>
      <c r="K143" s="15"/>
      <c r="L143" s="15"/>
      <c r="M143" s="15"/>
      <c r="N143" s="15"/>
      <c r="O143" s="16"/>
    </row>
    <row r="144" spans="1:15">
      <c r="A144" s="6">
        <v>12031</v>
      </c>
      <c r="B144" s="45" t="s">
        <v>131</v>
      </c>
      <c r="C144" s="45" t="s">
        <v>261</v>
      </c>
      <c r="D144" s="45" t="s">
        <v>131</v>
      </c>
      <c r="E144" s="45"/>
      <c r="F144" s="45">
        <v>12031</v>
      </c>
      <c r="G144" s="15"/>
      <c r="H144" s="15"/>
      <c r="I144" s="15"/>
      <c r="J144" s="15"/>
      <c r="K144" s="15"/>
      <c r="L144" s="15"/>
      <c r="M144" s="15"/>
      <c r="N144" s="15"/>
      <c r="O144" s="16"/>
    </row>
    <row r="145" spans="1:15">
      <c r="A145" s="6">
        <v>12040</v>
      </c>
      <c r="B145" s="45" t="s">
        <v>132</v>
      </c>
      <c r="C145" s="45" t="s">
        <v>262</v>
      </c>
      <c r="D145" s="45" t="s">
        <v>132</v>
      </c>
      <c r="E145" s="45"/>
      <c r="F145" s="45">
        <v>12040</v>
      </c>
      <c r="G145" s="15"/>
      <c r="H145" s="15"/>
      <c r="I145" s="15"/>
      <c r="J145" s="15"/>
      <c r="K145" s="15"/>
      <c r="L145" s="15"/>
      <c r="M145" s="15"/>
      <c r="N145" s="15"/>
      <c r="O145" s="16"/>
    </row>
    <row r="146" spans="1:15">
      <c r="A146" s="6">
        <v>12044</v>
      </c>
      <c r="B146" s="45" t="s">
        <v>99</v>
      </c>
      <c r="C146" s="45" t="s">
        <v>263</v>
      </c>
      <c r="D146" s="45" t="s">
        <v>99</v>
      </c>
      <c r="E146" s="45"/>
      <c r="F146" s="45">
        <v>12044</v>
      </c>
      <c r="G146" s="15"/>
      <c r="H146" s="15"/>
      <c r="I146" s="15"/>
      <c r="J146" s="15"/>
      <c r="K146" s="15"/>
      <c r="L146" s="15"/>
      <c r="M146" s="15"/>
      <c r="N146" s="15"/>
      <c r="O146" s="16"/>
    </row>
    <row r="147" spans="1:15">
      <c r="A147" s="6">
        <v>12045</v>
      </c>
      <c r="B147" s="45" t="s">
        <v>719</v>
      </c>
      <c r="C147" s="45" t="s">
        <v>264</v>
      </c>
      <c r="D147" s="45" t="s">
        <v>333</v>
      </c>
      <c r="E147" s="45"/>
      <c r="F147" s="45">
        <v>12045</v>
      </c>
      <c r="G147" s="15"/>
      <c r="H147" s="15"/>
      <c r="I147" s="15"/>
      <c r="J147" s="15"/>
      <c r="K147" s="15"/>
      <c r="L147" s="15"/>
      <c r="M147" s="15"/>
      <c r="N147" s="15"/>
      <c r="O147" s="16"/>
    </row>
    <row r="148" spans="1:15">
      <c r="A148" s="6">
        <v>13038</v>
      </c>
      <c r="B148" s="45" t="s">
        <v>133</v>
      </c>
      <c r="C148" s="45" t="s">
        <v>265</v>
      </c>
      <c r="D148" s="45" t="s">
        <v>133</v>
      </c>
      <c r="E148" s="45"/>
      <c r="F148" s="45">
        <v>13038</v>
      </c>
      <c r="G148" s="15"/>
      <c r="H148" s="15"/>
      <c r="I148" s="15"/>
      <c r="J148" s="15"/>
      <c r="K148" s="15"/>
      <c r="L148" s="15"/>
      <c r="M148" s="15"/>
      <c r="N148" s="15"/>
      <c r="O148" s="16"/>
    </row>
    <row r="149" spans="1:15">
      <c r="A149" s="6">
        <v>14028</v>
      </c>
      <c r="B149" s="45" t="s">
        <v>118</v>
      </c>
      <c r="C149" s="45" t="s">
        <v>266</v>
      </c>
      <c r="D149" s="45" t="s">
        <v>118</v>
      </c>
      <c r="E149" s="45"/>
      <c r="F149" s="45">
        <v>14028</v>
      </c>
      <c r="G149" s="15"/>
      <c r="H149" s="15"/>
      <c r="I149" s="15"/>
      <c r="J149" s="15"/>
      <c r="K149" s="15"/>
      <c r="L149" s="15"/>
      <c r="M149" s="15"/>
      <c r="N149" s="15"/>
      <c r="O149" s="16"/>
    </row>
    <row r="150" spans="1:15">
      <c r="A150" s="6">
        <v>14037</v>
      </c>
      <c r="B150" s="45" t="s">
        <v>134</v>
      </c>
      <c r="C150" s="45" t="s">
        <v>267</v>
      </c>
      <c r="D150" s="45" t="s">
        <v>134</v>
      </c>
      <c r="E150" s="45"/>
      <c r="F150" s="45">
        <v>14037</v>
      </c>
      <c r="G150" s="15"/>
      <c r="H150" s="15"/>
      <c r="I150" s="15"/>
      <c r="J150" s="15"/>
      <c r="K150" s="15"/>
      <c r="L150" s="15"/>
      <c r="M150" s="15"/>
      <c r="N150" s="15"/>
      <c r="O150" s="16"/>
    </row>
    <row r="151" spans="1:15">
      <c r="A151" s="6">
        <v>14038</v>
      </c>
      <c r="B151" s="45" t="s">
        <v>135</v>
      </c>
      <c r="C151" s="45" t="s">
        <v>268</v>
      </c>
      <c r="D151" s="45" t="s">
        <v>135</v>
      </c>
      <c r="E151" s="45"/>
      <c r="F151" s="45">
        <v>14038</v>
      </c>
      <c r="G151" s="15"/>
      <c r="H151" s="15"/>
      <c r="I151" s="15"/>
      <c r="J151" s="15"/>
      <c r="K151" s="15"/>
      <c r="L151" s="15"/>
      <c r="M151" s="15"/>
      <c r="N151" s="15"/>
      <c r="O151" s="16"/>
    </row>
    <row r="152" spans="1:15">
      <c r="A152" s="6">
        <v>14039</v>
      </c>
      <c r="B152" s="45" t="s">
        <v>80</v>
      </c>
      <c r="C152" s="45" t="s">
        <v>269</v>
      </c>
      <c r="D152" s="45" t="s">
        <v>80</v>
      </c>
      <c r="E152" s="45"/>
      <c r="F152" s="45">
        <v>14039</v>
      </c>
      <c r="G152" s="15"/>
      <c r="H152" s="15"/>
      <c r="I152" s="15"/>
      <c r="J152" s="15"/>
      <c r="K152" s="15"/>
      <c r="L152" s="15"/>
      <c r="M152" s="15"/>
      <c r="N152" s="15"/>
      <c r="O152" s="16"/>
    </row>
    <row r="153" spans="1:15">
      <c r="A153" s="6">
        <v>14041</v>
      </c>
      <c r="B153" s="45" t="s">
        <v>136</v>
      </c>
      <c r="C153" s="45" t="s">
        <v>270</v>
      </c>
      <c r="D153" s="45" t="s">
        <v>136</v>
      </c>
      <c r="E153" s="45"/>
      <c r="F153" s="45">
        <v>14041</v>
      </c>
      <c r="G153" s="15"/>
      <c r="H153" s="15"/>
      <c r="I153" s="15"/>
      <c r="J153" s="15"/>
      <c r="K153" s="15"/>
      <c r="L153" s="15"/>
      <c r="M153" s="15"/>
      <c r="N153" s="15"/>
      <c r="O153" s="16"/>
    </row>
    <row r="154" spans="1:15">
      <c r="A154" s="6">
        <v>14044</v>
      </c>
      <c r="B154" s="45" t="s">
        <v>7</v>
      </c>
      <c r="C154" s="45" t="s">
        <v>271</v>
      </c>
      <c r="D154" s="45" t="s">
        <v>7</v>
      </c>
      <c r="E154" s="45"/>
      <c r="F154" s="45">
        <v>14044</v>
      </c>
      <c r="G154" s="15"/>
      <c r="H154" s="15"/>
      <c r="I154" s="15"/>
      <c r="J154" s="15"/>
      <c r="K154" s="15"/>
      <c r="L154" s="15"/>
      <c r="M154" s="15"/>
      <c r="N154" s="15"/>
      <c r="O154" s="16"/>
    </row>
    <row r="155" spans="1:15">
      <c r="A155" s="6">
        <v>14048</v>
      </c>
      <c r="B155" s="45" t="s">
        <v>137</v>
      </c>
      <c r="C155" s="45" t="s">
        <v>272</v>
      </c>
      <c r="D155" s="45" t="s">
        <v>137</v>
      </c>
      <c r="E155" s="45"/>
      <c r="F155" s="45">
        <v>14048</v>
      </c>
      <c r="G155" s="15"/>
      <c r="H155" s="15"/>
      <c r="I155" s="15"/>
      <c r="J155" s="15"/>
      <c r="K155" s="15"/>
      <c r="L155" s="15"/>
      <c r="M155" s="15"/>
      <c r="N155" s="15"/>
      <c r="O155" s="16"/>
    </row>
    <row r="156" spans="1:15" ht="17.25" thickBot="1">
      <c r="A156" s="46">
        <v>14049</v>
      </c>
      <c r="B156" s="47" t="s">
        <v>138</v>
      </c>
      <c r="C156" s="47" t="s">
        <v>273</v>
      </c>
      <c r="D156" s="47" t="s">
        <v>138</v>
      </c>
      <c r="E156" s="47"/>
      <c r="F156" s="47">
        <v>14049</v>
      </c>
      <c r="G156" s="33"/>
      <c r="H156" s="33"/>
      <c r="I156" s="33"/>
      <c r="J156" s="33"/>
      <c r="K156" s="33"/>
      <c r="L156" s="33"/>
      <c r="M156" s="33"/>
      <c r="N156" s="33"/>
      <c r="O156" s="49"/>
    </row>
    <row r="157" spans="1:15">
      <c r="B157" s="17"/>
      <c r="C157" s="17"/>
      <c r="D157" s="17"/>
      <c r="E157" s="17"/>
      <c r="F157" s="17"/>
    </row>
    <row r="158" spans="1:15">
      <c r="B158" s="17"/>
      <c r="C158" s="17"/>
      <c r="D158" s="17"/>
      <c r="E158" s="17"/>
      <c r="F158" s="17"/>
    </row>
    <row r="159" spans="1:15">
      <c r="B159" s="17"/>
      <c r="C159" s="17"/>
      <c r="D159" s="17"/>
      <c r="E159" s="17"/>
      <c r="F159" s="17"/>
    </row>
    <row r="160" spans="1:15">
      <c r="B160" s="17"/>
      <c r="C160" s="17"/>
      <c r="D160" s="17"/>
      <c r="E160" s="17"/>
      <c r="F160" s="17"/>
    </row>
    <row r="161" spans="2:6">
      <c r="B161" s="17"/>
      <c r="C161" s="17"/>
      <c r="D161" s="17"/>
      <c r="E161" s="17"/>
      <c r="F161" s="17"/>
    </row>
    <row r="162" spans="2:6">
      <c r="B162" s="17"/>
      <c r="C162" s="17"/>
      <c r="D162" s="17"/>
      <c r="E162" s="17"/>
      <c r="F162" s="17"/>
    </row>
    <row r="163" spans="2:6">
      <c r="B163" s="17"/>
      <c r="C163" s="17"/>
      <c r="D163" s="17"/>
      <c r="E163" s="17"/>
      <c r="F163" s="17"/>
    </row>
    <row r="164" spans="2:6">
      <c r="B164" s="17"/>
      <c r="C164" s="17"/>
      <c r="D164" s="17"/>
      <c r="E164" s="17"/>
      <c r="F164" s="17"/>
    </row>
    <row r="165" spans="2:6">
      <c r="B165" s="17"/>
      <c r="C165" s="17"/>
      <c r="D165" s="17"/>
      <c r="E165" s="17"/>
      <c r="F165" s="17"/>
    </row>
    <row r="166" spans="2:6">
      <c r="B166" s="17"/>
      <c r="C166" s="17"/>
      <c r="D166" s="17"/>
      <c r="E166" s="17"/>
      <c r="F166" s="17"/>
    </row>
    <row r="167" spans="2:6">
      <c r="B167" s="17"/>
      <c r="C167" s="17"/>
      <c r="D167" s="17"/>
      <c r="E167" s="17"/>
      <c r="F167" s="17"/>
    </row>
    <row r="168" spans="2:6">
      <c r="B168" s="17"/>
      <c r="C168" s="17"/>
      <c r="D168" s="17"/>
      <c r="E168" s="17"/>
      <c r="F168" s="17"/>
    </row>
    <row r="169" spans="2:6">
      <c r="B169" s="17"/>
      <c r="C169" s="17"/>
      <c r="D169" s="17"/>
      <c r="E169" s="17"/>
      <c r="F169" s="17"/>
    </row>
    <row r="170" spans="2:6">
      <c r="B170" s="17"/>
      <c r="C170" s="17"/>
      <c r="D170" s="17"/>
      <c r="E170" s="17"/>
      <c r="F170" s="17"/>
    </row>
    <row r="171" spans="2:6">
      <c r="B171" s="17"/>
      <c r="C171" s="17"/>
      <c r="D171" s="17"/>
      <c r="E171" s="17"/>
      <c r="F171" s="17"/>
    </row>
    <row r="172" spans="2:6">
      <c r="B172" s="17"/>
      <c r="C172" s="17"/>
      <c r="D172" s="17"/>
      <c r="E172" s="17"/>
      <c r="F172" s="17"/>
    </row>
    <row r="173" spans="2:6">
      <c r="B173" s="17"/>
      <c r="C173" s="17"/>
      <c r="D173" s="17"/>
      <c r="E173" s="17"/>
      <c r="F173" s="17"/>
    </row>
    <row r="174" spans="2:6">
      <c r="B174" s="17"/>
      <c r="C174" s="17"/>
      <c r="D174" s="17"/>
      <c r="E174" s="17"/>
      <c r="F174" s="17"/>
    </row>
    <row r="175" spans="2:6">
      <c r="B175" s="17"/>
      <c r="C175" s="17"/>
      <c r="D175" s="17"/>
      <c r="E175" s="17"/>
      <c r="F175" s="17"/>
    </row>
    <row r="176" spans="2:6">
      <c r="B176" s="17"/>
      <c r="C176" s="17"/>
      <c r="D176" s="17"/>
      <c r="E176" s="17"/>
      <c r="F176" s="17"/>
    </row>
    <row r="177" spans="2:6">
      <c r="B177" s="17"/>
      <c r="C177" s="17"/>
      <c r="D177" s="17"/>
      <c r="E177" s="17"/>
      <c r="F177" s="17"/>
    </row>
    <row r="178" spans="2:6">
      <c r="B178" s="17"/>
      <c r="C178" s="17"/>
      <c r="D178" s="17"/>
      <c r="E178" s="17"/>
      <c r="F178" s="17"/>
    </row>
    <row r="179" spans="2:6">
      <c r="B179" s="17"/>
      <c r="C179" s="17"/>
      <c r="D179" s="17"/>
      <c r="E179" s="17"/>
      <c r="F179" s="17"/>
    </row>
    <row r="180" spans="2:6">
      <c r="B180" s="17"/>
      <c r="C180" s="17"/>
      <c r="D180" s="17"/>
      <c r="E180" s="17"/>
      <c r="F180" s="17"/>
    </row>
    <row r="181" spans="2:6">
      <c r="B181" s="17"/>
      <c r="C181" s="17"/>
      <c r="D181" s="17"/>
      <c r="E181" s="17"/>
      <c r="F181" s="17"/>
    </row>
    <row r="182" spans="2:6">
      <c r="B182" s="17"/>
      <c r="C182" s="17"/>
      <c r="D182" s="17"/>
      <c r="E182" s="17"/>
      <c r="F182" s="17"/>
    </row>
    <row r="183" spans="2:6">
      <c r="B183" s="17"/>
      <c r="C183" s="17"/>
      <c r="D183" s="17"/>
      <c r="E183" s="17"/>
      <c r="F183" s="17"/>
    </row>
    <row r="184" spans="2:6">
      <c r="B184" s="17"/>
      <c r="C184" s="17"/>
      <c r="D184" s="17"/>
      <c r="E184" s="17"/>
      <c r="F184" s="17"/>
    </row>
    <row r="185" spans="2:6">
      <c r="B185" s="17"/>
      <c r="C185" s="17"/>
      <c r="D185" s="17"/>
      <c r="E185" s="17"/>
      <c r="F185" s="17"/>
    </row>
    <row r="186" spans="2:6">
      <c r="B186" s="17"/>
      <c r="C186" s="17"/>
      <c r="D186" s="17"/>
      <c r="E186" s="17"/>
      <c r="F186" s="17"/>
    </row>
    <row r="187" spans="2:6">
      <c r="B187" s="17"/>
      <c r="C187" s="17"/>
      <c r="D187" s="17"/>
      <c r="E187" s="17"/>
      <c r="F187" s="17"/>
    </row>
    <row r="188" spans="2:6">
      <c r="B188" s="17"/>
      <c r="C188" s="17"/>
      <c r="D188" s="17"/>
      <c r="E188" s="17"/>
      <c r="F188" s="17"/>
    </row>
    <row r="189" spans="2:6">
      <c r="B189" s="17"/>
      <c r="C189" s="17"/>
      <c r="D189" s="17"/>
      <c r="E189" s="17"/>
      <c r="F189" s="17"/>
    </row>
    <row r="190" spans="2:6">
      <c r="B190" s="17"/>
      <c r="C190" s="17"/>
      <c r="D190" s="17"/>
      <c r="E190" s="17"/>
      <c r="F190" s="17"/>
    </row>
    <row r="191" spans="2:6">
      <c r="B191" s="17"/>
      <c r="C191" s="17"/>
      <c r="D191" s="17"/>
      <c r="E191" s="17"/>
      <c r="F191" s="17"/>
    </row>
    <row r="192" spans="2:6">
      <c r="B192" s="17"/>
      <c r="C192" s="17"/>
      <c r="D192" s="17"/>
      <c r="E192" s="17"/>
      <c r="F192" s="17"/>
    </row>
    <row r="193" spans="2:6">
      <c r="B193" s="17"/>
      <c r="C193" s="17"/>
      <c r="D193" s="17"/>
      <c r="E193" s="17"/>
      <c r="F193" s="17"/>
    </row>
    <row r="194" spans="2:6">
      <c r="B194" s="17"/>
      <c r="C194" s="17"/>
      <c r="D194" s="17"/>
      <c r="E194" s="17"/>
      <c r="F194" s="17"/>
    </row>
    <row r="195" spans="2:6">
      <c r="B195" s="17"/>
      <c r="C195" s="17"/>
      <c r="D195" s="17"/>
      <c r="E195" s="17"/>
      <c r="F195" s="17"/>
    </row>
    <row r="196" spans="2:6">
      <c r="B196" s="17"/>
      <c r="C196" s="17"/>
      <c r="D196" s="17"/>
      <c r="E196" s="17"/>
      <c r="F196" s="17"/>
    </row>
    <row r="197" spans="2:6">
      <c r="B197" s="17"/>
      <c r="C197" s="17"/>
      <c r="D197" s="17"/>
      <c r="E197" s="17"/>
      <c r="F197" s="17"/>
    </row>
    <row r="198" spans="2:6">
      <c r="B198" s="17"/>
      <c r="C198" s="17"/>
      <c r="D198" s="17"/>
      <c r="E198" s="17"/>
      <c r="F198" s="17"/>
    </row>
    <row r="199" spans="2:6">
      <c r="B199" s="17"/>
      <c r="C199" s="17"/>
      <c r="D199" s="17"/>
      <c r="E199" s="17"/>
      <c r="F199" s="17"/>
    </row>
    <row r="200" spans="2:6">
      <c r="B200" s="17"/>
      <c r="C200" s="17"/>
      <c r="D200" s="17"/>
      <c r="E200" s="17"/>
      <c r="F200" s="17"/>
    </row>
    <row r="201" spans="2:6">
      <c r="B201" s="17"/>
      <c r="C201" s="17"/>
      <c r="D201" s="17"/>
      <c r="E201" s="17"/>
      <c r="F201" s="17"/>
    </row>
    <row r="202" spans="2:6">
      <c r="B202" s="17"/>
      <c r="C202" s="17"/>
      <c r="D202" s="17"/>
      <c r="E202" s="17"/>
      <c r="F202" s="17"/>
    </row>
    <row r="203" spans="2:6">
      <c r="B203" s="17"/>
      <c r="C203" s="17"/>
      <c r="D203" s="17"/>
      <c r="E203" s="17"/>
      <c r="F203" s="17"/>
    </row>
    <row r="204" spans="2:6">
      <c r="B204" s="17"/>
      <c r="C204" s="17"/>
      <c r="D204" s="17"/>
      <c r="E204" s="17"/>
      <c r="F204" s="17"/>
    </row>
    <row r="205" spans="2:6">
      <c r="B205" s="17"/>
      <c r="C205" s="17"/>
      <c r="D205" s="17"/>
      <c r="E205" s="17"/>
      <c r="F205" s="17"/>
    </row>
    <row r="206" spans="2:6">
      <c r="B206" s="17"/>
      <c r="C206" s="17"/>
      <c r="D206" s="17"/>
      <c r="E206" s="17"/>
      <c r="F206" s="17"/>
    </row>
    <row r="207" spans="2:6">
      <c r="B207" s="17"/>
      <c r="C207" s="17"/>
      <c r="D207" s="17"/>
      <c r="E207" s="17"/>
      <c r="F207" s="17"/>
    </row>
    <row r="208" spans="2:6">
      <c r="B208" s="17"/>
      <c r="C208" s="17"/>
      <c r="D208" s="17"/>
      <c r="E208" s="17"/>
      <c r="F208" s="17"/>
    </row>
    <row r="209" spans="2:6">
      <c r="B209" s="17"/>
      <c r="C209" s="17"/>
      <c r="D209" s="17"/>
      <c r="E209" s="17"/>
      <c r="F209" s="17"/>
    </row>
    <row r="210" spans="2:6">
      <c r="B210" s="17"/>
      <c r="C210" s="17"/>
      <c r="D210" s="17"/>
      <c r="E210" s="17"/>
      <c r="F210" s="17"/>
    </row>
    <row r="211" spans="2:6">
      <c r="B211" s="17"/>
      <c r="C211" s="17"/>
      <c r="D211" s="17"/>
      <c r="E211" s="17"/>
      <c r="F211" s="17"/>
    </row>
    <row r="212" spans="2:6">
      <c r="B212" s="17"/>
      <c r="C212" s="17"/>
      <c r="D212" s="17"/>
      <c r="E212" s="17"/>
      <c r="F212" s="17"/>
    </row>
    <row r="213" spans="2:6">
      <c r="B213" s="17"/>
      <c r="C213" s="17"/>
      <c r="D213" s="17"/>
      <c r="E213" s="17"/>
      <c r="F213" s="17"/>
    </row>
    <row r="214" spans="2:6">
      <c r="B214" s="17"/>
      <c r="C214" s="17"/>
      <c r="D214" s="17"/>
      <c r="E214" s="17"/>
      <c r="F214" s="17"/>
    </row>
    <row r="215" spans="2:6">
      <c r="B215" s="17"/>
      <c r="C215" s="17"/>
      <c r="D215" s="17"/>
      <c r="E215" s="17"/>
      <c r="F215" s="17"/>
    </row>
    <row r="216" spans="2:6">
      <c r="B216" s="17"/>
      <c r="C216" s="17"/>
      <c r="D216" s="17"/>
      <c r="E216" s="17"/>
      <c r="F216" s="17"/>
    </row>
    <row r="217" spans="2:6">
      <c r="B217" s="17"/>
      <c r="C217" s="17"/>
      <c r="D217" s="17"/>
      <c r="E217" s="17"/>
      <c r="F217" s="17"/>
    </row>
    <row r="218" spans="2:6">
      <c r="B218" s="17"/>
      <c r="C218" s="17"/>
      <c r="D218" s="17"/>
      <c r="E218" s="17"/>
      <c r="F218" s="17"/>
    </row>
    <row r="219" spans="2:6">
      <c r="B219" s="17"/>
      <c r="C219" s="17"/>
      <c r="D219" s="17"/>
      <c r="E219" s="17"/>
      <c r="F219" s="17"/>
    </row>
    <row r="220" spans="2:6">
      <c r="B220" s="17"/>
      <c r="C220" s="17"/>
      <c r="D220" s="17"/>
      <c r="E220" s="17"/>
      <c r="F220" s="17"/>
    </row>
    <row r="221" spans="2:6">
      <c r="B221" s="17"/>
      <c r="C221" s="17"/>
      <c r="D221" s="17"/>
      <c r="E221" s="17"/>
      <c r="F221" s="17"/>
    </row>
    <row r="222" spans="2:6">
      <c r="B222" s="17"/>
      <c r="C222" s="17"/>
      <c r="D222" s="17"/>
      <c r="E222" s="17"/>
      <c r="F222" s="17"/>
    </row>
    <row r="223" spans="2:6">
      <c r="B223" s="17"/>
      <c r="C223" s="17"/>
      <c r="D223" s="17"/>
      <c r="E223" s="17"/>
      <c r="F223" s="17"/>
    </row>
    <row r="224" spans="2:6">
      <c r="B224" s="17"/>
      <c r="C224" s="17"/>
      <c r="D224" s="17"/>
      <c r="E224" s="17"/>
      <c r="F224" s="17"/>
    </row>
    <row r="225" spans="2:6">
      <c r="B225" s="17"/>
      <c r="C225" s="17"/>
      <c r="D225" s="17"/>
      <c r="E225" s="17"/>
      <c r="F225" s="17"/>
    </row>
    <row r="226" spans="2:6">
      <c r="B226" s="17"/>
      <c r="C226" s="17"/>
      <c r="D226" s="17"/>
      <c r="E226" s="17"/>
      <c r="F226" s="17"/>
    </row>
    <row r="227" spans="2:6">
      <c r="B227" s="17"/>
      <c r="C227" s="17"/>
      <c r="D227" s="17"/>
      <c r="E227" s="17"/>
      <c r="F227" s="17"/>
    </row>
    <row r="228" spans="2:6">
      <c r="B228" s="17"/>
      <c r="C228" s="17"/>
      <c r="D228" s="17"/>
      <c r="E228" s="17"/>
      <c r="F228" s="17"/>
    </row>
    <row r="229" spans="2:6">
      <c r="B229" s="17"/>
      <c r="C229" s="17"/>
      <c r="D229" s="17"/>
      <c r="E229" s="17"/>
      <c r="F229" s="17"/>
    </row>
    <row r="230" spans="2:6">
      <c r="B230" s="17"/>
      <c r="C230" s="17"/>
      <c r="D230" s="17"/>
      <c r="E230" s="17"/>
      <c r="F230" s="17"/>
    </row>
    <row r="231" spans="2:6">
      <c r="B231" s="17"/>
      <c r="C231" s="17"/>
      <c r="D231" s="17"/>
      <c r="E231" s="17"/>
      <c r="F231" s="17"/>
    </row>
    <row r="232" spans="2:6">
      <c r="B232" s="17"/>
      <c r="C232" s="17"/>
      <c r="D232" s="17"/>
      <c r="E232" s="17"/>
      <c r="F232" s="17"/>
    </row>
    <row r="233" spans="2:6">
      <c r="B233" s="17"/>
      <c r="C233" s="17"/>
      <c r="D233" s="17"/>
      <c r="E233" s="17"/>
      <c r="F233" s="17"/>
    </row>
    <row r="234" spans="2:6">
      <c r="B234" s="17"/>
      <c r="C234" s="17"/>
      <c r="D234" s="17"/>
      <c r="E234" s="17"/>
      <c r="F234" s="17"/>
    </row>
    <row r="235" spans="2:6">
      <c r="B235" s="17"/>
      <c r="C235" s="17"/>
      <c r="D235" s="17"/>
      <c r="E235" s="17"/>
      <c r="F235" s="17"/>
    </row>
    <row r="236" spans="2:6">
      <c r="B236" s="17"/>
      <c r="C236" s="17"/>
      <c r="D236" s="17"/>
      <c r="E236" s="17"/>
      <c r="F236" s="17"/>
    </row>
    <row r="237" spans="2:6">
      <c r="B237" s="17"/>
      <c r="C237" s="17"/>
      <c r="D237" s="17"/>
      <c r="E237" s="17"/>
      <c r="F237" s="17"/>
    </row>
    <row r="238" spans="2:6">
      <c r="B238" s="17"/>
      <c r="C238" s="17"/>
      <c r="D238" s="17"/>
      <c r="E238" s="17"/>
      <c r="F238" s="17"/>
    </row>
    <row r="239" spans="2:6">
      <c r="B239" s="17"/>
      <c r="C239" s="17"/>
      <c r="D239" s="17"/>
      <c r="E239" s="17"/>
      <c r="F239" s="17"/>
    </row>
    <row r="240" spans="2:6">
      <c r="B240" s="17"/>
      <c r="C240" s="17"/>
      <c r="D240" s="17"/>
      <c r="E240" s="17"/>
      <c r="F240" s="17"/>
    </row>
    <row r="241" spans="2:6">
      <c r="B241" s="17"/>
      <c r="C241" s="17"/>
      <c r="D241" s="17"/>
      <c r="E241" s="17"/>
      <c r="F241" s="17"/>
    </row>
    <row r="242" spans="2:6">
      <c r="B242" s="17"/>
      <c r="C242" s="17"/>
      <c r="D242" s="17"/>
      <c r="E242" s="17"/>
      <c r="F242" s="17"/>
    </row>
    <row r="243" spans="2:6">
      <c r="B243" s="17"/>
      <c r="C243" s="17"/>
      <c r="D243" s="17"/>
      <c r="E243" s="17"/>
      <c r="F243" s="17"/>
    </row>
    <row r="244" spans="2:6">
      <c r="B244" s="17"/>
      <c r="C244" s="17"/>
      <c r="D244" s="17"/>
      <c r="E244" s="17"/>
      <c r="F244" s="17"/>
    </row>
    <row r="245" spans="2:6">
      <c r="B245" s="17"/>
      <c r="C245" s="17"/>
      <c r="D245" s="17"/>
      <c r="E245" s="17"/>
      <c r="F245" s="17"/>
    </row>
    <row r="246" spans="2:6">
      <c r="B246" s="17"/>
      <c r="C246" s="17"/>
      <c r="D246" s="17"/>
      <c r="E246" s="17"/>
      <c r="F246" s="17"/>
    </row>
    <row r="247" spans="2:6">
      <c r="B247" s="17"/>
      <c r="C247" s="17"/>
      <c r="D247" s="17"/>
      <c r="E247" s="17"/>
      <c r="F247" s="17"/>
    </row>
    <row r="248" spans="2:6">
      <c r="B248" s="17"/>
      <c r="C248" s="17"/>
      <c r="D248" s="17"/>
      <c r="E248" s="17"/>
      <c r="F248" s="17"/>
    </row>
    <row r="249" spans="2:6">
      <c r="B249" s="17"/>
      <c r="C249" s="17"/>
      <c r="D249" s="17"/>
      <c r="E249" s="17"/>
      <c r="F249" s="17"/>
    </row>
    <row r="250" spans="2:6">
      <c r="B250" s="17"/>
      <c r="C250" s="17"/>
      <c r="D250" s="17"/>
      <c r="E250" s="17"/>
      <c r="F250" s="17"/>
    </row>
    <row r="251" spans="2:6">
      <c r="B251" s="17"/>
      <c r="C251" s="17"/>
      <c r="D251" s="17"/>
      <c r="E251" s="17"/>
      <c r="F251" s="17"/>
    </row>
    <row r="252" spans="2:6">
      <c r="B252" s="17"/>
      <c r="C252" s="17"/>
      <c r="D252" s="17"/>
      <c r="E252" s="17"/>
      <c r="F252" s="17"/>
    </row>
    <row r="253" spans="2:6">
      <c r="B253" s="17"/>
      <c r="C253" s="17"/>
      <c r="D253" s="17"/>
      <c r="E253" s="17"/>
      <c r="F253" s="17"/>
    </row>
    <row r="254" spans="2:6">
      <c r="B254" s="17"/>
      <c r="C254" s="17"/>
      <c r="D254" s="17"/>
      <c r="E254" s="17"/>
      <c r="F254" s="17"/>
    </row>
    <row r="255" spans="2:6">
      <c r="B255" s="17"/>
      <c r="C255" s="17"/>
      <c r="D255" s="17"/>
      <c r="E255" s="17"/>
      <c r="F255" s="17"/>
    </row>
    <row r="256" spans="2:6">
      <c r="B256" s="17"/>
      <c r="C256" s="17"/>
      <c r="D256" s="17"/>
      <c r="E256" s="17"/>
      <c r="F256" s="17"/>
    </row>
    <row r="257" spans="2:6">
      <c r="B257" s="17"/>
      <c r="C257" s="17"/>
      <c r="D257" s="17"/>
      <c r="E257" s="17"/>
      <c r="F257" s="17"/>
    </row>
    <row r="258" spans="2:6">
      <c r="B258" s="17"/>
      <c r="C258" s="17"/>
      <c r="D258" s="17"/>
      <c r="E258" s="17"/>
      <c r="F258" s="17"/>
    </row>
    <row r="259" spans="2:6">
      <c r="B259" s="17"/>
      <c r="C259" s="17"/>
      <c r="D259" s="17"/>
      <c r="E259" s="17"/>
      <c r="F259" s="17"/>
    </row>
    <row r="260" spans="2:6">
      <c r="B260" s="17"/>
      <c r="C260" s="17"/>
      <c r="D260" s="17"/>
      <c r="E260" s="17"/>
      <c r="F260" s="17"/>
    </row>
    <row r="261" spans="2:6">
      <c r="B261" s="17"/>
      <c r="C261" s="17"/>
      <c r="D261" s="17"/>
      <c r="E261" s="17"/>
      <c r="F261" s="17"/>
    </row>
    <row r="262" spans="2:6">
      <c r="B262" s="17"/>
      <c r="C262" s="17"/>
      <c r="D262" s="17"/>
      <c r="E262" s="17"/>
      <c r="F262" s="17"/>
    </row>
    <row r="263" spans="2:6">
      <c r="B263" s="17"/>
      <c r="C263" s="17"/>
      <c r="D263" s="17"/>
      <c r="E263" s="17"/>
      <c r="F263" s="17"/>
    </row>
    <row r="264" spans="2:6">
      <c r="B264" s="17"/>
      <c r="C264" s="17"/>
      <c r="D264" s="17"/>
      <c r="E264" s="17"/>
      <c r="F264" s="17"/>
    </row>
    <row r="265" spans="2:6">
      <c r="B265" s="17"/>
      <c r="C265" s="17"/>
      <c r="D265" s="17"/>
      <c r="E265" s="17"/>
      <c r="F265" s="17"/>
    </row>
    <row r="266" spans="2:6">
      <c r="B266" s="17"/>
      <c r="C266" s="17"/>
      <c r="D266" s="17"/>
      <c r="E266" s="17"/>
      <c r="F266" s="17"/>
    </row>
    <row r="267" spans="2:6">
      <c r="B267" s="17"/>
      <c r="C267" s="17"/>
      <c r="D267" s="17"/>
      <c r="E267" s="17"/>
      <c r="F267" s="17"/>
    </row>
    <row r="268" spans="2:6">
      <c r="B268" s="17"/>
      <c r="C268" s="17"/>
      <c r="D268" s="17"/>
      <c r="E268" s="17"/>
      <c r="F268" s="17"/>
    </row>
    <row r="269" spans="2:6">
      <c r="B269" s="17"/>
      <c r="C269" s="17"/>
      <c r="D269" s="17"/>
      <c r="E269" s="17"/>
      <c r="F269" s="17"/>
    </row>
    <row r="270" spans="2:6">
      <c r="B270" s="17"/>
      <c r="C270" s="17"/>
      <c r="D270" s="17"/>
      <c r="E270" s="17"/>
      <c r="F270" s="17"/>
    </row>
    <row r="271" spans="2:6">
      <c r="B271" s="17"/>
      <c r="C271" s="17"/>
      <c r="D271" s="17"/>
      <c r="E271" s="17"/>
      <c r="F271" s="17"/>
    </row>
    <row r="272" spans="2:6">
      <c r="B272" s="17"/>
      <c r="C272" s="17"/>
      <c r="D272" s="17"/>
      <c r="E272" s="17"/>
      <c r="F272" s="17"/>
    </row>
    <row r="273" spans="2:6">
      <c r="B273" s="17"/>
      <c r="C273" s="17"/>
      <c r="D273" s="17"/>
      <c r="E273" s="17"/>
      <c r="F273" s="17"/>
    </row>
    <row r="274" spans="2:6">
      <c r="B274" s="17"/>
      <c r="C274" s="17"/>
      <c r="D274" s="17"/>
      <c r="E274" s="17"/>
      <c r="F274" s="17"/>
    </row>
    <row r="275" spans="2:6">
      <c r="B275" s="17"/>
      <c r="C275" s="17"/>
      <c r="D275" s="17"/>
      <c r="E275" s="17"/>
      <c r="F275" s="17"/>
    </row>
    <row r="276" spans="2:6">
      <c r="B276" s="17"/>
      <c r="C276" s="17"/>
      <c r="D276" s="17"/>
      <c r="E276" s="17"/>
      <c r="F276" s="17"/>
    </row>
    <row r="277" spans="2:6">
      <c r="B277" s="17"/>
      <c r="C277" s="17"/>
      <c r="D277" s="17"/>
      <c r="E277" s="17"/>
      <c r="F277" s="17"/>
    </row>
    <row r="278" spans="2:6">
      <c r="B278" s="17"/>
      <c r="C278" s="17"/>
      <c r="D278" s="17"/>
      <c r="E278" s="17"/>
      <c r="F278" s="17"/>
    </row>
    <row r="279" spans="2:6">
      <c r="B279" s="17"/>
      <c r="C279" s="17"/>
      <c r="D279" s="17"/>
      <c r="E279" s="17"/>
      <c r="F279" s="17"/>
    </row>
    <row r="280" spans="2:6">
      <c r="B280" s="17"/>
      <c r="C280" s="17"/>
      <c r="D280" s="17"/>
      <c r="E280" s="17"/>
      <c r="F280" s="17"/>
    </row>
    <row r="281" spans="2:6">
      <c r="B281" s="17"/>
      <c r="C281" s="17"/>
      <c r="D281" s="17"/>
      <c r="E281" s="17"/>
      <c r="F281" s="17"/>
    </row>
    <row r="282" spans="2:6">
      <c r="B282" s="17"/>
      <c r="C282" s="17"/>
      <c r="D282" s="17"/>
      <c r="E282" s="17"/>
      <c r="F282" s="17"/>
    </row>
    <row r="283" spans="2:6">
      <c r="B283" s="17"/>
      <c r="C283" s="17"/>
      <c r="D283" s="17"/>
      <c r="E283" s="17"/>
      <c r="F283" s="17"/>
    </row>
    <row r="284" spans="2:6">
      <c r="B284" s="17"/>
      <c r="C284" s="17"/>
      <c r="D284" s="17"/>
      <c r="E284" s="17"/>
      <c r="F284" s="17"/>
    </row>
    <row r="285" spans="2:6">
      <c r="B285" s="17"/>
      <c r="C285" s="17"/>
      <c r="D285" s="17"/>
      <c r="E285" s="17"/>
      <c r="F285" s="17"/>
    </row>
    <row r="286" spans="2:6">
      <c r="B286" s="17"/>
      <c r="C286" s="17"/>
      <c r="D286" s="17"/>
      <c r="E286" s="17"/>
      <c r="F286" s="17"/>
    </row>
    <row r="287" spans="2:6">
      <c r="B287" s="17"/>
      <c r="C287" s="17"/>
      <c r="D287" s="17"/>
      <c r="E287" s="17"/>
      <c r="F287" s="17"/>
    </row>
    <row r="288" spans="2:6">
      <c r="B288" s="17"/>
      <c r="C288" s="17"/>
      <c r="D288" s="17"/>
      <c r="E288" s="17"/>
      <c r="F288" s="17"/>
    </row>
    <row r="289" spans="2:6">
      <c r="B289" s="17"/>
      <c r="C289" s="17"/>
      <c r="D289" s="17"/>
      <c r="E289" s="17"/>
      <c r="F289" s="17"/>
    </row>
    <row r="290" spans="2:6">
      <c r="B290" s="17"/>
      <c r="C290" s="17"/>
      <c r="D290" s="17"/>
      <c r="E290" s="17"/>
      <c r="F290" s="17"/>
    </row>
    <row r="291" spans="2:6">
      <c r="B291" s="17"/>
      <c r="C291" s="17"/>
      <c r="D291" s="17"/>
      <c r="E291" s="17"/>
      <c r="F291" s="17"/>
    </row>
    <row r="292" spans="2:6">
      <c r="B292" s="17"/>
      <c r="C292" s="17"/>
      <c r="D292" s="17"/>
      <c r="E292" s="17"/>
      <c r="F292" s="17"/>
    </row>
    <row r="293" spans="2:6">
      <c r="B293" s="17"/>
      <c r="C293" s="17"/>
      <c r="D293" s="17"/>
      <c r="E293" s="17"/>
      <c r="F293" s="17"/>
    </row>
    <row r="294" spans="2:6">
      <c r="B294" s="17"/>
      <c r="C294" s="17"/>
      <c r="D294" s="17"/>
      <c r="E294" s="17"/>
      <c r="F294" s="17"/>
    </row>
    <row r="295" spans="2:6">
      <c r="B295" s="17"/>
      <c r="C295" s="17"/>
      <c r="D295" s="17"/>
      <c r="E295" s="17"/>
      <c r="F295" s="17"/>
    </row>
    <row r="296" spans="2:6">
      <c r="B296" s="17"/>
      <c r="C296" s="17"/>
      <c r="D296" s="17"/>
      <c r="E296" s="17"/>
      <c r="F296" s="17"/>
    </row>
    <row r="297" spans="2:6">
      <c r="B297" s="17"/>
      <c r="C297" s="17"/>
      <c r="D297" s="17"/>
      <c r="E297" s="17"/>
      <c r="F297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3"/>
  <sheetViews>
    <sheetView zoomScale="85" zoomScaleNormal="85" workbookViewId="0">
      <pane xSplit="2" ySplit="1" topLeftCell="K56" activePane="bottomRight" state="frozen"/>
      <selection pane="topRight" activeCell="C1" sqref="C1"/>
      <selection pane="bottomLeft" activeCell="A2" sqref="A2"/>
      <selection pane="bottomRight" activeCell="A2" sqref="A2:A77"/>
    </sheetView>
  </sheetViews>
  <sheetFormatPr defaultRowHeight="16.5"/>
  <cols>
    <col min="1" max="1" width="7.375" style="17" bestFit="1" customWidth="1"/>
    <col min="2" max="3" width="13.75" style="48" bestFit="1" customWidth="1"/>
    <col min="4" max="4" width="7.625" style="48" bestFit="1" customWidth="1"/>
    <col min="5" max="5" width="43.75" style="48" bestFit="1" customWidth="1"/>
    <col min="6" max="6" width="106.375" style="30" bestFit="1" customWidth="1"/>
    <col min="7" max="7" width="13.75" style="30" customWidth="1"/>
    <col min="8" max="8" width="159.25" style="30" bestFit="1" customWidth="1"/>
    <col min="9" max="9" width="13.75" style="30" bestFit="1" customWidth="1"/>
    <col min="10" max="10" width="142.625" style="30" bestFit="1" customWidth="1"/>
    <col min="11" max="11" width="17.25" style="30" bestFit="1" customWidth="1"/>
    <col min="12" max="12" width="138.375" style="30" bestFit="1" customWidth="1"/>
    <col min="13" max="16384" width="9" style="17"/>
  </cols>
  <sheetData>
    <row r="1" spans="1:12" ht="17.25" thickBot="1">
      <c r="A1" s="28" t="s">
        <v>16</v>
      </c>
      <c r="B1" s="29" t="s">
        <v>17</v>
      </c>
      <c r="C1" s="29" t="s">
        <v>145</v>
      </c>
      <c r="D1" s="29" t="s">
        <v>777</v>
      </c>
      <c r="E1" s="29" t="s">
        <v>778</v>
      </c>
      <c r="F1" s="24" t="s">
        <v>18</v>
      </c>
      <c r="G1" s="24" t="s">
        <v>19</v>
      </c>
      <c r="H1" s="24" t="s">
        <v>20</v>
      </c>
      <c r="I1" s="24" t="s">
        <v>12</v>
      </c>
      <c r="J1" s="24" t="s">
        <v>20</v>
      </c>
      <c r="K1" s="24" t="s">
        <v>12</v>
      </c>
      <c r="L1" s="24" t="s">
        <v>20</v>
      </c>
    </row>
    <row r="2" spans="1:12">
      <c r="A2" s="18">
        <v>11002</v>
      </c>
      <c r="B2" s="19" t="s">
        <v>334</v>
      </c>
      <c r="C2" s="19" t="s">
        <v>279</v>
      </c>
      <c r="D2" s="19">
        <v>1</v>
      </c>
      <c r="E2" s="19" t="str">
        <f>VLOOKUP($D2,[1]英雄阵营!$B$2:$D$21,3,0)</f>
        <v>恢复怒气能力强</v>
      </c>
      <c r="F2" s="20" t="s">
        <v>890</v>
      </c>
      <c r="G2" s="20" t="s">
        <v>11</v>
      </c>
      <c r="H2" s="20" t="s">
        <v>889</v>
      </c>
      <c r="I2" s="20" t="s">
        <v>139</v>
      </c>
      <c r="J2" s="20" t="s">
        <v>166</v>
      </c>
      <c r="K2" s="20" t="s">
        <v>284</v>
      </c>
      <c r="L2" s="21" t="s">
        <v>167</v>
      </c>
    </row>
    <row r="3" spans="1:12">
      <c r="A3" s="22">
        <v>11007</v>
      </c>
      <c r="B3" s="1" t="s">
        <v>21</v>
      </c>
      <c r="C3" s="1" t="s">
        <v>146</v>
      </c>
      <c r="D3" s="1">
        <v>3</v>
      </c>
      <c r="E3" s="1" t="str">
        <f>VLOOKUP($D3,英雄阵营!$B$2:$D$21,3,0)</f>
        <v>加攻减伤、Dbuff、
减气，加闪避</v>
      </c>
      <c r="F3" s="15" t="s">
        <v>891</v>
      </c>
      <c r="G3" s="15" t="s">
        <v>22</v>
      </c>
      <c r="H3" s="15" t="s">
        <v>902</v>
      </c>
      <c r="I3" s="15" t="s">
        <v>840</v>
      </c>
      <c r="J3" s="15" t="s">
        <v>900</v>
      </c>
      <c r="K3" s="15" t="s">
        <v>285</v>
      </c>
      <c r="L3" s="16" t="s">
        <v>899</v>
      </c>
    </row>
    <row r="4" spans="1:12">
      <c r="A4" s="22">
        <v>14015</v>
      </c>
      <c r="B4" s="1" t="s">
        <v>65</v>
      </c>
      <c r="C4" s="1" t="s">
        <v>168</v>
      </c>
      <c r="D4" s="1">
        <v>4</v>
      </c>
      <c r="E4" s="1" t="str">
        <f>VLOOKUP($D4,英雄阵营!$B$2:$D$21,3,0)</f>
        <v>单体或特殊位置攻击，加伤害，加减伤
加暴击</v>
      </c>
      <c r="F4" s="15" t="s">
        <v>955</v>
      </c>
      <c r="G4" s="15" t="s">
        <v>66</v>
      </c>
      <c r="H4" s="15" t="s">
        <v>961</v>
      </c>
      <c r="I4" s="15" t="s">
        <v>841</v>
      </c>
      <c r="J4" s="15" t="s">
        <v>958</v>
      </c>
      <c r="K4" s="15" t="s">
        <v>286</v>
      </c>
      <c r="L4" s="16" t="s">
        <v>957</v>
      </c>
    </row>
    <row r="5" spans="1:12">
      <c r="A5" s="22">
        <v>12009</v>
      </c>
      <c r="B5" s="1" t="s">
        <v>28</v>
      </c>
      <c r="C5" s="1" t="s">
        <v>842</v>
      </c>
      <c r="D5" s="1">
        <v>1</v>
      </c>
      <c r="E5" s="1" t="str">
        <f>VLOOKUP($D5,英雄阵营!$B$2:$D$21,3,0)</f>
        <v>恢复怒气能力强,攻击高</v>
      </c>
      <c r="F5" s="15" t="s">
        <v>892</v>
      </c>
      <c r="G5" s="15" t="s">
        <v>843</v>
      </c>
      <c r="H5" s="15" t="s">
        <v>730</v>
      </c>
      <c r="I5" s="15" t="s">
        <v>31</v>
      </c>
      <c r="J5" s="15" t="s">
        <v>30</v>
      </c>
      <c r="K5" s="15" t="s">
        <v>287</v>
      </c>
      <c r="L5" s="16" t="s">
        <v>901</v>
      </c>
    </row>
    <row r="6" spans="1:12">
      <c r="A6" s="22">
        <v>13003</v>
      </c>
      <c r="B6" s="1" t="s">
        <v>32</v>
      </c>
      <c r="C6" s="1" t="s">
        <v>912</v>
      </c>
      <c r="D6" s="1">
        <v>3</v>
      </c>
      <c r="E6" s="1" t="str">
        <f>VLOOKUP($D6,英雄阵营!$B$2:$D$21,3,0)</f>
        <v>加攻减伤、Dbuff、
减气，加闪避</v>
      </c>
      <c r="F6" s="15" t="s">
        <v>892</v>
      </c>
      <c r="G6" s="15" t="s">
        <v>25</v>
      </c>
      <c r="H6" s="15" t="s">
        <v>903</v>
      </c>
      <c r="I6" s="15" t="s">
        <v>33</v>
      </c>
      <c r="J6" s="15" t="s">
        <v>959</v>
      </c>
      <c r="K6" s="15" t="s">
        <v>288</v>
      </c>
      <c r="L6" s="16" t="s">
        <v>960</v>
      </c>
    </row>
    <row r="7" spans="1:12">
      <c r="A7" s="22">
        <v>13007</v>
      </c>
      <c r="B7" s="1" t="s">
        <v>34</v>
      </c>
      <c r="C7" s="1" t="s">
        <v>844</v>
      </c>
      <c r="D7" s="1">
        <v>2</v>
      </c>
      <c r="E7" s="1" t="str">
        <f>VLOOKUP($D7,英雄阵营!$B$2:$D$21,3,0)</f>
        <v>加暴击、减气、清除DOT和对方增益</v>
      </c>
      <c r="F7" s="15" t="s">
        <v>916</v>
      </c>
      <c r="G7" s="15" t="s">
        <v>35</v>
      </c>
      <c r="H7" s="15" t="s">
        <v>956</v>
      </c>
      <c r="I7" s="15" t="s">
        <v>845</v>
      </c>
      <c r="J7" s="15" t="s">
        <v>846</v>
      </c>
      <c r="K7" s="15" t="s">
        <v>289</v>
      </c>
      <c r="L7" s="16" t="s">
        <v>847</v>
      </c>
    </row>
    <row r="8" spans="1:12">
      <c r="A8" s="22">
        <v>14003</v>
      </c>
      <c r="B8" s="1" t="s">
        <v>0</v>
      </c>
      <c r="C8" s="1" t="s">
        <v>336</v>
      </c>
      <c r="D8" s="1">
        <v>2</v>
      </c>
      <c r="E8" s="1" t="str">
        <f>VLOOKUP($D8,英雄阵营!$B$2:$D$21,3,0)</f>
        <v>加暴击、减气、清除DOT和对方增益</v>
      </c>
      <c r="F8" s="15" t="s">
        <v>893</v>
      </c>
      <c r="G8" s="15" t="s">
        <v>36</v>
      </c>
      <c r="H8" s="15" t="s">
        <v>917</v>
      </c>
      <c r="I8" s="15" t="s">
        <v>439</v>
      </c>
      <c r="J8" s="15" t="s">
        <v>440</v>
      </c>
      <c r="K8" s="15" t="s">
        <v>290</v>
      </c>
      <c r="L8" s="16" t="s">
        <v>780</v>
      </c>
    </row>
    <row r="9" spans="1:12" ht="17.25" thickBot="1">
      <c r="A9" s="23">
        <v>14005</v>
      </c>
      <c r="B9" s="12" t="s">
        <v>5</v>
      </c>
      <c r="C9" s="12" t="s">
        <v>337</v>
      </c>
      <c r="D9" s="12">
        <v>4</v>
      </c>
      <c r="E9" s="12" t="str">
        <f>VLOOKUP($D9,英雄阵营!$B$2:$D$21,3,0)</f>
        <v>单体或特殊位置攻击，加伤害，加减伤
加暴击</v>
      </c>
      <c r="F9" s="24" t="s">
        <v>918</v>
      </c>
      <c r="G9" s="24" t="s">
        <v>338</v>
      </c>
      <c r="H9" s="24" t="s">
        <v>919</v>
      </c>
      <c r="I9" s="24" t="s">
        <v>446</v>
      </c>
      <c r="J9" s="24" t="s">
        <v>920</v>
      </c>
      <c r="K9" s="24" t="s">
        <v>291</v>
      </c>
      <c r="L9" s="25" t="s">
        <v>921</v>
      </c>
    </row>
    <row r="10" spans="1:12">
      <c r="A10" s="26">
        <v>11001</v>
      </c>
      <c r="B10" s="27" t="s">
        <v>37</v>
      </c>
      <c r="C10" s="27" t="s">
        <v>449</v>
      </c>
      <c r="D10" s="27">
        <v>1</v>
      </c>
      <c r="E10" s="27" t="str">
        <f>VLOOKUP($D10,英雄阵营!$B$2:$D$21,3,0)</f>
        <v>恢复怒气能力强,攻击高</v>
      </c>
      <c r="F10" s="20" t="s">
        <v>936</v>
      </c>
      <c r="G10" s="20" t="s">
        <v>451</v>
      </c>
      <c r="H10" s="20" t="s">
        <v>904</v>
      </c>
      <c r="I10" s="20" t="s">
        <v>851</v>
      </c>
      <c r="J10" s="20" t="s">
        <v>852</v>
      </c>
      <c r="K10" s="20" t="str">
        <f>IF($I10="","",$I10&amp;"·超")</f>
        <v>S级捍卫者·超</v>
      </c>
      <c r="L10" s="21"/>
    </row>
    <row r="11" spans="1:12">
      <c r="A11" s="13">
        <v>11003</v>
      </c>
      <c r="B11" s="14" t="s">
        <v>9</v>
      </c>
      <c r="C11" s="14" t="s">
        <v>165</v>
      </c>
      <c r="D11" s="14">
        <v>1</v>
      </c>
      <c r="E11" s="14" t="str">
        <f>VLOOKUP($D11,英雄阵营!$B$2:$D$21,3,0)</f>
        <v>恢复怒气能力强,攻击高</v>
      </c>
      <c r="F11" s="15" t="s">
        <v>937</v>
      </c>
      <c r="G11" s="15" t="s">
        <v>39</v>
      </c>
      <c r="H11" s="15" t="s">
        <v>757</v>
      </c>
      <c r="I11" s="15"/>
      <c r="J11" s="15"/>
      <c r="K11" s="15" t="str">
        <f t="shared" ref="K11:K45" si="0">IF($I11="","",$I11&amp;"·超")</f>
        <v/>
      </c>
      <c r="L11" s="16"/>
    </row>
    <row r="12" spans="1:12">
      <c r="A12" s="13">
        <v>11004</v>
      </c>
      <c r="B12" s="14" t="s">
        <v>770</v>
      </c>
      <c r="C12" s="14" t="s">
        <v>280</v>
      </c>
      <c r="D12" s="14">
        <v>3</v>
      </c>
      <c r="E12" s="14" t="str">
        <f>VLOOKUP($D12,英雄阵营!$B$2:$D$21,3,0)</f>
        <v>加攻减伤、Dbuff、
减气，加闪避</v>
      </c>
      <c r="F12" s="15" t="s">
        <v>740</v>
      </c>
      <c r="G12" s="15" t="s">
        <v>515</v>
      </c>
      <c r="H12" s="15" t="s">
        <v>731</v>
      </c>
      <c r="I12" s="15" t="s">
        <v>283</v>
      </c>
      <c r="J12" s="15" t="s">
        <v>948</v>
      </c>
      <c r="K12" s="15" t="str">
        <f t="shared" si="0"/>
        <v>师徒原子斩·超</v>
      </c>
      <c r="L12" s="16"/>
    </row>
    <row r="13" spans="1:12">
      <c r="A13" s="13">
        <v>11005</v>
      </c>
      <c r="B13" s="14" t="s">
        <v>40</v>
      </c>
      <c r="C13" s="14" t="s">
        <v>457</v>
      </c>
      <c r="D13" s="14">
        <v>1</v>
      </c>
      <c r="E13" s="14" t="str">
        <f>VLOOKUP($D13,英雄阵营!$B$2:$D$21,3,0)</f>
        <v>恢复怒气能力强,攻击高</v>
      </c>
      <c r="F13" s="15" t="s">
        <v>415</v>
      </c>
      <c r="G13" s="15" t="s">
        <v>14</v>
      </c>
      <c r="H13" s="15" t="s">
        <v>747</v>
      </c>
      <c r="I13" s="15"/>
      <c r="J13" s="15"/>
      <c r="K13" s="15" t="str">
        <f t="shared" si="0"/>
        <v/>
      </c>
      <c r="L13" s="16"/>
    </row>
    <row r="14" spans="1:12">
      <c r="A14" s="13">
        <v>11006</v>
      </c>
      <c r="B14" s="14" t="s">
        <v>41</v>
      </c>
      <c r="C14" s="14" t="s">
        <v>949</v>
      </c>
      <c r="D14" s="14">
        <v>3</v>
      </c>
      <c r="E14" s="14" t="str">
        <f>VLOOKUP($D14,英雄阵营!$B$2:$D$21,3,0)</f>
        <v>加攻减伤、Dbuff、
减气，加闪避</v>
      </c>
      <c r="F14" s="15" t="s">
        <v>406</v>
      </c>
      <c r="G14" s="15" t="s">
        <v>950</v>
      </c>
      <c r="H14" s="15" t="s">
        <v>838</v>
      </c>
      <c r="I14" s="15"/>
      <c r="J14" s="15"/>
      <c r="K14" s="15" t="str">
        <f t="shared" si="0"/>
        <v/>
      </c>
      <c r="L14" s="16"/>
    </row>
    <row r="15" spans="1:12">
      <c r="A15" s="13">
        <v>11008</v>
      </c>
      <c r="B15" s="14" t="s">
        <v>461</v>
      </c>
      <c r="C15" s="14" t="s">
        <v>774</v>
      </c>
      <c r="D15" s="14">
        <v>3</v>
      </c>
      <c r="E15" s="14" t="str">
        <f>VLOOKUP($D15,英雄阵营!$B$2:$D$21,3,0)</f>
        <v>加攻减伤、Dbuff、
减气，加闪避</v>
      </c>
      <c r="F15" s="15" t="s">
        <v>415</v>
      </c>
      <c r="G15" s="15" t="s">
        <v>151</v>
      </c>
      <c r="H15" s="15" t="s">
        <v>905</v>
      </c>
      <c r="I15" s="15"/>
      <c r="J15" s="15"/>
      <c r="K15" s="15" t="str">
        <f t="shared" si="0"/>
        <v/>
      </c>
      <c r="L15" s="16"/>
    </row>
    <row r="16" spans="1:12">
      <c r="A16" s="13">
        <v>11009</v>
      </c>
      <c r="B16" s="14" t="s">
        <v>147</v>
      </c>
      <c r="C16" s="14" t="s">
        <v>455</v>
      </c>
      <c r="D16" s="14">
        <v>3</v>
      </c>
      <c r="E16" s="14" t="str">
        <f>VLOOKUP($D16,英雄阵营!$B$2:$D$21,3,0)</f>
        <v>加攻减伤、Dbuff、
减气，加闪避</v>
      </c>
      <c r="F16" s="15" t="s">
        <v>951</v>
      </c>
      <c r="G16" s="15" t="s">
        <v>42</v>
      </c>
      <c r="H16" s="15" t="s">
        <v>952</v>
      </c>
      <c r="I16" s="15"/>
      <c r="J16" s="15"/>
      <c r="K16" s="15" t="str">
        <f t="shared" si="0"/>
        <v/>
      </c>
      <c r="L16" s="16"/>
    </row>
    <row r="17" spans="1:12">
      <c r="A17" s="13">
        <v>11011</v>
      </c>
      <c r="B17" s="14" t="s">
        <v>43</v>
      </c>
      <c r="C17" s="14" t="s">
        <v>464</v>
      </c>
      <c r="D17" s="14">
        <v>1</v>
      </c>
      <c r="E17" s="14" t="str">
        <f>VLOOKUP($D17,英雄阵营!$B$2:$D$21,3,0)</f>
        <v>恢复怒气能力强,攻击高</v>
      </c>
      <c r="F17" s="15" t="s">
        <v>853</v>
      </c>
      <c r="G17" s="15" t="s">
        <v>466</v>
      </c>
      <c r="H17" s="15" t="s">
        <v>407</v>
      </c>
      <c r="I17" s="15"/>
      <c r="J17" s="15"/>
      <c r="K17" s="15" t="str">
        <f t="shared" si="0"/>
        <v/>
      </c>
      <c r="L17" s="16"/>
    </row>
    <row r="18" spans="1:12">
      <c r="A18" s="13">
        <v>11012</v>
      </c>
      <c r="B18" s="14" t="s">
        <v>44</v>
      </c>
      <c r="C18" s="14" t="s">
        <v>468</v>
      </c>
      <c r="D18" s="14">
        <v>3</v>
      </c>
      <c r="E18" s="14" t="str">
        <f>VLOOKUP($D18,英雄阵营!$B$2:$D$21,3,0)</f>
        <v>加攻减伤、Dbuff、
减气，加闪避</v>
      </c>
      <c r="F18" s="15" t="s">
        <v>761</v>
      </c>
      <c r="G18" s="15" t="s">
        <v>469</v>
      </c>
      <c r="H18" s="15" t="s">
        <v>953</v>
      </c>
      <c r="I18" s="15" t="s">
        <v>45</v>
      </c>
      <c r="J18" s="15" t="s">
        <v>472</v>
      </c>
      <c r="K18" s="15" t="str">
        <f t="shared" si="0"/>
        <v>怒罗严暴击·超</v>
      </c>
      <c r="L18" s="16"/>
    </row>
    <row r="19" spans="1:12">
      <c r="A19" s="13">
        <v>11014</v>
      </c>
      <c r="B19" s="14" t="s">
        <v>473</v>
      </c>
      <c r="C19" s="14" t="s">
        <v>474</v>
      </c>
      <c r="D19" s="14">
        <v>2</v>
      </c>
      <c r="E19" s="14" t="str">
        <f>VLOOKUP($D19,英雄阵营!$B$2:$D$21,3,0)</f>
        <v>加暴击、减气、清除DOT和对方增益</v>
      </c>
      <c r="F19" s="15" t="s">
        <v>406</v>
      </c>
      <c r="G19" s="15" t="s">
        <v>476</v>
      </c>
      <c r="H19" s="15" t="s">
        <v>954</v>
      </c>
      <c r="I19" s="15"/>
      <c r="J19" s="15"/>
      <c r="K19" s="15" t="str">
        <f t="shared" si="0"/>
        <v/>
      </c>
      <c r="L19" s="16"/>
    </row>
    <row r="20" spans="1:12">
      <c r="A20" s="13">
        <v>12001</v>
      </c>
      <c r="B20" s="14" t="s">
        <v>46</v>
      </c>
      <c r="C20" s="14" t="s">
        <v>297</v>
      </c>
      <c r="D20" s="14">
        <v>1</v>
      </c>
      <c r="E20" s="14" t="str">
        <f>VLOOKUP($D20,英雄阵营!$B$2:$D$21,3,0)</f>
        <v>恢复怒气能力强,攻击高</v>
      </c>
      <c r="F20" s="15" t="s">
        <v>415</v>
      </c>
      <c r="G20" s="15" t="s">
        <v>47</v>
      </c>
      <c r="H20" s="15" t="s">
        <v>962</v>
      </c>
      <c r="I20" s="15"/>
      <c r="J20" s="15"/>
      <c r="K20" s="15" t="str">
        <f t="shared" si="0"/>
        <v/>
      </c>
      <c r="L20" s="16"/>
    </row>
    <row r="21" spans="1:12">
      <c r="A21" s="13">
        <v>12003</v>
      </c>
      <c r="B21" s="14" t="s">
        <v>169</v>
      </c>
      <c r="C21" s="14" t="s">
        <v>300</v>
      </c>
      <c r="D21" s="14">
        <v>3</v>
      </c>
      <c r="E21" s="14" t="str">
        <f>VLOOKUP($D21,英雄阵营!$B$2:$D$21,3,0)</f>
        <v>加攻减伤、Dbuff、
减气，加闪避</v>
      </c>
      <c r="F21" s="15" t="s">
        <v>963</v>
      </c>
      <c r="G21" s="15" t="s">
        <v>15</v>
      </c>
      <c r="H21" s="15" t="s">
        <v>964</v>
      </c>
      <c r="I21" s="15" t="s">
        <v>25</v>
      </c>
      <c r="J21" s="15" t="s">
        <v>836</v>
      </c>
      <c r="K21" s="15" t="str">
        <f t="shared" si="0"/>
        <v>流水岩碎拳·超</v>
      </c>
      <c r="L21" s="16" t="s">
        <v>837</v>
      </c>
    </row>
    <row r="22" spans="1:12">
      <c r="A22" s="13">
        <v>12004</v>
      </c>
      <c r="B22" s="14" t="s">
        <v>831</v>
      </c>
      <c r="C22" s="14" t="s">
        <v>854</v>
      </c>
      <c r="D22" s="14">
        <v>4</v>
      </c>
      <c r="E22" s="14" t="str">
        <f>VLOOKUP($D22,英雄阵营!$B$2:$D$21,3,0)</f>
        <v>单体或特殊位置攻击，加伤害，加减伤
加暴击</v>
      </c>
      <c r="F22" s="15" t="s">
        <v>415</v>
      </c>
      <c r="G22" s="15" t="s">
        <v>855</v>
      </c>
      <c r="H22" s="15" t="s">
        <v>748</v>
      </c>
      <c r="I22" s="15"/>
      <c r="J22" s="15"/>
      <c r="K22" s="15" t="str">
        <f t="shared" si="0"/>
        <v/>
      </c>
      <c r="L22" s="16"/>
    </row>
    <row r="23" spans="1:12">
      <c r="A23" s="13">
        <v>12005</v>
      </c>
      <c r="B23" s="14" t="s">
        <v>48</v>
      </c>
      <c r="C23" s="14" t="s">
        <v>856</v>
      </c>
      <c r="D23" s="14">
        <v>4</v>
      </c>
      <c r="E23" s="14" t="str">
        <f>VLOOKUP($D23,英雄阵营!$B$2:$D$21,3,0)</f>
        <v>单体或特殊位置攻击，加伤害，加减伤
加暴击</v>
      </c>
      <c r="F23" s="15" t="s">
        <v>853</v>
      </c>
      <c r="G23" s="15" t="s">
        <v>857</v>
      </c>
      <c r="H23" s="15" t="s">
        <v>858</v>
      </c>
      <c r="I23" s="15"/>
      <c r="J23" s="15"/>
      <c r="K23" s="15" t="str">
        <f t="shared" si="0"/>
        <v/>
      </c>
      <c r="L23" s="16"/>
    </row>
    <row r="24" spans="1:12">
      <c r="A24" s="13">
        <v>12006</v>
      </c>
      <c r="B24" s="14" t="s">
        <v>49</v>
      </c>
      <c r="C24" s="14" t="s">
        <v>859</v>
      </c>
      <c r="D24" s="14">
        <v>2</v>
      </c>
      <c r="E24" s="14" t="str">
        <f>VLOOKUP($D24,英雄阵营!$B$2:$D$21,3,0)</f>
        <v>加暴击、减气、清除DOT和对方增益</v>
      </c>
      <c r="F24" s="15" t="s">
        <v>415</v>
      </c>
      <c r="G24" s="15" t="s">
        <v>153</v>
      </c>
      <c r="H24" s="15" t="s">
        <v>732</v>
      </c>
      <c r="I24" s="15"/>
      <c r="J24" s="15"/>
      <c r="K24" s="15" t="str">
        <f t="shared" si="0"/>
        <v/>
      </c>
      <c r="L24" s="16"/>
    </row>
    <row r="25" spans="1:12">
      <c r="A25" s="13">
        <v>12008</v>
      </c>
      <c r="B25" s="14" t="s">
        <v>51</v>
      </c>
      <c r="C25" s="14" t="s">
        <v>860</v>
      </c>
      <c r="D25" s="14">
        <v>1</v>
      </c>
      <c r="E25" s="14" t="str">
        <f>VLOOKUP($D25,英雄阵营!$B$2:$D$21,3,0)</f>
        <v>恢复怒气能力强,攻击高</v>
      </c>
      <c r="F25" s="15" t="s">
        <v>415</v>
      </c>
      <c r="G25" s="15" t="s">
        <v>861</v>
      </c>
      <c r="H25" s="15" t="s">
        <v>734</v>
      </c>
      <c r="I25" s="15"/>
      <c r="J25" s="15"/>
      <c r="K25" s="15" t="str">
        <f t="shared" si="0"/>
        <v/>
      </c>
      <c r="L25" s="16"/>
    </row>
    <row r="26" spans="1:12">
      <c r="A26" s="13">
        <v>12010</v>
      </c>
      <c r="B26" s="14" t="s">
        <v>52</v>
      </c>
      <c r="C26" s="14" t="s">
        <v>965</v>
      </c>
      <c r="D26" s="14">
        <v>1</v>
      </c>
      <c r="E26" s="14" t="str">
        <f>VLOOKUP($D26,英雄阵营!$B$2:$D$21,3,0)</f>
        <v>恢复怒气能力强,攻击高</v>
      </c>
      <c r="F26" s="15" t="s">
        <v>895</v>
      </c>
      <c r="G26" s="15" t="s">
        <v>966</v>
      </c>
      <c r="H26" s="15" t="s">
        <v>906</v>
      </c>
      <c r="I26" s="15" t="s">
        <v>967</v>
      </c>
      <c r="J26" s="15" t="s">
        <v>968</v>
      </c>
      <c r="K26" s="15" t="str">
        <f t="shared" si="0"/>
        <v>猪犬合璧·超</v>
      </c>
      <c r="L26" s="16"/>
    </row>
    <row r="27" spans="1:12">
      <c r="A27" s="13">
        <v>12012</v>
      </c>
      <c r="B27" s="14" t="s">
        <v>53</v>
      </c>
      <c r="C27" s="14" t="s">
        <v>862</v>
      </c>
      <c r="D27" s="14">
        <v>1</v>
      </c>
      <c r="E27" s="14" t="str">
        <f>VLOOKUP($D27,英雄阵营!$B$2:$D$21,3,0)</f>
        <v>恢复怒气能力强,攻击高</v>
      </c>
      <c r="F27" s="15" t="s">
        <v>970</v>
      </c>
      <c r="G27" s="15" t="s">
        <v>54</v>
      </c>
      <c r="H27" s="15" t="s">
        <v>969</v>
      </c>
      <c r="I27" s="15"/>
      <c r="J27" s="15"/>
      <c r="K27" s="15" t="str">
        <f t="shared" si="0"/>
        <v/>
      </c>
      <c r="L27" s="16"/>
    </row>
    <row r="28" spans="1:12">
      <c r="A28" s="13">
        <v>12016</v>
      </c>
      <c r="B28" s="14" t="s">
        <v>4</v>
      </c>
      <c r="C28" s="14" t="s">
        <v>971</v>
      </c>
      <c r="D28" s="14">
        <v>4</v>
      </c>
      <c r="E28" s="14" t="str">
        <f>VLOOKUP($D28,英雄阵营!$B$2:$D$21,3,0)</f>
        <v>单体或特殊位置攻击，加伤害，加减伤
加暴击</v>
      </c>
      <c r="F28" s="15" t="s">
        <v>896</v>
      </c>
      <c r="G28" s="15" t="s">
        <v>55</v>
      </c>
      <c r="H28" s="15" t="s">
        <v>749</v>
      </c>
      <c r="I28" s="15"/>
      <c r="J28" s="15"/>
      <c r="K28" s="15" t="str">
        <f t="shared" si="0"/>
        <v/>
      </c>
      <c r="L28" s="16"/>
    </row>
    <row r="29" spans="1:12">
      <c r="A29" s="13">
        <v>13001</v>
      </c>
      <c r="B29" s="14" t="s">
        <v>56</v>
      </c>
      <c r="C29" s="14" t="s">
        <v>863</v>
      </c>
      <c r="D29" s="14">
        <v>2</v>
      </c>
      <c r="E29" s="14" t="str">
        <f>VLOOKUP($D29,英雄阵营!$B$2:$D$21,3,0)</f>
        <v>加暴击、减气、清除DOT和对方增益</v>
      </c>
      <c r="F29" s="15" t="s">
        <v>897</v>
      </c>
      <c r="G29" s="15" t="s">
        <v>864</v>
      </c>
      <c r="H29" s="15" t="s">
        <v>972</v>
      </c>
      <c r="I29" s="15"/>
      <c r="J29" s="15"/>
      <c r="K29" s="15" t="str">
        <f t="shared" si="0"/>
        <v/>
      </c>
      <c r="L29" s="16"/>
    </row>
    <row r="30" spans="1:12">
      <c r="A30" s="13">
        <v>13002</v>
      </c>
      <c r="B30" s="14" t="s">
        <v>827</v>
      </c>
      <c r="C30" s="14" t="s">
        <v>865</v>
      </c>
      <c r="D30" s="14">
        <v>4</v>
      </c>
      <c r="E30" s="14" t="str">
        <f>VLOOKUP($D30,英雄阵营!$B$2:$D$21,3,0)</f>
        <v>单体或特殊位置攻击，加伤害，加减伤
加暴击</v>
      </c>
      <c r="F30" s="15" t="s">
        <v>415</v>
      </c>
      <c r="G30" s="15" t="s">
        <v>866</v>
      </c>
      <c r="H30" s="15" t="s">
        <v>973</v>
      </c>
      <c r="I30" s="15"/>
      <c r="J30" s="15"/>
      <c r="K30" s="15" t="str">
        <f t="shared" si="0"/>
        <v/>
      </c>
      <c r="L30" s="16"/>
    </row>
    <row r="31" spans="1:12">
      <c r="A31" s="13">
        <v>13004</v>
      </c>
      <c r="B31" s="14" t="s">
        <v>57</v>
      </c>
      <c r="C31" s="14" t="s">
        <v>867</v>
      </c>
      <c r="D31" s="14">
        <v>3</v>
      </c>
      <c r="E31" s="14" t="str">
        <f>VLOOKUP($D31,英雄阵营!$B$2:$D$21,3,0)</f>
        <v>加攻减伤、Dbuff、
减气，加闪避</v>
      </c>
      <c r="F31" s="15" t="s">
        <v>415</v>
      </c>
      <c r="G31" s="15" t="s">
        <v>13</v>
      </c>
      <c r="H31" s="15" t="s">
        <v>733</v>
      </c>
      <c r="I31" s="15"/>
      <c r="J31" s="15"/>
      <c r="K31" s="15" t="str">
        <f t="shared" si="0"/>
        <v/>
      </c>
      <c r="L31" s="16"/>
    </row>
    <row r="32" spans="1:12">
      <c r="A32" s="13">
        <v>13005</v>
      </c>
      <c r="B32" s="14" t="s">
        <v>58</v>
      </c>
      <c r="C32" s="14" t="s">
        <v>868</v>
      </c>
      <c r="D32" s="14">
        <v>2</v>
      </c>
      <c r="E32" s="14" t="str">
        <f>VLOOKUP($D32,英雄阵营!$B$2:$D$21,3,0)</f>
        <v>加暴击、减气、清除DOT和对方增益</v>
      </c>
      <c r="F32" s="15" t="s">
        <v>894</v>
      </c>
      <c r="G32" s="15" t="s">
        <v>869</v>
      </c>
      <c r="H32" s="15" t="s">
        <v>907</v>
      </c>
      <c r="I32" s="15" t="s">
        <v>870</v>
      </c>
      <c r="J32" s="15" t="s">
        <v>976</v>
      </c>
      <c r="K32" s="15" t="str">
        <f t="shared" si="0"/>
        <v>驱动剑技·超</v>
      </c>
      <c r="L32" s="16"/>
    </row>
    <row r="33" spans="1:12">
      <c r="A33" s="13">
        <v>13006</v>
      </c>
      <c r="B33" s="14" t="s">
        <v>8</v>
      </c>
      <c r="C33" s="14" t="s">
        <v>871</v>
      </c>
      <c r="D33" s="14">
        <v>4</v>
      </c>
      <c r="E33" s="14" t="str">
        <f>VLOOKUP($D33,英雄阵营!$B$2:$D$21,3,0)</f>
        <v>单体或特殊位置攻击，加伤害，加减伤
加暴击</v>
      </c>
      <c r="F33" s="15" t="s">
        <v>761</v>
      </c>
      <c r="G33" s="15" t="s">
        <v>872</v>
      </c>
      <c r="H33" s="30" t="s">
        <v>908</v>
      </c>
      <c r="I33" s="15" t="s">
        <v>296</v>
      </c>
      <c r="J33" s="15"/>
      <c r="K33" s="15" t="str">
        <f t="shared" si="0"/>
        <v>巨人之力·超</v>
      </c>
      <c r="L33" s="16"/>
    </row>
    <row r="34" spans="1:12">
      <c r="A34" s="13">
        <v>13008</v>
      </c>
      <c r="B34" s="14" t="s">
        <v>59</v>
      </c>
      <c r="C34" s="14" t="s">
        <v>873</v>
      </c>
      <c r="D34" s="14">
        <v>4</v>
      </c>
      <c r="E34" s="14" t="str">
        <f>VLOOKUP($D34,英雄阵营!$B$2:$D$21,3,0)</f>
        <v>单体或特殊位置攻击，加伤害，加减伤
加暴击</v>
      </c>
      <c r="F34" s="15" t="s">
        <v>764</v>
      </c>
      <c r="G34" s="15" t="s">
        <v>60</v>
      </c>
      <c r="H34" s="15" t="s">
        <v>750</v>
      </c>
      <c r="I34" s="15"/>
      <c r="J34" s="15"/>
      <c r="K34" s="15" t="str">
        <f t="shared" si="0"/>
        <v/>
      </c>
      <c r="L34" s="16"/>
    </row>
    <row r="35" spans="1:12">
      <c r="A35" s="13">
        <v>13009</v>
      </c>
      <c r="B35" s="14" t="s">
        <v>829</v>
      </c>
      <c r="C35" s="14" t="s">
        <v>874</v>
      </c>
      <c r="D35" s="14">
        <v>4</v>
      </c>
      <c r="E35" s="14" t="str">
        <f>VLOOKUP($D35,英雄阵营!$B$2:$D$21,3,0)</f>
        <v>单体或特殊位置攻击，加伤害，加减伤
加暴击</v>
      </c>
      <c r="F35" s="15" t="s">
        <v>764</v>
      </c>
      <c r="G35" s="15" t="s">
        <v>875</v>
      </c>
      <c r="H35" s="15" t="s">
        <v>751</v>
      </c>
      <c r="I35" s="15" t="s">
        <v>876</v>
      </c>
      <c r="J35" s="15" t="s">
        <v>977</v>
      </c>
      <c r="K35" s="15" t="str">
        <f t="shared" si="0"/>
        <v>超巨型怪人·超</v>
      </c>
      <c r="L35" s="16"/>
    </row>
    <row r="36" spans="1:12">
      <c r="A36" s="13">
        <v>13010</v>
      </c>
      <c r="B36" s="14" t="s">
        <v>877</v>
      </c>
      <c r="C36" s="14" t="s">
        <v>878</v>
      </c>
      <c r="D36" s="14">
        <v>4</v>
      </c>
      <c r="E36" s="14" t="str">
        <f>VLOOKUP($D36,英雄阵营!$B$2:$D$21,3,0)</f>
        <v>单体或特殊位置攻击，加伤害，加减伤
加暴击</v>
      </c>
      <c r="F36" s="15" t="s">
        <v>898</v>
      </c>
      <c r="G36" s="15" t="s">
        <v>855</v>
      </c>
      <c r="H36" s="15" t="s">
        <v>752</v>
      </c>
      <c r="I36" s="15" t="s">
        <v>879</v>
      </c>
      <c r="J36" s="15" t="s">
        <v>974</v>
      </c>
      <c r="K36" s="15" t="str">
        <f t="shared" si="0"/>
        <v>进化之家·超</v>
      </c>
      <c r="L36" s="16"/>
    </row>
    <row r="37" spans="1:12">
      <c r="A37" s="13">
        <v>13014</v>
      </c>
      <c r="B37" s="14" t="s">
        <v>61</v>
      </c>
      <c r="C37" s="14" t="s">
        <v>880</v>
      </c>
      <c r="D37" s="14">
        <v>2</v>
      </c>
      <c r="E37" s="14" t="str">
        <f>VLOOKUP($D37,英雄阵营!$B$2:$D$21,3,0)</f>
        <v>加暴击、减气、清除DOT和对方增益</v>
      </c>
      <c r="F37" s="15" t="s">
        <v>740</v>
      </c>
      <c r="G37" s="15" t="s">
        <v>881</v>
      </c>
      <c r="H37" s="15" t="s">
        <v>753</v>
      </c>
      <c r="I37" s="15" t="s">
        <v>882</v>
      </c>
      <c r="J37" s="15" t="s">
        <v>978</v>
      </c>
      <c r="K37" s="15" t="str">
        <f t="shared" si="0"/>
        <v>女王风范·超</v>
      </c>
      <c r="L37" s="16"/>
    </row>
    <row r="38" spans="1:12">
      <c r="A38" s="13">
        <v>14002</v>
      </c>
      <c r="B38" s="14" t="s">
        <v>62</v>
      </c>
      <c r="C38" s="14" t="s">
        <v>776</v>
      </c>
      <c r="D38" s="14">
        <v>2</v>
      </c>
      <c r="E38" s="14" t="str">
        <f>VLOOKUP($D38,英雄阵营!$B$2:$D$21,3,0)</f>
        <v>加暴击、减气、清除DOT和对方增益</v>
      </c>
      <c r="F38" s="15" t="s">
        <v>764</v>
      </c>
      <c r="G38" s="15" t="s">
        <v>63</v>
      </c>
      <c r="H38" s="15" t="s">
        <v>909</v>
      </c>
      <c r="I38" s="15"/>
      <c r="J38" s="15"/>
      <c r="K38" s="15" t="str">
        <f t="shared" si="0"/>
        <v/>
      </c>
      <c r="L38" s="16"/>
    </row>
    <row r="39" spans="1:12">
      <c r="A39" s="13">
        <v>14006</v>
      </c>
      <c r="B39" s="14" t="s">
        <v>2</v>
      </c>
      <c r="C39" s="14" t="s">
        <v>981</v>
      </c>
      <c r="D39" s="14">
        <v>2</v>
      </c>
      <c r="E39" s="14" t="str">
        <f>VLOOKUP($D39,英雄阵营!$B$2:$D$21,3,0)</f>
        <v>加暴击、减气、清除DOT和对方增益</v>
      </c>
      <c r="F39" s="15" t="s">
        <v>982</v>
      </c>
      <c r="G39" s="15" t="s">
        <v>983</v>
      </c>
      <c r="H39" s="15" t="s">
        <v>754</v>
      </c>
      <c r="I39" s="15"/>
      <c r="J39" s="15"/>
      <c r="K39" s="15" t="str">
        <f t="shared" si="0"/>
        <v/>
      </c>
      <c r="L39" s="16"/>
    </row>
    <row r="40" spans="1:12">
      <c r="A40" s="13">
        <v>14007</v>
      </c>
      <c r="B40" s="14" t="s">
        <v>824</v>
      </c>
      <c r="C40" s="14" t="s">
        <v>883</v>
      </c>
      <c r="D40" s="14">
        <v>4</v>
      </c>
      <c r="E40" s="14" t="str">
        <f>VLOOKUP($D40,英雄阵营!$B$2:$D$21,3,0)</f>
        <v>单体或特殊位置攻击，加伤害，加减伤
加暴击</v>
      </c>
      <c r="F40" s="15" t="s">
        <v>985</v>
      </c>
      <c r="G40" s="15" t="s">
        <v>884</v>
      </c>
      <c r="H40" s="15" t="s">
        <v>984</v>
      </c>
      <c r="I40" s="15"/>
      <c r="J40" s="15"/>
      <c r="K40" s="15" t="str">
        <f t="shared" si="0"/>
        <v/>
      </c>
      <c r="L40" s="16"/>
    </row>
    <row r="41" spans="1:12">
      <c r="A41" s="13">
        <v>14009</v>
      </c>
      <c r="B41" s="14" t="s">
        <v>64</v>
      </c>
      <c r="C41" s="14" t="s">
        <v>885</v>
      </c>
      <c r="D41" s="14">
        <v>3</v>
      </c>
      <c r="E41" s="14" t="str">
        <f>VLOOKUP($D41,英雄阵营!$B$2:$D$21,3,0)</f>
        <v>加攻减伤、Dbuff、
减气，加闪避</v>
      </c>
      <c r="F41" s="15" t="s">
        <v>415</v>
      </c>
      <c r="G41" s="15" t="s">
        <v>13</v>
      </c>
      <c r="H41" s="15" t="s">
        <v>734</v>
      </c>
      <c r="I41" s="15" t="s">
        <v>886</v>
      </c>
      <c r="J41" s="30" t="s">
        <v>975</v>
      </c>
      <c r="K41" s="15" t="str">
        <f t="shared" si="0"/>
        <v>双人原子斩·超</v>
      </c>
      <c r="L41" s="16"/>
    </row>
    <row r="42" spans="1:12">
      <c r="A42" s="13">
        <v>14016</v>
      </c>
      <c r="B42" s="14" t="s">
        <v>67</v>
      </c>
      <c r="C42" s="14" t="s">
        <v>946</v>
      </c>
      <c r="D42" s="14">
        <v>1</v>
      </c>
      <c r="E42" s="14" t="str">
        <f>VLOOKUP($D42,英雄阵营!$B$2:$D$21,3,0)</f>
        <v>恢复怒气能力强,攻击高</v>
      </c>
      <c r="F42" s="15" t="s">
        <v>761</v>
      </c>
      <c r="G42" s="15" t="s">
        <v>68</v>
      </c>
      <c r="H42" s="15" t="s">
        <v>910</v>
      </c>
      <c r="I42" s="15" t="s">
        <v>567</v>
      </c>
      <c r="J42" s="15" t="s">
        <v>947</v>
      </c>
      <c r="K42" s="15" t="str">
        <f t="shared" si="0"/>
        <v>性感肌肉·超</v>
      </c>
      <c r="L42" s="16"/>
    </row>
    <row r="43" spans="1:12">
      <c r="A43" s="13">
        <v>14017</v>
      </c>
      <c r="B43" s="14" t="s">
        <v>69</v>
      </c>
      <c r="C43" s="14" t="s">
        <v>986</v>
      </c>
      <c r="D43" s="14">
        <v>3</v>
      </c>
      <c r="E43" s="14" t="str">
        <f>VLOOKUP($D43,英雄阵营!$B$2:$D$21,3,0)</f>
        <v>加攻减伤、Dbuff、
减气，加闪避</v>
      </c>
      <c r="F43" s="15" t="s">
        <v>740</v>
      </c>
      <c r="G43" s="15" t="s">
        <v>987</v>
      </c>
      <c r="H43" s="15" t="s">
        <v>911</v>
      </c>
      <c r="I43" s="15"/>
      <c r="J43" s="15"/>
      <c r="K43" s="15" t="str">
        <f t="shared" si="0"/>
        <v/>
      </c>
      <c r="L43" s="16"/>
    </row>
    <row r="44" spans="1:12">
      <c r="A44" s="13">
        <v>14018</v>
      </c>
      <c r="B44" s="14" t="s">
        <v>3</v>
      </c>
      <c r="C44" s="14" t="s">
        <v>979</v>
      </c>
      <c r="D44" s="14">
        <v>2</v>
      </c>
      <c r="E44" s="14" t="str">
        <f>VLOOKUP($D44,英雄阵营!$B$2:$D$21,3,0)</f>
        <v>加暴击、减气、清除DOT和对方增益</v>
      </c>
      <c r="F44" s="15" t="s">
        <v>415</v>
      </c>
      <c r="G44" s="15" t="s">
        <v>980</v>
      </c>
      <c r="H44" s="15" t="s">
        <v>410</v>
      </c>
      <c r="I44" s="15"/>
      <c r="J44" s="15"/>
      <c r="K44" s="15" t="str">
        <f t="shared" si="0"/>
        <v/>
      </c>
      <c r="L44" s="16"/>
    </row>
    <row r="45" spans="1:12" ht="17.25" thickBot="1">
      <c r="A45" s="31">
        <v>14019</v>
      </c>
      <c r="B45" s="32" t="s">
        <v>70</v>
      </c>
      <c r="C45" s="32" t="s">
        <v>887</v>
      </c>
      <c r="D45" s="32">
        <v>2</v>
      </c>
      <c r="E45" s="32" t="str">
        <f>VLOOKUP($D45,英雄阵营!$B$2:$D$21,3,0)</f>
        <v>加暴击、减气、清除DOT和对方增益</v>
      </c>
      <c r="F45" s="33" t="s">
        <v>895</v>
      </c>
      <c r="G45" s="33" t="s">
        <v>152</v>
      </c>
      <c r="H45" s="33" t="s">
        <v>735</v>
      </c>
      <c r="I45" s="33" t="s">
        <v>154</v>
      </c>
      <c r="J45" s="33" t="s">
        <v>888</v>
      </c>
      <c r="K45" s="33" t="str">
        <f t="shared" si="0"/>
        <v>外星超能·超</v>
      </c>
      <c r="L45" s="49"/>
    </row>
    <row r="46" spans="1:12">
      <c r="A46" s="34">
        <v>11010</v>
      </c>
      <c r="B46" s="35" t="s">
        <v>155</v>
      </c>
      <c r="C46" s="35" t="s">
        <v>173</v>
      </c>
      <c r="D46" s="35"/>
      <c r="E46" s="35"/>
      <c r="F46" s="36" t="s">
        <v>405</v>
      </c>
      <c r="G46" s="36" t="s">
        <v>339</v>
      </c>
      <c r="H46" s="36" t="s">
        <v>736</v>
      </c>
      <c r="I46" s="36"/>
      <c r="J46" s="36"/>
      <c r="K46" s="36"/>
      <c r="L46" s="50"/>
    </row>
    <row r="47" spans="1:12">
      <c r="A47" s="3">
        <v>11013</v>
      </c>
      <c r="B47" s="37" t="s">
        <v>340</v>
      </c>
      <c r="C47" s="37" t="s">
        <v>341</v>
      </c>
      <c r="D47" s="37"/>
      <c r="E47" s="37"/>
      <c r="F47" s="15" t="s">
        <v>405</v>
      </c>
      <c r="G47" s="15" t="s">
        <v>342</v>
      </c>
      <c r="H47" s="15" t="s">
        <v>755</v>
      </c>
      <c r="I47" s="15" t="s">
        <v>586</v>
      </c>
      <c r="J47" s="15" t="s">
        <v>587</v>
      </c>
      <c r="K47" s="15"/>
      <c r="L47" s="16"/>
    </row>
    <row r="48" spans="1:12">
      <c r="A48" s="3">
        <v>11015</v>
      </c>
      <c r="B48" s="37" t="s">
        <v>343</v>
      </c>
      <c r="C48" s="37" t="s">
        <v>344</v>
      </c>
      <c r="D48" s="37"/>
      <c r="E48" s="37"/>
      <c r="F48" s="15" t="s">
        <v>405</v>
      </c>
      <c r="G48" s="15" t="s">
        <v>170</v>
      </c>
      <c r="H48" s="15" t="s">
        <v>737</v>
      </c>
      <c r="I48" s="15"/>
      <c r="J48" s="15"/>
      <c r="K48" s="15"/>
      <c r="L48" s="16"/>
    </row>
    <row r="49" spans="1:12">
      <c r="A49" s="3">
        <v>11016</v>
      </c>
      <c r="B49" s="37" t="s">
        <v>157</v>
      </c>
      <c r="C49" s="37" t="s">
        <v>345</v>
      </c>
      <c r="D49" s="37"/>
      <c r="E49" s="37"/>
      <c r="F49" s="15" t="s">
        <v>405</v>
      </c>
      <c r="G49" s="15" t="s">
        <v>158</v>
      </c>
      <c r="H49" s="15" t="s">
        <v>756</v>
      </c>
      <c r="I49" s="15" t="s">
        <v>593</v>
      </c>
      <c r="J49" s="15" t="s">
        <v>594</v>
      </c>
      <c r="K49" s="15"/>
      <c r="L49" s="16"/>
    </row>
    <row r="50" spans="1:12">
      <c r="A50" s="3">
        <v>11017</v>
      </c>
      <c r="B50" s="37" t="s">
        <v>159</v>
      </c>
      <c r="C50" s="37" t="s">
        <v>174</v>
      </c>
      <c r="D50" s="37"/>
      <c r="E50" s="37"/>
      <c r="F50" s="15" t="s">
        <v>405</v>
      </c>
      <c r="G50" s="15" t="s">
        <v>346</v>
      </c>
      <c r="H50" s="15" t="s">
        <v>757</v>
      </c>
      <c r="I50" s="15" t="s">
        <v>597</v>
      </c>
      <c r="J50" s="15"/>
      <c r="K50" s="15"/>
      <c r="L50" s="16"/>
    </row>
    <row r="51" spans="1:12">
      <c r="A51" s="3">
        <v>11018</v>
      </c>
      <c r="B51" s="37" t="s">
        <v>160</v>
      </c>
      <c r="C51" s="37" t="s">
        <v>181</v>
      </c>
      <c r="D51" s="37"/>
      <c r="E51" s="37"/>
      <c r="F51" s="15" t="s">
        <v>411</v>
      </c>
      <c r="G51" s="15" t="s">
        <v>275</v>
      </c>
      <c r="H51" s="15" t="s">
        <v>412</v>
      </c>
      <c r="I51" s="15"/>
      <c r="J51" s="15"/>
      <c r="K51" s="15"/>
      <c r="L51" s="16"/>
    </row>
    <row r="52" spans="1:12">
      <c r="A52" s="3">
        <v>11019</v>
      </c>
      <c r="B52" s="37" t="s">
        <v>347</v>
      </c>
      <c r="C52" s="37" t="s">
        <v>348</v>
      </c>
      <c r="D52" s="37"/>
      <c r="E52" s="37"/>
      <c r="F52" s="15" t="s">
        <v>413</v>
      </c>
      <c r="G52" s="15" t="s">
        <v>349</v>
      </c>
      <c r="H52" s="15" t="s">
        <v>758</v>
      </c>
      <c r="I52" s="15"/>
      <c r="J52" s="15"/>
      <c r="K52" s="15"/>
      <c r="L52" s="16"/>
    </row>
    <row r="53" spans="1:12">
      <c r="A53" s="3">
        <v>11020</v>
      </c>
      <c r="B53" s="37" t="s">
        <v>350</v>
      </c>
      <c r="C53" s="37" t="s">
        <v>176</v>
      </c>
      <c r="D53" s="37"/>
      <c r="E53" s="37"/>
      <c r="F53" s="15" t="s">
        <v>405</v>
      </c>
      <c r="G53" s="15" t="s">
        <v>351</v>
      </c>
      <c r="H53" s="15" t="s">
        <v>738</v>
      </c>
      <c r="I53" s="15"/>
      <c r="J53" s="15"/>
      <c r="K53" s="15"/>
      <c r="L53" s="16"/>
    </row>
    <row r="54" spans="1:12">
      <c r="A54" s="3">
        <v>12002</v>
      </c>
      <c r="B54" s="37" t="s">
        <v>309</v>
      </c>
      <c r="C54" s="37" t="s">
        <v>177</v>
      </c>
      <c r="D54" s="37"/>
      <c r="E54" s="37"/>
      <c r="F54" s="15" t="s">
        <v>413</v>
      </c>
      <c r="G54" s="15" t="s">
        <v>990</v>
      </c>
      <c r="H54" s="15" t="s">
        <v>414</v>
      </c>
      <c r="I54" s="15"/>
      <c r="J54" s="15"/>
      <c r="K54" s="15"/>
      <c r="L54" s="16"/>
    </row>
    <row r="55" spans="1:12">
      <c r="A55" s="3">
        <v>12007</v>
      </c>
      <c r="B55" s="37" t="s">
        <v>352</v>
      </c>
      <c r="C55" s="37" t="s">
        <v>353</v>
      </c>
      <c r="D55" s="37"/>
      <c r="E55" s="37"/>
      <c r="F55" s="15" t="s">
        <v>405</v>
      </c>
      <c r="G55" s="15" t="s">
        <v>50</v>
      </c>
      <c r="H55" s="15" t="s">
        <v>739</v>
      </c>
      <c r="I55" s="15" t="s">
        <v>615</v>
      </c>
      <c r="J55" s="15" t="s">
        <v>616</v>
      </c>
      <c r="K55" s="15"/>
      <c r="L55" s="16"/>
    </row>
    <row r="56" spans="1:12">
      <c r="A56" s="3">
        <v>12011</v>
      </c>
      <c r="B56" s="37" t="s">
        <v>354</v>
      </c>
      <c r="C56" s="37" t="s">
        <v>178</v>
      </c>
      <c r="D56" s="37"/>
      <c r="E56" s="37"/>
      <c r="F56" s="15" t="s">
        <v>413</v>
      </c>
      <c r="G56" s="15" t="s">
        <v>355</v>
      </c>
      <c r="H56" s="15" t="s">
        <v>740</v>
      </c>
      <c r="I56" s="15"/>
      <c r="J56" s="15"/>
      <c r="K56" s="15"/>
      <c r="L56" s="16"/>
    </row>
    <row r="57" spans="1:12">
      <c r="A57" s="3">
        <v>12013</v>
      </c>
      <c r="B57" s="37" t="s">
        <v>356</v>
      </c>
      <c r="C57" s="37" t="s">
        <v>179</v>
      </c>
      <c r="D57" s="37"/>
      <c r="E57" s="37"/>
      <c r="F57" s="15" t="s">
        <v>405</v>
      </c>
      <c r="G57" s="15" t="s">
        <v>357</v>
      </c>
      <c r="H57" s="15" t="s">
        <v>741</v>
      </c>
      <c r="I57" s="15"/>
      <c r="J57" s="15"/>
      <c r="K57" s="15"/>
      <c r="L57" s="16"/>
    </row>
    <row r="58" spans="1:12">
      <c r="A58" s="3">
        <v>12014</v>
      </c>
      <c r="B58" s="37" t="s">
        <v>358</v>
      </c>
      <c r="C58" s="37" t="s">
        <v>180</v>
      </c>
      <c r="D58" s="37"/>
      <c r="E58" s="37"/>
      <c r="F58" s="15" t="s">
        <v>405</v>
      </c>
      <c r="G58" s="15" t="s">
        <v>359</v>
      </c>
      <c r="H58" s="15" t="s">
        <v>759</v>
      </c>
      <c r="I58" s="15"/>
      <c r="J58" s="15"/>
      <c r="K58" s="15"/>
      <c r="L58" s="16"/>
    </row>
    <row r="59" spans="1:12">
      <c r="A59" s="3">
        <v>12015</v>
      </c>
      <c r="B59" s="37" t="s">
        <v>360</v>
      </c>
      <c r="C59" s="37" t="s">
        <v>175</v>
      </c>
      <c r="D59" s="37"/>
      <c r="E59" s="37"/>
      <c r="F59" s="15" t="s">
        <v>411</v>
      </c>
      <c r="G59" s="15" t="s">
        <v>361</v>
      </c>
      <c r="H59" s="15" t="s">
        <v>412</v>
      </c>
      <c r="I59" s="15" t="s">
        <v>632</v>
      </c>
      <c r="J59" s="15" t="s">
        <v>633</v>
      </c>
      <c r="K59" s="15"/>
      <c r="L59" s="16"/>
    </row>
    <row r="60" spans="1:12">
      <c r="A60" s="3">
        <v>12017</v>
      </c>
      <c r="B60" s="37" t="s">
        <v>362</v>
      </c>
      <c r="C60" s="37" t="s">
        <v>363</v>
      </c>
      <c r="D60" s="37"/>
      <c r="E60" s="37"/>
      <c r="F60" s="15" t="s">
        <v>405</v>
      </c>
      <c r="G60" s="15" t="s">
        <v>362</v>
      </c>
      <c r="H60" s="15" t="s">
        <v>760</v>
      </c>
      <c r="I60" s="15"/>
      <c r="J60" s="15"/>
      <c r="K60" s="15"/>
      <c r="L60" s="16"/>
    </row>
    <row r="61" spans="1:12">
      <c r="A61" s="3">
        <v>12018</v>
      </c>
      <c r="B61" s="37" t="s">
        <v>364</v>
      </c>
      <c r="C61" s="37" t="s">
        <v>182</v>
      </c>
      <c r="D61" s="37"/>
      <c r="E61" s="37"/>
      <c r="F61" s="15" t="s">
        <v>405</v>
      </c>
      <c r="G61" s="15" t="s">
        <v>365</v>
      </c>
      <c r="H61" s="15" t="s">
        <v>742</v>
      </c>
      <c r="I61" s="15"/>
      <c r="J61" s="15"/>
      <c r="K61" s="15"/>
      <c r="L61" s="16"/>
    </row>
    <row r="62" spans="1:12">
      <c r="A62" s="3">
        <v>12019</v>
      </c>
      <c r="B62" s="37" t="s">
        <v>366</v>
      </c>
      <c r="C62" s="37" t="s">
        <v>367</v>
      </c>
      <c r="D62" s="37"/>
      <c r="E62" s="37"/>
      <c r="F62" s="15" t="s">
        <v>405</v>
      </c>
      <c r="G62" s="15" t="s">
        <v>277</v>
      </c>
      <c r="H62" s="15" t="s">
        <v>415</v>
      </c>
      <c r="I62" s="15" t="s">
        <v>645</v>
      </c>
      <c r="J62" s="15" t="s">
        <v>646</v>
      </c>
      <c r="K62" s="15"/>
      <c r="L62" s="16"/>
    </row>
    <row r="63" spans="1:12">
      <c r="A63" s="3">
        <v>13011</v>
      </c>
      <c r="B63" s="37" t="s">
        <v>368</v>
      </c>
      <c r="C63" s="37" t="s">
        <v>183</v>
      </c>
      <c r="D63" s="37"/>
      <c r="E63" s="37"/>
      <c r="F63" s="15" t="s">
        <v>405</v>
      </c>
      <c r="G63" s="15" t="s">
        <v>369</v>
      </c>
      <c r="H63" s="15" t="s">
        <v>761</v>
      </c>
      <c r="I63" s="15"/>
      <c r="J63" s="15"/>
      <c r="K63" s="15"/>
      <c r="L63" s="16"/>
    </row>
    <row r="64" spans="1:12">
      <c r="A64" s="3">
        <v>13012</v>
      </c>
      <c r="B64" s="37" t="s">
        <v>690</v>
      </c>
      <c r="C64" s="37" t="s">
        <v>184</v>
      </c>
      <c r="D64" s="37"/>
      <c r="E64" s="37"/>
      <c r="F64" s="15" t="s">
        <v>413</v>
      </c>
      <c r="G64" s="15" t="s">
        <v>991</v>
      </c>
      <c r="H64" s="15" t="s">
        <v>762</v>
      </c>
      <c r="I64" s="15" t="s">
        <v>988</v>
      </c>
      <c r="J64" s="15" t="s">
        <v>656</v>
      </c>
      <c r="K64" s="15"/>
      <c r="L64" s="16"/>
    </row>
    <row r="65" spans="1:12">
      <c r="A65" s="3">
        <v>13013</v>
      </c>
      <c r="B65" s="37" t="s">
        <v>370</v>
      </c>
      <c r="C65" s="37" t="s">
        <v>185</v>
      </c>
      <c r="D65" s="37"/>
      <c r="E65" s="37"/>
      <c r="F65" s="15" t="s">
        <v>405</v>
      </c>
      <c r="G65" s="15" t="s">
        <v>371</v>
      </c>
      <c r="H65" s="15" t="s">
        <v>743</v>
      </c>
      <c r="I65" s="15"/>
      <c r="J65" s="15"/>
      <c r="K65" s="15"/>
      <c r="L65" s="16"/>
    </row>
    <row r="66" spans="1:12">
      <c r="A66" s="3">
        <v>13015</v>
      </c>
      <c r="B66" s="37" t="s">
        <v>372</v>
      </c>
      <c r="C66" s="37" t="s">
        <v>186</v>
      </c>
      <c r="D66" s="37"/>
      <c r="E66" s="37"/>
      <c r="F66" s="15" t="s">
        <v>405</v>
      </c>
      <c r="G66" s="15" t="s">
        <v>373</v>
      </c>
      <c r="H66" s="15" t="s">
        <v>763</v>
      </c>
      <c r="I66" s="15"/>
      <c r="J66" s="15"/>
      <c r="K66" s="15"/>
      <c r="L66" s="16"/>
    </row>
    <row r="67" spans="1:12">
      <c r="A67" s="3">
        <v>13016</v>
      </c>
      <c r="B67" s="37" t="s">
        <v>374</v>
      </c>
      <c r="C67" s="37" t="s">
        <v>187</v>
      </c>
      <c r="D67" s="37"/>
      <c r="E67" s="37"/>
      <c r="F67" s="15" t="s">
        <v>405</v>
      </c>
      <c r="G67" s="15" t="s">
        <v>375</v>
      </c>
      <c r="H67" s="15" t="s">
        <v>764</v>
      </c>
      <c r="I67" s="15" t="s">
        <v>667</v>
      </c>
      <c r="J67" s="15" t="s">
        <v>668</v>
      </c>
      <c r="K67" s="15"/>
      <c r="L67" s="16"/>
    </row>
    <row r="68" spans="1:12">
      <c r="A68" s="3">
        <v>13017</v>
      </c>
      <c r="B68" s="37" t="s">
        <v>376</v>
      </c>
      <c r="C68" s="37" t="s">
        <v>188</v>
      </c>
      <c r="D68" s="37"/>
      <c r="E68" s="37"/>
      <c r="F68" s="15" t="s">
        <v>405</v>
      </c>
      <c r="G68" s="15" t="s">
        <v>377</v>
      </c>
      <c r="H68" s="15" t="s">
        <v>765</v>
      </c>
      <c r="I68" s="15"/>
      <c r="J68" s="15"/>
      <c r="K68" s="15"/>
      <c r="L68" s="16"/>
    </row>
    <row r="69" spans="1:12">
      <c r="A69" s="3">
        <v>13018</v>
      </c>
      <c r="B69" s="37" t="s">
        <v>378</v>
      </c>
      <c r="C69" s="37" t="s">
        <v>379</v>
      </c>
      <c r="D69" s="37"/>
      <c r="E69" s="37"/>
      <c r="F69" s="15" t="s">
        <v>405</v>
      </c>
      <c r="G69" s="15" t="s">
        <v>380</v>
      </c>
      <c r="H69" s="15" t="s">
        <v>766</v>
      </c>
      <c r="I69" s="15" t="s">
        <v>676</v>
      </c>
      <c r="J69" s="15" t="s">
        <v>677</v>
      </c>
      <c r="K69" s="15"/>
      <c r="L69" s="16"/>
    </row>
    <row r="70" spans="1:12">
      <c r="A70" s="3">
        <v>13019</v>
      </c>
      <c r="B70" s="37" t="s">
        <v>381</v>
      </c>
      <c r="C70" s="37" t="s">
        <v>382</v>
      </c>
      <c r="D70" s="37"/>
      <c r="E70" s="37"/>
      <c r="F70" s="15" t="s">
        <v>413</v>
      </c>
      <c r="G70" s="15" t="s">
        <v>383</v>
      </c>
      <c r="H70" s="15" t="s">
        <v>740</v>
      </c>
      <c r="I70" s="15"/>
      <c r="J70" s="15"/>
      <c r="K70" s="15"/>
      <c r="L70" s="16"/>
    </row>
    <row r="71" spans="1:12">
      <c r="A71" s="3">
        <v>14001</v>
      </c>
      <c r="B71" s="37" t="s">
        <v>384</v>
      </c>
      <c r="C71" s="37" t="s">
        <v>189</v>
      </c>
      <c r="D71" s="37"/>
      <c r="E71" s="37"/>
      <c r="F71" s="15" t="s">
        <v>405</v>
      </c>
      <c r="G71" s="15" t="s">
        <v>385</v>
      </c>
      <c r="H71" s="15" t="s">
        <v>744</v>
      </c>
      <c r="I71" s="15"/>
      <c r="J71" s="15"/>
      <c r="K71" s="15"/>
      <c r="L71" s="16"/>
    </row>
    <row r="72" spans="1:12">
      <c r="A72" s="3">
        <v>14008</v>
      </c>
      <c r="B72" s="37" t="s">
        <v>386</v>
      </c>
      <c r="C72" s="37" t="s">
        <v>387</v>
      </c>
      <c r="D72" s="37"/>
      <c r="E72" s="37"/>
      <c r="F72" s="15" t="s">
        <v>405</v>
      </c>
      <c r="G72" s="15" t="s">
        <v>388</v>
      </c>
      <c r="H72" s="15" t="s">
        <v>416</v>
      </c>
      <c r="I72" s="15" t="s">
        <v>691</v>
      </c>
      <c r="J72" s="15" t="s">
        <v>692</v>
      </c>
      <c r="K72" s="15"/>
      <c r="L72" s="16"/>
    </row>
    <row r="73" spans="1:12">
      <c r="A73" s="3">
        <v>14010</v>
      </c>
      <c r="B73" s="37" t="s">
        <v>389</v>
      </c>
      <c r="C73" s="37" t="s">
        <v>190</v>
      </c>
      <c r="D73" s="37"/>
      <c r="E73" s="37"/>
      <c r="F73" s="15" t="s">
        <v>405</v>
      </c>
      <c r="G73" s="15" t="s">
        <v>390</v>
      </c>
      <c r="H73" s="15" t="s">
        <v>767</v>
      </c>
      <c r="I73" s="15" t="s">
        <v>989</v>
      </c>
      <c r="J73" s="15" t="s">
        <v>698</v>
      </c>
      <c r="K73" s="15"/>
      <c r="L73" s="16"/>
    </row>
    <row r="74" spans="1:12">
      <c r="A74" s="3">
        <v>14011</v>
      </c>
      <c r="B74" s="37" t="s">
        <v>391</v>
      </c>
      <c r="C74" s="37" t="s">
        <v>191</v>
      </c>
      <c r="D74" s="37"/>
      <c r="E74" s="37"/>
      <c r="F74" s="15" t="s">
        <v>405</v>
      </c>
      <c r="G74" s="15" t="s">
        <v>392</v>
      </c>
      <c r="H74" s="15" t="s">
        <v>745</v>
      </c>
      <c r="I74" s="15"/>
      <c r="J74" s="15"/>
      <c r="K74" s="15"/>
      <c r="L74" s="16"/>
    </row>
    <row r="75" spans="1:12">
      <c r="A75" s="3">
        <v>14012</v>
      </c>
      <c r="B75" s="37" t="s">
        <v>393</v>
      </c>
      <c r="C75" s="37" t="s">
        <v>192</v>
      </c>
      <c r="D75" s="37"/>
      <c r="E75" s="37"/>
      <c r="F75" s="15" t="s">
        <v>413</v>
      </c>
      <c r="G75" s="15" t="s">
        <v>394</v>
      </c>
      <c r="H75" s="15" t="s">
        <v>746</v>
      </c>
      <c r="I75" s="15"/>
      <c r="J75" s="15"/>
      <c r="K75" s="15"/>
      <c r="L75" s="16"/>
    </row>
    <row r="76" spans="1:12">
      <c r="A76" s="3">
        <v>14013</v>
      </c>
      <c r="B76" s="37" t="s">
        <v>395</v>
      </c>
      <c r="C76" s="37" t="s">
        <v>193</v>
      </c>
      <c r="D76" s="37"/>
      <c r="E76" s="37"/>
      <c r="F76" s="15" t="s">
        <v>405</v>
      </c>
      <c r="G76" s="15" t="s">
        <v>396</v>
      </c>
      <c r="H76" s="15" t="s">
        <v>768</v>
      </c>
      <c r="I76" s="15" t="s">
        <v>711</v>
      </c>
      <c r="J76" s="15" t="s">
        <v>712</v>
      </c>
      <c r="K76" s="15"/>
      <c r="L76" s="16"/>
    </row>
    <row r="77" spans="1:12" ht="17.25" thickBot="1">
      <c r="A77" s="38">
        <v>14014</v>
      </c>
      <c r="B77" s="39" t="s">
        <v>397</v>
      </c>
      <c r="C77" s="39" t="s">
        <v>194</v>
      </c>
      <c r="D77" s="39"/>
      <c r="E77" s="39"/>
      <c r="F77" s="33" t="s">
        <v>405</v>
      </c>
      <c r="G77" s="33" t="s">
        <v>398</v>
      </c>
      <c r="H77" s="33" t="s">
        <v>769</v>
      </c>
      <c r="I77" s="33"/>
      <c r="J77" s="33"/>
      <c r="K77" s="33"/>
      <c r="L77" s="49"/>
    </row>
    <row r="78" spans="1:12">
      <c r="A78" s="40">
        <v>11021</v>
      </c>
      <c r="B78" s="41" t="s">
        <v>71</v>
      </c>
      <c r="C78" s="41" t="s">
        <v>195</v>
      </c>
      <c r="D78" s="41"/>
      <c r="E78" s="41"/>
      <c r="F78" s="20" t="s">
        <v>404</v>
      </c>
      <c r="G78" s="20"/>
      <c r="H78" s="20"/>
      <c r="I78" s="20"/>
      <c r="J78" s="20"/>
      <c r="K78" s="20" t="str">
        <f t="shared" ref="K78:K133" si="1">IF($I78="","",$I78&amp;"·超")</f>
        <v/>
      </c>
      <c r="L78" s="21"/>
    </row>
    <row r="79" spans="1:12">
      <c r="A79" s="4">
        <v>11022</v>
      </c>
      <c r="B79" s="2" t="s">
        <v>72</v>
      </c>
      <c r="C79" s="2" t="s">
        <v>196</v>
      </c>
      <c r="D79" s="2"/>
      <c r="E79" s="2"/>
      <c r="F79" s="15" t="s">
        <v>405</v>
      </c>
      <c r="G79" s="15"/>
      <c r="H79" s="15"/>
      <c r="I79" s="15"/>
      <c r="J79" s="15"/>
      <c r="K79" s="15" t="str">
        <f t="shared" si="1"/>
        <v/>
      </c>
      <c r="L79" s="16"/>
    </row>
    <row r="80" spans="1:12">
      <c r="A80" s="4">
        <v>11023</v>
      </c>
      <c r="B80" s="2" t="s">
        <v>73</v>
      </c>
      <c r="C80" s="2" t="s">
        <v>197</v>
      </c>
      <c r="D80" s="2"/>
      <c r="E80" s="2"/>
      <c r="F80" s="15" t="s">
        <v>405</v>
      </c>
      <c r="G80" s="15"/>
      <c r="H80" s="15"/>
      <c r="I80" s="15"/>
      <c r="J80" s="15"/>
      <c r="K80" s="15" t="str">
        <f t="shared" si="1"/>
        <v/>
      </c>
      <c r="L80" s="16"/>
    </row>
    <row r="81" spans="1:12">
      <c r="A81" s="4">
        <v>11024</v>
      </c>
      <c r="B81" s="2" t="s">
        <v>74</v>
      </c>
      <c r="C81" s="2" t="s">
        <v>198</v>
      </c>
      <c r="D81" s="2"/>
      <c r="E81" s="2"/>
      <c r="F81" s="15" t="s">
        <v>405</v>
      </c>
      <c r="G81" s="15"/>
      <c r="H81" s="15"/>
      <c r="I81" s="15"/>
      <c r="J81" s="15"/>
      <c r="K81" s="15" t="str">
        <f t="shared" si="1"/>
        <v/>
      </c>
      <c r="L81" s="16"/>
    </row>
    <row r="82" spans="1:12">
      <c r="A82" s="4">
        <v>11028</v>
      </c>
      <c r="B82" s="2" t="s">
        <v>75</v>
      </c>
      <c r="C82" s="2" t="s">
        <v>199</v>
      </c>
      <c r="D82" s="2"/>
      <c r="E82" s="2"/>
      <c r="F82" s="15" t="s">
        <v>405</v>
      </c>
      <c r="G82" s="15"/>
      <c r="H82" s="15"/>
      <c r="I82" s="15"/>
      <c r="J82" s="15"/>
      <c r="K82" s="15" t="str">
        <f t="shared" si="1"/>
        <v/>
      </c>
      <c r="L82" s="16"/>
    </row>
    <row r="83" spans="1:12">
      <c r="A83" s="4">
        <v>11029</v>
      </c>
      <c r="B83" s="2" t="s">
        <v>76</v>
      </c>
      <c r="C83" s="2" t="s">
        <v>200</v>
      </c>
      <c r="D83" s="2"/>
      <c r="E83" s="2"/>
      <c r="F83" s="15" t="s">
        <v>405</v>
      </c>
      <c r="G83" s="15"/>
      <c r="H83" s="15"/>
      <c r="I83" s="15"/>
      <c r="J83" s="15"/>
      <c r="K83" s="15" t="str">
        <f t="shared" si="1"/>
        <v/>
      </c>
      <c r="L83" s="16"/>
    </row>
    <row r="84" spans="1:12">
      <c r="A84" s="4">
        <v>11030</v>
      </c>
      <c r="B84" s="2" t="s">
        <v>77</v>
      </c>
      <c r="C84" s="2" t="s">
        <v>201</v>
      </c>
      <c r="D84" s="2"/>
      <c r="E84" s="2"/>
      <c r="F84" s="15" t="s">
        <v>413</v>
      </c>
      <c r="G84" s="15"/>
      <c r="H84" s="15"/>
      <c r="I84" s="15"/>
      <c r="J84" s="15"/>
      <c r="K84" s="15" t="str">
        <f t="shared" si="1"/>
        <v/>
      </c>
      <c r="L84" s="16"/>
    </row>
    <row r="85" spans="1:12">
      <c r="A85" s="4">
        <v>11031</v>
      </c>
      <c r="B85" s="2" t="s">
        <v>78</v>
      </c>
      <c r="C85" s="2" t="s">
        <v>202</v>
      </c>
      <c r="D85" s="2"/>
      <c r="E85" s="2"/>
      <c r="F85" s="15" t="s">
        <v>413</v>
      </c>
      <c r="G85" s="15"/>
      <c r="H85" s="15"/>
      <c r="I85" s="15"/>
      <c r="J85" s="15"/>
      <c r="K85" s="15" t="str">
        <f t="shared" si="1"/>
        <v/>
      </c>
      <c r="L85" s="16"/>
    </row>
    <row r="86" spans="1:12">
      <c r="A86" s="4">
        <v>11032</v>
      </c>
      <c r="B86" s="2" t="s">
        <v>399</v>
      </c>
      <c r="C86" s="2" t="s">
        <v>203</v>
      </c>
      <c r="D86" s="2"/>
      <c r="E86" s="2"/>
      <c r="F86" s="15" t="s">
        <v>405</v>
      </c>
      <c r="G86" s="15"/>
      <c r="H86" s="15"/>
      <c r="I86" s="15"/>
      <c r="J86" s="15"/>
      <c r="K86" s="15" t="str">
        <f t="shared" si="1"/>
        <v/>
      </c>
      <c r="L86" s="16"/>
    </row>
    <row r="87" spans="1:12">
      <c r="A87" s="4">
        <v>11033</v>
      </c>
      <c r="B87" s="2" t="s">
        <v>79</v>
      </c>
      <c r="C87" s="2" t="s">
        <v>204</v>
      </c>
      <c r="D87" s="2"/>
      <c r="E87" s="2"/>
      <c r="F87" s="15" t="s">
        <v>405</v>
      </c>
      <c r="G87" s="15"/>
      <c r="H87" s="15"/>
      <c r="I87" s="15"/>
      <c r="J87" s="15"/>
      <c r="K87" s="15" t="str">
        <f t="shared" si="1"/>
        <v/>
      </c>
      <c r="L87" s="16"/>
    </row>
    <row r="88" spans="1:12">
      <c r="A88" s="4">
        <v>11034</v>
      </c>
      <c r="B88" s="2" t="s">
        <v>80</v>
      </c>
      <c r="C88" s="2" t="s">
        <v>205</v>
      </c>
      <c r="D88" s="2"/>
      <c r="E88" s="2"/>
      <c r="F88" s="15" t="s">
        <v>405</v>
      </c>
      <c r="G88" s="15"/>
      <c r="H88" s="15"/>
      <c r="I88" s="15"/>
      <c r="J88" s="15"/>
      <c r="K88" s="15" t="str">
        <f t="shared" si="1"/>
        <v/>
      </c>
      <c r="L88" s="16"/>
    </row>
    <row r="89" spans="1:12">
      <c r="A89" s="4">
        <v>11037</v>
      </c>
      <c r="B89" s="2" t="s">
        <v>81</v>
      </c>
      <c r="C89" s="2" t="s">
        <v>206</v>
      </c>
      <c r="D89" s="2"/>
      <c r="E89" s="2"/>
      <c r="F89" s="15" t="s">
        <v>405</v>
      </c>
      <c r="G89" s="15"/>
      <c r="H89" s="15"/>
      <c r="I89" s="15"/>
      <c r="J89" s="15"/>
      <c r="K89" s="15" t="str">
        <f t="shared" si="1"/>
        <v/>
      </c>
      <c r="L89" s="16"/>
    </row>
    <row r="90" spans="1:12">
      <c r="A90" s="4">
        <v>11038</v>
      </c>
      <c r="B90" s="2" t="s">
        <v>400</v>
      </c>
      <c r="C90" s="2" t="s">
        <v>207</v>
      </c>
      <c r="D90" s="2"/>
      <c r="E90" s="2"/>
      <c r="F90" s="15" t="s">
        <v>405</v>
      </c>
      <c r="G90" s="15"/>
      <c r="H90" s="15"/>
      <c r="I90" s="15"/>
      <c r="J90" s="15"/>
      <c r="K90" s="15" t="str">
        <f t="shared" si="1"/>
        <v/>
      </c>
      <c r="L90" s="16"/>
    </row>
    <row r="91" spans="1:12">
      <c r="A91" s="4">
        <v>11039</v>
      </c>
      <c r="B91" s="2" t="s">
        <v>82</v>
      </c>
      <c r="C91" s="2" t="s">
        <v>208</v>
      </c>
      <c r="D91" s="2"/>
      <c r="E91" s="2"/>
      <c r="F91" s="15" t="s">
        <v>409</v>
      </c>
      <c r="G91" s="15"/>
      <c r="H91" s="15"/>
      <c r="I91" s="15"/>
      <c r="J91" s="15"/>
      <c r="K91" s="15" t="str">
        <f t="shared" si="1"/>
        <v/>
      </c>
      <c r="L91" s="16"/>
    </row>
    <row r="92" spans="1:12">
      <c r="A92" s="4">
        <v>11040</v>
      </c>
      <c r="B92" s="2" t="s">
        <v>83</v>
      </c>
      <c r="C92" s="2" t="s">
        <v>209</v>
      </c>
      <c r="D92" s="2"/>
      <c r="E92" s="2"/>
      <c r="F92" s="15" t="s">
        <v>417</v>
      </c>
      <c r="G92" s="15"/>
      <c r="H92" s="15"/>
      <c r="I92" s="15"/>
      <c r="J92" s="15"/>
      <c r="K92" s="15" t="str">
        <f t="shared" si="1"/>
        <v/>
      </c>
      <c r="L92" s="16"/>
    </row>
    <row r="93" spans="1:12">
      <c r="A93" s="4">
        <v>11041</v>
      </c>
      <c r="B93" s="2" t="s">
        <v>84</v>
      </c>
      <c r="C93" s="2" t="s">
        <v>210</v>
      </c>
      <c r="D93" s="2"/>
      <c r="E93" s="2"/>
      <c r="F93" s="15" t="s">
        <v>405</v>
      </c>
      <c r="G93" s="15"/>
      <c r="H93" s="15"/>
      <c r="I93" s="15"/>
      <c r="J93" s="15"/>
      <c r="K93" s="15" t="str">
        <f t="shared" si="1"/>
        <v/>
      </c>
      <c r="L93" s="16"/>
    </row>
    <row r="94" spans="1:12">
      <c r="A94" s="4">
        <v>11042</v>
      </c>
      <c r="B94" s="2" t="s">
        <v>85</v>
      </c>
      <c r="C94" s="2" t="s">
        <v>211</v>
      </c>
      <c r="D94" s="2"/>
      <c r="E94" s="2"/>
      <c r="F94" s="15" t="s">
        <v>405</v>
      </c>
      <c r="G94" s="15"/>
      <c r="H94" s="15"/>
      <c r="I94" s="15"/>
      <c r="J94" s="15"/>
      <c r="K94" s="15" t="str">
        <f t="shared" si="1"/>
        <v/>
      </c>
      <c r="L94" s="16"/>
    </row>
    <row r="95" spans="1:12">
      <c r="A95" s="4">
        <v>11044</v>
      </c>
      <c r="B95" s="2" t="s">
        <v>6</v>
      </c>
      <c r="C95" s="2" t="s">
        <v>212</v>
      </c>
      <c r="D95" s="2"/>
      <c r="E95" s="2"/>
      <c r="F95" s="15" t="s">
        <v>413</v>
      </c>
      <c r="G95" s="15"/>
      <c r="H95" s="15"/>
      <c r="I95" s="15"/>
      <c r="J95" s="15"/>
      <c r="K95" s="15" t="str">
        <f t="shared" si="1"/>
        <v/>
      </c>
      <c r="L95" s="16"/>
    </row>
    <row r="96" spans="1:12">
      <c r="A96" s="4">
        <v>12020</v>
      </c>
      <c r="B96" s="2" t="s">
        <v>86</v>
      </c>
      <c r="C96" s="2" t="s">
        <v>213</v>
      </c>
      <c r="D96" s="2"/>
      <c r="E96" s="2"/>
      <c r="F96" s="15" t="s">
        <v>403</v>
      </c>
      <c r="G96" s="15"/>
      <c r="H96" s="15"/>
      <c r="I96" s="15"/>
      <c r="J96" s="15"/>
      <c r="K96" s="15" t="str">
        <f t="shared" si="1"/>
        <v/>
      </c>
      <c r="L96" s="16"/>
    </row>
    <row r="97" spans="1:12">
      <c r="A97" s="4">
        <v>12021</v>
      </c>
      <c r="B97" s="2" t="s">
        <v>87</v>
      </c>
      <c r="C97" s="2" t="s">
        <v>214</v>
      </c>
      <c r="D97" s="2"/>
      <c r="E97" s="2"/>
      <c r="F97" s="15" t="s">
        <v>405</v>
      </c>
      <c r="G97" s="15"/>
      <c r="H97" s="15"/>
      <c r="I97" s="15"/>
      <c r="J97" s="15"/>
      <c r="K97" s="15" t="str">
        <f t="shared" si="1"/>
        <v/>
      </c>
      <c r="L97" s="16"/>
    </row>
    <row r="98" spans="1:12">
      <c r="A98" s="4">
        <v>12022</v>
      </c>
      <c r="B98" s="2" t="s">
        <v>7</v>
      </c>
      <c r="C98" s="2" t="s">
        <v>215</v>
      </c>
      <c r="D98" s="2"/>
      <c r="E98" s="2"/>
      <c r="F98" s="15" t="s">
        <v>405</v>
      </c>
      <c r="G98" s="15"/>
      <c r="H98" s="15"/>
      <c r="I98" s="15"/>
      <c r="J98" s="15"/>
      <c r="K98" s="15" t="str">
        <f t="shared" si="1"/>
        <v/>
      </c>
      <c r="L98" s="16"/>
    </row>
    <row r="99" spans="1:12">
      <c r="A99" s="4">
        <v>12023</v>
      </c>
      <c r="B99" s="2" t="s">
        <v>88</v>
      </c>
      <c r="C99" s="2" t="s">
        <v>216</v>
      </c>
      <c r="D99" s="2"/>
      <c r="E99" s="2"/>
      <c r="F99" s="15" t="s">
        <v>405</v>
      </c>
      <c r="G99" s="15"/>
      <c r="H99" s="15"/>
      <c r="I99" s="15"/>
      <c r="J99" s="15"/>
      <c r="K99" s="15" t="str">
        <f t="shared" si="1"/>
        <v/>
      </c>
      <c r="L99" s="16"/>
    </row>
    <row r="100" spans="1:12">
      <c r="A100" s="4">
        <v>12024</v>
      </c>
      <c r="B100" s="2" t="s">
        <v>89</v>
      </c>
      <c r="C100" s="2" t="s">
        <v>217</v>
      </c>
      <c r="D100" s="2"/>
      <c r="E100" s="2"/>
      <c r="F100" s="15" t="s">
        <v>408</v>
      </c>
      <c r="G100" s="15"/>
      <c r="H100" s="15"/>
      <c r="I100" s="15"/>
      <c r="J100" s="15"/>
      <c r="K100" s="15" t="str">
        <f t="shared" si="1"/>
        <v/>
      </c>
      <c r="L100" s="16"/>
    </row>
    <row r="101" spans="1:12">
      <c r="A101" s="4">
        <v>12025</v>
      </c>
      <c r="B101" s="2" t="s">
        <v>90</v>
      </c>
      <c r="C101" s="2" t="s">
        <v>218</v>
      </c>
      <c r="D101" s="2"/>
      <c r="E101" s="2"/>
      <c r="F101" s="15" t="s">
        <v>409</v>
      </c>
      <c r="G101" s="15"/>
      <c r="H101" s="15"/>
      <c r="I101" s="15"/>
      <c r="J101" s="15"/>
      <c r="K101" s="15" t="str">
        <f t="shared" si="1"/>
        <v/>
      </c>
      <c r="L101" s="16"/>
    </row>
    <row r="102" spans="1:12">
      <c r="A102" s="4">
        <v>12026</v>
      </c>
      <c r="B102" s="2" t="s">
        <v>77</v>
      </c>
      <c r="C102" s="2" t="s">
        <v>219</v>
      </c>
      <c r="D102" s="2"/>
      <c r="E102" s="2"/>
      <c r="F102" s="15" t="s">
        <v>413</v>
      </c>
      <c r="G102" s="15"/>
      <c r="H102" s="15"/>
      <c r="I102" s="15"/>
      <c r="J102" s="15"/>
      <c r="K102" s="15" t="str">
        <f t="shared" si="1"/>
        <v/>
      </c>
      <c r="L102" s="16"/>
    </row>
    <row r="103" spans="1:12">
      <c r="A103" s="4">
        <v>12027</v>
      </c>
      <c r="B103" s="2" t="s">
        <v>91</v>
      </c>
      <c r="C103" s="2" t="s">
        <v>220</v>
      </c>
      <c r="D103" s="2"/>
      <c r="E103" s="2"/>
      <c r="F103" s="15" t="s">
        <v>405</v>
      </c>
      <c r="G103" s="15"/>
      <c r="H103" s="15"/>
      <c r="I103" s="15"/>
      <c r="J103" s="15"/>
      <c r="K103" s="15" t="str">
        <f t="shared" si="1"/>
        <v/>
      </c>
      <c r="L103" s="16"/>
    </row>
    <row r="104" spans="1:12">
      <c r="A104" s="4">
        <v>12032</v>
      </c>
      <c r="B104" s="2" t="s">
        <v>92</v>
      </c>
      <c r="C104" s="2" t="s">
        <v>221</v>
      </c>
      <c r="D104" s="2"/>
      <c r="E104" s="2"/>
      <c r="F104" s="15" t="s">
        <v>405</v>
      </c>
      <c r="G104" s="15"/>
      <c r="H104" s="15"/>
      <c r="I104" s="15"/>
      <c r="J104" s="15"/>
      <c r="K104" s="15" t="str">
        <f t="shared" si="1"/>
        <v/>
      </c>
      <c r="L104" s="16"/>
    </row>
    <row r="105" spans="1:12">
      <c r="A105" s="4">
        <v>12033</v>
      </c>
      <c r="B105" s="2" t="s">
        <v>93</v>
      </c>
      <c r="C105" s="2" t="s">
        <v>222</v>
      </c>
      <c r="D105" s="2"/>
      <c r="E105" s="2"/>
      <c r="F105" s="15" t="s">
        <v>413</v>
      </c>
      <c r="G105" s="15"/>
      <c r="H105" s="15"/>
      <c r="I105" s="15"/>
      <c r="J105" s="15"/>
      <c r="K105" s="15" t="str">
        <f t="shared" si="1"/>
        <v/>
      </c>
      <c r="L105" s="16"/>
    </row>
    <row r="106" spans="1:12">
      <c r="A106" s="4">
        <v>12039</v>
      </c>
      <c r="B106" s="2" t="s">
        <v>94</v>
      </c>
      <c r="C106" s="2" t="s">
        <v>223</v>
      </c>
      <c r="D106" s="2"/>
      <c r="E106" s="2"/>
      <c r="F106" s="15" t="s">
        <v>413</v>
      </c>
      <c r="G106" s="15"/>
      <c r="H106" s="15"/>
      <c r="I106" s="15"/>
      <c r="J106" s="15"/>
      <c r="K106" s="15" t="str">
        <f t="shared" si="1"/>
        <v/>
      </c>
      <c r="L106" s="16"/>
    </row>
    <row r="107" spans="1:12">
      <c r="A107" s="4">
        <v>12041</v>
      </c>
      <c r="B107" s="2" t="s">
        <v>95</v>
      </c>
      <c r="C107" s="2" t="s">
        <v>224</v>
      </c>
      <c r="D107" s="2"/>
      <c r="E107" s="2"/>
      <c r="F107" s="15" t="s">
        <v>405</v>
      </c>
      <c r="G107" s="15"/>
      <c r="H107" s="15"/>
      <c r="I107" s="15"/>
      <c r="J107" s="15"/>
      <c r="K107" s="15" t="str">
        <f t="shared" si="1"/>
        <v/>
      </c>
      <c r="L107" s="16"/>
    </row>
    <row r="108" spans="1:12">
      <c r="A108" s="4">
        <v>12042</v>
      </c>
      <c r="B108" s="2" t="s">
        <v>96</v>
      </c>
      <c r="C108" s="2" t="s">
        <v>225</v>
      </c>
      <c r="D108" s="2"/>
      <c r="E108" s="2"/>
      <c r="F108" s="15" t="s">
        <v>413</v>
      </c>
      <c r="G108" s="15"/>
      <c r="H108" s="15"/>
      <c r="I108" s="15"/>
      <c r="J108" s="15"/>
      <c r="K108" s="15" t="str">
        <f t="shared" si="1"/>
        <v/>
      </c>
      <c r="L108" s="16"/>
    </row>
    <row r="109" spans="1:12">
      <c r="A109" s="4">
        <v>13020</v>
      </c>
      <c r="B109" s="2" t="s">
        <v>97</v>
      </c>
      <c r="C109" s="2" t="s">
        <v>226</v>
      </c>
      <c r="D109" s="2"/>
      <c r="E109" s="2"/>
      <c r="F109" s="15" t="s">
        <v>405</v>
      </c>
      <c r="G109" s="15"/>
      <c r="H109" s="15"/>
      <c r="I109" s="15"/>
      <c r="J109" s="15"/>
      <c r="K109" s="15" t="str">
        <f t="shared" si="1"/>
        <v/>
      </c>
      <c r="L109" s="16"/>
    </row>
    <row r="110" spans="1:12">
      <c r="A110" s="4">
        <v>13021</v>
      </c>
      <c r="B110" s="2" t="s">
        <v>98</v>
      </c>
      <c r="C110" s="2" t="s">
        <v>227</v>
      </c>
      <c r="D110" s="2"/>
      <c r="E110" s="2"/>
      <c r="F110" s="15" t="s">
        <v>405</v>
      </c>
      <c r="G110" s="15"/>
      <c r="H110" s="15"/>
      <c r="I110" s="15"/>
      <c r="J110" s="15"/>
      <c r="K110" s="15" t="str">
        <f t="shared" si="1"/>
        <v/>
      </c>
      <c r="L110" s="16"/>
    </row>
    <row r="111" spans="1:12">
      <c r="A111" s="4">
        <v>13023</v>
      </c>
      <c r="B111" s="2" t="s">
        <v>99</v>
      </c>
      <c r="C111" s="2" t="s">
        <v>228</v>
      </c>
      <c r="D111" s="2"/>
      <c r="E111" s="2"/>
      <c r="F111" s="15" t="s">
        <v>413</v>
      </c>
      <c r="G111" s="15"/>
      <c r="H111" s="15"/>
      <c r="I111" s="15"/>
      <c r="J111" s="15"/>
      <c r="K111" s="15" t="str">
        <f t="shared" si="1"/>
        <v/>
      </c>
      <c r="L111" s="16"/>
    </row>
    <row r="112" spans="1:12">
      <c r="A112" s="4">
        <v>13025</v>
      </c>
      <c r="B112" s="2" t="s">
        <v>100</v>
      </c>
      <c r="C112" s="2" t="s">
        <v>229</v>
      </c>
      <c r="D112" s="2"/>
      <c r="E112" s="2"/>
      <c r="F112" s="15" t="s">
        <v>404</v>
      </c>
      <c r="G112" s="15"/>
      <c r="H112" s="15"/>
      <c r="I112" s="15"/>
      <c r="J112" s="15"/>
      <c r="K112" s="15" t="str">
        <f t="shared" si="1"/>
        <v/>
      </c>
      <c r="L112" s="16"/>
    </row>
    <row r="113" spans="1:12">
      <c r="A113" s="4">
        <v>13032</v>
      </c>
      <c r="B113" s="2" t="s">
        <v>101</v>
      </c>
      <c r="C113" s="2" t="s">
        <v>230</v>
      </c>
      <c r="D113" s="2"/>
      <c r="E113" s="2"/>
      <c r="F113" s="15" t="s">
        <v>408</v>
      </c>
      <c r="G113" s="15"/>
      <c r="H113" s="15"/>
      <c r="I113" s="15"/>
      <c r="J113" s="15"/>
      <c r="K113" s="15" t="str">
        <f t="shared" si="1"/>
        <v/>
      </c>
      <c r="L113" s="16"/>
    </row>
    <row r="114" spans="1:12">
      <c r="A114" s="4">
        <v>13033</v>
      </c>
      <c r="B114" s="2" t="s">
        <v>102</v>
      </c>
      <c r="C114" s="2" t="s">
        <v>231</v>
      </c>
      <c r="D114" s="2"/>
      <c r="E114" s="2"/>
      <c r="F114" s="15" t="s">
        <v>405</v>
      </c>
      <c r="G114" s="15"/>
      <c r="H114" s="15"/>
      <c r="I114" s="15"/>
      <c r="J114" s="15"/>
      <c r="K114" s="15" t="str">
        <f t="shared" si="1"/>
        <v/>
      </c>
      <c r="L114" s="16"/>
    </row>
    <row r="115" spans="1:12">
      <c r="A115" s="4">
        <v>13034</v>
      </c>
      <c r="B115" s="2" t="s">
        <v>103</v>
      </c>
      <c r="C115" s="2" t="s">
        <v>232</v>
      </c>
      <c r="D115" s="2"/>
      <c r="E115" s="2"/>
      <c r="F115" s="15" t="s">
        <v>405</v>
      </c>
      <c r="G115" s="15"/>
      <c r="H115" s="15"/>
      <c r="I115" s="15"/>
      <c r="J115" s="15"/>
      <c r="K115" s="15" t="str">
        <f t="shared" si="1"/>
        <v/>
      </c>
      <c r="L115" s="16"/>
    </row>
    <row r="116" spans="1:12">
      <c r="A116" s="4">
        <v>13036</v>
      </c>
      <c r="B116" s="2" t="s">
        <v>104</v>
      </c>
      <c r="C116" s="2" t="s">
        <v>233</v>
      </c>
      <c r="D116" s="2"/>
      <c r="E116" s="2"/>
      <c r="F116" s="15" t="s">
        <v>405</v>
      </c>
      <c r="G116" s="15"/>
      <c r="H116" s="15"/>
      <c r="I116" s="15"/>
      <c r="J116" s="15"/>
      <c r="K116" s="15" t="str">
        <f t="shared" si="1"/>
        <v/>
      </c>
      <c r="L116" s="16"/>
    </row>
    <row r="117" spans="1:12">
      <c r="A117" s="4">
        <v>14020</v>
      </c>
      <c r="B117" s="2" t="s">
        <v>105</v>
      </c>
      <c r="C117" s="2" t="s">
        <v>234</v>
      </c>
      <c r="D117" s="2"/>
      <c r="E117" s="2"/>
      <c r="F117" s="15" t="s">
        <v>413</v>
      </c>
      <c r="G117" s="15"/>
      <c r="H117" s="15"/>
      <c r="I117" s="15"/>
      <c r="J117" s="15"/>
      <c r="K117" s="15" t="str">
        <f t="shared" si="1"/>
        <v/>
      </c>
      <c r="L117" s="16"/>
    </row>
    <row r="118" spans="1:12">
      <c r="A118" s="4">
        <v>14021</v>
      </c>
      <c r="B118" s="2" t="s">
        <v>106</v>
      </c>
      <c r="C118" s="2" t="s">
        <v>235</v>
      </c>
      <c r="D118" s="2"/>
      <c r="E118" s="2"/>
      <c r="F118" s="15" t="s">
        <v>405</v>
      </c>
      <c r="G118" s="15"/>
      <c r="H118" s="15"/>
      <c r="I118" s="15"/>
      <c r="J118" s="15"/>
      <c r="K118" s="15" t="str">
        <f t="shared" si="1"/>
        <v/>
      </c>
      <c r="L118" s="16"/>
    </row>
    <row r="119" spans="1:12">
      <c r="A119" s="4">
        <v>14022</v>
      </c>
      <c r="B119" s="2" t="s">
        <v>107</v>
      </c>
      <c r="C119" s="2" t="s">
        <v>236</v>
      </c>
      <c r="D119" s="2"/>
      <c r="E119" s="2"/>
      <c r="F119" s="15" t="s">
        <v>405</v>
      </c>
      <c r="G119" s="15"/>
      <c r="H119" s="15"/>
      <c r="I119" s="15"/>
      <c r="J119" s="15"/>
      <c r="K119" s="15" t="str">
        <f t="shared" si="1"/>
        <v/>
      </c>
      <c r="L119" s="16"/>
    </row>
    <row r="120" spans="1:12">
      <c r="A120" s="4">
        <v>14025</v>
      </c>
      <c r="B120" s="2" t="s">
        <v>108</v>
      </c>
      <c r="C120" s="2" t="s">
        <v>237</v>
      </c>
      <c r="D120" s="2"/>
      <c r="E120" s="2"/>
      <c r="F120" s="15" t="s">
        <v>413</v>
      </c>
      <c r="G120" s="15"/>
      <c r="H120" s="15"/>
      <c r="I120" s="15"/>
      <c r="J120" s="15"/>
      <c r="K120" s="15" t="str">
        <f t="shared" si="1"/>
        <v/>
      </c>
      <c r="L120" s="16"/>
    </row>
    <row r="121" spans="1:12">
      <c r="A121" s="4">
        <v>14026</v>
      </c>
      <c r="B121" s="2" t="s">
        <v>109</v>
      </c>
      <c r="C121" s="2" t="s">
        <v>238</v>
      </c>
      <c r="D121" s="2"/>
      <c r="E121" s="2"/>
      <c r="F121" s="15" t="s">
        <v>413</v>
      </c>
      <c r="G121" s="15"/>
      <c r="H121" s="15"/>
      <c r="I121" s="15"/>
      <c r="J121" s="15"/>
      <c r="K121" s="15" t="str">
        <f t="shared" si="1"/>
        <v/>
      </c>
      <c r="L121" s="16"/>
    </row>
    <row r="122" spans="1:12">
      <c r="A122" s="4">
        <v>14027</v>
      </c>
      <c r="B122" s="2" t="s">
        <v>110</v>
      </c>
      <c r="C122" s="2" t="s">
        <v>239</v>
      </c>
      <c r="D122" s="2"/>
      <c r="E122" s="2"/>
      <c r="F122" s="15" t="s">
        <v>404</v>
      </c>
      <c r="G122" s="15"/>
      <c r="H122" s="15"/>
      <c r="I122" s="15"/>
      <c r="J122" s="15"/>
      <c r="K122" s="15" t="str">
        <f t="shared" si="1"/>
        <v/>
      </c>
      <c r="L122" s="16"/>
    </row>
    <row r="123" spans="1:12">
      <c r="A123" s="4">
        <v>14029</v>
      </c>
      <c r="B123" s="2" t="s">
        <v>111</v>
      </c>
      <c r="C123" s="2" t="s">
        <v>240</v>
      </c>
      <c r="D123" s="2"/>
      <c r="E123" s="2"/>
      <c r="F123" s="15" t="s">
        <v>405</v>
      </c>
      <c r="G123" s="15"/>
      <c r="H123" s="15"/>
      <c r="I123" s="15"/>
      <c r="J123" s="15"/>
      <c r="K123" s="15" t="str">
        <f t="shared" si="1"/>
        <v/>
      </c>
      <c r="L123" s="16"/>
    </row>
    <row r="124" spans="1:12">
      <c r="A124" s="4">
        <v>14030</v>
      </c>
      <c r="B124" s="2" t="s">
        <v>112</v>
      </c>
      <c r="C124" s="2" t="s">
        <v>241</v>
      </c>
      <c r="D124" s="2"/>
      <c r="E124" s="2"/>
      <c r="F124" s="15" t="s">
        <v>405</v>
      </c>
      <c r="G124" s="15"/>
      <c r="H124" s="15"/>
      <c r="I124" s="15"/>
      <c r="J124" s="15"/>
      <c r="K124" s="15" t="str">
        <f t="shared" si="1"/>
        <v/>
      </c>
      <c r="L124" s="16"/>
    </row>
    <row r="125" spans="1:12">
      <c r="A125" s="4">
        <v>14032</v>
      </c>
      <c r="B125" s="2" t="s">
        <v>113</v>
      </c>
      <c r="C125" s="2" t="s">
        <v>242</v>
      </c>
      <c r="D125" s="2"/>
      <c r="E125" s="2"/>
      <c r="F125" s="15" t="s">
        <v>405</v>
      </c>
      <c r="G125" s="15"/>
      <c r="H125" s="15"/>
      <c r="I125" s="15"/>
      <c r="J125" s="15"/>
      <c r="K125" s="15" t="str">
        <f t="shared" si="1"/>
        <v/>
      </c>
      <c r="L125" s="16"/>
    </row>
    <row r="126" spans="1:12">
      <c r="A126" s="4">
        <v>14034</v>
      </c>
      <c r="B126" s="2" t="s">
        <v>114</v>
      </c>
      <c r="C126" s="2" t="s">
        <v>243</v>
      </c>
      <c r="D126" s="2"/>
      <c r="E126" s="2"/>
      <c r="F126" s="15" t="s">
        <v>405</v>
      </c>
      <c r="G126" s="15"/>
      <c r="H126" s="15"/>
      <c r="I126" s="15"/>
      <c r="J126" s="15"/>
      <c r="K126" s="15" t="str">
        <f t="shared" si="1"/>
        <v/>
      </c>
      <c r="L126" s="16"/>
    </row>
    <row r="127" spans="1:12">
      <c r="A127" s="4">
        <v>14036</v>
      </c>
      <c r="B127" s="2" t="s">
        <v>115</v>
      </c>
      <c r="C127" s="2" t="s">
        <v>244</v>
      </c>
      <c r="D127" s="2"/>
      <c r="E127" s="2"/>
      <c r="F127" s="15" t="s">
        <v>405</v>
      </c>
      <c r="G127" s="15"/>
      <c r="H127" s="15"/>
      <c r="I127" s="15"/>
      <c r="J127" s="15"/>
      <c r="K127" s="15" t="str">
        <f t="shared" si="1"/>
        <v/>
      </c>
      <c r="L127" s="16"/>
    </row>
    <row r="128" spans="1:12">
      <c r="A128" s="4">
        <v>14042</v>
      </c>
      <c r="B128" s="2" t="s">
        <v>116</v>
      </c>
      <c r="C128" s="2" t="s">
        <v>245</v>
      </c>
      <c r="D128" s="2"/>
      <c r="E128" s="2"/>
      <c r="F128" s="15" t="s">
        <v>409</v>
      </c>
      <c r="G128" s="15"/>
      <c r="H128" s="15"/>
      <c r="I128" s="15"/>
      <c r="J128" s="15"/>
      <c r="K128" s="15" t="str">
        <f t="shared" si="1"/>
        <v/>
      </c>
      <c r="L128" s="16"/>
    </row>
    <row r="129" spans="1:12">
      <c r="A129" s="4">
        <v>14043</v>
      </c>
      <c r="B129" s="2" t="s">
        <v>117</v>
      </c>
      <c r="C129" s="2" t="s">
        <v>246</v>
      </c>
      <c r="D129" s="2"/>
      <c r="E129" s="2"/>
      <c r="F129" s="15" t="s">
        <v>405</v>
      </c>
      <c r="G129" s="15"/>
      <c r="H129" s="15"/>
      <c r="I129" s="15"/>
      <c r="J129" s="15"/>
      <c r="K129" s="15" t="str">
        <f t="shared" si="1"/>
        <v/>
      </c>
      <c r="L129" s="16"/>
    </row>
    <row r="130" spans="1:12">
      <c r="A130" s="4">
        <v>14045</v>
      </c>
      <c r="B130" s="2" t="s">
        <v>118</v>
      </c>
      <c r="C130" s="2" t="s">
        <v>247</v>
      </c>
      <c r="D130" s="2"/>
      <c r="E130" s="2"/>
      <c r="F130" s="15" t="s">
        <v>405</v>
      </c>
      <c r="G130" s="15"/>
      <c r="H130" s="15"/>
      <c r="I130" s="15"/>
      <c r="J130" s="15"/>
      <c r="K130" s="15" t="str">
        <f t="shared" si="1"/>
        <v/>
      </c>
      <c r="L130" s="16"/>
    </row>
    <row r="131" spans="1:12">
      <c r="A131" s="4">
        <v>14046</v>
      </c>
      <c r="B131" s="2" t="s">
        <v>119</v>
      </c>
      <c r="C131" s="2" t="s">
        <v>248</v>
      </c>
      <c r="D131" s="2"/>
      <c r="E131" s="2"/>
      <c r="F131" s="15" t="s">
        <v>405</v>
      </c>
      <c r="G131" s="15"/>
      <c r="H131" s="15"/>
      <c r="I131" s="15"/>
      <c r="J131" s="15"/>
      <c r="K131" s="15" t="str">
        <f t="shared" si="1"/>
        <v/>
      </c>
      <c r="L131" s="16"/>
    </row>
    <row r="132" spans="1:12">
      <c r="A132" s="4">
        <v>14047</v>
      </c>
      <c r="B132" s="2" t="s">
        <v>120</v>
      </c>
      <c r="C132" s="2" t="s">
        <v>249</v>
      </c>
      <c r="D132" s="2"/>
      <c r="E132" s="2"/>
      <c r="F132" s="15" t="s">
        <v>413</v>
      </c>
      <c r="G132" s="15"/>
      <c r="H132" s="15"/>
      <c r="I132" s="15"/>
      <c r="J132" s="15"/>
      <c r="K132" s="15" t="str">
        <f t="shared" si="1"/>
        <v/>
      </c>
      <c r="L132" s="16"/>
    </row>
    <row r="133" spans="1:12" ht="17.25" thickBot="1">
      <c r="A133" s="42">
        <v>14050</v>
      </c>
      <c r="B133" s="5" t="s">
        <v>121</v>
      </c>
      <c r="C133" s="5" t="s">
        <v>250</v>
      </c>
      <c r="D133" s="5"/>
      <c r="E133" s="5"/>
      <c r="F133" s="33" t="s">
        <v>413</v>
      </c>
      <c r="G133" s="33"/>
      <c r="H133" s="33"/>
      <c r="I133" s="33"/>
      <c r="J133" s="33"/>
      <c r="K133" s="33" t="str">
        <f t="shared" si="1"/>
        <v/>
      </c>
      <c r="L133" s="49"/>
    </row>
    <row r="134" spans="1:12">
      <c r="A134" s="43">
        <v>11025</v>
      </c>
      <c r="B134" s="44" t="s">
        <v>122</v>
      </c>
      <c r="C134" s="44" t="s">
        <v>251</v>
      </c>
      <c r="D134" s="44"/>
      <c r="E134" s="44"/>
      <c r="F134" s="20" t="s">
        <v>403</v>
      </c>
      <c r="G134" s="20"/>
      <c r="H134" s="20"/>
      <c r="I134" s="20"/>
      <c r="J134" s="20"/>
      <c r="K134" s="20"/>
      <c r="L134" s="21"/>
    </row>
    <row r="135" spans="1:12">
      <c r="A135" s="6">
        <v>11026</v>
      </c>
      <c r="B135" s="45" t="s">
        <v>123</v>
      </c>
      <c r="C135" s="45" t="s">
        <v>252</v>
      </c>
      <c r="D135" s="45"/>
      <c r="E135" s="45"/>
      <c r="F135" s="15" t="s">
        <v>413</v>
      </c>
      <c r="G135" s="15"/>
      <c r="H135" s="15"/>
      <c r="I135" s="15"/>
      <c r="J135" s="15"/>
      <c r="K135" s="15"/>
      <c r="L135" s="16"/>
    </row>
    <row r="136" spans="1:12">
      <c r="A136" s="6">
        <v>11027</v>
      </c>
      <c r="B136" s="45" t="s">
        <v>401</v>
      </c>
      <c r="C136" s="45" t="s">
        <v>253</v>
      </c>
      <c r="D136" s="45"/>
      <c r="E136" s="45"/>
      <c r="F136" s="15" t="s">
        <v>413</v>
      </c>
      <c r="G136" s="15"/>
      <c r="H136" s="15"/>
      <c r="I136" s="15"/>
      <c r="J136" s="15"/>
      <c r="K136" s="15"/>
      <c r="L136" s="16"/>
    </row>
    <row r="137" spans="1:12">
      <c r="A137" s="6">
        <v>11043</v>
      </c>
      <c r="B137" s="45" t="s">
        <v>124</v>
      </c>
      <c r="C137" s="45" t="s">
        <v>254</v>
      </c>
      <c r="D137" s="45"/>
      <c r="E137" s="45"/>
      <c r="F137" s="15" t="s">
        <v>405</v>
      </c>
      <c r="G137" s="15"/>
      <c r="H137" s="15"/>
      <c r="I137" s="15"/>
      <c r="J137" s="15"/>
      <c r="K137" s="15"/>
      <c r="L137" s="16"/>
    </row>
    <row r="138" spans="1:12">
      <c r="A138" s="6">
        <v>11045</v>
      </c>
      <c r="B138" s="45" t="s">
        <v>125</v>
      </c>
      <c r="C138" s="45" t="s">
        <v>255</v>
      </c>
      <c r="D138" s="45"/>
      <c r="E138" s="45"/>
      <c r="F138" s="15" t="s">
        <v>417</v>
      </c>
      <c r="G138" s="15"/>
      <c r="H138" s="15"/>
      <c r="I138" s="15"/>
      <c r="J138" s="15"/>
      <c r="K138" s="15"/>
      <c r="L138" s="16"/>
    </row>
    <row r="139" spans="1:12">
      <c r="A139" s="6">
        <v>11048</v>
      </c>
      <c r="B139" s="45" t="s">
        <v>126</v>
      </c>
      <c r="C139" s="45" t="s">
        <v>256</v>
      </c>
      <c r="D139" s="45"/>
      <c r="E139" s="45"/>
      <c r="F139" s="15" t="s">
        <v>405</v>
      </c>
      <c r="G139" s="15"/>
      <c r="H139" s="15"/>
      <c r="I139" s="15"/>
      <c r="J139" s="15"/>
      <c r="K139" s="15"/>
      <c r="L139" s="16"/>
    </row>
    <row r="140" spans="1:12">
      <c r="A140" s="6">
        <v>11051</v>
      </c>
      <c r="B140" s="45" t="s">
        <v>127</v>
      </c>
      <c r="C140" s="45" t="s">
        <v>257</v>
      </c>
      <c r="D140" s="45"/>
      <c r="E140" s="45"/>
      <c r="F140" s="15" t="e">
        <v>#N/A</v>
      </c>
      <c r="G140" s="15"/>
      <c r="H140" s="15"/>
      <c r="I140" s="15"/>
      <c r="J140" s="15"/>
      <c r="K140" s="15"/>
      <c r="L140" s="16"/>
    </row>
    <row r="141" spans="1:12">
      <c r="A141" s="6">
        <v>11052</v>
      </c>
      <c r="B141" s="45" t="s">
        <v>128</v>
      </c>
      <c r="C141" s="45" t="s">
        <v>258</v>
      </c>
      <c r="D141" s="45"/>
      <c r="E141" s="45"/>
      <c r="F141" s="15" t="e">
        <v>#N/A</v>
      </c>
      <c r="G141" s="15"/>
      <c r="H141" s="15"/>
      <c r="I141" s="15"/>
      <c r="J141" s="15"/>
      <c r="K141" s="15"/>
      <c r="L141" s="16"/>
    </row>
    <row r="142" spans="1:12">
      <c r="A142" s="6">
        <v>11053</v>
      </c>
      <c r="B142" s="45" t="s">
        <v>129</v>
      </c>
      <c r="C142" s="45" t="s">
        <v>259</v>
      </c>
      <c r="D142" s="45"/>
      <c r="E142" s="45"/>
      <c r="F142" s="15" t="s">
        <v>405</v>
      </c>
      <c r="G142" s="15"/>
      <c r="H142" s="15"/>
      <c r="I142" s="15"/>
      <c r="J142" s="15"/>
      <c r="K142" s="15"/>
      <c r="L142" s="16"/>
    </row>
    <row r="143" spans="1:12">
      <c r="A143" s="6">
        <v>11054</v>
      </c>
      <c r="B143" s="45" t="s">
        <v>130</v>
      </c>
      <c r="C143" s="45" t="s">
        <v>260</v>
      </c>
      <c r="D143" s="45"/>
      <c r="E143" s="45"/>
      <c r="F143" s="15" t="s">
        <v>405</v>
      </c>
      <c r="G143" s="15"/>
      <c r="H143" s="15"/>
      <c r="I143" s="15"/>
      <c r="J143" s="15"/>
      <c r="K143" s="15"/>
      <c r="L143" s="16"/>
    </row>
    <row r="144" spans="1:12">
      <c r="A144" s="6">
        <v>12031</v>
      </c>
      <c r="B144" s="45" t="s">
        <v>131</v>
      </c>
      <c r="C144" s="45" t="s">
        <v>261</v>
      </c>
      <c r="D144" s="45"/>
      <c r="E144" s="45"/>
      <c r="F144" s="15" t="s">
        <v>405</v>
      </c>
      <c r="G144" s="15"/>
      <c r="H144" s="15"/>
      <c r="I144" s="15"/>
      <c r="J144" s="15"/>
      <c r="K144" s="15"/>
      <c r="L144" s="16"/>
    </row>
    <row r="145" spans="1:12">
      <c r="A145" s="6">
        <v>12040</v>
      </c>
      <c r="B145" s="45" t="s">
        <v>132</v>
      </c>
      <c r="C145" s="45" t="s">
        <v>262</v>
      </c>
      <c r="D145" s="45"/>
      <c r="E145" s="45"/>
      <c r="F145" s="15" t="s">
        <v>413</v>
      </c>
      <c r="G145" s="15"/>
      <c r="H145" s="15"/>
      <c r="I145" s="15"/>
      <c r="J145" s="15"/>
      <c r="K145" s="15"/>
      <c r="L145" s="16"/>
    </row>
    <row r="146" spans="1:12">
      <c r="A146" s="6">
        <v>12044</v>
      </c>
      <c r="B146" s="45" t="s">
        <v>99</v>
      </c>
      <c r="C146" s="45" t="s">
        <v>263</v>
      </c>
      <c r="D146" s="45"/>
      <c r="E146" s="45"/>
      <c r="F146" s="15" t="s">
        <v>413</v>
      </c>
      <c r="G146" s="15"/>
      <c r="H146" s="15"/>
      <c r="I146" s="15"/>
      <c r="J146" s="15"/>
      <c r="K146" s="15"/>
      <c r="L146" s="16"/>
    </row>
    <row r="147" spans="1:12">
      <c r="A147" s="6">
        <v>12045</v>
      </c>
      <c r="B147" s="45" t="s">
        <v>402</v>
      </c>
      <c r="C147" s="45" t="s">
        <v>264</v>
      </c>
      <c r="D147" s="45"/>
      <c r="E147" s="45"/>
      <c r="F147" s="15" t="s">
        <v>405</v>
      </c>
      <c r="G147" s="15"/>
      <c r="H147" s="15"/>
      <c r="I147" s="15"/>
      <c r="J147" s="15"/>
      <c r="K147" s="15"/>
      <c r="L147" s="16"/>
    </row>
    <row r="148" spans="1:12">
      <c r="A148" s="6">
        <v>13038</v>
      </c>
      <c r="B148" s="45" t="s">
        <v>133</v>
      </c>
      <c r="C148" s="45" t="s">
        <v>265</v>
      </c>
      <c r="D148" s="45"/>
      <c r="E148" s="45"/>
      <c r="F148" s="15" t="s">
        <v>405</v>
      </c>
      <c r="G148" s="15"/>
      <c r="H148" s="15"/>
      <c r="I148" s="15"/>
      <c r="J148" s="15"/>
      <c r="K148" s="15"/>
      <c r="L148" s="16"/>
    </row>
    <row r="149" spans="1:12">
      <c r="A149" s="6">
        <v>14028</v>
      </c>
      <c r="B149" s="45" t="s">
        <v>118</v>
      </c>
      <c r="C149" s="45" t="s">
        <v>266</v>
      </c>
      <c r="D149" s="45"/>
      <c r="E149" s="45"/>
      <c r="F149" s="15" t="s">
        <v>405</v>
      </c>
      <c r="G149" s="15"/>
      <c r="H149" s="15"/>
      <c r="I149" s="15"/>
      <c r="J149" s="15"/>
      <c r="K149" s="15"/>
      <c r="L149" s="16"/>
    </row>
    <row r="150" spans="1:12">
      <c r="A150" s="6">
        <v>14037</v>
      </c>
      <c r="B150" s="45" t="s">
        <v>134</v>
      </c>
      <c r="C150" s="45" t="s">
        <v>267</v>
      </c>
      <c r="D150" s="45"/>
      <c r="E150" s="45"/>
      <c r="F150" s="15" t="s">
        <v>405</v>
      </c>
      <c r="G150" s="15"/>
      <c r="H150" s="15"/>
      <c r="I150" s="15"/>
      <c r="J150" s="15"/>
      <c r="K150" s="15"/>
      <c r="L150" s="16"/>
    </row>
    <row r="151" spans="1:12">
      <c r="A151" s="6">
        <v>14038</v>
      </c>
      <c r="B151" s="45" t="s">
        <v>135</v>
      </c>
      <c r="C151" s="45" t="s">
        <v>268</v>
      </c>
      <c r="D151" s="45"/>
      <c r="E151" s="45"/>
      <c r="F151" s="15" t="s">
        <v>413</v>
      </c>
      <c r="G151" s="15"/>
      <c r="H151" s="15"/>
      <c r="I151" s="15"/>
      <c r="J151" s="15"/>
      <c r="K151" s="15"/>
      <c r="L151" s="16"/>
    </row>
    <row r="152" spans="1:12">
      <c r="A152" s="6">
        <v>14039</v>
      </c>
      <c r="B152" s="45" t="s">
        <v>80</v>
      </c>
      <c r="C152" s="45" t="s">
        <v>269</v>
      </c>
      <c r="D152" s="45"/>
      <c r="E152" s="45"/>
      <c r="F152" s="15" t="s">
        <v>405</v>
      </c>
      <c r="G152" s="15"/>
      <c r="H152" s="15"/>
      <c r="I152" s="15"/>
      <c r="J152" s="15"/>
      <c r="K152" s="15"/>
      <c r="L152" s="16"/>
    </row>
    <row r="153" spans="1:12">
      <c r="A153" s="6">
        <v>14041</v>
      </c>
      <c r="B153" s="45" t="s">
        <v>136</v>
      </c>
      <c r="C153" s="45" t="s">
        <v>270</v>
      </c>
      <c r="D153" s="45"/>
      <c r="E153" s="45"/>
      <c r="F153" s="15" t="e">
        <v>#N/A</v>
      </c>
      <c r="G153" s="15"/>
      <c r="H153" s="15"/>
      <c r="I153" s="15"/>
      <c r="J153" s="15"/>
      <c r="K153" s="15"/>
      <c r="L153" s="16"/>
    </row>
    <row r="154" spans="1:12">
      <c r="A154" s="6">
        <v>14044</v>
      </c>
      <c r="B154" s="45" t="s">
        <v>7</v>
      </c>
      <c r="C154" s="45" t="s">
        <v>271</v>
      </c>
      <c r="D154" s="45"/>
      <c r="E154" s="45"/>
      <c r="F154" s="15" t="s">
        <v>405</v>
      </c>
      <c r="G154" s="15"/>
      <c r="H154" s="15"/>
      <c r="I154" s="15"/>
      <c r="J154" s="15"/>
      <c r="K154" s="15"/>
      <c r="L154" s="16"/>
    </row>
    <row r="155" spans="1:12">
      <c r="A155" s="6">
        <v>14048</v>
      </c>
      <c r="B155" s="45" t="s">
        <v>137</v>
      </c>
      <c r="C155" s="45" t="s">
        <v>272</v>
      </c>
      <c r="D155" s="45"/>
      <c r="E155" s="45"/>
      <c r="F155" s="15" t="e">
        <v>#N/A</v>
      </c>
      <c r="G155" s="15"/>
      <c r="H155" s="15"/>
      <c r="I155" s="15"/>
      <c r="J155" s="15"/>
      <c r="K155" s="15"/>
      <c r="L155" s="16"/>
    </row>
    <row r="156" spans="1:12" ht="17.25" thickBot="1">
      <c r="A156" s="46">
        <v>14049</v>
      </c>
      <c r="B156" s="47" t="s">
        <v>138</v>
      </c>
      <c r="C156" s="47" t="s">
        <v>273</v>
      </c>
      <c r="D156" s="47"/>
      <c r="E156" s="47"/>
      <c r="F156" s="33" t="e">
        <v>#N/A</v>
      </c>
      <c r="G156" s="33"/>
      <c r="H156" s="33"/>
      <c r="I156" s="33"/>
      <c r="J156" s="33"/>
      <c r="K156" s="33"/>
      <c r="L156" s="49"/>
    </row>
    <row r="157" spans="1:12">
      <c r="B157" s="17"/>
      <c r="C157" s="17"/>
      <c r="D157" s="17"/>
      <c r="E157" s="17"/>
    </row>
    <row r="158" spans="1:12">
      <c r="B158" s="17"/>
      <c r="C158" s="17"/>
      <c r="D158" s="17"/>
      <c r="E158" s="17"/>
    </row>
    <row r="159" spans="1:12">
      <c r="B159" s="17"/>
      <c r="C159" s="17"/>
      <c r="D159" s="17"/>
      <c r="E159" s="17"/>
    </row>
    <row r="160" spans="1:12">
      <c r="B160" s="17"/>
      <c r="C160" s="17"/>
      <c r="D160" s="17"/>
      <c r="E160" s="17"/>
    </row>
    <row r="161" spans="2:5">
      <c r="B161" s="17"/>
      <c r="C161" s="17"/>
      <c r="D161" s="17"/>
      <c r="E161" s="17"/>
    </row>
    <row r="162" spans="2:5">
      <c r="B162" s="17"/>
      <c r="C162" s="17"/>
      <c r="D162" s="17"/>
      <c r="E162" s="17"/>
    </row>
    <row r="163" spans="2:5">
      <c r="B163" s="17"/>
      <c r="C163" s="17"/>
      <c r="D163" s="17"/>
      <c r="E163" s="17"/>
    </row>
  </sheetData>
  <autoFilter ref="A1:H156">
    <filterColumn colId="3"/>
  </autoFilter>
  <phoneticPr fontId="1" type="noConversion"/>
  <pageMargins left="0.7" right="0.7" top="0.75" bottom="0.75" header="0.3" footer="0.3"/>
  <pageSetup paperSize="9" orientation="portrait" verticalDpi="300" r:id="rId1"/>
  <ignoredErrors>
    <ignoredError sqref="E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B2:O22"/>
  <sheetViews>
    <sheetView workbookViewId="0">
      <selection activeCell="H26" sqref="H26"/>
    </sheetView>
  </sheetViews>
  <sheetFormatPr defaultRowHeight="16.5"/>
  <cols>
    <col min="1" max="3" width="9" style="53"/>
    <col min="4" max="4" width="36.5" style="53" bestFit="1" customWidth="1"/>
    <col min="5" max="5" width="9" style="53"/>
    <col min="6" max="15" width="13.875" style="53" customWidth="1"/>
    <col min="16" max="16384" width="9" style="53"/>
  </cols>
  <sheetData>
    <row r="2" spans="2:15">
      <c r="B2" s="52" t="s">
        <v>777</v>
      </c>
      <c r="C2" s="52" t="s">
        <v>781</v>
      </c>
      <c r="D2" s="52" t="s">
        <v>778</v>
      </c>
      <c r="E2" s="52" t="s">
        <v>782</v>
      </c>
      <c r="F2" s="99" t="s">
        <v>783</v>
      </c>
      <c r="G2" s="100"/>
      <c r="H2" s="100"/>
      <c r="I2" s="100"/>
      <c r="J2" s="100"/>
      <c r="K2" s="100"/>
      <c r="L2" s="100"/>
      <c r="M2" s="100"/>
      <c r="N2" s="100"/>
      <c r="O2" s="101"/>
    </row>
    <row r="3" spans="2:15">
      <c r="B3" s="102">
        <v>1</v>
      </c>
      <c r="C3" s="102" t="s">
        <v>784</v>
      </c>
      <c r="D3" s="102" t="s">
        <v>833</v>
      </c>
      <c r="E3" s="1" t="s">
        <v>785</v>
      </c>
      <c r="F3" s="1" t="s">
        <v>786</v>
      </c>
      <c r="G3" s="1" t="s">
        <v>787</v>
      </c>
      <c r="H3" s="1"/>
      <c r="I3" s="1"/>
      <c r="J3" s="1"/>
      <c r="K3" s="1"/>
      <c r="L3" s="1"/>
      <c r="M3" s="1"/>
      <c r="N3" s="1"/>
      <c r="O3" s="1"/>
    </row>
    <row r="4" spans="2:15">
      <c r="B4" s="103"/>
      <c r="C4" s="103"/>
      <c r="D4" s="103"/>
      <c r="E4" s="54" t="s">
        <v>788</v>
      </c>
      <c r="F4" s="54" t="s">
        <v>789</v>
      </c>
      <c r="G4" s="54" t="s">
        <v>790</v>
      </c>
      <c r="H4" s="54" t="s">
        <v>791</v>
      </c>
      <c r="I4" s="54" t="s">
        <v>792</v>
      </c>
      <c r="J4" s="54" t="s">
        <v>40</v>
      </c>
      <c r="K4" s="54" t="s">
        <v>52</v>
      </c>
      <c r="L4" s="54" t="s">
        <v>793</v>
      </c>
      <c r="M4" s="54" t="s">
        <v>794</v>
      </c>
      <c r="N4" s="54" t="s">
        <v>38</v>
      </c>
      <c r="O4" s="54"/>
    </row>
    <row r="5" spans="2:15">
      <c r="B5" s="103"/>
      <c r="C5" s="103"/>
      <c r="D5" s="103"/>
      <c r="E5" s="52" t="s">
        <v>795</v>
      </c>
      <c r="F5" s="52"/>
      <c r="G5" s="52"/>
      <c r="H5" s="52"/>
      <c r="I5" s="52"/>
      <c r="J5" s="52"/>
      <c r="K5" s="52"/>
      <c r="L5" s="52"/>
      <c r="M5" s="52"/>
      <c r="N5" s="52"/>
      <c r="O5" s="52"/>
    </row>
    <row r="6" spans="2:15">
      <c r="B6" s="103"/>
      <c r="C6" s="103"/>
      <c r="D6" s="103"/>
      <c r="E6" s="52" t="s">
        <v>796</v>
      </c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2:15">
      <c r="B7" s="104"/>
      <c r="C7" s="104"/>
      <c r="D7" s="104"/>
      <c r="E7" s="52" t="s">
        <v>797</v>
      </c>
      <c r="F7" s="52"/>
      <c r="G7" s="52"/>
      <c r="H7" s="52"/>
      <c r="I7" s="52"/>
      <c r="J7" s="52"/>
      <c r="K7" s="52"/>
      <c r="L7" s="52"/>
      <c r="M7" s="52"/>
      <c r="N7" s="52"/>
      <c r="O7" s="52"/>
    </row>
    <row r="8" spans="2:15">
      <c r="B8" s="102">
        <v>2</v>
      </c>
      <c r="C8" s="102" t="s">
        <v>798</v>
      </c>
      <c r="D8" s="105" t="s">
        <v>834</v>
      </c>
      <c r="E8" s="1" t="s">
        <v>785</v>
      </c>
      <c r="F8" s="1" t="s">
        <v>799</v>
      </c>
      <c r="G8" s="1" t="s">
        <v>800</v>
      </c>
      <c r="H8" s="1"/>
      <c r="I8" s="1"/>
      <c r="J8" s="1"/>
      <c r="K8" s="1"/>
      <c r="L8" s="1"/>
      <c r="M8" s="1"/>
      <c r="N8" s="1"/>
      <c r="O8" s="1"/>
    </row>
    <row r="9" spans="2:15">
      <c r="B9" s="103"/>
      <c r="C9" s="103"/>
      <c r="D9" s="103"/>
      <c r="E9" s="54" t="s">
        <v>788</v>
      </c>
      <c r="F9" s="54" t="s">
        <v>801</v>
      </c>
      <c r="G9" s="54" t="s">
        <v>802</v>
      </c>
      <c r="H9" s="54" t="s">
        <v>803</v>
      </c>
      <c r="I9" s="54" t="s">
        <v>804</v>
      </c>
      <c r="J9" s="54" t="s">
        <v>805</v>
      </c>
      <c r="K9" s="54" t="s">
        <v>806</v>
      </c>
      <c r="L9" s="54" t="s">
        <v>807</v>
      </c>
      <c r="M9" s="54" t="s">
        <v>808</v>
      </c>
      <c r="N9" s="54" t="s">
        <v>2</v>
      </c>
      <c r="O9" s="54"/>
    </row>
    <row r="10" spans="2:15">
      <c r="B10" s="103"/>
      <c r="C10" s="103"/>
      <c r="D10" s="103"/>
      <c r="E10" s="52" t="s">
        <v>795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</row>
    <row r="11" spans="2:15">
      <c r="B11" s="103"/>
      <c r="C11" s="103"/>
      <c r="D11" s="103"/>
      <c r="E11" s="52" t="s">
        <v>796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</row>
    <row r="12" spans="2:15">
      <c r="B12" s="104"/>
      <c r="C12" s="104"/>
      <c r="D12" s="104"/>
      <c r="E12" s="52" t="s">
        <v>797</v>
      </c>
      <c r="F12" s="52"/>
      <c r="G12" s="52"/>
      <c r="H12" s="52"/>
      <c r="I12" s="52"/>
      <c r="J12" s="52"/>
      <c r="K12" s="52"/>
      <c r="L12" s="52"/>
      <c r="M12" s="52"/>
      <c r="N12" s="52"/>
      <c r="O12" s="52"/>
    </row>
    <row r="13" spans="2:15">
      <c r="B13" s="102">
        <v>3</v>
      </c>
      <c r="C13" s="102" t="s">
        <v>809</v>
      </c>
      <c r="D13" s="105" t="s">
        <v>835</v>
      </c>
      <c r="E13" s="1" t="s">
        <v>785</v>
      </c>
      <c r="F13" s="1" t="s">
        <v>810</v>
      </c>
      <c r="G13" s="1" t="s">
        <v>811</v>
      </c>
      <c r="H13" s="1"/>
      <c r="I13" s="1"/>
      <c r="J13" s="1"/>
      <c r="K13" s="1"/>
      <c r="L13" s="1"/>
      <c r="M13" s="1"/>
      <c r="N13" s="1"/>
      <c r="O13" s="1"/>
    </row>
    <row r="14" spans="2:15">
      <c r="B14" s="103"/>
      <c r="C14" s="103"/>
      <c r="D14" s="103"/>
      <c r="E14" s="54" t="s">
        <v>788</v>
      </c>
      <c r="F14" s="54" t="s">
        <v>812</v>
      </c>
      <c r="G14" s="54" t="s">
        <v>813</v>
      </c>
      <c r="H14" s="54" t="s">
        <v>814</v>
      </c>
      <c r="I14" s="54" t="s">
        <v>815</v>
      </c>
      <c r="J14" s="54" t="s">
        <v>816</v>
      </c>
      <c r="K14" s="54" t="s">
        <v>817</v>
      </c>
      <c r="L14" s="54" t="s">
        <v>818</v>
      </c>
      <c r="M14" s="54" t="s">
        <v>819</v>
      </c>
      <c r="N14" s="54" t="s">
        <v>820</v>
      </c>
      <c r="O14" s="54"/>
    </row>
    <row r="15" spans="2:15">
      <c r="B15" s="103"/>
      <c r="C15" s="103"/>
      <c r="D15" s="103"/>
      <c r="E15" s="52" t="s">
        <v>795</v>
      </c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2:15">
      <c r="B16" s="103"/>
      <c r="C16" s="103"/>
      <c r="D16" s="103"/>
      <c r="E16" s="52" t="s">
        <v>796</v>
      </c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2:15">
      <c r="B17" s="104"/>
      <c r="C17" s="104"/>
      <c r="D17" s="104"/>
      <c r="E17" s="52" t="s">
        <v>797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spans="2:15" ht="16.5" customHeight="1">
      <c r="B18" s="102">
        <v>4</v>
      </c>
      <c r="C18" s="102" t="s">
        <v>821</v>
      </c>
      <c r="D18" s="105" t="s">
        <v>839</v>
      </c>
      <c r="E18" s="1" t="s">
        <v>785</v>
      </c>
      <c r="F18" s="1" t="s">
        <v>822</v>
      </c>
      <c r="G18" s="1" t="s">
        <v>823</v>
      </c>
      <c r="H18" s="1"/>
      <c r="I18" s="1"/>
      <c r="J18" s="1"/>
      <c r="K18" s="1"/>
      <c r="L18" s="1"/>
      <c r="M18" s="1"/>
      <c r="N18" s="1"/>
      <c r="O18" s="1"/>
    </row>
    <row r="19" spans="2:15">
      <c r="B19" s="103"/>
      <c r="C19" s="103"/>
      <c r="D19" s="103"/>
      <c r="E19" s="54" t="s">
        <v>788</v>
      </c>
      <c r="F19" s="54" t="s">
        <v>824</v>
      </c>
      <c r="G19" s="54" t="s">
        <v>825</v>
      </c>
      <c r="H19" s="54" t="s">
        <v>826</v>
      </c>
      <c r="I19" s="54" t="s">
        <v>827</v>
      </c>
      <c r="J19" s="54" t="s">
        <v>828</v>
      </c>
      <c r="K19" s="54" t="s">
        <v>829</v>
      </c>
      <c r="L19" s="54" t="s">
        <v>830</v>
      </c>
      <c r="M19" s="54" t="s">
        <v>831</v>
      </c>
      <c r="N19" s="54" t="s">
        <v>832</v>
      </c>
      <c r="O19" s="54"/>
    </row>
    <row r="20" spans="2:15">
      <c r="B20" s="103"/>
      <c r="C20" s="103"/>
      <c r="D20" s="103"/>
      <c r="E20" s="52" t="s">
        <v>795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2:15">
      <c r="B21" s="103"/>
      <c r="C21" s="103"/>
      <c r="D21" s="103"/>
      <c r="E21" s="52" t="s">
        <v>796</v>
      </c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2:15">
      <c r="B22" s="104"/>
      <c r="C22" s="104"/>
      <c r="D22" s="104"/>
      <c r="E22" s="52" t="s">
        <v>797</v>
      </c>
      <c r="F22" s="52"/>
      <c r="G22" s="52"/>
      <c r="H22" s="52"/>
      <c r="I22" s="52"/>
      <c r="J22" s="52"/>
      <c r="K22" s="52"/>
      <c r="L22" s="52"/>
      <c r="M22" s="52"/>
      <c r="N22" s="52"/>
      <c r="O22" s="52"/>
    </row>
  </sheetData>
  <mergeCells count="13">
    <mergeCell ref="B13:B17"/>
    <mergeCell ref="C13:C17"/>
    <mergeCell ref="D13:D17"/>
    <mergeCell ref="B18:B22"/>
    <mergeCell ref="C18:C22"/>
    <mergeCell ref="D18:D22"/>
    <mergeCell ref="F2:O2"/>
    <mergeCell ref="B3:B7"/>
    <mergeCell ref="C3:C7"/>
    <mergeCell ref="D3:D7"/>
    <mergeCell ref="B8:B12"/>
    <mergeCell ref="C8:C12"/>
    <mergeCell ref="D8:D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6:S32"/>
  <sheetViews>
    <sheetView workbookViewId="0">
      <selection activeCell="E15" sqref="E15"/>
    </sheetView>
  </sheetViews>
  <sheetFormatPr defaultRowHeight="16.5"/>
  <cols>
    <col min="1" max="1" width="9" style="17"/>
    <col min="2" max="3" width="9.25" style="17" bestFit="1" customWidth="1"/>
    <col min="4" max="8" width="10.375" style="17" bestFit="1" customWidth="1"/>
    <col min="9" max="10" width="13" style="17" bestFit="1" customWidth="1"/>
    <col min="11" max="11" width="9" style="17"/>
    <col min="12" max="12" width="9.25" style="17" bestFit="1" customWidth="1"/>
    <col min="13" max="14" width="10.375" style="17" bestFit="1" customWidth="1"/>
    <col min="15" max="15" width="10.375" style="17" customWidth="1"/>
    <col min="16" max="17" width="10.375" style="17" bestFit="1" customWidth="1"/>
    <col min="18" max="19" width="13" style="17" bestFit="1" customWidth="1"/>
    <col min="20" max="16384" width="9" style="17"/>
  </cols>
  <sheetData>
    <row r="6" spans="2:19">
      <c r="B6" s="55"/>
      <c r="C6" s="106" t="s">
        <v>914</v>
      </c>
      <c r="D6" s="106"/>
      <c r="E6" s="106"/>
      <c r="F6" s="106"/>
      <c r="G6" s="106"/>
      <c r="H6" s="106"/>
      <c r="I6" s="106"/>
      <c r="J6" s="106"/>
      <c r="L6" s="106" t="s">
        <v>915</v>
      </c>
      <c r="M6" s="106"/>
      <c r="N6" s="106"/>
      <c r="O6" s="106"/>
      <c r="P6" s="106"/>
      <c r="Q6" s="106"/>
      <c r="R6" s="106"/>
      <c r="S6" s="106"/>
    </row>
    <row r="7" spans="2:19">
      <c r="B7" s="55" t="s">
        <v>20</v>
      </c>
      <c r="C7" s="55" t="s">
        <v>848</v>
      </c>
      <c r="D7" s="55" t="s">
        <v>849</v>
      </c>
      <c r="E7" s="55" t="s">
        <v>850</v>
      </c>
      <c r="F7" s="55" t="s">
        <v>924</v>
      </c>
      <c r="G7" s="55" t="s">
        <v>925</v>
      </c>
      <c r="H7" s="55" t="s">
        <v>926</v>
      </c>
      <c r="I7" s="55" t="s">
        <v>927</v>
      </c>
      <c r="J7" s="55" t="s">
        <v>928</v>
      </c>
      <c r="L7" s="55" t="s">
        <v>848</v>
      </c>
      <c r="M7" s="55" t="s">
        <v>849</v>
      </c>
      <c r="N7" s="55" t="s">
        <v>850</v>
      </c>
      <c r="O7" s="55" t="s">
        <v>923</v>
      </c>
      <c r="P7" s="55" t="s">
        <v>925</v>
      </c>
      <c r="Q7" s="55" t="s">
        <v>926</v>
      </c>
      <c r="R7" s="55" t="s">
        <v>927</v>
      </c>
      <c r="S7" s="55" t="s">
        <v>929</v>
      </c>
    </row>
    <row r="8" spans="2:19">
      <c r="B8" s="55" t="s">
        <v>922</v>
      </c>
      <c r="C8" s="55">
        <v>102</v>
      </c>
      <c r="D8" s="55">
        <v>116</v>
      </c>
      <c r="E8" s="55">
        <v>120</v>
      </c>
      <c r="F8" s="55">
        <v>124</v>
      </c>
      <c r="G8" s="55"/>
      <c r="H8" s="55"/>
      <c r="I8" s="55"/>
      <c r="J8" s="55"/>
      <c r="L8" s="55">
        <v>150</v>
      </c>
      <c r="M8" s="55">
        <v>250</v>
      </c>
      <c r="N8" s="55">
        <v>250</v>
      </c>
      <c r="O8" s="55">
        <v>250</v>
      </c>
      <c r="P8" s="55"/>
      <c r="Q8" s="55"/>
      <c r="R8" s="55"/>
      <c r="S8" s="55"/>
    </row>
    <row r="9" spans="2:19">
      <c r="B9" s="55" t="s">
        <v>913</v>
      </c>
      <c r="C9" s="55">
        <v>40</v>
      </c>
      <c r="D9" s="55">
        <v>115</v>
      </c>
      <c r="E9" s="55">
        <v>120</v>
      </c>
      <c r="F9" s="55">
        <v>125</v>
      </c>
      <c r="G9" s="55">
        <v>150</v>
      </c>
      <c r="H9" s="55">
        <v>155</v>
      </c>
      <c r="I9" s="55">
        <v>160</v>
      </c>
      <c r="J9" s="55">
        <v>165</v>
      </c>
      <c r="L9" s="55">
        <v>10</v>
      </c>
      <c r="M9" s="55">
        <v>25</v>
      </c>
      <c r="N9" s="55">
        <v>25</v>
      </c>
      <c r="O9" s="55">
        <v>25</v>
      </c>
      <c r="P9" s="55">
        <v>30</v>
      </c>
      <c r="Q9" s="55">
        <v>35</v>
      </c>
      <c r="R9" s="55">
        <v>40</v>
      </c>
      <c r="S9" s="55">
        <v>45</v>
      </c>
    </row>
    <row r="10" spans="2:19">
      <c r="B10" s="55" t="s">
        <v>934</v>
      </c>
      <c r="C10" s="55">
        <v>60</v>
      </c>
      <c r="D10" s="55">
        <v>140</v>
      </c>
      <c r="E10" s="55">
        <v>145</v>
      </c>
      <c r="F10" s="55">
        <v>150</v>
      </c>
      <c r="G10" s="55">
        <v>188</v>
      </c>
      <c r="H10" s="55">
        <v>195</v>
      </c>
      <c r="I10" s="55">
        <v>203</v>
      </c>
      <c r="J10" s="55">
        <v>210</v>
      </c>
      <c r="L10" s="55">
        <v>15</v>
      </c>
      <c r="M10" s="55">
        <v>35</v>
      </c>
      <c r="N10" s="55">
        <v>35</v>
      </c>
      <c r="O10" s="55">
        <v>35</v>
      </c>
      <c r="P10" s="55">
        <v>40</v>
      </c>
      <c r="Q10" s="55">
        <v>45</v>
      </c>
      <c r="R10" s="55">
        <v>50</v>
      </c>
      <c r="S10" s="55">
        <v>55</v>
      </c>
    </row>
    <row r="11" spans="2:19">
      <c r="B11" s="55" t="s">
        <v>930</v>
      </c>
      <c r="C11" s="55">
        <v>65</v>
      </c>
      <c r="D11" s="55">
        <v>175</v>
      </c>
      <c r="E11" s="55">
        <v>180</v>
      </c>
      <c r="F11" s="55">
        <v>185</v>
      </c>
      <c r="G11" s="55">
        <v>225</v>
      </c>
      <c r="H11" s="55">
        <v>235</v>
      </c>
      <c r="I11" s="55">
        <v>245</v>
      </c>
      <c r="J11" s="55">
        <v>255</v>
      </c>
      <c r="L11" s="55">
        <v>15</v>
      </c>
      <c r="M11" s="55">
        <v>35</v>
      </c>
      <c r="N11" s="55">
        <v>35</v>
      </c>
      <c r="O11" s="55">
        <v>35</v>
      </c>
      <c r="P11" s="55">
        <v>40</v>
      </c>
      <c r="Q11" s="55">
        <v>45</v>
      </c>
      <c r="R11" s="55">
        <v>50</v>
      </c>
      <c r="S11" s="55">
        <v>55</v>
      </c>
    </row>
    <row r="12" spans="2:19">
      <c r="B12" s="55" t="s">
        <v>932</v>
      </c>
      <c r="C12" s="55">
        <v>68</v>
      </c>
      <c r="D12" s="55">
        <v>180</v>
      </c>
      <c r="E12" s="55">
        <v>185</v>
      </c>
      <c r="F12" s="55">
        <v>190</v>
      </c>
      <c r="G12" s="55">
        <v>230</v>
      </c>
      <c r="H12" s="55">
        <v>240</v>
      </c>
      <c r="I12" s="55">
        <v>250</v>
      </c>
      <c r="J12" s="55">
        <v>260</v>
      </c>
      <c r="L12" s="55">
        <v>15</v>
      </c>
      <c r="M12" s="55">
        <v>35</v>
      </c>
      <c r="N12" s="55">
        <v>35</v>
      </c>
      <c r="O12" s="55">
        <v>35</v>
      </c>
      <c r="P12" s="55">
        <v>40</v>
      </c>
      <c r="Q12" s="55">
        <v>45</v>
      </c>
      <c r="R12" s="55">
        <v>50</v>
      </c>
      <c r="S12" s="55">
        <v>55</v>
      </c>
    </row>
    <row r="13" spans="2:19">
      <c r="B13" s="55" t="s">
        <v>931</v>
      </c>
      <c r="C13" s="55">
        <v>70</v>
      </c>
      <c r="D13" s="55">
        <v>185</v>
      </c>
      <c r="E13" s="55">
        <v>190</v>
      </c>
      <c r="F13" s="55">
        <v>195</v>
      </c>
      <c r="G13" s="55">
        <v>235</v>
      </c>
      <c r="H13" s="55">
        <v>245</v>
      </c>
      <c r="I13" s="55">
        <v>255</v>
      </c>
      <c r="J13" s="55">
        <v>265</v>
      </c>
      <c r="L13" s="55">
        <v>15</v>
      </c>
      <c r="M13" s="55">
        <v>35</v>
      </c>
      <c r="N13" s="55">
        <v>35</v>
      </c>
      <c r="O13" s="55">
        <v>35</v>
      </c>
      <c r="P13" s="55">
        <v>40</v>
      </c>
      <c r="Q13" s="55">
        <v>45</v>
      </c>
      <c r="R13" s="55">
        <v>50</v>
      </c>
      <c r="S13" s="55">
        <v>55</v>
      </c>
    </row>
    <row r="14" spans="2:19">
      <c r="B14" s="55" t="s">
        <v>933</v>
      </c>
      <c r="C14" s="55">
        <v>80</v>
      </c>
      <c r="D14" s="55">
        <v>240</v>
      </c>
      <c r="E14" s="55">
        <v>250</v>
      </c>
      <c r="F14" s="55">
        <v>260</v>
      </c>
      <c r="G14" s="55">
        <v>312</v>
      </c>
      <c r="H14" s="55">
        <v>323</v>
      </c>
      <c r="I14" s="55">
        <v>336</v>
      </c>
      <c r="J14" s="55">
        <v>348</v>
      </c>
      <c r="L14" s="55">
        <v>20</v>
      </c>
      <c r="M14" s="55">
        <v>40</v>
      </c>
      <c r="N14" s="55">
        <v>50</v>
      </c>
      <c r="O14" s="55">
        <v>50</v>
      </c>
      <c r="P14" s="55">
        <v>55</v>
      </c>
      <c r="Q14" s="55">
        <v>60</v>
      </c>
      <c r="R14" s="55">
        <v>65</v>
      </c>
      <c r="S14" s="55">
        <v>70</v>
      </c>
    </row>
    <row r="15" spans="2:19">
      <c r="B15" s="55" t="s">
        <v>935</v>
      </c>
      <c r="C15" s="55">
        <v>100</v>
      </c>
      <c r="D15" s="55">
        <v>380</v>
      </c>
      <c r="E15" s="55">
        <v>400</v>
      </c>
      <c r="F15" s="55">
        <v>420</v>
      </c>
      <c r="G15" s="55">
        <v>450</v>
      </c>
      <c r="H15" s="55">
        <v>470</v>
      </c>
      <c r="I15" s="55">
        <v>485</v>
      </c>
      <c r="J15" s="55">
        <v>500</v>
      </c>
      <c r="L15" s="55">
        <v>30</v>
      </c>
      <c r="M15" s="55">
        <v>50</v>
      </c>
      <c r="N15" s="55">
        <v>60</v>
      </c>
      <c r="O15" s="55">
        <v>60</v>
      </c>
      <c r="P15" s="55">
        <v>70</v>
      </c>
      <c r="Q15" s="55">
        <v>80</v>
      </c>
      <c r="R15" s="55">
        <v>90</v>
      </c>
      <c r="S15" s="55">
        <v>100</v>
      </c>
    </row>
    <row r="19" spans="2:18">
      <c r="B19" s="17" t="s">
        <v>943</v>
      </c>
      <c r="C19" s="17">
        <v>1000</v>
      </c>
      <c r="R19" s="56"/>
    </row>
    <row r="20" spans="2:18">
      <c r="B20" s="17" t="s">
        <v>938</v>
      </c>
      <c r="C20" s="17">
        <v>10</v>
      </c>
    </row>
    <row r="24" spans="2:18">
      <c r="B24" s="55" t="s">
        <v>20</v>
      </c>
      <c r="C24" s="17" t="s">
        <v>941</v>
      </c>
      <c r="D24" s="17" t="s">
        <v>939</v>
      </c>
      <c r="E24" s="17" t="s">
        <v>942</v>
      </c>
      <c r="F24" s="17" t="s">
        <v>940</v>
      </c>
      <c r="H24" s="17" t="s">
        <v>944</v>
      </c>
      <c r="I24" s="17" t="s">
        <v>945</v>
      </c>
    </row>
    <row r="25" spans="2:18">
      <c r="B25" s="55" t="s">
        <v>922</v>
      </c>
      <c r="C25" s="17">
        <v>1</v>
      </c>
      <c r="D25" s="17">
        <f t="shared" ref="D25:D32" si="0">ROUND((VLOOKUP($B25,$B$8:$J$15,2,0)/100*$C$19*$C$20+VLOOKUP($B25,$B$8:$S$15,11,0))/3*2*$C25,0)</f>
        <v>6900</v>
      </c>
      <c r="E25" s="17">
        <v>6</v>
      </c>
      <c r="F25" s="17">
        <f t="shared" ref="F25:F32" si="1">ROUND((VLOOKUP($B25,$B$8:$J$15,3,0)/100*$C$19*$C$20+VLOOKUP($B25,$B$8:$S$15,12,0))/3*2*$C25,0)</f>
        <v>7900</v>
      </c>
      <c r="H25" s="17">
        <f>D25+F25</f>
        <v>14800</v>
      </c>
    </row>
    <row r="26" spans="2:18">
      <c r="B26" s="55" t="s">
        <v>913</v>
      </c>
      <c r="C26" s="17">
        <v>6</v>
      </c>
      <c r="D26" s="17">
        <f t="shared" si="0"/>
        <v>16040</v>
      </c>
      <c r="E26" s="17">
        <v>6</v>
      </c>
      <c r="F26" s="17">
        <f t="shared" si="1"/>
        <v>46100</v>
      </c>
      <c r="H26" s="17">
        <f t="shared" ref="H26:H32" si="2">D26+F26</f>
        <v>62140</v>
      </c>
      <c r="I26" s="17">
        <f>ROUND(H26/E26,0)</f>
        <v>10357</v>
      </c>
    </row>
    <row r="27" spans="2:18">
      <c r="B27" s="55" t="s">
        <v>934</v>
      </c>
      <c r="C27" s="17">
        <v>4</v>
      </c>
      <c r="D27" s="17">
        <f t="shared" si="0"/>
        <v>16040</v>
      </c>
      <c r="E27" s="17">
        <v>4</v>
      </c>
      <c r="F27" s="17">
        <f t="shared" si="1"/>
        <v>37427</v>
      </c>
      <c r="H27" s="17">
        <f t="shared" si="2"/>
        <v>53467</v>
      </c>
      <c r="I27" s="17">
        <f t="shared" ref="I27:I32" si="3">ROUND(H27/E27,0)</f>
        <v>13367</v>
      </c>
      <c r="J27" s="17">
        <f>I27/I26</f>
        <v>1.2906246982717002</v>
      </c>
    </row>
    <row r="28" spans="2:18">
      <c r="B28" s="55" t="s">
        <v>930</v>
      </c>
      <c r="C28" s="17">
        <v>3</v>
      </c>
      <c r="D28" s="17">
        <f t="shared" si="0"/>
        <v>13030</v>
      </c>
      <c r="E28" s="17">
        <v>3</v>
      </c>
      <c r="F28" s="17">
        <f t="shared" si="1"/>
        <v>35070</v>
      </c>
      <c r="H28" s="17">
        <f t="shared" si="2"/>
        <v>48100</v>
      </c>
      <c r="I28" s="17">
        <f t="shared" si="3"/>
        <v>16033</v>
      </c>
      <c r="J28" s="17">
        <f t="shared" ref="J28:J32" si="4">I28/I27</f>
        <v>1.1994463978454402</v>
      </c>
    </row>
    <row r="29" spans="2:18">
      <c r="B29" s="55" t="s">
        <v>932</v>
      </c>
      <c r="C29" s="17">
        <v>3</v>
      </c>
      <c r="D29" s="17">
        <f t="shared" si="0"/>
        <v>13630</v>
      </c>
      <c r="E29" s="17">
        <v>3</v>
      </c>
      <c r="F29" s="17">
        <f t="shared" si="1"/>
        <v>36070</v>
      </c>
      <c r="H29" s="17">
        <f>D29+F29</f>
        <v>49700</v>
      </c>
      <c r="I29" s="17">
        <f>ROUND(H29/E29,0)</f>
        <v>16567</v>
      </c>
      <c r="J29" s="17">
        <f t="shared" si="4"/>
        <v>1.0333063057444021</v>
      </c>
    </row>
    <row r="30" spans="2:18">
      <c r="B30" s="55" t="s">
        <v>931</v>
      </c>
      <c r="C30" s="17">
        <v>3</v>
      </c>
      <c r="D30" s="17">
        <f t="shared" si="0"/>
        <v>14030</v>
      </c>
      <c r="E30" s="17">
        <v>3</v>
      </c>
      <c r="F30" s="17">
        <f t="shared" si="1"/>
        <v>37070</v>
      </c>
      <c r="H30" s="17">
        <f t="shared" si="2"/>
        <v>51100</v>
      </c>
      <c r="I30" s="17">
        <f t="shared" si="3"/>
        <v>17033</v>
      </c>
      <c r="J30" s="17">
        <f t="shared" si="4"/>
        <v>1.0281282066759221</v>
      </c>
    </row>
    <row r="31" spans="2:18">
      <c r="B31" s="55" t="s">
        <v>933</v>
      </c>
      <c r="C31" s="17">
        <v>2</v>
      </c>
      <c r="D31" s="17">
        <f t="shared" si="0"/>
        <v>10693</v>
      </c>
      <c r="E31" s="17">
        <v>2</v>
      </c>
      <c r="F31" s="17">
        <f t="shared" si="1"/>
        <v>32053</v>
      </c>
      <c r="H31" s="17">
        <f t="shared" si="2"/>
        <v>42746</v>
      </c>
      <c r="I31" s="17">
        <f t="shared" si="3"/>
        <v>21373</v>
      </c>
      <c r="J31" s="17">
        <f t="shared" si="4"/>
        <v>1.2547995068396642</v>
      </c>
    </row>
    <row r="32" spans="2:18">
      <c r="B32" s="55" t="s">
        <v>935</v>
      </c>
      <c r="C32" s="17">
        <v>1</v>
      </c>
      <c r="D32" s="17">
        <f t="shared" si="0"/>
        <v>6687</v>
      </c>
      <c r="E32" s="17">
        <v>1</v>
      </c>
      <c r="F32" s="17">
        <f t="shared" si="1"/>
        <v>25367</v>
      </c>
      <c r="H32" s="17">
        <f t="shared" si="2"/>
        <v>32054</v>
      </c>
      <c r="I32" s="17">
        <f t="shared" si="3"/>
        <v>32054</v>
      </c>
      <c r="J32" s="17">
        <f t="shared" si="4"/>
        <v>1.4997426659804427</v>
      </c>
    </row>
  </sheetData>
  <mergeCells count="2">
    <mergeCell ref="C6:J6"/>
    <mergeCell ref="L6:S6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S163"/>
  <sheetViews>
    <sheetView tabSelected="1" workbookViewId="0">
      <pane ySplit="1" topLeftCell="A8" activePane="bottomLeft" state="frozen"/>
      <selection pane="bottomLeft" activeCell="L31" sqref="L31"/>
    </sheetView>
  </sheetViews>
  <sheetFormatPr defaultRowHeight="16.5"/>
  <cols>
    <col min="2" max="2" width="7.375" style="17" bestFit="1" customWidth="1"/>
    <col min="3" max="3" width="13.75" style="48" bestFit="1" customWidth="1"/>
    <col min="4" max="4" width="13.75" style="30" customWidth="1"/>
    <col min="5" max="5" width="13.75" style="30" bestFit="1" customWidth="1"/>
    <col min="6" max="6" width="17.25" style="30" bestFit="1" customWidth="1"/>
    <col min="12" max="12" width="13" bestFit="1" customWidth="1"/>
  </cols>
  <sheetData>
    <row r="1" spans="2:19" ht="17.25" thickBot="1">
      <c r="B1" s="28" t="s">
        <v>16</v>
      </c>
      <c r="C1" s="29" t="s">
        <v>17</v>
      </c>
      <c r="D1" s="24" t="s">
        <v>10</v>
      </c>
      <c r="E1" s="24" t="s">
        <v>12</v>
      </c>
      <c r="F1" s="24" t="s">
        <v>992</v>
      </c>
    </row>
    <row r="2" spans="2:19">
      <c r="B2" s="26">
        <v>11001</v>
      </c>
      <c r="C2" s="27" t="s">
        <v>37</v>
      </c>
      <c r="D2" s="20" t="s">
        <v>451</v>
      </c>
      <c r="E2" s="20" t="s">
        <v>1897</v>
      </c>
      <c r="F2" s="20" t="s">
        <v>1980</v>
      </c>
      <c r="L2" t="s">
        <v>1302</v>
      </c>
      <c r="M2" t="s">
        <v>1788</v>
      </c>
      <c r="O2">
        <v>11001</v>
      </c>
      <c r="Q2">
        <f>IF($O2="","",IF(TYPE($O2)=1,$O2,INT(MID($O2,1,LEN($O2)-1)&amp;"2")))</f>
        <v>11001</v>
      </c>
      <c r="S2" t="str">
        <f>IF($Q2="","",$Q2&amp;".png,"&amp;$M2)</f>
        <v>11001.png,11001.png</v>
      </c>
    </row>
    <row r="3" spans="2:19">
      <c r="B3" s="22">
        <v>11002</v>
      </c>
      <c r="C3" s="1" t="s">
        <v>334</v>
      </c>
      <c r="D3" s="15" t="s">
        <v>11</v>
      </c>
      <c r="E3" s="15" t="s">
        <v>1898</v>
      </c>
      <c r="F3" s="15" t="s">
        <v>1981</v>
      </c>
      <c r="L3" t="s">
        <v>1343</v>
      </c>
      <c r="M3" t="s">
        <v>1789</v>
      </c>
      <c r="O3" t="s">
        <v>1935</v>
      </c>
      <c r="Q3">
        <f t="shared" ref="Q3:Q53" si="0">IF($O3="","",IF(TYPE($O3)=1,$O3,INT(MID($O3,1,LEN($O3)-1)&amp;"2")))</f>
        <v>110012</v>
      </c>
      <c r="S3" t="str">
        <f t="shared" ref="S3:S53" si="1">IF($Q3="","",$Q3&amp;".png,"&amp;$M3)</f>
        <v>110012.png,11001s.png</v>
      </c>
    </row>
    <row r="4" spans="2:19">
      <c r="B4" s="13">
        <v>11003</v>
      </c>
      <c r="C4" s="14" t="s">
        <v>9</v>
      </c>
      <c r="D4" s="15" t="s">
        <v>1899</v>
      </c>
      <c r="E4" s="15"/>
      <c r="F4" s="15" t="s">
        <v>994</v>
      </c>
      <c r="L4" t="s">
        <v>993</v>
      </c>
      <c r="Q4">
        <v>110013</v>
      </c>
    </row>
    <row r="5" spans="2:19">
      <c r="B5" s="13">
        <v>11004</v>
      </c>
      <c r="C5" s="14" t="s">
        <v>770</v>
      </c>
      <c r="D5" s="15" t="s">
        <v>13</v>
      </c>
      <c r="E5" s="15" t="s">
        <v>283</v>
      </c>
      <c r="F5" s="15" t="s">
        <v>1982</v>
      </c>
      <c r="L5" t="s">
        <v>1301</v>
      </c>
      <c r="M5" t="s">
        <v>1790</v>
      </c>
      <c r="O5">
        <v>11002</v>
      </c>
      <c r="Q5">
        <f>IF($O5="","",IF(TYPE($O5)=1,$O5,INT(MID($O5,1,LEN($O5)-1)&amp;"2")))</f>
        <v>11002</v>
      </c>
      <c r="S5" t="str">
        <f>IF($Q5="","",$Q5&amp;".png,"&amp;$M5)</f>
        <v>11002.png,11002.png</v>
      </c>
    </row>
    <row r="6" spans="2:19">
      <c r="B6" s="13">
        <v>11005</v>
      </c>
      <c r="C6" s="14" t="s">
        <v>40</v>
      </c>
      <c r="D6" s="15" t="s">
        <v>1900</v>
      </c>
      <c r="E6" s="15"/>
      <c r="F6" s="15" t="s">
        <v>994</v>
      </c>
      <c r="L6" t="s">
        <v>139</v>
      </c>
      <c r="M6" t="s">
        <v>1791</v>
      </c>
      <c r="O6" t="s">
        <v>1936</v>
      </c>
      <c r="Q6">
        <f>IF($O6="","",IF(TYPE($O6)=1,$O6,INT(MID($O6,1,LEN($O6)-1)&amp;"2")))</f>
        <v>110022</v>
      </c>
      <c r="S6" t="str">
        <f>IF($Q6="","",$Q6&amp;".png,"&amp;$M6)</f>
        <v>110022.png,11002s.png</v>
      </c>
    </row>
    <row r="7" spans="2:19">
      <c r="B7" s="13">
        <v>11006</v>
      </c>
      <c r="C7" s="14" t="s">
        <v>41</v>
      </c>
      <c r="D7" s="15" t="s">
        <v>459</v>
      </c>
      <c r="E7" s="15"/>
      <c r="F7" s="15" t="s">
        <v>994</v>
      </c>
      <c r="L7" t="s">
        <v>284</v>
      </c>
      <c r="Q7">
        <v>110023</v>
      </c>
    </row>
    <row r="8" spans="2:19">
      <c r="B8" s="22">
        <v>11007</v>
      </c>
      <c r="C8" s="1" t="s">
        <v>21</v>
      </c>
      <c r="D8" s="15" t="s">
        <v>1902</v>
      </c>
      <c r="E8" s="15" t="s">
        <v>419</v>
      </c>
      <c r="F8" s="15" t="s">
        <v>1983</v>
      </c>
      <c r="L8" t="s">
        <v>39</v>
      </c>
      <c r="M8" t="s">
        <v>1792</v>
      </c>
      <c r="O8">
        <v>11003</v>
      </c>
      <c r="Q8">
        <f>IF($O8="","",IF(TYPE($O8)=1,$O8,INT(MID($O8,1,LEN($O8)-1)&amp;"2")))</f>
        <v>11003</v>
      </c>
      <c r="S8" t="str">
        <f>IF($Q8="","",$Q8&amp;".png,"&amp;$M8)</f>
        <v>11003.png,11003.png</v>
      </c>
    </row>
    <row r="9" spans="2:19" ht="17.25" thickBot="1">
      <c r="B9" s="94">
        <v>11008</v>
      </c>
      <c r="C9" s="96" t="s">
        <v>461</v>
      </c>
      <c r="D9" s="24" t="s">
        <v>1901</v>
      </c>
      <c r="E9" s="24"/>
      <c r="F9" s="24" t="s">
        <v>994</v>
      </c>
      <c r="L9" t="s">
        <v>1319</v>
      </c>
      <c r="M9" t="s">
        <v>1793</v>
      </c>
      <c r="O9">
        <v>11004</v>
      </c>
      <c r="Q9">
        <f>IF($O9="","",IF(TYPE($O9)=1,$O9,INT(MID($O9,1,LEN($O9)-1)&amp;"2")))</f>
        <v>11004</v>
      </c>
      <c r="S9" t="str">
        <f>IF($Q9="","",$Q9&amp;".png,"&amp;$M9)</f>
        <v>11004.png,11004.png</v>
      </c>
    </row>
    <row r="10" spans="2:19">
      <c r="B10" s="26">
        <v>11009</v>
      </c>
      <c r="C10" s="27" t="s">
        <v>147</v>
      </c>
      <c r="D10" s="20" t="s">
        <v>1903</v>
      </c>
      <c r="E10" s="20"/>
      <c r="F10" s="20" t="s">
        <v>994</v>
      </c>
      <c r="L10" t="s">
        <v>1350</v>
      </c>
      <c r="M10" t="s">
        <v>1794</v>
      </c>
      <c r="O10" t="s">
        <v>1937</v>
      </c>
      <c r="Q10">
        <f>IF($O10="","",IF(TYPE($O10)=1,$O10,INT(MID($O10,1,LEN($O10)-1)&amp;"2")))</f>
        <v>110042</v>
      </c>
      <c r="S10" t="str">
        <f>IF($Q10="","",$Q10&amp;".png,"&amp;$M10)</f>
        <v>110042.png,11004s.png</v>
      </c>
    </row>
    <row r="11" spans="2:19">
      <c r="B11" s="3">
        <v>11010</v>
      </c>
      <c r="C11" s="37" t="s">
        <v>155</v>
      </c>
      <c r="D11" s="15" t="s">
        <v>579</v>
      </c>
      <c r="E11" s="15"/>
      <c r="F11" s="15"/>
      <c r="L11" t="s">
        <v>995</v>
      </c>
      <c r="Q11">
        <v>110043</v>
      </c>
    </row>
    <row r="12" spans="2:19">
      <c r="B12" s="13">
        <v>11011</v>
      </c>
      <c r="C12" s="14" t="s">
        <v>43</v>
      </c>
      <c r="D12" s="15" t="s">
        <v>466</v>
      </c>
      <c r="E12" s="15"/>
      <c r="F12" s="15" t="s">
        <v>994</v>
      </c>
      <c r="L12" t="s">
        <v>14</v>
      </c>
      <c r="M12" t="s">
        <v>1795</v>
      </c>
      <c r="O12">
        <v>11005</v>
      </c>
      <c r="Q12">
        <f>IF($O12="","",IF(TYPE($O12)=1,$O12,INT(MID($O12,1,LEN($O12)-1)&amp;"2")))</f>
        <v>11005</v>
      </c>
      <c r="S12" t="str">
        <f>IF($Q12="","",$Q12&amp;".png,"&amp;$M12)</f>
        <v>11005.png,11005.png</v>
      </c>
    </row>
    <row r="13" spans="2:19">
      <c r="B13" s="13">
        <v>11012</v>
      </c>
      <c r="C13" s="14" t="s">
        <v>44</v>
      </c>
      <c r="D13" s="15" t="s">
        <v>469</v>
      </c>
      <c r="E13" s="15" t="s">
        <v>1904</v>
      </c>
      <c r="F13" s="15" t="s">
        <v>1984</v>
      </c>
      <c r="L13" t="s">
        <v>1274</v>
      </c>
      <c r="M13" t="s">
        <v>1796</v>
      </c>
      <c r="O13">
        <v>11006</v>
      </c>
      <c r="Q13">
        <f>IF($O13="","",IF(TYPE($O13)=1,$O13,INT(MID($O13,1,LEN($O13)-1)&amp;"2")))</f>
        <v>11006</v>
      </c>
      <c r="S13" t="str">
        <f>IF($Q13="","",$Q13&amp;".png,"&amp;$M13)</f>
        <v>11006.png,11006.png</v>
      </c>
    </row>
    <row r="14" spans="2:19">
      <c r="B14" s="3">
        <v>11013</v>
      </c>
      <c r="C14" s="37" t="s">
        <v>340</v>
      </c>
      <c r="D14" s="15" t="s">
        <v>342</v>
      </c>
      <c r="E14" s="15" t="s">
        <v>586</v>
      </c>
      <c r="F14" s="15"/>
      <c r="L14" t="s">
        <v>22</v>
      </c>
      <c r="M14" t="s">
        <v>1797</v>
      </c>
      <c r="O14">
        <v>11007</v>
      </c>
      <c r="Q14">
        <f>IF($O14="","",IF(TYPE($O14)=1,$O14,INT(MID($O14,1,LEN($O14)-1)&amp;"2")))</f>
        <v>11007</v>
      </c>
      <c r="S14" t="str">
        <f>IF($Q14="","",$Q14&amp;".png,"&amp;$M14)</f>
        <v>11007.png,11007.png</v>
      </c>
    </row>
    <row r="15" spans="2:19">
      <c r="B15" s="13">
        <v>11014</v>
      </c>
      <c r="C15" s="14" t="s">
        <v>473</v>
      </c>
      <c r="D15" s="15" t="s">
        <v>476</v>
      </c>
      <c r="E15" s="15"/>
      <c r="F15" s="15" t="s">
        <v>994</v>
      </c>
      <c r="L15" t="s">
        <v>1341</v>
      </c>
      <c r="M15" t="s">
        <v>1798</v>
      </c>
      <c r="O15" t="s">
        <v>1938</v>
      </c>
      <c r="Q15">
        <f>IF($O15="","",IF(TYPE($O15)=1,$O15,INT(MID($O15,1,LEN($O15)-1)&amp;"2")))</f>
        <v>110072</v>
      </c>
      <c r="S15" t="str">
        <f>IF($Q15="","",$Q15&amp;".png,"&amp;$M15)</f>
        <v>110072.png,11007s.png</v>
      </c>
    </row>
    <row r="16" spans="2:19">
      <c r="B16" s="3">
        <v>11015</v>
      </c>
      <c r="C16" s="37" t="s">
        <v>343</v>
      </c>
      <c r="D16" s="15" t="s">
        <v>1905</v>
      </c>
      <c r="E16" s="15"/>
      <c r="F16" s="15"/>
      <c r="L16" t="s">
        <v>285</v>
      </c>
      <c r="Q16">
        <v>110073</v>
      </c>
    </row>
    <row r="17" spans="2:19">
      <c r="B17" s="3">
        <v>11016</v>
      </c>
      <c r="C17" s="37" t="s">
        <v>157</v>
      </c>
      <c r="D17" s="15" t="s">
        <v>1906</v>
      </c>
      <c r="E17" s="15" t="s">
        <v>593</v>
      </c>
      <c r="F17" s="15"/>
      <c r="L17" t="s">
        <v>151</v>
      </c>
      <c r="M17" t="s">
        <v>1799</v>
      </c>
      <c r="O17">
        <v>11008</v>
      </c>
      <c r="Q17">
        <f t="shared" ref="Q17:Q22" si="2">IF($O17="","",IF(TYPE($O17)=1,$O17,INT(MID($O17,1,LEN($O17)-1)&amp;"2")))</f>
        <v>11008</v>
      </c>
      <c r="S17" t="str">
        <f t="shared" ref="S17:S22" si="3">IF($Q17="","",$Q17&amp;".png,"&amp;$M17)</f>
        <v>11008.png,11008.png</v>
      </c>
    </row>
    <row r="18" spans="2:19">
      <c r="B18" s="3">
        <v>11017</v>
      </c>
      <c r="C18" s="37" t="s">
        <v>159</v>
      </c>
      <c r="D18" s="15" t="s">
        <v>346</v>
      </c>
      <c r="E18" s="15" t="s">
        <v>2014</v>
      </c>
      <c r="F18" s="15"/>
      <c r="L18" t="s">
        <v>42</v>
      </c>
      <c r="M18" t="s">
        <v>1800</v>
      </c>
      <c r="O18">
        <v>11009</v>
      </c>
      <c r="Q18">
        <f t="shared" si="2"/>
        <v>11009</v>
      </c>
      <c r="S18" t="str">
        <f t="shared" si="3"/>
        <v>11009.png,11009.png</v>
      </c>
    </row>
    <row r="19" spans="2:19">
      <c r="B19" s="3">
        <v>11018</v>
      </c>
      <c r="C19" s="37" t="s">
        <v>160</v>
      </c>
      <c r="D19" s="15" t="s">
        <v>1907</v>
      </c>
      <c r="E19" s="15"/>
      <c r="F19" s="15"/>
      <c r="L19" t="s">
        <v>1277</v>
      </c>
      <c r="M19" t="s">
        <v>1801</v>
      </c>
      <c r="O19">
        <v>11010</v>
      </c>
      <c r="Q19">
        <f t="shared" si="2"/>
        <v>11010</v>
      </c>
      <c r="S19" t="str">
        <f t="shared" si="3"/>
        <v>11010.png,11010.png</v>
      </c>
    </row>
    <row r="20" spans="2:19">
      <c r="B20" s="3">
        <v>11019</v>
      </c>
      <c r="C20" s="37" t="s">
        <v>347</v>
      </c>
      <c r="D20" s="15" t="s">
        <v>602</v>
      </c>
      <c r="E20" s="15"/>
      <c r="F20" s="15"/>
      <c r="L20" t="s">
        <v>1303</v>
      </c>
      <c r="M20" t="s">
        <v>1802</v>
      </c>
      <c r="O20">
        <v>11011</v>
      </c>
      <c r="Q20">
        <f t="shared" si="2"/>
        <v>11011</v>
      </c>
      <c r="S20" t="str">
        <f t="shared" si="3"/>
        <v>11011.png,11011.png</v>
      </c>
    </row>
    <row r="21" spans="2:19">
      <c r="B21" s="3">
        <v>11020</v>
      </c>
      <c r="C21" s="37" t="s">
        <v>350</v>
      </c>
      <c r="D21" s="15" t="s">
        <v>351</v>
      </c>
      <c r="E21" s="15"/>
      <c r="F21" s="15"/>
      <c r="L21" t="s">
        <v>44</v>
      </c>
      <c r="M21" t="s">
        <v>1803</v>
      </c>
      <c r="O21">
        <v>11012</v>
      </c>
      <c r="Q21">
        <f t="shared" si="2"/>
        <v>11012</v>
      </c>
      <c r="S21" t="str">
        <f t="shared" si="3"/>
        <v>11012.png,11012.png</v>
      </c>
    </row>
    <row r="22" spans="2:19">
      <c r="B22" s="4">
        <v>11021</v>
      </c>
      <c r="C22" s="2" t="s">
        <v>71</v>
      </c>
      <c r="D22" s="15"/>
      <c r="E22" s="15"/>
      <c r="F22" s="15" t="s">
        <v>994</v>
      </c>
      <c r="L22" t="s">
        <v>45</v>
      </c>
      <c r="M22" t="s">
        <v>1804</v>
      </c>
      <c r="O22" t="s">
        <v>1939</v>
      </c>
      <c r="Q22">
        <f t="shared" si="2"/>
        <v>110122</v>
      </c>
      <c r="S22" t="str">
        <f t="shared" si="3"/>
        <v>110122.png,11012s.png</v>
      </c>
    </row>
    <row r="23" spans="2:19">
      <c r="B23" s="4">
        <v>11022</v>
      </c>
      <c r="C23" s="2" t="s">
        <v>72</v>
      </c>
      <c r="D23" s="15"/>
      <c r="E23" s="15"/>
      <c r="F23" s="15" t="s">
        <v>994</v>
      </c>
      <c r="L23" t="s">
        <v>996</v>
      </c>
      <c r="Q23">
        <v>110123</v>
      </c>
    </row>
    <row r="24" spans="2:19">
      <c r="B24" s="4">
        <v>11023</v>
      </c>
      <c r="C24" s="2" t="s">
        <v>73</v>
      </c>
      <c r="D24" s="15"/>
      <c r="E24" s="15"/>
      <c r="F24" s="15" t="s">
        <v>994</v>
      </c>
      <c r="L24" t="s">
        <v>1283</v>
      </c>
      <c r="M24" t="s">
        <v>1805</v>
      </c>
      <c r="O24">
        <v>11013</v>
      </c>
      <c r="Q24">
        <f t="shared" ref="Q24:Q34" si="4">IF($O24="","",IF(TYPE($O24)=1,$O24,INT(MID($O24,1,LEN($O24)-1)&amp;"2")))</f>
        <v>11013</v>
      </c>
      <c r="S24" t="str">
        <f t="shared" ref="S24:S35" si="5">IF($Q24="","",$Q24&amp;".png,"&amp;$M24)</f>
        <v>11013.png,11013.png</v>
      </c>
    </row>
    <row r="25" spans="2:19">
      <c r="B25" s="4">
        <v>11024</v>
      </c>
      <c r="C25" s="2" t="s">
        <v>74</v>
      </c>
      <c r="D25" s="15"/>
      <c r="E25" s="15"/>
      <c r="F25" s="15" t="s">
        <v>994</v>
      </c>
      <c r="L25" t="s">
        <v>1358</v>
      </c>
      <c r="M25" t="s">
        <v>1806</v>
      </c>
      <c r="O25" t="s">
        <v>1940</v>
      </c>
      <c r="Q25">
        <f t="shared" si="4"/>
        <v>110132</v>
      </c>
      <c r="S25" t="str">
        <f t="shared" si="5"/>
        <v>110132.png,11013s.png</v>
      </c>
    </row>
    <row r="26" spans="2:19">
      <c r="B26" s="6">
        <v>11025</v>
      </c>
      <c r="C26" s="45" t="s">
        <v>122</v>
      </c>
      <c r="D26" s="15"/>
      <c r="E26" s="15"/>
      <c r="F26" s="15"/>
      <c r="L26" t="s">
        <v>1324</v>
      </c>
      <c r="M26" t="s">
        <v>1807</v>
      </c>
      <c r="O26">
        <v>11014</v>
      </c>
      <c r="Q26">
        <f t="shared" si="4"/>
        <v>11014</v>
      </c>
      <c r="S26" t="str">
        <f t="shared" si="5"/>
        <v>11014.png,11014.png</v>
      </c>
    </row>
    <row r="27" spans="2:19">
      <c r="B27" s="6">
        <v>11026</v>
      </c>
      <c r="C27" s="45" t="s">
        <v>123</v>
      </c>
      <c r="D27" s="15"/>
      <c r="E27" s="15"/>
      <c r="F27" s="15"/>
      <c r="L27" t="s">
        <v>170</v>
      </c>
      <c r="M27" t="s">
        <v>1808</v>
      </c>
      <c r="O27">
        <v>11015</v>
      </c>
      <c r="Q27">
        <f t="shared" si="4"/>
        <v>11015</v>
      </c>
      <c r="S27" t="str">
        <f t="shared" si="5"/>
        <v>11015.png,11015.png</v>
      </c>
    </row>
    <row r="28" spans="2:19">
      <c r="B28" s="6">
        <v>11027</v>
      </c>
      <c r="C28" s="45" t="s">
        <v>401</v>
      </c>
      <c r="D28" s="15"/>
      <c r="E28" s="15"/>
      <c r="F28" s="15"/>
      <c r="L28" t="s">
        <v>158</v>
      </c>
      <c r="M28" t="s">
        <v>1809</v>
      </c>
      <c r="O28">
        <v>11016</v>
      </c>
      <c r="Q28">
        <f t="shared" si="4"/>
        <v>11016</v>
      </c>
      <c r="S28" t="str">
        <f t="shared" si="5"/>
        <v>11016.png,11016.png</v>
      </c>
    </row>
    <row r="29" spans="2:19">
      <c r="B29" s="4">
        <v>11028</v>
      </c>
      <c r="C29" s="2" t="s">
        <v>75</v>
      </c>
      <c r="D29" s="15"/>
      <c r="E29" s="15"/>
      <c r="F29" s="15" t="s">
        <v>994</v>
      </c>
      <c r="L29" t="s">
        <v>1359</v>
      </c>
      <c r="M29" t="s">
        <v>1810</v>
      </c>
      <c r="O29" t="s">
        <v>1941</v>
      </c>
      <c r="Q29">
        <f t="shared" si="4"/>
        <v>110162</v>
      </c>
      <c r="S29" t="str">
        <f t="shared" si="5"/>
        <v>110162.png,11016s.png</v>
      </c>
    </row>
    <row r="30" spans="2:19">
      <c r="B30" s="4">
        <v>11029</v>
      </c>
      <c r="C30" s="2" t="s">
        <v>76</v>
      </c>
      <c r="D30" s="15"/>
      <c r="E30" s="15"/>
      <c r="F30" s="15" t="s">
        <v>994</v>
      </c>
      <c r="L30" t="s">
        <v>1281</v>
      </c>
      <c r="M30" t="s">
        <v>1811</v>
      </c>
      <c r="O30">
        <v>11017</v>
      </c>
      <c r="Q30">
        <f t="shared" si="4"/>
        <v>11017</v>
      </c>
      <c r="S30" t="str">
        <f t="shared" si="5"/>
        <v>11017.png,11017.png</v>
      </c>
    </row>
    <row r="31" spans="2:19">
      <c r="B31" s="4">
        <v>11030</v>
      </c>
      <c r="C31" s="2" t="s">
        <v>77</v>
      </c>
      <c r="D31" s="15"/>
      <c r="E31" s="15"/>
      <c r="F31" s="15" t="s">
        <v>994</v>
      </c>
      <c r="L31" t="s">
        <v>1342</v>
      </c>
      <c r="M31" t="s">
        <v>1812</v>
      </c>
      <c r="O31" t="s">
        <v>1942</v>
      </c>
      <c r="Q31">
        <f t="shared" si="4"/>
        <v>110172</v>
      </c>
      <c r="S31" t="str">
        <f t="shared" si="5"/>
        <v>110172.png,11017s.png</v>
      </c>
    </row>
    <row r="32" spans="2:19">
      <c r="B32" s="4">
        <v>11031</v>
      </c>
      <c r="C32" s="2" t="s">
        <v>78</v>
      </c>
      <c r="D32" s="15"/>
      <c r="E32" s="15"/>
      <c r="F32" s="15" t="s">
        <v>994</v>
      </c>
      <c r="L32" t="s">
        <v>275</v>
      </c>
      <c r="M32" t="s">
        <v>1813</v>
      </c>
      <c r="O32">
        <v>11018</v>
      </c>
      <c r="Q32">
        <f t="shared" si="4"/>
        <v>11018</v>
      </c>
      <c r="S32" t="str">
        <f t="shared" si="5"/>
        <v>11018.png,11018.png</v>
      </c>
    </row>
    <row r="33" spans="2:19">
      <c r="B33" s="4">
        <v>11032</v>
      </c>
      <c r="C33" s="2" t="s">
        <v>399</v>
      </c>
      <c r="D33" s="15"/>
      <c r="E33" s="15"/>
      <c r="F33" s="15" t="s">
        <v>994</v>
      </c>
      <c r="L33" t="s">
        <v>1279</v>
      </c>
      <c r="M33" t="s">
        <v>1814</v>
      </c>
      <c r="O33">
        <v>11019</v>
      </c>
      <c r="Q33">
        <f t="shared" si="4"/>
        <v>11019</v>
      </c>
      <c r="S33" t="str">
        <f t="shared" si="5"/>
        <v>11019.png,11019.png</v>
      </c>
    </row>
    <row r="34" spans="2:19">
      <c r="B34" s="4">
        <v>11033</v>
      </c>
      <c r="C34" s="2" t="s">
        <v>79</v>
      </c>
      <c r="D34" s="15"/>
      <c r="E34" s="15"/>
      <c r="F34" s="15" t="s">
        <v>994</v>
      </c>
      <c r="L34" t="s">
        <v>1284</v>
      </c>
      <c r="M34" t="s">
        <v>1815</v>
      </c>
      <c r="O34">
        <v>11020</v>
      </c>
      <c r="Q34">
        <f t="shared" si="4"/>
        <v>11020</v>
      </c>
      <c r="S34" t="str">
        <f t="shared" si="5"/>
        <v>11020.png,11020.png</v>
      </c>
    </row>
    <row r="35" spans="2:19">
      <c r="B35" s="4">
        <v>11034</v>
      </c>
      <c r="C35" s="2" t="s">
        <v>80</v>
      </c>
      <c r="D35" s="15"/>
      <c r="E35" s="15"/>
      <c r="F35" s="15" t="s">
        <v>994</v>
      </c>
      <c r="L35" s="98" t="s">
        <v>1979</v>
      </c>
      <c r="M35" s="98"/>
      <c r="N35" s="98"/>
      <c r="O35" s="98"/>
      <c r="P35" s="98"/>
      <c r="Q35" s="98">
        <v>1032</v>
      </c>
      <c r="R35" s="98"/>
      <c r="S35" s="98" t="str">
        <f t="shared" si="5"/>
        <v>1032.png,</v>
      </c>
    </row>
    <row r="36" spans="2:19">
      <c r="B36" s="4">
        <v>11037</v>
      </c>
      <c r="C36" s="2" t="s">
        <v>81</v>
      </c>
      <c r="D36" s="15"/>
      <c r="E36" s="15"/>
      <c r="F36" s="15" t="s">
        <v>994</v>
      </c>
      <c r="Q36" t="str">
        <f t="shared" si="0"/>
        <v/>
      </c>
      <c r="S36" t="str">
        <f t="shared" si="1"/>
        <v/>
      </c>
    </row>
    <row r="37" spans="2:19">
      <c r="B37" s="4">
        <v>11038</v>
      </c>
      <c r="C37" s="2" t="s">
        <v>400</v>
      </c>
      <c r="D37" s="15"/>
      <c r="E37" s="15"/>
      <c r="F37" s="15" t="s">
        <v>994</v>
      </c>
      <c r="Q37" t="str">
        <f t="shared" si="0"/>
        <v/>
      </c>
      <c r="S37" t="str">
        <f t="shared" si="1"/>
        <v/>
      </c>
    </row>
    <row r="38" spans="2:19">
      <c r="B38" s="4">
        <v>11039</v>
      </c>
      <c r="C38" s="2" t="s">
        <v>82</v>
      </c>
      <c r="D38" s="15"/>
      <c r="E38" s="15"/>
      <c r="F38" s="15" t="s">
        <v>994</v>
      </c>
      <c r="Q38" t="str">
        <f t="shared" si="0"/>
        <v/>
      </c>
      <c r="S38" t="str">
        <f t="shared" si="1"/>
        <v/>
      </c>
    </row>
    <row r="39" spans="2:19">
      <c r="B39" s="4">
        <v>11040</v>
      </c>
      <c r="C39" s="2" t="s">
        <v>83</v>
      </c>
      <c r="D39" s="15"/>
      <c r="E39" s="15"/>
      <c r="F39" s="15" t="s">
        <v>994</v>
      </c>
      <c r="Q39" t="str">
        <f t="shared" si="0"/>
        <v/>
      </c>
      <c r="S39" t="str">
        <f t="shared" si="1"/>
        <v/>
      </c>
    </row>
    <row r="40" spans="2:19">
      <c r="B40" s="4">
        <v>11041</v>
      </c>
      <c r="C40" s="2" t="s">
        <v>84</v>
      </c>
      <c r="D40" s="15"/>
      <c r="E40" s="15"/>
      <c r="F40" s="15" t="s">
        <v>994</v>
      </c>
      <c r="Q40" t="str">
        <f t="shared" si="0"/>
        <v/>
      </c>
      <c r="S40" t="str">
        <f t="shared" si="1"/>
        <v/>
      </c>
    </row>
    <row r="41" spans="2:19">
      <c r="B41" s="4">
        <v>11042</v>
      </c>
      <c r="C41" s="2" t="s">
        <v>85</v>
      </c>
      <c r="D41" s="15"/>
      <c r="E41" s="15"/>
      <c r="F41" s="15" t="s">
        <v>994</v>
      </c>
      <c r="Q41" t="str">
        <f t="shared" si="0"/>
        <v/>
      </c>
      <c r="S41" t="str">
        <f t="shared" si="1"/>
        <v/>
      </c>
    </row>
    <row r="42" spans="2:19">
      <c r="B42" s="6">
        <v>11043</v>
      </c>
      <c r="C42" s="45" t="s">
        <v>124</v>
      </c>
      <c r="D42" s="15"/>
      <c r="E42" s="15"/>
      <c r="F42" s="15"/>
      <c r="Q42" t="str">
        <f t="shared" si="0"/>
        <v/>
      </c>
      <c r="S42" t="str">
        <f t="shared" si="1"/>
        <v/>
      </c>
    </row>
    <row r="43" spans="2:19">
      <c r="B43" s="4">
        <v>11044</v>
      </c>
      <c r="C43" s="2" t="s">
        <v>6</v>
      </c>
      <c r="D43" s="15"/>
      <c r="E43" s="15"/>
      <c r="F43" s="15" t="s">
        <v>994</v>
      </c>
      <c r="Q43" t="str">
        <f t="shared" si="0"/>
        <v/>
      </c>
      <c r="S43" t="str">
        <f t="shared" si="1"/>
        <v/>
      </c>
    </row>
    <row r="44" spans="2:19">
      <c r="B44" s="6">
        <v>11045</v>
      </c>
      <c r="C44" s="45" t="s">
        <v>125</v>
      </c>
      <c r="D44" s="15"/>
      <c r="E44" s="15"/>
      <c r="F44" s="15"/>
      <c r="Q44" t="str">
        <f t="shared" si="0"/>
        <v/>
      </c>
      <c r="S44" t="str">
        <f t="shared" si="1"/>
        <v/>
      </c>
    </row>
    <row r="45" spans="2:19" ht="17.25" thickBot="1">
      <c r="B45" s="46">
        <v>11048</v>
      </c>
      <c r="C45" s="47" t="s">
        <v>126</v>
      </c>
      <c r="D45" s="33"/>
      <c r="E45" s="33"/>
      <c r="F45" s="33"/>
      <c r="Q45" t="str">
        <f t="shared" si="0"/>
        <v/>
      </c>
      <c r="S45" t="str">
        <f t="shared" si="1"/>
        <v/>
      </c>
    </row>
    <row r="46" spans="2:19">
      <c r="B46" s="95">
        <v>11051</v>
      </c>
      <c r="C46" s="97" t="s">
        <v>127</v>
      </c>
      <c r="D46" s="36"/>
      <c r="E46" s="36"/>
      <c r="F46" s="36"/>
      <c r="Q46" t="str">
        <f t="shared" si="0"/>
        <v/>
      </c>
      <c r="S46" t="str">
        <f t="shared" si="1"/>
        <v/>
      </c>
    </row>
    <row r="47" spans="2:19">
      <c r="B47" s="6">
        <v>11052</v>
      </c>
      <c r="C47" s="45" t="s">
        <v>128</v>
      </c>
      <c r="D47" s="15"/>
      <c r="E47" s="15"/>
      <c r="F47" s="15"/>
      <c r="Q47" t="str">
        <f t="shared" si="0"/>
        <v/>
      </c>
      <c r="S47" t="str">
        <f t="shared" si="1"/>
        <v/>
      </c>
    </row>
    <row r="48" spans="2:19">
      <c r="B48" s="6">
        <v>11053</v>
      </c>
      <c r="C48" s="45" t="s">
        <v>129</v>
      </c>
      <c r="D48" s="15"/>
      <c r="E48" s="15"/>
      <c r="F48" s="15"/>
      <c r="Q48" t="str">
        <f t="shared" si="0"/>
        <v/>
      </c>
      <c r="S48" t="str">
        <f t="shared" si="1"/>
        <v/>
      </c>
    </row>
    <row r="49" spans="2:19">
      <c r="B49" s="6">
        <v>11054</v>
      </c>
      <c r="C49" s="45" t="s">
        <v>130</v>
      </c>
      <c r="D49" s="15"/>
      <c r="E49" s="15"/>
      <c r="F49" s="15"/>
      <c r="Q49" t="str">
        <f t="shared" si="0"/>
        <v/>
      </c>
      <c r="S49" t="str">
        <f t="shared" si="1"/>
        <v/>
      </c>
    </row>
    <row r="50" spans="2:19">
      <c r="B50" s="13">
        <v>12001</v>
      </c>
      <c r="C50" s="14" t="s">
        <v>46</v>
      </c>
      <c r="D50" s="15" t="s">
        <v>1908</v>
      </c>
      <c r="E50" s="15"/>
      <c r="F50" s="15" t="s">
        <v>994</v>
      </c>
      <c r="L50" t="s">
        <v>47</v>
      </c>
      <c r="M50" t="s">
        <v>1816</v>
      </c>
      <c r="O50">
        <v>12001</v>
      </c>
      <c r="Q50">
        <f t="shared" si="0"/>
        <v>12001</v>
      </c>
      <c r="S50" t="str">
        <f t="shared" si="1"/>
        <v>12001.png,12001.png</v>
      </c>
    </row>
    <row r="51" spans="2:19">
      <c r="B51" s="3">
        <v>12002</v>
      </c>
      <c r="C51" s="37" t="s">
        <v>309</v>
      </c>
      <c r="D51" s="15" t="s">
        <v>1909</v>
      </c>
      <c r="E51" s="15"/>
      <c r="F51" s="15"/>
      <c r="L51" t="s">
        <v>1311</v>
      </c>
      <c r="M51" t="s">
        <v>1817</v>
      </c>
      <c r="O51">
        <v>12002</v>
      </c>
      <c r="Q51">
        <f t="shared" si="0"/>
        <v>12002</v>
      </c>
      <c r="S51" t="str">
        <f t="shared" si="1"/>
        <v>12002.png,12002.png</v>
      </c>
    </row>
    <row r="52" spans="2:19">
      <c r="B52" s="13">
        <v>12003</v>
      </c>
      <c r="C52" s="14" t="s">
        <v>169</v>
      </c>
      <c r="D52" s="15" t="s">
        <v>15</v>
      </c>
      <c r="E52" s="15" t="s">
        <v>1910</v>
      </c>
      <c r="F52" s="15" t="s">
        <v>1985</v>
      </c>
      <c r="L52" t="s">
        <v>25</v>
      </c>
      <c r="M52" t="s">
        <v>1818</v>
      </c>
      <c r="O52">
        <v>12003</v>
      </c>
      <c r="Q52">
        <f t="shared" si="0"/>
        <v>12003</v>
      </c>
      <c r="S52" t="str">
        <f t="shared" si="1"/>
        <v>12003.png,12003.png</v>
      </c>
    </row>
    <row r="53" spans="2:19">
      <c r="B53" s="13">
        <v>12004</v>
      </c>
      <c r="C53" s="14" t="s">
        <v>479</v>
      </c>
      <c r="D53" s="15" t="s">
        <v>481</v>
      </c>
      <c r="E53" s="15"/>
      <c r="F53" s="15" t="s">
        <v>994</v>
      </c>
      <c r="L53" t="s">
        <v>25</v>
      </c>
      <c r="M53" t="s">
        <v>1819</v>
      </c>
      <c r="O53" t="s">
        <v>1943</v>
      </c>
      <c r="Q53">
        <f t="shared" si="0"/>
        <v>120032</v>
      </c>
      <c r="S53" t="str">
        <f t="shared" si="1"/>
        <v>120032.png,12003s.png</v>
      </c>
    </row>
    <row r="54" spans="2:19">
      <c r="B54" s="13">
        <v>12005</v>
      </c>
      <c r="C54" s="14" t="s">
        <v>48</v>
      </c>
      <c r="D54" s="15" t="s">
        <v>857</v>
      </c>
      <c r="E54" s="15"/>
      <c r="F54" s="15" t="s">
        <v>994</v>
      </c>
      <c r="L54" t="s">
        <v>292</v>
      </c>
      <c r="Q54">
        <v>120033</v>
      </c>
    </row>
    <row r="55" spans="2:19">
      <c r="B55" s="13">
        <v>12006</v>
      </c>
      <c r="C55" s="14" t="s">
        <v>49</v>
      </c>
      <c r="D55" s="15" t="s">
        <v>1912</v>
      </c>
      <c r="E55" s="15"/>
      <c r="F55" s="15" t="s">
        <v>994</v>
      </c>
      <c r="L55" t="s">
        <v>1275</v>
      </c>
      <c r="M55" t="s">
        <v>1820</v>
      </c>
      <c r="O55">
        <v>12004</v>
      </c>
      <c r="Q55">
        <f t="shared" ref="Q55:Q62" si="6">IF($O55="","",IF(TYPE($O55)=1,$O55,INT(MID($O55,1,LEN($O55)-1)&amp;"2")))</f>
        <v>12004</v>
      </c>
      <c r="S55" t="str">
        <f t="shared" ref="S55:S62" si="7">IF($Q55="","",$Q55&amp;".png,"&amp;$M55)</f>
        <v>12004.png,12004.png</v>
      </c>
    </row>
    <row r="56" spans="2:19">
      <c r="B56" s="3">
        <v>12007</v>
      </c>
      <c r="C56" s="37" t="s">
        <v>352</v>
      </c>
      <c r="D56" s="15" t="s">
        <v>1913</v>
      </c>
      <c r="E56" s="15" t="s">
        <v>615</v>
      </c>
      <c r="F56" s="15"/>
      <c r="L56" t="s">
        <v>1911</v>
      </c>
      <c r="M56" t="s">
        <v>1821</v>
      </c>
      <c r="O56">
        <v>12005</v>
      </c>
      <c r="Q56">
        <f t="shared" si="6"/>
        <v>12005</v>
      </c>
      <c r="S56" t="str">
        <f t="shared" si="7"/>
        <v>12005.png,12005.png</v>
      </c>
    </row>
    <row r="57" spans="2:19">
      <c r="B57" s="13">
        <v>12008</v>
      </c>
      <c r="C57" s="14" t="s">
        <v>51</v>
      </c>
      <c r="D57" s="15" t="s">
        <v>490</v>
      </c>
      <c r="E57" s="15"/>
      <c r="F57" s="15" t="s">
        <v>994</v>
      </c>
      <c r="L57" t="s">
        <v>153</v>
      </c>
      <c r="M57" t="s">
        <v>1822</v>
      </c>
      <c r="O57">
        <v>12006</v>
      </c>
      <c r="Q57">
        <f t="shared" si="6"/>
        <v>12006</v>
      </c>
      <c r="S57" t="str">
        <f t="shared" si="7"/>
        <v>12006.png,12006.png</v>
      </c>
    </row>
    <row r="58" spans="2:19">
      <c r="B58" s="22">
        <v>12009</v>
      </c>
      <c r="C58" s="1" t="s">
        <v>28</v>
      </c>
      <c r="D58" s="15" t="s">
        <v>423</v>
      </c>
      <c r="E58" s="15" t="s">
        <v>1915</v>
      </c>
      <c r="F58" s="15" t="s">
        <v>1986</v>
      </c>
      <c r="L58" t="s">
        <v>50</v>
      </c>
      <c r="M58" t="s">
        <v>1823</v>
      </c>
      <c r="O58">
        <v>12007</v>
      </c>
      <c r="Q58">
        <f t="shared" si="6"/>
        <v>12007</v>
      </c>
      <c r="S58" t="str">
        <f t="shared" si="7"/>
        <v>12007.png,12007.png</v>
      </c>
    </row>
    <row r="59" spans="2:19">
      <c r="B59" s="13">
        <v>12010</v>
      </c>
      <c r="C59" s="14" t="s">
        <v>52</v>
      </c>
      <c r="D59" s="15" t="s">
        <v>494</v>
      </c>
      <c r="E59" s="15" t="s">
        <v>497</v>
      </c>
      <c r="F59" s="15" t="s">
        <v>1987</v>
      </c>
      <c r="L59" t="s">
        <v>1914</v>
      </c>
      <c r="M59" t="s">
        <v>1824</v>
      </c>
      <c r="O59" t="s">
        <v>1944</v>
      </c>
      <c r="Q59">
        <f t="shared" si="6"/>
        <v>120072</v>
      </c>
      <c r="S59" t="str">
        <f t="shared" si="7"/>
        <v>120072.png,12007s.png</v>
      </c>
    </row>
    <row r="60" spans="2:19">
      <c r="B60" s="3">
        <v>12011</v>
      </c>
      <c r="C60" s="37" t="s">
        <v>354</v>
      </c>
      <c r="D60" s="15" t="s">
        <v>355</v>
      </c>
      <c r="E60" s="15"/>
      <c r="F60" s="15"/>
      <c r="L60" t="s">
        <v>1276</v>
      </c>
      <c r="M60" t="s">
        <v>1825</v>
      </c>
      <c r="O60">
        <v>12008</v>
      </c>
      <c r="Q60">
        <f t="shared" si="6"/>
        <v>12008</v>
      </c>
      <c r="S60" t="str">
        <f t="shared" si="7"/>
        <v>12008.png,12008.png</v>
      </c>
    </row>
    <row r="61" spans="2:19">
      <c r="B61" s="13">
        <v>12012</v>
      </c>
      <c r="C61" s="14" t="s">
        <v>53</v>
      </c>
      <c r="D61" s="15" t="s">
        <v>1916</v>
      </c>
      <c r="E61" s="15"/>
      <c r="F61" s="15" t="s">
        <v>994</v>
      </c>
      <c r="L61" t="s">
        <v>1273</v>
      </c>
      <c r="M61" t="s">
        <v>1826</v>
      </c>
      <c r="O61">
        <v>12009</v>
      </c>
      <c r="Q61">
        <f t="shared" si="6"/>
        <v>12009</v>
      </c>
      <c r="S61" t="str">
        <f t="shared" si="7"/>
        <v>12009.png,12009.png</v>
      </c>
    </row>
    <row r="62" spans="2:19">
      <c r="B62" s="3">
        <v>12013</v>
      </c>
      <c r="C62" s="37" t="s">
        <v>356</v>
      </c>
      <c r="D62" s="15" t="s">
        <v>357</v>
      </c>
      <c r="E62" s="15"/>
      <c r="F62" s="15"/>
      <c r="L62" t="s">
        <v>31</v>
      </c>
      <c r="M62" t="s">
        <v>1827</v>
      </c>
      <c r="O62" t="s">
        <v>1945</v>
      </c>
      <c r="Q62">
        <f t="shared" si="6"/>
        <v>120092</v>
      </c>
      <c r="S62" t="str">
        <f t="shared" si="7"/>
        <v>120092.png,12009s.png</v>
      </c>
    </row>
    <row r="63" spans="2:19">
      <c r="B63" s="3">
        <v>12014</v>
      </c>
      <c r="C63" s="37" t="s">
        <v>358</v>
      </c>
      <c r="D63" s="15" t="s">
        <v>626</v>
      </c>
      <c r="E63" s="15"/>
      <c r="F63" s="15"/>
      <c r="L63" t="s">
        <v>287</v>
      </c>
      <c r="Q63">
        <v>120093</v>
      </c>
    </row>
    <row r="64" spans="2:19">
      <c r="B64" s="3">
        <v>12015</v>
      </c>
      <c r="C64" s="37" t="s">
        <v>360</v>
      </c>
      <c r="D64" s="15" t="s">
        <v>630</v>
      </c>
      <c r="E64" s="15" t="s">
        <v>632</v>
      </c>
      <c r="F64" s="15"/>
      <c r="L64" t="s">
        <v>1304</v>
      </c>
      <c r="M64" t="s">
        <v>1828</v>
      </c>
      <c r="O64">
        <v>12010</v>
      </c>
      <c r="Q64">
        <f>IF($O64="","",IF(TYPE($O64)=1,$O64,INT(MID($O64,1,LEN($O64)-1)&amp;"2")))</f>
        <v>12010</v>
      </c>
      <c r="S64" t="str">
        <f>IF($Q64="","",$Q64&amp;".png,"&amp;$M64)</f>
        <v>12010.png,12010.png</v>
      </c>
    </row>
    <row r="65" spans="2:19">
      <c r="B65" s="13">
        <v>12016</v>
      </c>
      <c r="C65" s="14" t="s">
        <v>4</v>
      </c>
      <c r="D65" s="15" t="s">
        <v>1917</v>
      </c>
      <c r="E65" s="15"/>
      <c r="F65" s="15" t="s">
        <v>994</v>
      </c>
      <c r="L65" t="s">
        <v>1346</v>
      </c>
      <c r="M65" t="s">
        <v>1829</v>
      </c>
      <c r="O65" t="s">
        <v>1946</v>
      </c>
      <c r="Q65">
        <f>IF($O65="","",IF(TYPE($O65)=1,$O65,INT(MID($O65,1,LEN($O65)-1)&amp;"2")))</f>
        <v>120102</v>
      </c>
      <c r="S65" t="str">
        <f>IF($Q65="","",$Q65&amp;".png,"&amp;$M65)</f>
        <v>120102.png,12010s.png</v>
      </c>
    </row>
    <row r="66" spans="2:19">
      <c r="B66" s="3">
        <v>12017</v>
      </c>
      <c r="C66" s="37" t="s">
        <v>362</v>
      </c>
      <c r="D66" s="15" t="s">
        <v>634</v>
      </c>
      <c r="E66" s="15"/>
      <c r="F66" s="15"/>
      <c r="L66" t="s">
        <v>997</v>
      </c>
      <c r="Q66">
        <v>120103</v>
      </c>
    </row>
    <row r="67" spans="2:19">
      <c r="B67" s="3">
        <v>12018</v>
      </c>
      <c r="C67" s="37" t="s">
        <v>364</v>
      </c>
      <c r="D67" s="15" t="s">
        <v>365</v>
      </c>
      <c r="E67" s="15"/>
      <c r="F67" s="15"/>
      <c r="L67" t="s">
        <v>1305</v>
      </c>
      <c r="M67" t="s">
        <v>1830</v>
      </c>
      <c r="O67">
        <v>12011</v>
      </c>
      <c r="Q67">
        <f t="shared" ref="Q67:Q77" si="8">IF($O67="","",IF(TYPE($O67)=1,$O67,INT(MID($O67,1,LEN($O67)-1)&amp;"2")))</f>
        <v>12011</v>
      </c>
      <c r="S67" t="str">
        <f t="shared" ref="S67:S92" si="9">IF($Q67="","",$Q67&amp;".png,"&amp;$M67)</f>
        <v>12011.png,12011.png</v>
      </c>
    </row>
    <row r="68" spans="2:19">
      <c r="B68" s="3">
        <v>12019</v>
      </c>
      <c r="C68" s="37" t="s">
        <v>366</v>
      </c>
      <c r="D68" s="15" t="s">
        <v>1918</v>
      </c>
      <c r="E68" s="15" t="s">
        <v>1919</v>
      </c>
      <c r="F68" s="15"/>
      <c r="L68" t="s">
        <v>54</v>
      </c>
      <c r="M68" t="s">
        <v>1831</v>
      </c>
      <c r="O68">
        <v>12012</v>
      </c>
      <c r="Q68">
        <f t="shared" si="8"/>
        <v>12012</v>
      </c>
      <c r="S68" t="str">
        <f t="shared" si="9"/>
        <v>12012.png,12012.png</v>
      </c>
    </row>
    <row r="69" spans="2:19">
      <c r="B69" s="4">
        <v>12020</v>
      </c>
      <c r="C69" s="2" t="s">
        <v>86</v>
      </c>
      <c r="D69" s="15"/>
      <c r="E69" s="15"/>
      <c r="F69" s="15" t="s">
        <v>994</v>
      </c>
      <c r="L69" t="s">
        <v>1307</v>
      </c>
      <c r="M69" t="s">
        <v>1832</v>
      </c>
      <c r="O69">
        <v>12013</v>
      </c>
      <c r="Q69">
        <f t="shared" si="8"/>
        <v>12013</v>
      </c>
      <c r="S69" t="str">
        <f t="shared" si="9"/>
        <v>12013.png,12013.png</v>
      </c>
    </row>
    <row r="70" spans="2:19">
      <c r="B70" s="4">
        <v>12021</v>
      </c>
      <c r="C70" s="2" t="s">
        <v>87</v>
      </c>
      <c r="D70" s="15"/>
      <c r="E70" s="15"/>
      <c r="F70" s="15" t="s">
        <v>994</v>
      </c>
      <c r="L70" t="s">
        <v>1308</v>
      </c>
      <c r="M70" t="s">
        <v>1833</v>
      </c>
      <c r="O70">
        <v>12014</v>
      </c>
      <c r="Q70">
        <f t="shared" si="8"/>
        <v>12014</v>
      </c>
      <c r="S70" t="str">
        <f t="shared" si="9"/>
        <v>12014.png,12014.png</v>
      </c>
    </row>
    <row r="71" spans="2:19">
      <c r="B71" s="4">
        <v>12022</v>
      </c>
      <c r="C71" s="2" t="s">
        <v>7</v>
      </c>
      <c r="D71" s="15"/>
      <c r="E71" s="15"/>
      <c r="F71" s="15" t="s">
        <v>994</v>
      </c>
      <c r="L71" t="s">
        <v>1282</v>
      </c>
      <c r="M71" t="s">
        <v>1834</v>
      </c>
      <c r="O71">
        <v>12015</v>
      </c>
      <c r="Q71">
        <f t="shared" si="8"/>
        <v>12015</v>
      </c>
      <c r="S71" t="str">
        <f t="shared" si="9"/>
        <v>12015.png,12015.png</v>
      </c>
    </row>
    <row r="72" spans="2:19">
      <c r="B72" s="4">
        <v>12023</v>
      </c>
      <c r="C72" s="2" t="s">
        <v>88</v>
      </c>
      <c r="D72" s="15"/>
      <c r="E72" s="15"/>
      <c r="F72" s="15" t="s">
        <v>994</v>
      </c>
      <c r="L72" t="s">
        <v>1357</v>
      </c>
      <c r="M72" t="s">
        <v>1835</v>
      </c>
      <c r="O72" t="s">
        <v>1947</v>
      </c>
      <c r="Q72">
        <f t="shared" si="8"/>
        <v>120152</v>
      </c>
      <c r="S72" t="str">
        <f t="shared" si="9"/>
        <v>120152.png,12015s.png</v>
      </c>
    </row>
    <row r="73" spans="2:19">
      <c r="B73" s="4">
        <v>12024</v>
      </c>
      <c r="C73" s="2" t="s">
        <v>89</v>
      </c>
      <c r="D73" s="15"/>
      <c r="E73" s="15"/>
      <c r="F73" s="15" t="s">
        <v>994</v>
      </c>
      <c r="L73" t="s">
        <v>55</v>
      </c>
      <c r="M73" t="s">
        <v>1836</v>
      </c>
      <c r="O73">
        <v>12016</v>
      </c>
      <c r="Q73">
        <f t="shared" si="8"/>
        <v>12016</v>
      </c>
      <c r="S73" t="str">
        <f t="shared" si="9"/>
        <v>12016.png,12016.png</v>
      </c>
    </row>
    <row r="74" spans="2:19">
      <c r="B74" s="4">
        <v>12025</v>
      </c>
      <c r="C74" s="2" t="s">
        <v>90</v>
      </c>
      <c r="D74" s="15"/>
      <c r="E74" s="15"/>
      <c r="F74" s="15" t="s">
        <v>994</v>
      </c>
      <c r="L74" t="s">
        <v>306</v>
      </c>
      <c r="M74" t="s">
        <v>1837</v>
      </c>
      <c r="O74">
        <v>12017</v>
      </c>
      <c r="Q74">
        <f t="shared" si="8"/>
        <v>12017</v>
      </c>
      <c r="S74" t="str">
        <f t="shared" si="9"/>
        <v>12017.png,12017.png</v>
      </c>
    </row>
    <row r="75" spans="2:19">
      <c r="B75" s="4">
        <v>12026</v>
      </c>
      <c r="C75" s="2" t="s">
        <v>77</v>
      </c>
      <c r="D75" s="15"/>
      <c r="E75" s="15"/>
      <c r="F75" s="15" t="s">
        <v>994</v>
      </c>
      <c r="L75" t="s">
        <v>1309</v>
      </c>
      <c r="M75" t="s">
        <v>1838</v>
      </c>
      <c r="O75">
        <v>12018</v>
      </c>
      <c r="Q75">
        <f t="shared" si="8"/>
        <v>12018</v>
      </c>
      <c r="S75" t="str">
        <f t="shared" si="9"/>
        <v>12018.png,12018.png</v>
      </c>
    </row>
    <row r="76" spans="2:19">
      <c r="B76" s="4">
        <v>12027</v>
      </c>
      <c r="C76" s="2" t="s">
        <v>91</v>
      </c>
      <c r="D76" s="15"/>
      <c r="E76" s="15"/>
      <c r="F76" s="15" t="s">
        <v>994</v>
      </c>
      <c r="L76" t="s">
        <v>277</v>
      </c>
      <c r="M76" t="s">
        <v>1839</v>
      </c>
      <c r="O76">
        <v>12019</v>
      </c>
      <c r="Q76">
        <f t="shared" si="8"/>
        <v>12019</v>
      </c>
      <c r="S76" t="str">
        <f t="shared" si="9"/>
        <v>12019.png,12019.png</v>
      </c>
    </row>
    <row r="77" spans="2:19" ht="17.25" thickBot="1">
      <c r="B77" s="46">
        <v>12031</v>
      </c>
      <c r="C77" s="47" t="s">
        <v>131</v>
      </c>
      <c r="D77" s="33"/>
      <c r="E77" s="33"/>
      <c r="F77" s="33"/>
      <c r="L77" t="s">
        <v>1352</v>
      </c>
      <c r="M77" t="s">
        <v>1840</v>
      </c>
      <c r="O77" t="s">
        <v>1948</v>
      </c>
      <c r="Q77">
        <f t="shared" si="8"/>
        <v>120192</v>
      </c>
      <c r="S77" t="str">
        <f t="shared" si="9"/>
        <v>120192.png,12019s.png</v>
      </c>
    </row>
    <row r="78" spans="2:19">
      <c r="B78" s="40">
        <v>12032</v>
      </c>
      <c r="C78" s="41" t="s">
        <v>92</v>
      </c>
      <c r="D78" s="20"/>
      <c r="E78" s="20"/>
      <c r="F78" s="20" t="s">
        <v>994</v>
      </c>
      <c r="L78" s="98" t="s">
        <v>1978</v>
      </c>
      <c r="M78" s="98"/>
      <c r="N78" s="98"/>
      <c r="O78" s="98"/>
      <c r="P78" s="98"/>
      <c r="Q78" s="98">
        <v>1019</v>
      </c>
      <c r="R78" s="98"/>
      <c r="S78" s="98" t="str">
        <f t="shared" si="9"/>
        <v>1019.png,</v>
      </c>
    </row>
    <row r="79" spans="2:19">
      <c r="B79" s="4">
        <v>12033</v>
      </c>
      <c r="C79" s="2" t="s">
        <v>93</v>
      </c>
      <c r="D79" s="15"/>
      <c r="E79" s="15"/>
      <c r="F79" s="15" t="s">
        <v>994</v>
      </c>
      <c r="L79" s="98" t="s">
        <v>1977</v>
      </c>
      <c r="M79" s="98"/>
      <c r="N79" s="98"/>
      <c r="O79" s="98"/>
      <c r="P79" s="98"/>
      <c r="Q79" s="98">
        <v>1007</v>
      </c>
      <c r="R79" s="98"/>
      <c r="S79" s="98" t="str">
        <f t="shared" si="9"/>
        <v>1007.png,</v>
      </c>
    </row>
    <row r="80" spans="2:19">
      <c r="B80" s="4">
        <v>12039</v>
      </c>
      <c r="C80" s="2" t="s">
        <v>94</v>
      </c>
      <c r="D80" s="15"/>
      <c r="E80" s="15"/>
      <c r="F80" s="15" t="s">
        <v>994</v>
      </c>
      <c r="L80" s="98" t="s">
        <v>1976</v>
      </c>
      <c r="M80" s="98"/>
      <c r="N80" s="98"/>
      <c r="O80" s="98"/>
      <c r="P80" s="98"/>
      <c r="Q80" s="98">
        <v>1012</v>
      </c>
      <c r="R80" s="98"/>
      <c r="S80" s="98" t="str">
        <f t="shared" si="9"/>
        <v>1012.png,</v>
      </c>
    </row>
    <row r="81" spans="2:19">
      <c r="B81" s="6">
        <v>12040</v>
      </c>
      <c r="C81" s="45" t="s">
        <v>132</v>
      </c>
      <c r="D81" s="15"/>
      <c r="E81" s="15"/>
      <c r="F81" s="15"/>
      <c r="L81" s="98" t="s">
        <v>1974</v>
      </c>
      <c r="M81" s="98"/>
      <c r="N81" s="98"/>
      <c r="O81" s="98"/>
      <c r="P81" s="98"/>
      <c r="Q81" s="98">
        <v>1026</v>
      </c>
      <c r="R81" s="98"/>
      <c r="S81" s="98" t="str">
        <f t="shared" si="9"/>
        <v>1026.png,</v>
      </c>
    </row>
    <row r="82" spans="2:19">
      <c r="B82" s="4">
        <v>12041</v>
      </c>
      <c r="C82" s="2" t="s">
        <v>95</v>
      </c>
      <c r="D82" s="15"/>
      <c r="E82" s="15"/>
      <c r="F82" s="15" t="s">
        <v>994</v>
      </c>
      <c r="L82" s="98" t="s">
        <v>1973</v>
      </c>
      <c r="M82" s="98"/>
      <c r="N82" s="98"/>
      <c r="O82" s="98"/>
      <c r="P82" s="98"/>
      <c r="Q82" s="98">
        <v>1005</v>
      </c>
      <c r="R82" s="98"/>
      <c r="S82" s="98" t="str">
        <f t="shared" si="9"/>
        <v>1005.png,</v>
      </c>
    </row>
    <row r="83" spans="2:19">
      <c r="B83" s="4">
        <v>12042</v>
      </c>
      <c r="C83" s="2" t="s">
        <v>96</v>
      </c>
      <c r="D83" s="15"/>
      <c r="E83" s="15"/>
      <c r="F83" s="15" t="s">
        <v>994</v>
      </c>
      <c r="L83" s="98" t="s">
        <v>1972</v>
      </c>
      <c r="M83" s="98"/>
      <c r="N83" s="98"/>
      <c r="O83" s="98"/>
      <c r="P83" s="98"/>
      <c r="Q83" s="98">
        <v>1008</v>
      </c>
      <c r="R83" s="98"/>
      <c r="S83" s="98" t="str">
        <f t="shared" si="9"/>
        <v>1008.png,</v>
      </c>
    </row>
    <row r="84" spans="2:19">
      <c r="B84" s="6">
        <v>12044</v>
      </c>
      <c r="C84" s="45" t="s">
        <v>99</v>
      </c>
      <c r="D84" s="15"/>
      <c r="E84" s="15"/>
      <c r="F84" s="15"/>
      <c r="L84" s="98" t="s">
        <v>1971</v>
      </c>
      <c r="M84" s="98"/>
      <c r="N84" s="98"/>
      <c r="O84" s="98"/>
      <c r="P84" s="98"/>
      <c r="Q84" s="98">
        <v>1031</v>
      </c>
      <c r="R84" s="98"/>
      <c r="S84" s="98" t="str">
        <f t="shared" si="9"/>
        <v>1031.png,</v>
      </c>
    </row>
    <row r="85" spans="2:19">
      <c r="B85" s="6">
        <v>12045</v>
      </c>
      <c r="C85" s="45" t="s">
        <v>402</v>
      </c>
      <c r="D85" s="15"/>
      <c r="E85" s="15"/>
      <c r="F85" s="15"/>
      <c r="L85" s="98" t="s">
        <v>1970</v>
      </c>
      <c r="M85" s="98"/>
      <c r="N85" s="98"/>
      <c r="O85" s="98"/>
      <c r="P85" s="98"/>
      <c r="Q85" s="98">
        <v>1033</v>
      </c>
      <c r="R85" s="98"/>
      <c r="S85" s="98" t="str">
        <f t="shared" si="9"/>
        <v>1033.png,</v>
      </c>
    </row>
    <row r="86" spans="2:19">
      <c r="B86" s="13">
        <v>13001</v>
      </c>
      <c r="C86" s="14" t="s">
        <v>56</v>
      </c>
      <c r="D86" s="15" t="s">
        <v>506</v>
      </c>
      <c r="E86" s="15"/>
      <c r="F86" s="15" t="s">
        <v>994</v>
      </c>
      <c r="L86" s="98" t="s">
        <v>1969</v>
      </c>
      <c r="M86" s="98"/>
      <c r="N86" s="98"/>
      <c r="O86" s="98"/>
      <c r="P86" s="98"/>
      <c r="Q86" s="98">
        <v>1006</v>
      </c>
      <c r="R86" s="98"/>
      <c r="S86" s="98" t="str">
        <f t="shared" si="9"/>
        <v>1006.png,</v>
      </c>
    </row>
    <row r="87" spans="2:19">
      <c r="B87" s="13">
        <v>13002</v>
      </c>
      <c r="C87" s="14" t="s">
        <v>508</v>
      </c>
      <c r="D87" s="15" t="s">
        <v>511</v>
      </c>
      <c r="E87" s="15"/>
      <c r="F87" s="15" t="s">
        <v>994</v>
      </c>
      <c r="L87" s="98" t="s">
        <v>1968</v>
      </c>
      <c r="M87" s="98"/>
      <c r="N87" s="98"/>
      <c r="O87" s="98"/>
      <c r="P87" s="98"/>
      <c r="Q87" s="98">
        <v>1018</v>
      </c>
      <c r="R87" s="98"/>
      <c r="S87" s="98" t="str">
        <f t="shared" si="9"/>
        <v>1018.png,</v>
      </c>
    </row>
    <row r="88" spans="2:19">
      <c r="B88" s="22">
        <v>13003</v>
      </c>
      <c r="C88" s="1" t="s">
        <v>32</v>
      </c>
      <c r="D88" s="15" t="s">
        <v>1910</v>
      </c>
      <c r="E88" s="15" t="s">
        <v>1920</v>
      </c>
      <c r="F88" s="15" t="s">
        <v>1988</v>
      </c>
      <c r="L88" s="98" t="s">
        <v>1975</v>
      </c>
      <c r="M88" s="98"/>
      <c r="N88" s="98"/>
      <c r="O88" s="98"/>
      <c r="P88" s="98"/>
      <c r="Q88" s="98">
        <v>2009</v>
      </c>
      <c r="R88" s="98"/>
      <c r="S88" s="98" t="str">
        <f t="shared" si="9"/>
        <v>2009.png,</v>
      </c>
    </row>
    <row r="89" spans="2:19">
      <c r="B89" s="13">
        <v>13004</v>
      </c>
      <c r="C89" s="14" t="s">
        <v>57</v>
      </c>
      <c r="D89" s="15" t="s">
        <v>13</v>
      </c>
      <c r="E89" s="15"/>
      <c r="F89" s="15" t="s">
        <v>994</v>
      </c>
      <c r="L89" t="s">
        <v>1328</v>
      </c>
      <c r="M89" t="s">
        <v>1841</v>
      </c>
      <c r="O89">
        <v>13001</v>
      </c>
      <c r="Q89">
        <f>IF($O89="","",IF(TYPE($O89)=1,$O89,INT(MID($O89,1,LEN($O89)-1)&amp;"2")))</f>
        <v>13001</v>
      </c>
      <c r="S89" t="str">
        <f t="shared" si="9"/>
        <v>13001.png,13001.png</v>
      </c>
    </row>
    <row r="90" spans="2:19">
      <c r="B90" s="13">
        <v>13005</v>
      </c>
      <c r="C90" s="14" t="s">
        <v>58</v>
      </c>
      <c r="D90" s="15" t="s">
        <v>2008</v>
      </c>
      <c r="E90" s="15" t="s">
        <v>2009</v>
      </c>
      <c r="F90" s="15" t="s">
        <v>2010</v>
      </c>
      <c r="L90" t="s">
        <v>1278</v>
      </c>
      <c r="M90" t="s">
        <v>1842</v>
      </c>
      <c r="O90">
        <v>13002</v>
      </c>
      <c r="Q90">
        <f>IF($O90="","",IF(TYPE($O90)=1,$O90,INT(MID($O90,1,LEN($O90)-1)&amp;"2")))</f>
        <v>13002</v>
      </c>
      <c r="S90" t="str">
        <f t="shared" si="9"/>
        <v>13002.png,13002.png</v>
      </c>
    </row>
    <row r="91" spans="2:19">
      <c r="B91" s="13">
        <v>13006</v>
      </c>
      <c r="C91" s="14" t="s">
        <v>8</v>
      </c>
      <c r="D91" s="15" t="s">
        <v>524</v>
      </c>
      <c r="E91" s="15" t="s">
        <v>1921</v>
      </c>
      <c r="F91" s="15" t="s">
        <v>1989</v>
      </c>
      <c r="L91" t="s">
        <v>25</v>
      </c>
      <c r="M91" t="s">
        <v>1843</v>
      </c>
      <c r="O91">
        <v>13003</v>
      </c>
      <c r="Q91">
        <f>IF($O91="","",IF(TYPE($O91)=1,$O91,INT(MID($O91,1,LEN($O91)-1)&amp;"2")))</f>
        <v>13003</v>
      </c>
      <c r="S91" t="str">
        <f t="shared" si="9"/>
        <v>13003.png,13003.png</v>
      </c>
    </row>
    <row r="92" spans="2:19">
      <c r="B92" s="22">
        <v>13007</v>
      </c>
      <c r="C92" s="1" t="s">
        <v>34</v>
      </c>
      <c r="D92" s="15" t="s">
        <v>1922</v>
      </c>
      <c r="E92" s="15" t="s">
        <v>434</v>
      </c>
      <c r="F92" s="15" t="s">
        <v>1990</v>
      </c>
      <c r="L92" t="s">
        <v>33</v>
      </c>
      <c r="M92" t="s">
        <v>1844</v>
      </c>
      <c r="O92" t="s">
        <v>1949</v>
      </c>
      <c r="Q92">
        <f>IF($O92="","",IF(TYPE($O92)=1,$O92,INT(MID($O92,1,LEN($O92)-1)&amp;"2")))</f>
        <v>130032</v>
      </c>
      <c r="S92" t="str">
        <f t="shared" si="9"/>
        <v>130032.png,13003s.png</v>
      </c>
    </row>
    <row r="93" spans="2:19">
      <c r="B93" s="13">
        <v>13008</v>
      </c>
      <c r="C93" s="14" t="s">
        <v>59</v>
      </c>
      <c r="D93" s="15" t="s">
        <v>1923</v>
      </c>
      <c r="E93" s="15"/>
      <c r="F93" s="15" t="s">
        <v>994</v>
      </c>
      <c r="L93" t="s">
        <v>288</v>
      </c>
      <c r="Q93">
        <v>130033</v>
      </c>
    </row>
    <row r="94" spans="2:19">
      <c r="B94" s="13">
        <v>13009</v>
      </c>
      <c r="C94" s="14" t="s">
        <v>530</v>
      </c>
      <c r="D94" s="15" t="s">
        <v>532</v>
      </c>
      <c r="E94" s="15" t="s">
        <v>535</v>
      </c>
      <c r="F94" s="15" t="s">
        <v>1991</v>
      </c>
      <c r="L94" t="s">
        <v>1319</v>
      </c>
      <c r="M94" t="s">
        <v>1845</v>
      </c>
      <c r="O94">
        <v>13004</v>
      </c>
      <c r="Q94">
        <f>IF($O94="","",IF(TYPE($O94)=1,$O94,INT(MID($O94,1,LEN($O94)-1)&amp;"2")))</f>
        <v>13004</v>
      </c>
      <c r="S94" t="str">
        <f>IF($Q94="","",$Q94&amp;".png,"&amp;$M94)</f>
        <v>13004.png,13004.png</v>
      </c>
    </row>
    <row r="95" spans="2:19">
      <c r="B95" s="13">
        <v>13010</v>
      </c>
      <c r="C95" s="14" t="s">
        <v>537</v>
      </c>
      <c r="D95" s="15" t="s">
        <v>481</v>
      </c>
      <c r="E95" s="15" t="s">
        <v>541</v>
      </c>
      <c r="F95" s="15" t="s">
        <v>1992</v>
      </c>
      <c r="L95" t="s">
        <v>2012</v>
      </c>
      <c r="M95" t="s">
        <v>1846</v>
      </c>
      <c r="O95">
        <v>13005</v>
      </c>
      <c r="Q95">
        <f>IF($O95="","",IF(TYPE($O95)=1,$O95,INT(MID($O95,1,LEN($O95)-1)&amp;"2")))</f>
        <v>13005</v>
      </c>
      <c r="S95" t="str">
        <f>IF($Q95="","",$Q95&amp;".png,"&amp;$M95)</f>
        <v>13005.png,13005.png</v>
      </c>
    </row>
    <row r="96" spans="2:19">
      <c r="B96" s="3">
        <v>13011</v>
      </c>
      <c r="C96" s="37" t="s">
        <v>368</v>
      </c>
      <c r="D96" s="15" t="s">
        <v>648</v>
      </c>
      <c r="E96" s="15"/>
      <c r="F96" s="15"/>
      <c r="L96" t="s">
        <v>2009</v>
      </c>
      <c r="M96" t="s">
        <v>1847</v>
      </c>
      <c r="O96" t="s">
        <v>1950</v>
      </c>
      <c r="Q96">
        <f>IF($O96="","",IF(TYPE($O96)=1,$O96,INT(MID($O96,1,LEN($O96)-1)&amp;"2")))</f>
        <v>130052</v>
      </c>
      <c r="S96" t="str">
        <f>IF($Q96="","",$Q96&amp;".png,"&amp;$M96)</f>
        <v>130052.png,13005s.png</v>
      </c>
    </row>
    <row r="97" spans="2:19">
      <c r="B97" s="3">
        <v>13012</v>
      </c>
      <c r="C97" s="37" t="s">
        <v>690</v>
      </c>
      <c r="D97" s="15" t="s">
        <v>1924</v>
      </c>
      <c r="E97" s="15" t="s">
        <v>1925</v>
      </c>
      <c r="F97" s="15"/>
      <c r="L97" t="s">
        <v>2011</v>
      </c>
      <c r="Q97">
        <v>130053</v>
      </c>
    </row>
    <row r="98" spans="2:19">
      <c r="B98" s="3">
        <v>13013</v>
      </c>
      <c r="C98" s="37" t="s">
        <v>370</v>
      </c>
      <c r="D98" s="15" t="s">
        <v>658</v>
      </c>
      <c r="E98" s="15"/>
      <c r="F98" s="15"/>
      <c r="L98" t="s">
        <v>1336</v>
      </c>
      <c r="M98" t="s">
        <v>1848</v>
      </c>
      <c r="O98">
        <v>13006</v>
      </c>
      <c r="Q98">
        <f>IF($O98="","",IF(TYPE($O98)=1,$O98,INT(MID($O98,1,LEN($O98)-1)&amp;"2")))</f>
        <v>13006</v>
      </c>
      <c r="S98" t="str">
        <f>IF($Q98="","",$Q98&amp;".png,"&amp;$M98)</f>
        <v>13006.png,13006.png</v>
      </c>
    </row>
    <row r="99" spans="2:19">
      <c r="B99" s="13">
        <v>13014</v>
      </c>
      <c r="C99" s="14" t="s">
        <v>61</v>
      </c>
      <c r="D99" s="15" t="s">
        <v>545</v>
      </c>
      <c r="E99" s="15" t="s">
        <v>548</v>
      </c>
      <c r="F99" s="15" t="s">
        <v>2004</v>
      </c>
      <c r="L99" t="s">
        <v>296</v>
      </c>
      <c r="M99" t="s">
        <v>1849</v>
      </c>
      <c r="O99" t="s">
        <v>1951</v>
      </c>
      <c r="Q99">
        <f>IF($O99="","",IF(TYPE($O99)=1,$O99,INT(MID($O99,1,LEN($O99)-1)&amp;"2")))</f>
        <v>130062</v>
      </c>
      <c r="S99" t="str">
        <f>IF($Q99="","",$Q99&amp;".png,"&amp;$M99)</f>
        <v>130062.png,13006s.png</v>
      </c>
    </row>
    <row r="100" spans="2:19">
      <c r="B100" s="3">
        <v>13015</v>
      </c>
      <c r="C100" s="37" t="s">
        <v>372</v>
      </c>
      <c r="D100" s="15" t="s">
        <v>373</v>
      </c>
      <c r="E100" s="15"/>
      <c r="F100" s="15"/>
      <c r="L100" t="s">
        <v>998</v>
      </c>
      <c r="Q100">
        <v>130063</v>
      </c>
    </row>
    <row r="101" spans="2:19">
      <c r="B101" s="3">
        <v>13016</v>
      </c>
      <c r="C101" s="37" t="s">
        <v>374</v>
      </c>
      <c r="D101" s="15" t="s">
        <v>375</v>
      </c>
      <c r="E101" s="15" t="s">
        <v>1926</v>
      </c>
      <c r="F101" s="15"/>
      <c r="L101" t="s">
        <v>35</v>
      </c>
      <c r="M101" t="s">
        <v>1850</v>
      </c>
      <c r="O101">
        <v>13007</v>
      </c>
      <c r="Q101">
        <f>IF($O101="","",IF(TYPE($O101)=1,$O101,INT(MID($O101,1,LEN($O101)-1)&amp;"2")))</f>
        <v>13007</v>
      </c>
      <c r="S101" t="str">
        <f>IF($Q101="","",$Q101&amp;".png,"&amp;$M101)</f>
        <v>13007.png,13007.png</v>
      </c>
    </row>
    <row r="102" spans="2:19">
      <c r="B102" s="3">
        <v>13017</v>
      </c>
      <c r="C102" s="37" t="s">
        <v>376</v>
      </c>
      <c r="D102" s="15" t="s">
        <v>377</v>
      </c>
      <c r="E102" s="15"/>
      <c r="F102" s="15"/>
      <c r="L102" t="s">
        <v>1351</v>
      </c>
      <c r="M102" t="s">
        <v>1851</v>
      </c>
      <c r="O102" t="s">
        <v>1952</v>
      </c>
      <c r="Q102">
        <f>IF($O102="","",IF(TYPE($O102)=1,$O102,INT(MID($O102,1,LEN($O102)-1)&amp;"2")))</f>
        <v>130072</v>
      </c>
      <c r="S102" t="str">
        <f>IF($Q102="","",$Q102&amp;".png,"&amp;$M102)</f>
        <v>130072.png,13007s.png</v>
      </c>
    </row>
    <row r="103" spans="2:19">
      <c r="B103" s="3">
        <v>13018</v>
      </c>
      <c r="C103" s="37" t="s">
        <v>378</v>
      </c>
      <c r="D103" s="15" t="s">
        <v>673</v>
      </c>
      <c r="E103" s="15" t="s">
        <v>1928</v>
      </c>
      <c r="F103" s="15"/>
      <c r="L103" t="s">
        <v>289</v>
      </c>
      <c r="Q103">
        <v>130073</v>
      </c>
    </row>
    <row r="104" spans="2:19">
      <c r="B104" s="3">
        <v>13019</v>
      </c>
      <c r="C104" s="37" t="s">
        <v>381</v>
      </c>
      <c r="D104" s="15" t="s">
        <v>680</v>
      </c>
      <c r="E104" s="15"/>
      <c r="F104" s="15"/>
      <c r="L104" t="s">
        <v>60</v>
      </c>
      <c r="M104" t="s">
        <v>1852</v>
      </c>
      <c r="O104">
        <v>13008</v>
      </c>
      <c r="Q104">
        <f>IF($O104="","",IF(TYPE($O104)=1,$O104,INT(MID($O104,1,LEN($O104)-1)&amp;"2")))</f>
        <v>13008</v>
      </c>
      <c r="S104" t="str">
        <f>IF($Q104="","",$Q104&amp;".png,"&amp;$M104)</f>
        <v>13008.png,13008.png</v>
      </c>
    </row>
    <row r="105" spans="2:19">
      <c r="B105" s="4">
        <v>13020</v>
      </c>
      <c r="C105" s="2" t="s">
        <v>97</v>
      </c>
      <c r="D105" s="15"/>
      <c r="E105" s="15"/>
      <c r="F105" s="15" t="s">
        <v>994</v>
      </c>
      <c r="L105" t="s">
        <v>1335</v>
      </c>
      <c r="M105" t="s">
        <v>1853</v>
      </c>
      <c r="O105">
        <v>13009</v>
      </c>
      <c r="Q105">
        <f>IF($O105="","",IF(TYPE($O105)=1,$O105,INT(MID($O105,1,LEN($O105)-1)&amp;"2")))</f>
        <v>13009</v>
      </c>
      <c r="S105" t="str">
        <f>IF($Q105="","",$Q105&amp;".png,"&amp;$M105)</f>
        <v>13009.png,13009.png</v>
      </c>
    </row>
    <row r="106" spans="2:19">
      <c r="B106" s="4">
        <v>13021</v>
      </c>
      <c r="C106" s="2" t="s">
        <v>98</v>
      </c>
      <c r="D106" s="15"/>
      <c r="E106" s="15"/>
      <c r="F106" s="15" t="s">
        <v>994</v>
      </c>
      <c r="L106" t="s">
        <v>1353</v>
      </c>
      <c r="M106" t="s">
        <v>1854</v>
      </c>
      <c r="O106" t="s">
        <v>1953</v>
      </c>
      <c r="Q106">
        <f>IF($O106="","",IF(TYPE($O106)=1,$O106,INT(MID($O106,1,LEN($O106)-1)&amp;"2")))</f>
        <v>130092</v>
      </c>
      <c r="S106" t="str">
        <f>IF($Q106="","",$Q106&amp;".png,"&amp;$M106)</f>
        <v>130092.png,13009s.png</v>
      </c>
    </row>
    <row r="107" spans="2:19">
      <c r="B107" s="4">
        <v>13023</v>
      </c>
      <c r="C107" s="2" t="s">
        <v>99</v>
      </c>
      <c r="D107" s="15"/>
      <c r="E107" s="15"/>
      <c r="F107" s="15" t="s">
        <v>994</v>
      </c>
      <c r="L107" t="s">
        <v>999</v>
      </c>
      <c r="Q107">
        <v>130093</v>
      </c>
    </row>
    <row r="108" spans="2:19">
      <c r="B108" s="4">
        <v>13025</v>
      </c>
      <c r="C108" s="2" t="s">
        <v>100</v>
      </c>
      <c r="D108" s="15"/>
      <c r="E108" s="15"/>
      <c r="F108" s="15" t="s">
        <v>994</v>
      </c>
      <c r="L108" t="s">
        <v>2005</v>
      </c>
      <c r="M108" t="s">
        <v>1855</v>
      </c>
      <c r="O108">
        <v>13010</v>
      </c>
      <c r="Q108">
        <f>IF($O108="","",IF(TYPE($O108)=1,$O108,INT(MID($O108,1,LEN($O108)-1)&amp;"2")))</f>
        <v>13010</v>
      </c>
      <c r="S108" t="str">
        <f>IF($Q108="","",$Q108&amp;".png,"&amp;$M108)</f>
        <v>13010.png,13010.png</v>
      </c>
    </row>
    <row r="109" spans="2:19">
      <c r="B109" s="4">
        <v>13032</v>
      </c>
      <c r="C109" s="2" t="s">
        <v>101</v>
      </c>
      <c r="D109" s="15"/>
      <c r="E109" s="15"/>
      <c r="F109" s="15" t="s">
        <v>994</v>
      </c>
      <c r="L109" t="s">
        <v>2006</v>
      </c>
      <c r="M109" t="s">
        <v>1856</v>
      </c>
      <c r="O109" t="s">
        <v>1954</v>
      </c>
      <c r="Q109">
        <f>IF($O109="","",IF(TYPE($O109)=1,$O109,INT(MID($O109,1,LEN($O109)-1)&amp;"2")))</f>
        <v>130102</v>
      </c>
      <c r="S109" t="str">
        <f>IF($Q109="","",$Q109&amp;".png,"&amp;$M109)</f>
        <v>130102.png,13010s.png</v>
      </c>
    </row>
    <row r="110" spans="2:19">
      <c r="B110" s="4">
        <v>13033</v>
      </c>
      <c r="C110" s="2" t="s">
        <v>102</v>
      </c>
      <c r="D110" s="15"/>
      <c r="E110" s="15"/>
      <c r="F110" s="15" t="s">
        <v>994</v>
      </c>
      <c r="L110" t="s">
        <v>2007</v>
      </c>
      <c r="Q110">
        <v>130103</v>
      </c>
    </row>
    <row r="111" spans="2:19">
      <c r="B111" s="4">
        <v>13034</v>
      </c>
      <c r="C111" s="2" t="s">
        <v>103</v>
      </c>
      <c r="D111" s="15"/>
      <c r="E111" s="15"/>
      <c r="F111" s="15" t="s">
        <v>994</v>
      </c>
      <c r="L111" t="s">
        <v>1322</v>
      </c>
      <c r="M111" t="s">
        <v>1857</v>
      </c>
      <c r="O111">
        <v>13011</v>
      </c>
      <c r="Q111">
        <f t="shared" ref="Q111:Q116" si="10">IF($O111="","",IF(TYPE($O111)=1,$O111,INT(MID($O111,1,LEN($O111)-1)&amp;"2")))</f>
        <v>13011</v>
      </c>
      <c r="S111" t="str">
        <f t="shared" ref="S111:S116" si="11">IF($Q111="","",$Q111&amp;".png,"&amp;$M111)</f>
        <v>13011.png,13011.png</v>
      </c>
    </row>
    <row r="112" spans="2:19">
      <c r="B112" s="4">
        <v>13036</v>
      </c>
      <c r="C112" s="2" t="s">
        <v>104</v>
      </c>
      <c r="D112" s="15"/>
      <c r="E112" s="15"/>
      <c r="F112" s="15" t="s">
        <v>994</v>
      </c>
      <c r="L112" t="s">
        <v>991</v>
      </c>
      <c r="M112" t="s">
        <v>1858</v>
      </c>
      <c r="O112">
        <v>13012</v>
      </c>
      <c r="Q112">
        <f t="shared" si="10"/>
        <v>13012</v>
      </c>
      <c r="S112" t="str">
        <f t="shared" si="11"/>
        <v>13012.png,13012.png</v>
      </c>
    </row>
    <row r="113" spans="2:19">
      <c r="B113" s="6">
        <v>13038</v>
      </c>
      <c r="C113" s="45" t="s">
        <v>133</v>
      </c>
      <c r="D113" s="15"/>
      <c r="E113" s="15"/>
      <c r="F113" s="15"/>
      <c r="L113" t="s">
        <v>1361</v>
      </c>
      <c r="M113" t="s">
        <v>1859</v>
      </c>
      <c r="O113" t="s">
        <v>1955</v>
      </c>
      <c r="Q113">
        <f t="shared" si="10"/>
        <v>130122</v>
      </c>
      <c r="S113" t="str">
        <f t="shared" si="11"/>
        <v>130122.png,13012s.png</v>
      </c>
    </row>
    <row r="114" spans="2:19">
      <c r="B114" s="3">
        <v>14001</v>
      </c>
      <c r="C114" s="37" t="s">
        <v>384</v>
      </c>
      <c r="D114" s="15" t="s">
        <v>385</v>
      </c>
      <c r="E114" s="15"/>
      <c r="F114" s="15"/>
      <c r="L114" t="s">
        <v>1323</v>
      </c>
      <c r="M114" t="s">
        <v>1860</v>
      </c>
      <c r="O114">
        <v>13013</v>
      </c>
      <c r="Q114">
        <f t="shared" si="10"/>
        <v>13013</v>
      </c>
      <c r="S114" t="str">
        <f t="shared" si="11"/>
        <v>13013.png,13013.png</v>
      </c>
    </row>
    <row r="115" spans="2:19">
      <c r="B115" s="13">
        <v>14002</v>
      </c>
      <c r="C115" s="14" t="s">
        <v>62</v>
      </c>
      <c r="D115" s="15" t="s">
        <v>2013</v>
      </c>
      <c r="E115" s="15"/>
      <c r="F115" s="15" t="s">
        <v>994</v>
      </c>
      <c r="L115" t="s">
        <v>1320</v>
      </c>
      <c r="M115" t="s">
        <v>1861</v>
      </c>
      <c r="O115">
        <v>13014</v>
      </c>
      <c r="Q115">
        <f t="shared" si="10"/>
        <v>13014</v>
      </c>
      <c r="S115" t="str">
        <f t="shared" si="11"/>
        <v>13014.png,13014.png</v>
      </c>
    </row>
    <row r="116" spans="2:19">
      <c r="B116" s="22">
        <v>14003</v>
      </c>
      <c r="C116" s="1" t="s">
        <v>0</v>
      </c>
      <c r="D116" s="15" t="s">
        <v>1929</v>
      </c>
      <c r="E116" s="15" t="s">
        <v>439</v>
      </c>
      <c r="F116" s="15" t="s">
        <v>1993</v>
      </c>
      <c r="L116" t="s">
        <v>1347</v>
      </c>
      <c r="M116" t="s">
        <v>1862</v>
      </c>
      <c r="O116" t="s">
        <v>1956</v>
      </c>
      <c r="Q116">
        <f t="shared" si="10"/>
        <v>130142</v>
      </c>
      <c r="S116" t="str">
        <f t="shared" si="11"/>
        <v>130142.png,13014s.png</v>
      </c>
    </row>
    <row r="117" spans="2:19">
      <c r="B117" s="22">
        <v>14005</v>
      </c>
      <c r="C117" s="1" t="s">
        <v>5</v>
      </c>
      <c r="D117" s="15" t="s">
        <v>444</v>
      </c>
      <c r="E117" s="15" t="s">
        <v>446</v>
      </c>
      <c r="F117" s="15" t="s">
        <v>1994</v>
      </c>
      <c r="L117" t="s">
        <v>1000</v>
      </c>
      <c r="Q117">
        <v>130143</v>
      </c>
    </row>
    <row r="118" spans="2:19">
      <c r="B118" s="13">
        <v>14006</v>
      </c>
      <c r="C118" s="14" t="s">
        <v>2</v>
      </c>
      <c r="D118" s="15" t="s">
        <v>552</v>
      </c>
      <c r="E118" s="15"/>
      <c r="F118" s="15" t="s">
        <v>994</v>
      </c>
      <c r="L118" t="s">
        <v>14</v>
      </c>
      <c r="M118" t="s">
        <v>1863</v>
      </c>
      <c r="O118">
        <v>13015</v>
      </c>
      <c r="Q118">
        <f t="shared" ref="Q118:Q128" si="12">IF($O118="","",IF(TYPE($O118)=1,$O118,INT(MID($O118,1,LEN($O118)-1)&amp;"2")))</f>
        <v>13015</v>
      </c>
      <c r="S118" t="str">
        <f t="shared" ref="S118:S128" si="13">IF($Q118="","",$Q118&amp;".png,"&amp;$M118)</f>
        <v>13015.png,13015.png</v>
      </c>
    </row>
    <row r="119" spans="2:19">
      <c r="B119" s="13">
        <v>14007</v>
      </c>
      <c r="C119" s="14" t="s">
        <v>420</v>
      </c>
      <c r="D119" s="15" t="s">
        <v>557</v>
      </c>
      <c r="E119" s="15"/>
      <c r="F119" s="15" t="s">
        <v>994</v>
      </c>
      <c r="L119" t="s">
        <v>1325</v>
      </c>
      <c r="M119" t="s">
        <v>1864</v>
      </c>
      <c r="O119">
        <v>13016</v>
      </c>
      <c r="Q119">
        <f t="shared" si="12"/>
        <v>13016</v>
      </c>
      <c r="S119" t="str">
        <f t="shared" si="13"/>
        <v>13016.png,13016.png</v>
      </c>
    </row>
    <row r="120" spans="2:19">
      <c r="B120" s="3">
        <v>14008</v>
      </c>
      <c r="C120" s="37" t="s">
        <v>386</v>
      </c>
      <c r="D120" s="15" t="s">
        <v>388</v>
      </c>
      <c r="E120" s="15" t="s">
        <v>1930</v>
      </c>
      <c r="F120" s="15"/>
      <c r="L120" t="s">
        <v>1362</v>
      </c>
      <c r="M120" t="s">
        <v>1865</v>
      </c>
      <c r="O120" t="s">
        <v>1957</v>
      </c>
      <c r="Q120">
        <f t="shared" si="12"/>
        <v>130162</v>
      </c>
      <c r="S120" t="str">
        <f t="shared" si="13"/>
        <v>130162.png,13016s.png</v>
      </c>
    </row>
    <row r="121" spans="2:19">
      <c r="B121" s="13">
        <v>14009</v>
      </c>
      <c r="C121" s="14" t="s">
        <v>64</v>
      </c>
      <c r="D121" s="15" t="s">
        <v>13</v>
      </c>
      <c r="E121" s="15" t="s">
        <v>564</v>
      </c>
      <c r="F121" s="15" t="s">
        <v>1995</v>
      </c>
      <c r="L121" t="s">
        <v>1326</v>
      </c>
      <c r="M121" t="s">
        <v>1866</v>
      </c>
      <c r="O121">
        <v>13017</v>
      </c>
      <c r="Q121">
        <f t="shared" si="12"/>
        <v>13017</v>
      </c>
      <c r="S121" t="str">
        <f t="shared" si="13"/>
        <v>13017.png,13017.png</v>
      </c>
    </row>
    <row r="122" spans="2:19">
      <c r="B122" s="3">
        <v>14010</v>
      </c>
      <c r="C122" s="37" t="s">
        <v>389</v>
      </c>
      <c r="D122" s="15" t="s">
        <v>694</v>
      </c>
      <c r="E122" s="15" t="s">
        <v>385</v>
      </c>
      <c r="F122" s="15"/>
      <c r="L122" t="s">
        <v>1280</v>
      </c>
      <c r="M122" t="s">
        <v>1867</v>
      </c>
      <c r="O122">
        <v>13018</v>
      </c>
      <c r="Q122">
        <f t="shared" si="12"/>
        <v>13018</v>
      </c>
      <c r="S122" t="str">
        <f t="shared" si="13"/>
        <v>13018.png,13018.png</v>
      </c>
    </row>
    <row r="123" spans="2:19">
      <c r="B123" s="3">
        <v>14011</v>
      </c>
      <c r="C123" s="37" t="s">
        <v>391</v>
      </c>
      <c r="D123" s="15" t="s">
        <v>700</v>
      </c>
      <c r="E123" s="15"/>
      <c r="F123" s="15"/>
      <c r="L123" t="s">
        <v>1927</v>
      </c>
      <c r="M123" t="s">
        <v>1868</v>
      </c>
      <c r="O123" t="s">
        <v>1958</v>
      </c>
      <c r="Q123">
        <f t="shared" si="12"/>
        <v>130182</v>
      </c>
      <c r="S123" t="str">
        <f t="shared" si="13"/>
        <v>130182.png,13018s.png</v>
      </c>
    </row>
    <row r="124" spans="2:19">
      <c r="B124" s="3">
        <v>14012</v>
      </c>
      <c r="C124" s="37" t="s">
        <v>393</v>
      </c>
      <c r="D124" s="15" t="s">
        <v>394</v>
      </c>
      <c r="E124" s="15"/>
      <c r="F124" s="15"/>
      <c r="L124" t="s">
        <v>1327</v>
      </c>
      <c r="M124" t="s">
        <v>1869</v>
      </c>
      <c r="O124">
        <v>13019</v>
      </c>
      <c r="Q124">
        <f t="shared" si="12"/>
        <v>13019</v>
      </c>
      <c r="S124" t="str">
        <f t="shared" si="13"/>
        <v>13019.png,13019.png</v>
      </c>
    </row>
    <row r="125" spans="2:19">
      <c r="B125" s="3">
        <v>14013</v>
      </c>
      <c r="C125" s="37" t="s">
        <v>395</v>
      </c>
      <c r="D125" s="15" t="s">
        <v>396</v>
      </c>
      <c r="E125" s="15" t="s">
        <v>711</v>
      </c>
      <c r="F125" s="15"/>
      <c r="L125" t="s">
        <v>1330</v>
      </c>
      <c r="M125" t="s">
        <v>1870</v>
      </c>
      <c r="O125">
        <v>14001</v>
      </c>
      <c r="Q125">
        <f t="shared" si="12"/>
        <v>14001</v>
      </c>
      <c r="S125" t="str">
        <f t="shared" si="13"/>
        <v>14001.png,14001.png</v>
      </c>
    </row>
    <row r="126" spans="2:19">
      <c r="B126" s="3">
        <v>14014</v>
      </c>
      <c r="C126" s="37" t="s">
        <v>397</v>
      </c>
      <c r="D126" s="15" t="s">
        <v>398</v>
      </c>
      <c r="E126" s="15"/>
      <c r="F126" s="15"/>
      <c r="L126" t="s">
        <v>1337</v>
      </c>
      <c r="M126" t="s">
        <v>1871</v>
      </c>
      <c r="O126">
        <v>14002</v>
      </c>
      <c r="Q126">
        <f t="shared" si="12"/>
        <v>14002</v>
      </c>
      <c r="S126" t="str">
        <f t="shared" si="13"/>
        <v>14002.png,14002.png</v>
      </c>
    </row>
    <row r="127" spans="2:19">
      <c r="B127" s="22">
        <v>14015</v>
      </c>
      <c r="C127" s="1" t="s">
        <v>65</v>
      </c>
      <c r="D127" s="15" t="s">
        <v>1931</v>
      </c>
      <c r="E127" s="15" t="s">
        <v>421</v>
      </c>
      <c r="F127" s="15" t="s">
        <v>1996</v>
      </c>
      <c r="L127" t="s">
        <v>36</v>
      </c>
      <c r="M127" t="s">
        <v>1872</v>
      </c>
      <c r="O127">
        <v>14003</v>
      </c>
      <c r="Q127">
        <f t="shared" si="12"/>
        <v>14003</v>
      </c>
      <c r="S127" t="str">
        <f t="shared" si="13"/>
        <v>14003.png,14003.png</v>
      </c>
    </row>
    <row r="128" spans="2:19">
      <c r="B128" s="13">
        <v>14016</v>
      </c>
      <c r="C128" s="14" t="s">
        <v>67</v>
      </c>
      <c r="D128" s="15" t="s">
        <v>1932</v>
      </c>
      <c r="E128" s="15" t="s">
        <v>567</v>
      </c>
      <c r="F128" s="15" t="s">
        <v>1997</v>
      </c>
      <c r="L128" t="s">
        <v>1348</v>
      </c>
      <c r="M128" t="s">
        <v>1873</v>
      </c>
      <c r="O128" t="s">
        <v>1959</v>
      </c>
      <c r="Q128">
        <f t="shared" si="12"/>
        <v>140032</v>
      </c>
      <c r="S128" t="str">
        <f t="shared" si="13"/>
        <v>140032.png,14003s.png</v>
      </c>
    </row>
    <row r="129" spans="2:19">
      <c r="B129" s="13">
        <v>14017</v>
      </c>
      <c r="C129" s="14" t="s">
        <v>69</v>
      </c>
      <c r="D129" s="15" t="s">
        <v>13</v>
      </c>
      <c r="E129" s="15"/>
      <c r="F129" s="15" t="s">
        <v>994</v>
      </c>
      <c r="L129" t="s">
        <v>290</v>
      </c>
      <c r="Q129">
        <v>140033</v>
      </c>
    </row>
    <row r="130" spans="2:19">
      <c r="B130" s="13">
        <v>14018</v>
      </c>
      <c r="C130" s="14" t="s">
        <v>3</v>
      </c>
      <c r="D130" s="15" t="s">
        <v>573</v>
      </c>
      <c r="E130" s="15"/>
      <c r="F130" s="15" t="s">
        <v>994</v>
      </c>
      <c r="L130" t="s">
        <v>1119</v>
      </c>
      <c r="M130" t="s">
        <v>1874</v>
      </c>
      <c r="O130">
        <v>14005</v>
      </c>
      <c r="Q130">
        <f>IF($O130="","",IF(TYPE($O130)=1,$O130,INT(MID($O130,1,LEN($O130)-1)&amp;"2")))</f>
        <v>14005</v>
      </c>
      <c r="S130" t="str">
        <f>IF($Q130="","",$Q130&amp;".png,"&amp;$M130)</f>
        <v>14005.png,14005.png</v>
      </c>
    </row>
    <row r="131" spans="2:19">
      <c r="B131" s="13">
        <v>14019</v>
      </c>
      <c r="C131" s="14" t="s">
        <v>70</v>
      </c>
      <c r="D131" s="15" t="s">
        <v>1933</v>
      </c>
      <c r="E131" s="15" t="s">
        <v>1934</v>
      </c>
      <c r="F131" s="15" t="s">
        <v>1998</v>
      </c>
      <c r="L131" t="s">
        <v>1120</v>
      </c>
      <c r="M131" t="s">
        <v>1875</v>
      </c>
      <c r="O131" t="s">
        <v>1960</v>
      </c>
      <c r="Q131">
        <f>IF($O131="","",IF(TYPE($O131)=1,$O131,INT(MID($O131,1,LEN($O131)-1)&amp;"2")))</f>
        <v>140052</v>
      </c>
      <c r="S131" t="str">
        <f>IF($Q131="","",$Q131&amp;".png,"&amp;$M131)</f>
        <v>140052.png,14005s.png</v>
      </c>
    </row>
    <row r="132" spans="2:19">
      <c r="B132" s="4">
        <v>14020</v>
      </c>
      <c r="C132" s="2" t="s">
        <v>105</v>
      </c>
      <c r="D132" s="15"/>
      <c r="E132" s="15"/>
      <c r="F132" s="15" t="s">
        <v>994</v>
      </c>
      <c r="L132" t="s">
        <v>291</v>
      </c>
      <c r="Q132">
        <v>140053</v>
      </c>
    </row>
    <row r="133" spans="2:19" ht="17.25" thickBot="1">
      <c r="B133" s="42">
        <v>14021</v>
      </c>
      <c r="C133" s="5" t="s">
        <v>106</v>
      </c>
      <c r="D133" s="33"/>
      <c r="E133" s="33"/>
      <c r="F133" s="33" t="s">
        <v>994</v>
      </c>
      <c r="L133" t="s">
        <v>1285</v>
      </c>
      <c r="M133" t="s">
        <v>1876</v>
      </c>
      <c r="O133">
        <v>14006</v>
      </c>
      <c r="Q133">
        <f t="shared" ref="Q133:Q138" si="14">IF($O133="","",IF(TYPE($O133)=1,$O133,INT(MID($O133,1,LEN($O133)-1)&amp;"2")))</f>
        <v>14006</v>
      </c>
      <c r="S133" t="str">
        <f t="shared" ref="S133:S138" si="15">IF($Q133="","",$Q133&amp;".png,"&amp;$M133)</f>
        <v>14006.png,14006.png</v>
      </c>
    </row>
    <row r="134" spans="2:19">
      <c r="B134" s="40">
        <v>14022</v>
      </c>
      <c r="C134" s="41" t="s">
        <v>107</v>
      </c>
      <c r="D134" s="20"/>
      <c r="E134" s="20"/>
      <c r="F134" s="20" t="s">
        <v>994</v>
      </c>
      <c r="L134" t="s">
        <v>1306</v>
      </c>
      <c r="M134" t="s">
        <v>1877</v>
      </c>
      <c r="O134">
        <v>14007</v>
      </c>
      <c r="Q134">
        <f t="shared" si="14"/>
        <v>14007</v>
      </c>
      <c r="S134" t="str">
        <f t="shared" si="15"/>
        <v>14007.png,14007.png</v>
      </c>
    </row>
    <row r="135" spans="2:19">
      <c r="B135" s="4">
        <v>14025</v>
      </c>
      <c r="C135" s="2" t="s">
        <v>108</v>
      </c>
      <c r="D135" s="15"/>
      <c r="E135" s="15"/>
      <c r="F135" s="15" t="s">
        <v>994</v>
      </c>
      <c r="L135" t="s">
        <v>1310</v>
      </c>
      <c r="M135" t="s">
        <v>1878</v>
      </c>
      <c r="O135">
        <v>14008</v>
      </c>
      <c r="Q135">
        <f t="shared" si="14"/>
        <v>14008</v>
      </c>
      <c r="S135" t="str">
        <f t="shared" si="15"/>
        <v>14008.png,14008.png</v>
      </c>
    </row>
    <row r="136" spans="2:19">
      <c r="B136" s="4">
        <v>14026</v>
      </c>
      <c r="C136" s="2" t="s">
        <v>109</v>
      </c>
      <c r="D136" s="15"/>
      <c r="E136" s="15"/>
      <c r="F136" s="15" t="s">
        <v>994</v>
      </c>
      <c r="L136" t="s">
        <v>1360</v>
      </c>
      <c r="M136" t="s">
        <v>1879</v>
      </c>
      <c r="O136" t="s">
        <v>1961</v>
      </c>
      <c r="Q136">
        <f t="shared" si="14"/>
        <v>140082</v>
      </c>
      <c r="S136" t="str">
        <f t="shared" si="15"/>
        <v>140082.png,14008s.png</v>
      </c>
    </row>
    <row r="137" spans="2:19">
      <c r="B137" s="4">
        <v>14027</v>
      </c>
      <c r="C137" s="2" t="s">
        <v>110</v>
      </c>
      <c r="D137" s="15"/>
      <c r="E137" s="15"/>
      <c r="F137" s="15" t="s">
        <v>994</v>
      </c>
      <c r="L137" t="s">
        <v>1319</v>
      </c>
      <c r="M137" t="s">
        <v>1880</v>
      </c>
      <c r="O137">
        <v>14009</v>
      </c>
      <c r="Q137">
        <f t="shared" si="14"/>
        <v>14009</v>
      </c>
      <c r="S137" t="str">
        <f t="shared" si="15"/>
        <v>14009.png,14009.png</v>
      </c>
    </row>
    <row r="138" spans="2:19">
      <c r="B138" s="6">
        <v>14028</v>
      </c>
      <c r="C138" s="45" t="s">
        <v>118</v>
      </c>
      <c r="D138" s="15"/>
      <c r="E138" s="15"/>
      <c r="F138" s="15"/>
      <c r="L138" t="s">
        <v>1349</v>
      </c>
      <c r="M138" t="s">
        <v>1881</v>
      </c>
      <c r="O138" t="s">
        <v>1962</v>
      </c>
      <c r="Q138">
        <f t="shared" si="14"/>
        <v>140092</v>
      </c>
      <c r="S138" t="str">
        <f t="shared" si="15"/>
        <v>140092.png,14009s.png</v>
      </c>
    </row>
    <row r="139" spans="2:19">
      <c r="B139" s="4">
        <v>14029</v>
      </c>
      <c r="C139" s="2" t="s">
        <v>111</v>
      </c>
      <c r="D139" s="15"/>
      <c r="E139" s="15"/>
      <c r="F139" s="15" t="s">
        <v>994</v>
      </c>
      <c r="L139" t="s">
        <v>1001</v>
      </c>
      <c r="Q139">
        <v>140093</v>
      </c>
    </row>
    <row r="140" spans="2:19">
      <c r="B140" s="4">
        <v>14030</v>
      </c>
      <c r="C140" s="2" t="s">
        <v>112</v>
      </c>
      <c r="D140" s="15"/>
      <c r="E140" s="15"/>
      <c r="F140" s="15" t="s">
        <v>994</v>
      </c>
      <c r="L140" t="s">
        <v>1329</v>
      </c>
      <c r="M140" t="s">
        <v>1882</v>
      </c>
      <c r="O140">
        <v>14010</v>
      </c>
      <c r="Q140">
        <f t="shared" ref="Q140:Q148" si="16">IF($O140="","",IF(TYPE($O140)=1,$O140,INT(MID($O140,1,LEN($O140)-1)&amp;"2")))</f>
        <v>14010</v>
      </c>
      <c r="S140" t="str">
        <f t="shared" ref="S140:S148" si="17">IF($Q140="","",$Q140&amp;".png,"&amp;$M140)</f>
        <v>14010.png,14010.png</v>
      </c>
    </row>
    <row r="141" spans="2:19">
      <c r="B141" s="4">
        <v>14032</v>
      </c>
      <c r="C141" s="2" t="s">
        <v>113</v>
      </c>
      <c r="D141" s="15"/>
      <c r="E141" s="15"/>
      <c r="F141" s="15" t="s">
        <v>994</v>
      </c>
      <c r="L141" t="s">
        <v>1330</v>
      </c>
      <c r="M141" t="s">
        <v>1883</v>
      </c>
      <c r="O141" t="s">
        <v>1963</v>
      </c>
      <c r="Q141">
        <f t="shared" si="16"/>
        <v>140102</v>
      </c>
      <c r="S141" t="str">
        <f t="shared" si="17"/>
        <v>140102.png,14010s.png</v>
      </c>
    </row>
    <row r="142" spans="2:19">
      <c r="B142" s="4">
        <v>14034</v>
      </c>
      <c r="C142" s="2" t="s">
        <v>114</v>
      </c>
      <c r="D142" s="15"/>
      <c r="E142" s="15"/>
      <c r="F142" s="15" t="s">
        <v>994</v>
      </c>
      <c r="L142" t="s">
        <v>1331</v>
      </c>
      <c r="M142" t="s">
        <v>1884</v>
      </c>
      <c r="O142">
        <v>14011</v>
      </c>
      <c r="Q142">
        <f t="shared" si="16"/>
        <v>14011</v>
      </c>
      <c r="S142" t="str">
        <f t="shared" si="17"/>
        <v>14011.png,14011.png</v>
      </c>
    </row>
    <row r="143" spans="2:19">
      <c r="B143" s="4">
        <v>14036</v>
      </c>
      <c r="C143" s="2" t="s">
        <v>115</v>
      </c>
      <c r="D143" s="15"/>
      <c r="E143" s="15"/>
      <c r="F143" s="15" t="s">
        <v>994</v>
      </c>
      <c r="L143" t="s">
        <v>1332</v>
      </c>
      <c r="M143" t="s">
        <v>1885</v>
      </c>
      <c r="O143">
        <v>14012</v>
      </c>
      <c r="Q143">
        <f t="shared" si="16"/>
        <v>14012</v>
      </c>
      <c r="S143" t="str">
        <f t="shared" si="17"/>
        <v>14012.png,14012.png</v>
      </c>
    </row>
    <row r="144" spans="2:19">
      <c r="B144" s="6">
        <v>14037</v>
      </c>
      <c r="C144" s="45" t="s">
        <v>134</v>
      </c>
      <c r="D144" s="15"/>
      <c r="E144" s="15"/>
      <c r="F144" s="15"/>
      <c r="L144" t="s">
        <v>1333</v>
      </c>
      <c r="M144" t="s">
        <v>1886</v>
      </c>
      <c r="O144">
        <v>14013</v>
      </c>
      <c r="Q144">
        <f t="shared" si="16"/>
        <v>14013</v>
      </c>
      <c r="S144" t="str">
        <f t="shared" si="17"/>
        <v>14013.png,14013.png</v>
      </c>
    </row>
    <row r="145" spans="2:19">
      <c r="B145" s="6">
        <v>14038</v>
      </c>
      <c r="C145" s="45" t="s">
        <v>135</v>
      </c>
      <c r="D145" s="15"/>
      <c r="E145" s="15"/>
      <c r="F145" s="15"/>
      <c r="L145" t="s">
        <v>1364</v>
      </c>
      <c r="M145" t="s">
        <v>1887</v>
      </c>
      <c r="O145" t="s">
        <v>1964</v>
      </c>
      <c r="Q145">
        <f t="shared" si="16"/>
        <v>140132</v>
      </c>
      <c r="S145" t="str">
        <f t="shared" si="17"/>
        <v>140132.png,14013s.png</v>
      </c>
    </row>
    <row r="146" spans="2:19">
      <c r="B146" s="6">
        <v>14039</v>
      </c>
      <c r="C146" s="45" t="s">
        <v>80</v>
      </c>
      <c r="D146" s="15"/>
      <c r="E146" s="15"/>
      <c r="F146" s="15"/>
      <c r="L146" t="s">
        <v>1334</v>
      </c>
      <c r="M146" t="s">
        <v>1888</v>
      </c>
      <c r="O146">
        <v>14014</v>
      </c>
      <c r="Q146">
        <f t="shared" si="16"/>
        <v>14014</v>
      </c>
      <c r="S146" t="str">
        <f t="shared" si="17"/>
        <v>14014.png,14014.png</v>
      </c>
    </row>
    <row r="147" spans="2:19">
      <c r="B147" s="6">
        <v>14041</v>
      </c>
      <c r="C147" s="45" t="s">
        <v>136</v>
      </c>
      <c r="D147" s="15"/>
      <c r="E147" s="15"/>
      <c r="F147" s="15"/>
      <c r="L147" t="s">
        <v>66</v>
      </c>
      <c r="M147" t="s">
        <v>1889</v>
      </c>
      <c r="O147">
        <v>14015</v>
      </c>
      <c r="Q147">
        <f t="shared" si="16"/>
        <v>14015</v>
      </c>
      <c r="S147" t="str">
        <f t="shared" si="17"/>
        <v>14015.png,14015.png</v>
      </c>
    </row>
    <row r="148" spans="2:19">
      <c r="B148" s="4">
        <v>14042</v>
      </c>
      <c r="C148" s="2" t="s">
        <v>116</v>
      </c>
      <c r="D148" s="15"/>
      <c r="E148" s="15"/>
      <c r="F148" s="15" t="s">
        <v>994</v>
      </c>
      <c r="L148" t="s">
        <v>1345</v>
      </c>
      <c r="M148" t="s">
        <v>1890</v>
      </c>
      <c r="O148" t="s">
        <v>1965</v>
      </c>
      <c r="Q148">
        <f t="shared" si="16"/>
        <v>140152</v>
      </c>
      <c r="S148" t="str">
        <f t="shared" si="17"/>
        <v>140152.png,14015s.png</v>
      </c>
    </row>
    <row r="149" spans="2:19">
      <c r="B149" s="4">
        <v>14043</v>
      </c>
      <c r="C149" s="2" t="s">
        <v>117</v>
      </c>
      <c r="D149" s="15"/>
      <c r="E149" s="15"/>
      <c r="F149" s="15" t="s">
        <v>994</v>
      </c>
      <c r="L149" t="s">
        <v>286</v>
      </c>
      <c r="Q149">
        <v>140153</v>
      </c>
    </row>
    <row r="150" spans="2:19">
      <c r="B150" s="6">
        <v>14044</v>
      </c>
      <c r="C150" s="45" t="s">
        <v>7</v>
      </c>
      <c r="D150" s="15"/>
      <c r="E150" s="15"/>
      <c r="F150" s="15"/>
      <c r="L150" t="s">
        <v>68</v>
      </c>
      <c r="M150" t="s">
        <v>1891</v>
      </c>
      <c r="O150">
        <v>14016</v>
      </c>
      <c r="Q150">
        <f>IF($O150="","",IF(TYPE($O150)=1,$O150,INT(MID($O150,1,LEN($O150)-1)&amp;"2")))</f>
        <v>14016</v>
      </c>
      <c r="S150" t="str">
        <f>IF($Q150="","",$Q150&amp;".png,"&amp;$M150)</f>
        <v>14016.png,14016.png</v>
      </c>
    </row>
    <row r="151" spans="2:19">
      <c r="B151" s="4">
        <v>14045</v>
      </c>
      <c r="C151" s="2" t="s">
        <v>118</v>
      </c>
      <c r="D151" s="15"/>
      <c r="E151" s="15"/>
      <c r="F151" s="15" t="s">
        <v>994</v>
      </c>
      <c r="L151" t="s">
        <v>1344</v>
      </c>
      <c r="M151" t="s">
        <v>1892</v>
      </c>
      <c r="O151" t="s">
        <v>1966</v>
      </c>
      <c r="Q151">
        <f>IF($O151="","",IF(TYPE($O151)=1,$O151,INT(MID($O151,1,LEN($O151)-1)&amp;"2")))</f>
        <v>140162</v>
      </c>
      <c r="S151" t="str">
        <f>IF($Q151="","",$Q151&amp;".png,"&amp;$M151)</f>
        <v>140162.png,14016s.png</v>
      </c>
    </row>
    <row r="152" spans="2:19">
      <c r="B152" s="4">
        <v>14046</v>
      </c>
      <c r="C152" s="2" t="s">
        <v>119</v>
      </c>
      <c r="D152" s="15"/>
      <c r="E152" s="15"/>
      <c r="F152" s="15" t="s">
        <v>994</v>
      </c>
      <c r="L152" t="s">
        <v>1002</v>
      </c>
      <c r="Q152">
        <v>140163</v>
      </c>
    </row>
    <row r="153" spans="2:19">
      <c r="B153" s="4">
        <v>14047</v>
      </c>
      <c r="C153" s="2" t="s">
        <v>120</v>
      </c>
      <c r="D153" s="15"/>
      <c r="E153" s="15"/>
      <c r="F153" s="15" t="s">
        <v>994</v>
      </c>
      <c r="L153" t="s">
        <v>1319</v>
      </c>
      <c r="M153" t="s">
        <v>1893</v>
      </c>
      <c r="O153">
        <v>14017</v>
      </c>
      <c r="Q153">
        <f>IF($O153="","",IF(TYPE($O153)=1,$O153,INT(MID($O153,1,LEN($O153)-1)&amp;"2")))</f>
        <v>14017</v>
      </c>
      <c r="S153" t="str">
        <f>IF($Q153="","",$Q153&amp;".png,"&amp;$M153)</f>
        <v>14017.png,14017.png</v>
      </c>
    </row>
    <row r="154" spans="2:19">
      <c r="B154" s="6">
        <v>14048</v>
      </c>
      <c r="C154" s="45" t="s">
        <v>137</v>
      </c>
      <c r="D154" s="15"/>
      <c r="E154" s="15"/>
      <c r="F154" s="15"/>
      <c r="L154" t="s">
        <v>1318</v>
      </c>
      <c r="M154" t="s">
        <v>1894</v>
      </c>
      <c r="O154">
        <v>14018</v>
      </c>
      <c r="Q154">
        <f>IF($O154="","",IF(TYPE($O154)=1,$O154,INT(MID($O154,1,LEN($O154)-1)&amp;"2")))</f>
        <v>14018</v>
      </c>
      <c r="S154" t="str">
        <f>IF($Q154="","",$Q154&amp;".png,"&amp;$M154)</f>
        <v>14018.png,14018.png</v>
      </c>
    </row>
    <row r="155" spans="2:19">
      <c r="B155" s="6">
        <v>14049</v>
      </c>
      <c r="C155" s="45" t="s">
        <v>138</v>
      </c>
      <c r="D155" s="15"/>
      <c r="E155" s="15"/>
      <c r="F155" s="15"/>
      <c r="L155" t="s">
        <v>152</v>
      </c>
      <c r="M155" t="s">
        <v>1895</v>
      </c>
      <c r="O155">
        <v>14019</v>
      </c>
      <c r="Q155">
        <f>IF($O155="","",IF(TYPE($O155)=1,$O155,INT(MID($O155,1,LEN($O155)-1)&amp;"2")))</f>
        <v>14019</v>
      </c>
      <c r="S155" t="str">
        <f>IF($Q155="","",$Q155&amp;".png,"&amp;$M155)</f>
        <v>14019.png,14019.png</v>
      </c>
    </row>
    <row r="156" spans="2:19" ht="17.25" thickBot="1">
      <c r="B156" s="42">
        <v>14050</v>
      </c>
      <c r="C156" s="5" t="s">
        <v>121</v>
      </c>
      <c r="D156" s="33"/>
      <c r="E156" s="33"/>
      <c r="F156" s="33" t="s">
        <v>994</v>
      </c>
      <c r="L156" t="s">
        <v>154</v>
      </c>
      <c r="M156" t="s">
        <v>1896</v>
      </c>
      <c r="O156" t="s">
        <v>1967</v>
      </c>
      <c r="Q156">
        <f>IF($O156="","",IF(TYPE($O156)=1,$O156,INT(MID($O156,1,LEN($O156)-1)&amp;"2")))</f>
        <v>140192</v>
      </c>
      <c r="S156" t="str">
        <f>IF($Q156="","",$Q156&amp;".png,"&amp;$M156)</f>
        <v>140192.png,14019s.png</v>
      </c>
    </row>
    <row r="157" spans="2:19">
      <c r="C157" s="17"/>
      <c r="L157" t="s">
        <v>1003</v>
      </c>
      <c r="Q157">
        <v>140193</v>
      </c>
    </row>
    <row r="158" spans="2:19">
      <c r="C158" s="17"/>
      <c r="L158" s="98" t="s">
        <v>1999</v>
      </c>
      <c r="M158" s="98"/>
      <c r="N158" s="98"/>
      <c r="O158" s="98"/>
      <c r="P158" s="98"/>
      <c r="Q158" s="98">
        <v>1013</v>
      </c>
      <c r="R158" s="98"/>
      <c r="S158" s="98" t="str">
        <f>IF($Q158="","",$Q158&amp;".png,"&amp;$M158)</f>
        <v>1013.png,</v>
      </c>
    </row>
    <row r="159" spans="2:19">
      <c r="C159" s="17"/>
      <c r="L159" s="98" t="s">
        <v>2000</v>
      </c>
      <c r="M159" s="98"/>
      <c r="N159" s="98"/>
      <c r="O159" s="98"/>
      <c r="P159" s="98"/>
      <c r="Q159" s="98">
        <v>1036</v>
      </c>
      <c r="R159" s="98"/>
      <c r="S159" s="98" t="str">
        <f>IF($Q159="","",$Q159&amp;".png,"&amp;$M159)</f>
        <v>1036.png,</v>
      </c>
    </row>
    <row r="160" spans="2:19">
      <c r="C160" s="17"/>
      <c r="L160" s="98" t="s">
        <v>2001</v>
      </c>
      <c r="M160" s="98"/>
      <c r="N160" s="98"/>
      <c r="O160" s="98"/>
      <c r="P160" s="98"/>
      <c r="Q160" s="98">
        <v>1010</v>
      </c>
      <c r="R160" s="98"/>
      <c r="S160" s="98" t="str">
        <f>IF($Q160="","",$Q160&amp;".png,"&amp;$M160)</f>
        <v>1010.png,</v>
      </c>
    </row>
    <row r="161" spans="3:19">
      <c r="C161" s="17"/>
      <c r="L161" s="98" t="s">
        <v>2002</v>
      </c>
      <c r="M161" s="98"/>
      <c r="N161" s="98"/>
      <c r="O161" s="98"/>
      <c r="P161" s="98"/>
      <c r="Q161" s="98">
        <v>1016</v>
      </c>
      <c r="R161" s="98"/>
      <c r="S161" s="98" t="str">
        <f>IF($Q161="","",$Q161&amp;".png,"&amp;$M161)</f>
        <v>1016.png,</v>
      </c>
    </row>
    <row r="162" spans="3:19">
      <c r="C162" s="17"/>
      <c r="L162" s="98" t="s">
        <v>2003</v>
      </c>
      <c r="M162" s="98"/>
      <c r="N162" s="98"/>
      <c r="O162" s="98"/>
      <c r="P162" s="98"/>
      <c r="Q162" s="98">
        <v>1008</v>
      </c>
      <c r="R162" s="98"/>
      <c r="S162" s="98" t="str">
        <f>IF($Q162="","",$Q162&amp;".png,"&amp;$M162)</f>
        <v>1008.png,</v>
      </c>
    </row>
    <row r="163" spans="3:19">
      <c r="C163" s="17"/>
    </row>
  </sheetData>
  <autoFilter ref="B1:F1">
    <sortState ref="B2:F156">
      <sortCondition ref="B1"/>
    </sortState>
  </autoFilter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N337"/>
  <sheetViews>
    <sheetView workbookViewId="0">
      <pane xSplit="2" ySplit="5" topLeftCell="C52" activePane="bottomRight" state="frozen"/>
      <selection pane="topRight" activeCell="C1" sqref="C1"/>
      <selection pane="bottomLeft" activeCell="A6" sqref="A6"/>
      <selection pane="bottomRight" activeCell="I73" sqref="I73"/>
    </sheetView>
  </sheetViews>
  <sheetFormatPr defaultRowHeight="13.5"/>
  <cols>
    <col min="1" max="1" width="18.5" bestFit="1" customWidth="1"/>
    <col min="2" max="2" width="23.625" style="74" customWidth="1"/>
    <col min="3" max="3" width="5.25" style="74" bestFit="1" customWidth="1"/>
    <col min="4" max="4" width="16" customWidth="1"/>
    <col min="5" max="5" width="15.875" style="75" customWidth="1"/>
    <col min="6" max="6" width="12.875" customWidth="1"/>
    <col min="7" max="7" width="15.375" customWidth="1"/>
    <col min="8" max="8" width="40.5" bestFit="1" customWidth="1"/>
    <col min="9" max="9" width="39.875" customWidth="1"/>
    <col min="10" max="10" width="29.375" bestFit="1" customWidth="1"/>
    <col min="11" max="11" width="26.125" bestFit="1" customWidth="1"/>
    <col min="12" max="12" width="15.625" customWidth="1"/>
    <col min="13" max="13" width="28.25" style="68" bestFit="1" customWidth="1"/>
    <col min="14" max="14" width="54.5" customWidth="1"/>
  </cols>
  <sheetData>
    <row r="2" spans="1:14">
      <c r="A2" t="s">
        <v>1121</v>
      </c>
      <c r="D2" t="s">
        <v>1367</v>
      </c>
      <c r="E2" s="75" t="s">
        <v>1005</v>
      </c>
      <c r="F2" t="s">
        <v>1005</v>
      </c>
      <c r="G2" t="s">
        <v>1005</v>
      </c>
      <c r="H2" t="s">
        <v>1006</v>
      </c>
      <c r="I2" t="s">
        <v>1006</v>
      </c>
      <c r="J2" t="s">
        <v>1006</v>
      </c>
      <c r="K2" t="s">
        <v>1006</v>
      </c>
      <c r="L2" t="s">
        <v>1006</v>
      </c>
      <c r="M2" s="68" t="s">
        <v>1006</v>
      </c>
      <c r="N2" t="s">
        <v>1006</v>
      </c>
    </row>
    <row r="3" spans="1:14">
      <c r="A3" s="57" t="s">
        <v>1270</v>
      </c>
      <c r="B3" s="57" t="s">
        <v>1695</v>
      </c>
      <c r="C3" s="57"/>
      <c r="D3" s="57" t="s">
        <v>1368</v>
      </c>
      <c r="E3" s="76" t="s">
        <v>1007</v>
      </c>
      <c r="F3" s="57" t="s">
        <v>1008</v>
      </c>
      <c r="G3" s="57" t="s">
        <v>1009</v>
      </c>
      <c r="H3" s="57" t="s">
        <v>1010</v>
      </c>
      <c r="I3" s="57" t="s">
        <v>1011</v>
      </c>
      <c r="J3" s="57" t="s">
        <v>1012</v>
      </c>
      <c r="K3" s="57" t="s">
        <v>1013</v>
      </c>
      <c r="L3" s="57" t="s">
        <v>1014</v>
      </c>
      <c r="M3" s="69" t="s">
        <v>1123</v>
      </c>
      <c r="N3" s="57" t="s">
        <v>1136</v>
      </c>
    </row>
    <row r="4" spans="1:14">
      <c r="A4" s="58" t="s">
        <v>1138</v>
      </c>
      <c r="B4" s="58" t="s">
        <v>1138</v>
      </c>
      <c r="C4" s="58"/>
      <c r="D4" s="58" t="s">
        <v>1138</v>
      </c>
      <c r="E4" s="58" t="s">
        <v>1015</v>
      </c>
      <c r="F4" s="58" t="s">
        <v>1015</v>
      </c>
      <c r="G4" s="58" t="s">
        <v>1015</v>
      </c>
      <c r="H4" s="58" t="s">
        <v>1015</v>
      </c>
      <c r="I4" s="58" t="s">
        <v>1015</v>
      </c>
      <c r="J4" s="58" t="s">
        <v>1015</v>
      </c>
      <c r="K4" s="58" t="s">
        <v>1015</v>
      </c>
      <c r="L4" s="58" t="s">
        <v>1015</v>
      </c>
      <c r="M4" s="70" t="s">
        <v>1015</v>
      </c>
      <c r="N4" s="58" t="s">
        <v>1122</v>
      </c>
    </row>
    <row r="5" spans="1:14">
      <c r="A5" s="59" t="s">
        <v>1271</v>
      </c>
      <c r="B5" s="59" t="s">
        <v>1696</v>
      </c>
      <c r="C5" s="59"/>
      <c r="D5" s="59" t="s">
        <v>1272</v>
      </c>
      <c r="E5" s="58" t="s">
        <v>1016</v>
      </c>
      <c r="F5" s="60" t="s">
        <v>1017</v>
      </c>
      <c r="G5" s="60" t="s">
        <v>1018</v>
      </c>
      <c r="H5" s="60" t="s">
        <v>1019</v>
      </c>
      <c r="I5" s="60" t="s">
        <v>1020</v>
      </c>
      <c r="J5" s="60" t="s">
        <v>1021</v>
      </c>
      <c r="K5" s="60" t="s">
        <v>1022</v>
      </c>
      <c r="L5" s="60" t="s">
        <v>1023</v>
      </c>
      <c r="M5" s="71" t="s">
        <v>1124</v>
      </c>
      <c r="N5" s="59" t="s">
        <v>1137</v>
      </c>
    </row>
    <row r="6" spans="1:14">
      <c r="A6" t="s">
        <v>1004</v>
      </c>
      <c r="B6" s="74">
        <v>1</v>
      </c>
      <c r="C6" s="74" t="str">
        <f t="shared" ref="C6:C32" si="0">MID($N6,2,2)</f>
        <v>单个</v>
      </c>
      <c r="D6">
        <v>1</v>
      </c>
      <c r="E6" s="75">
        <v>1</v>
      </c>
      <c r="F6">
        <v>0</v>
      </c>
      <c r="G6">
        <v>0</v>
      </c>
      <c r="H6" t="s">
        <v>1697</v>
      </c>
      <c r="I6" t="s">
        <v>1698</v>
      </c>
      <c r="J6">
        <v>0</v>
      </c>
      <c r="K6" s="61">
        <v>0</v>
      </c>
      <c r="L6">
        <v>0</v>
      </c>
      <c r="M6">
        <v>0</v>
      </c>
      <c r="N6" t="s">
        <v>1265</v>
      </c>
    </row>
    <row r="7" spans="1:14">
      <c r="A7" t="s">
        <v>1365</v>
      </c>
      <c r="B7" s="74">
        <v>2</v>
      </c>
      <c r="C7" s="74" t="str">
        <f t="shared" si="0"/>
        <v/>
      </c>
      <c r="D7">
        <v>2</v>
      </c>
      <c r="E7" s="75">
        <v>1</v>
      </c>
      <c r="F7">
        <v>0</v>
      </c>
      <c r="G7">
        <v>0</v>
      </c>
      <c r="H7" t="s">
        <v>1080</v>
      </c>
      <c r="I7" t="s">
        <v>1059</v>
      </c>
      <c r="J7">
        <v>0</v>
      </c>
      <c r="K7" s="61">
        <v>0</v>
      </c>
      <c r="L7">
        <v>0</v>
      </c>
      <c r="M7">
        <v>0</v>
      </c>
      <c r="N7">
        <v>0</v>
      </c>
    </row>
    <row r="8" spans="1:14">
      <c r="A8" t="s">
        <v>1004</v>
      </c>
      <c r="B8" s="74" t="s">
        <v>1425</v>
      </c>
      <c r="C8" s="74" t="str">
        <f t="shared" si="0"/>
        <v>疗生</v>
      </c>
      <c r="D8">
        <v>1</v>
      </c>
      <c r="E8" s="75">
        <v>1</v>
      </c>
      <c r="F8">
        <v>0</v>
      </c>
      <c r="G8">
        <v>0</v>
      </c>
      <c r="H8" t="s">
        <v>1026</v>
      </c>
      <c r="I8" t="s">
        <v>1027</v>
      </c>
      <c r="J8" t="s">
        <v>1027</v>
      </c>
      <c r="K8" s="61">
        <v>0</v>
      </c>
      <c r="L8">
        <v>0</v>
      </c>
      <c r="M8">
        <v>0</v>
      </c>
      <c r="N8" t="s">
        <v>406</v>
      </c>
    </row>
    <row r="9" spans="1:14">
      <c r="A9" t="s">
        <v>1303</v>
      </c>
      <c r="B9" s="74" t="s">
        <v>1573</v>
      </c>
      <c r="C9" s="74" t="str">
        <f t="shared" si="0"/>
        <v>疗全</v>
      </c>
      <c r="D9">
        <v>2</v>
      </c>
      <c r="E9" s="75">
        <v>1</v>
      </c>
      <c r="F9">
        <v>0</v>
      </c>
      <c r="G9">
        <v>0</v>
      </c>
      <c r="H9" t="s">
        <v>1045</v>
      </c>
      <c r="I9" t="s">
        <v>1027</v>
      </c>
      <c r="J9" t="s">
        <v>1027</v>
      </c>
      <c r="K9" s="61">
        <v>0</v>
      </c>
      <c r="L9">
        <v>0</v>
      </c>
      <c r="M9">
        <v>0</v>
      </c>
      <c r="N9" t="s">
        <v>407</v>
      </c>
    </row>
    <row r="10" spans="1:14">
      <c r="A10" t="s">
        <v>1004</v>
      </c>
      <c r="B10" s="74" t="s">
        <v>1426</v>
      </c>
      <c r="C10" s="74" t="str">
        <f t="shared" si="0"/>
        <v>前排</v>
      </c>
      <c r="D10">
        <v>1</v>
      </c>
      <c r="E10" s="75">
        <v>5</v>
      </c>
      <c r="F10">
        <v>-100</v>
      </c>
      <c r="G10">
        <v>-70</v>
      </c>
      <c r="H10" t="s">
        <v>1038</v>
      </c>
      <c r="I10" t="s">
        <v>1029</v>
      </c>
      <c r="J10">
        <v>0</v>
      </c>
      <c r="K10" s="61">
        <v>0</v>
      </c>
      <c r="L10">
        <v>0</v>
      </c>
      <c r="M10" t="s">
        <v>1133</v>
      </c>
      <c r="N10" t="s">
        <v>1150</v>
      </c>
    </row>
    <row r="11" spans="1:14">
      <c r="A11" t="s">
        <v>66</v>
      </c>
      <c r="B11" s="74" t="s">
        <v>1574</v>
      </c>
      <c r="C11" s="74" t="str">
        <f t="shared" si="0"/>
        <v>随机</v>
      </c>
      <c r="D11">
        <v>2</v>
      </c>
      <c r="E11" s="75">
        <v>2</v>
      </c>
      <c r="F11">
        <v>0</v>
      </c>
      <c r="G11">
        <v>-100</v>
      </c>
      <c r="H11" t="s">
        <v>1083</v>
      </c>
      <c r="I11" t="s">
        <v>1029</v>
      </c>
      <c r="J11">
        <v>0</v>
      </c>
      <c r="K11" s="61">
        <v>0</v>
      </c>
      <c r="L11">
        <v>0</v>
      </c>
      <c r="M11">
        <v>0</v>
      </c>
      <c r="N11" t="s">
        <v>1193</v>
      </c>
    </row>
    <row r="12" spans="1:14">
      <c r="A12" t="s">
        <v>1345</v>
      </c>
      <c r="B12" s="74" t="s">
        <v>1671</v>
      </c>
      <c r="C12" s="74" t="str">
        <f t="shared" si="0"/>
        <v>随机</v>
      </c>
      <c r="D12">
        <v>4</v>
      </c>
      <c r="E12" s="75">
        <v>2</v>
      </c>
      <c r="F12">
        <v>-100</v>
      </c>
      <c r="G12">
        <v>-200</v>
      </c>
      <c r="H12" t="s">
        <v>1116</v>
      </c>
      <c r="I12" t="s">
        <v>1117</v>
      </c>
      <c r="J12">
        <v>0</v>
      </c>
      <c r="K12" s="61">
        <v>0</v>
      </c>
      <c r="L12">
        <v>0</v>
      </c>
      <c r="M12" s="67">
        <v>0</v>
      </c>
      <c r="N12" t="s">
        <v>1242</v>
      </c>
    </row>
    <row r="13" spans="1:14">
      <c r="A13" t="s">
        <v>1004</v>
      </c>
      <c r="B13" s="74" t="s">
        <v>1385</v>
      </c>
      <c r="C13" s="74" t="str">
        <f t="shared" si="0"/>
        <v>单个</v>
      </c>
      <c r="D13">
        <v>1</v>
      </c>
      <c r="E13" s="75">
        <v>3</v>
      </c>
      <c r="F13">
        <v>-100</v>
      </c>
      <c r="G13">
        <v>-70</v>
      </c>
      <c r="H13" t="s">
        <v>1039</v>
      </c>
      <c r="I13" t="s">
        <v>1044</v>
      </c>
      <c r="J13">
        <v>0</v>
      </c>
      <c r="K13" s="61">
        <v>0</v>
      </c>
      <c r="L13">
        <v>0</v>
      </c>
      <c r="M13">
        <v>0</v>
      </c>
      <c r="N13" t="s">
        <v>1144</v>
      </c>
    </row>
    <row r="14" spans="1:14">
      <c r="A14" t="s">
        <v>1281</v>
      </c>
      <c r="B14" s="74" t="s">
        <v>1533</v>
      </c>
      <c r="C14" s="74" t="str">
        <f t="shared" si="0"/>
        <v>一列</v>
      </c>
      <c r="D14">
        <v>2</v>
      </c>
      <c r="E14" s="75">
        <v>7</v>
      </c>
      <c r="F14">
        <v>0</v>
      </c>
      <c r="G14">
        <v>-100</v>
      </c>
      <c r="H14" t="s">
        <v>1077</v>
      </c>
      <c r="I14" t="s">
        <v>1044</v>
      </c>
      <c r="J14">
        <v>0</v>
      </c>
      <c r="K14" s="61">
        <v>0</v>
      </c>
      <c r="L14">
        <v>0</v>
      </c>
      <c r="M14">
        <v>0</v>
      </c>
      <c r="N14" t="s">
        <v>1170</v>
      </c>
    </row>
    <row r="15" spans="1:14">
      <c r="A15" t="s">
        <v>1342</v>
      </c>
      <c r="B15" s="74" t="s">
        <v>1667</v>
      </c>
      <c r="C15" s="74" t="str">
        <f t="shared" si="0"/>
        <v>一列</v>
      </c>
      <c r="D15">
        <v>4</v>
      </c>
      <c r="E15" s="75">
        <v>7</v>
      </c>
      <c r="F15">
        <v>-100</v>
      </c>
      <c r="G15">
        <v>-100</v>
      </c>
      <c r="H15" t="s">
        <v>1102</v>
      </c>
      <c r="I15" t="s">
        <v>1031</v>
      </c>
      <c r="J15" t="s">
        <v>1027</v>
      </c>
      <c r="K15" s="61">
        <v>0</v>
      </c>
      <c r="L15">
        <v>0</v>
      </c>
      <c r="M15" s="68" t="s">
        <v>1126</v>
      </c>
      <c r="N15" t="s">
        <v>1238</v>
      </c>
    </row>
    <row r="16" spans="1:14">
      <c r="A16" t="s">
        <v>1004</v>
      </c>
      <c r="B16" s="74" t="s">
        <v>1446</v>
      </c>
      <c r="C16" s="74" t="str">
        <f t="shared" si="0"/>
        <v>单个</v>
      </c>
      <c r="D16">
        <v>1</v>
      </c>
      <c r="E16" s="75">
        <v>1</v>
      </c>
      <c r="F16">
        <v>0</v>
      </c>
      <c r="G16">
        <v>0</v>
      </c>
      <c r="H16" t="s">
        <v>1055</v>
      </c>
      <c r="I16" t="s">
        <v>1056</v>
      </c>
      <c r="J16">
        <v>0</v>
      </c>
      <c r="K16" s="61">
        <v>0</v>
      </c>
      <c r="L16">
        <v>0</v>
      </c>
      <c r="M16">
        <v>0</v>
      </c>
      <c r="N16" t="s">
        <v>1141</v>
      </c>
    </row>
    <row r="17" spans="1:14">
      <c r="A17" t="s">
        <v>1315</v>
      </c>
      <c r="B17" s="74" t="s">
        <v>1594</v>
      </c>
      <c r="C17" s="74" t="str">
        <f t="shared" si="0"/>
        <v>前排</v>
      </c>
      <c r="D17">
        <v>2</v>
      </c>
      <c r="E17" s="75">
        <v>1</v>
      </c>
      <c r="F17">
        <v>0</v>
      </c>
      <c r="G17">
        <v>0</v>
      </c>
      <c r="H17" t="s">
        <v>1088</v>
      </c>
      <c r="I17" t="s">
        <v>1089</v>
      </c>
      <c r="J17">
        <v>0</v>
      </c>
      <c r="K17" s="61">
        <v>0</v>
      </c>
      <c r="L17">
        <v>0</v>
      </c>
      <c r="M17" t="s">
        <v>1133</v>
      </c>
      <c r="N17" t="s">
        <v>1203</v>
      </c>
    </row>
    <row r="18" spans="1:14">
      <c r="A18" t="s">
        <v>1004</v>
      </c>
      <c r="B18" s="74" t="s">
        <v>1450</v>
      </c>
      <c r="C18" s="74" t="str">
        <f t="shared" si="0"/>
        <v>单个</v>
      </c>
      <c r="D18">
        <v>1</v>
      </c>
      <c r="E18" s="75">
        <v>1</v>
      </c>
      <c r="F18">
        <v>0</v>
      </c>
      <c r="G18">
        <v>0</v>
      </c>
      <c r="H18" t="s">
        <v>1055</v>
      </c>
      <c r="I18" t="s">
        <v>1056</v>
      </c>
      <c r="J18">
        <v>0</v>
      </c>
      <c r="K18" s="61">
        <v>0</v>
      </c>
      <c r="L18">
        <v>0</v>
      </c>
      <c r="M18">
        <v>0</v>
      </c>
      <c r="N18" t="s">
        <v>1141</v>
      </c>
    </row>
    <row r="19" spans="1:14">
      <c r="A19" t="s">
        <v>1315</v>
      </c>
      <c r="B19" s="74" t="s">
        <v>1598</v>
      </c>
      <c r="C19" s="74" t="str">
        <f t="shared" si="0"/>
        <v>所有</v>
      </c>
      <c r="D19">
        <v>2</v>
      </c>
      <c r="E19" s="75">
        <v>1</v>
      </c>
      <c r="F19">
        <v>0</v>
      </c>
      <c r="G19">
        <v>0</v>
      </c>
      <c r="H19" t="s">
        <v>1088</v>
      </c>
      <c r="I19" t="s">
        <v>1089</v>
      </c>
      <c r="J19">
        <v>0</v>
      </c>
      <c r="K19" s="61">
        <v>0</v>
      </c>
      <c r="L19">
        <v>0</v>
      </c>
      <c r="M19">
        <v>0</v>
      </c>
      <c r="N19" t="s">
        <v>1184</v>
      </c>
    </row>
    <row r="20" spans="1:14">
      <c r="A20" t="s">
        <v>1004</v>
      </c>
      <c r="B20" s="74" t="s">
        <v>1503</v>
      </c>
      <c r="C20" s="74" t="str">
        <f t="shared" si="0"/>
        <v>单个</v>
      </c>
      <c r="D20">
        <v>1</v>
      </c>
      <c r="E20" s="75">
        <v>1</v>
      </c>
      <c r="F20">
        <v>0</v>
      </c>
      <c r="G20">
        <v>0</v>
      </c>
      <c r="H20" t="s">
        <v>1034</v>
      </c>
      <c r="I20" t="s">
        <v>1057</v>
      </c>
      <c r="J20">
        <v>0</v>
      </c>
      <c r="K20" s="61" t="s">
        <v>1043</v>
      </c>
      <c r="L20">
        <v>0</v>
      </c>
      <c r="M20">
        <v>0</v>
      </c>
      <c r="N20" t="s">
        <v>1144</v>
      </c>
    </row>
    <row r="21" spans="1:14">
      <c r="A21" t="s">
        <v>1291</v>
      </c>
      <c r="B21" s="74" t="s">
        <v>1651</v>
      </c>
      <c r="C21" s="74" t="str">
        <f t="shared" si="0"/>
        <v>前排</v>
      </c>
      <c r="D21">
        <v>2</v>
      </c>
      <c r="E21" s="75">
        <v>1</v>
      </c>
      <c r="F21">
        <v>0</v>
      </c>
      <c r="G21">
        <v>0</v>
      </c>
      <c r="H21" t="s">
        <v>1034</v>
      </c>
      <c r="I21" t="s">
        <v>1057</v>
      </c>
      <c r="J21">
        <v>0</v>
      </c>
      <c r="K21" s="61" t="s">
        <v>1043</v>
      </c>
      <c r="L21">
        <v>0</v>
      </c>
      <c r="M21" t="s">
        <v>1133</v>
      </c>
      <c r="N21" t="s">
        <v>1232</v>
      </c>
    </row>
    <row r="22" spans="1:14">
      <c r="A22" t="s">
        <v>1004</v>
      </c>
      <c r="B22" s="74" t="s">
        <v>1439</v>
      </c>
      <c r="C22" s="74" t="str">
        <f t="shared" si="0"/>
        <v>单个</v>
      </c>
      <c r="D22">
        <v>1</v>
      </c>
      <c r="E22" s="75">
        <v>1</v>
      </c>
      <c r="F22">
        <v>0</v>
      </c>
      <c r="G22">
        <v>0</v>
      </c>
      <c r="H22" t="s">
        <v>1699</v>
      </c>
      <c r="I22" t="s">
        <v>1700</v>
      </c>
      <c r="J22">
        <v>0</v>
      </c>
      <c r="K22" s="61">
        <v>0</v>
      </c>
      <c r="L22">
        <v>0</v>
      </c>
      <c r="M22">
        <v>0</v>
      </c>
      <c r="N22" t="s">
        <v>1144</v>
      </c>
    </row>
    <row r="23" spans="1:14">
      <c r="A23" t="s">
        <v>1287</v>
      </c>
      <c r="B23" s="74" t="s">
        <v>1587</v>
      </c>
      <c r="C23" s="74" t="str">
        <f t="shared" si="0"/>
        <v>前排</v>
      </c>
      <c r="D23">
        <v>2</v>
      </c>
      <c r="E23" s="75">
        <v>1</v>
      </c>
      <c r="F23">
        <v>0</v>
      </c>
      <c r="G23">
        <v>0</v>
      </c>
      <c r="H23" t="s">
        <v>1701</v>
      </c>
      <c r="I23" t="s">
        <v>1025</v>
      </c>
      <c r="J23">
        <v>0</v>
      </c>
      <c r="K23" s="61">
        <v>0</v>
      </c>
      <c r="L23">
        <v>0</v>
      </c>
      <c r="M23" t="s">
        <v>1133</v>
      </c>
      <c r="N23" t="s">
        <v>1179</v>
      </c>
    </row>
    <row r="24" spans="1:14">
      <c r="A24" t="s">
        <v>1004</v>
      </c>
      <c r="B24" s="74" t="s">
        <v>1472</v>
      </c>
      <c r="C24" s="74" t="str">
        <f t="shared" si="0"/>
        <v>单个</v>
      </c>
      <c r="D24">
        <v>1</v>
      </c>
      <c r="E24" s="75">
        <v>3</v>
      </c>
      <c r="F24">
        <v>-100</v>
      </c>
      <c r="G24">
        <v>-70</v>
      </c>
      <c r="H24" t="s">
        <v>1038</v>
      </c>
      <c r="I24" t="s">
        <v>1029</v>
      </c>
      <c r="J24">
        <v>0</v>
      </c>
      <c r="K24" s="61">
        <v>0</v>
      </c>
      <c r="L24">
        <v>0</v>
      </c>
      <c r="M24">
        <v>0</v>
      </c>
      <c r="N24" t="s">
        <v>1144</v>
      </c>
    </row>
    <row r="25" spans="1:14">
      <c r="A25" t="s">
        <v>14</v>
      </c>
      <c r="B25" s="74" t="s">
        <v>1620</v>
      </c>
      <c r="C25" s="74" t="str">
        <f t="shared" si="0"/>
        <v>前排</v>
      </c>
      <c r="D25">
        <v>2</v>
      </c>
      <c r="E25" s="75">
        <v>2</v>
      </c>
      <c r="F25">
        <v>0</v>
      </c>
      <c r="G25">
        <v>-100</v>
      </c>
      <c r="H25" t="s">
        <v>1083</v>
      </c>
      <c r="I25" t="s">
        <v>1029</v>
      </c>
      <c r="J25">
        <v>0</v>
      </c>
      <c r="K25" s="61">
        <v>0</v>
      </c>
      <c r="L25">
        <v>0</v>
      </c>
      <c r="M25" t="s">
        <v>1133</v>
      </c>
      <c r="N25" t="s">
        <v>1214</v>
      </c>
    </row>
    <row r="26" spans="1:14">
      <c r="A26" t="s">
        <v>1004</v>
      </c>
      <c r="B26" s="74" t="s">
        <v>1423</v>
      </c>
      <c r="C26" s="74" t="str">
        <f t="shared" si="0"/>
        <v>前排</v>
      </c>
      <c r="D26">
        <v>1</v>
      </c>
      <c r="E26" s="75">
        <v>7</v>
      </c>
      <c r="F26">
        <v>-100</v>
      </c>
      <c r="G26">
        <v>-70</v>
      </c>
      <c r="H26" t="s">
        <v>1028</v>
      </c>
      <c r="I26" t="s">
        <v>1050</v>
      </c>
      <c r="J26">
        <v>0</v>
      </c>
      <c r="K26" s="61">
        <v>0</v>
      </c>
      <c r="L26">
        <v>0</v>
      </c>
      <c r="M26" t="s">
        <v>1133</v>
      </c>
      <c r="N26" t="s">
        <v>415</v>
      </c>
    </row>
    <row r="27" spans="1:14">
      <c r="A27" t="s">
        <v>14</v>
      </c>
      <c r="B27" s="74" t="s">
        <v>1571</v>
      </c>
      <c r="C27" s="74" t="str">
        <f t="shared" si="0"/>
        <v>前排</v>
      </c>
      <c r="D27">
        <v>2</v>
      </c>
      <c r="E27" s="75">
        <v>2</v>
      </c>
      <c r="F27">
        <v>0</v>
      </c>
      <c r="G27">
        <v>-100</v>
      </c>
      <c r="H27" t="s">
        <v>1083</v>
      </c>
      <c r="I27" t="s">
        <v>1029</v>
      </c>
      <c r="J27">
        <v>0</v>
      </c>
      <c r="K27" s="61">
        <v>0</v>
      </c>
      <c r="L27">
        <v>0</v>
      </c>
      <c r="M27" t="s">
        <v>1133</v>
      </c>
      <c r="N27" t="s">
        <v>747</v>
      </c>
    </row>
    <row r="28" spans="1:14">
      <c r="A28" t="s">
        <v>1004</v>
      </c>
      <c r="B28" s="74" t="s">
        <v>1410</v>
      </c>
      <c r="C28" s="74" t="str">
        <f t="shared" si="0"/>
        <v>单个</v>
      </c>
      <c r="D28">
        <v>1</v>
      </c>
      <c r="E28" s="75">
        <v>1</v>
      </c>
      <c r="F28">
        <v>0</v>
      </c>
      <c r="G28">
        <v>0</v>
      </c>
      <c r="H28" t="s">
        <v>1702</v>
      </c>
      <c r="I28" t="s">
        <v>1704</v>
      </c>
      <c r="J28">
        <v>0</v>
      </c>
      <c r="K28" s="61">
        <v>0</v>
      </c>
      <c r="L28">
        <v>0</v>
      </c>
      <c r="M28">
        <v>0</v>
      </c>
      <c r="N28" t="s">
        <v>1144</v>
      </c>
    </row>
    <row r="29" spans="1:14">
      <c r="A29" t="s">
        <v>1297</v>
      </c>
      <c r="B29" s="74" t="s">
        <v>1558</v>
      </c>
      <c r="C29" s="74" t="str">
        <f t="shared" si="0"/>
        <v>单个</v>
      </c>
      <c r="D29">
        <v>2</v>
      </c>
      <c r="E29" s="75">
        <v>1</v>
      </c>
      <c r="F29">
        <v>0</v>
      </c>
      <c r="G29">
        <v>0</v>
      </c>
      <c r="H29" t="s">
        <v>1703</v>
      </c>
      <c r="I29" t="s">
        <v>1705</v>
      </c>
      <c r="J29">
        <v>0</v>
      </c>
      <c r="K29" s="61">
        <v>0</v>
      </c>
      <c r="L29">
        <v>0</v>
      </c>
      <c r="M29">
        <v>0</v>
      </c>
      <c r="N29" t="s">
        <v>1173</v>
      </c>
    </row>
    <row r="30" spans="1:14">
      <c r="A30" t="s">
        <v>1004</v>
      </c>
      <c r="B30" s="74" t="s">
        <v>1498</v>
      </c>
      <c r="C30" s="74" t="str">
        <f t="shared" si="0"/>
        <v>一列</v>
      </c>
      <c r="D30">
        <v>1</v>
      </c>
      <c r="E30" s="75">
        <v>7</v>
      </c>
      <c r="F30">
        <v>0</v>
      </c>
      <c r="G30">
        <v>-100</v>
      </c>
      <c r="H30" t="s">
        <v>1028</v>
      </c>
      <c r="I30" t="s">
        <v>1050</v>
      </c>
      <c r="J30">
        <v>0</v>
      </c>
      <c r="K30" s="61">
        <v>0</v>
      </c>
      <c r="L30">
        <v>0</v>
      </c>
      <c r="M30">
        <v>0</v>
      </c>
      <c r="N30" t="s">
        <v>761</v>
      </c>
    </row>
    <row r="31" spans="1:14">
      <c r="A31" t="s">
        <v>1336</v>
      </c>
      <c r="B31" s="74" t="s">
        <v>1646</v>
      </c>
      <c r="C31" s="74" t="str">
        <f t="shared" si="0"/>
        <v>所有</v>
      </c>
      <c r="D31">
        <v>2</v>
      </c>
      <c r="E31" s="75">
        <v>2</v>
      </c>
      <c r="F31">
        <v>0</v>
      </c>
      <c r="G31">
        <v>-100</v>
      </c>
      <c r="H31" t="s">
        <v>1097</v>
      </c>
      <c r="I31" t="s">
        <v>1059</v>
      </c>
      <c r="J31">
        <v>0</v>
      </c>
      <c r="K31" s="61">
        <v>0</v>
      </c>
      <c r="L31">
        <v>0</v>
      </c>
      <c r="M31">
        <v>0</v>
      </c>
      <c r="N31" t="s">
        <v>908</v>
      </c>
    </row>
    <row r="32" spans="1:14">
      <c r="A32" t="s">
        <v>1354</v>
      </c>
      <c r="B32" s="74" t="s">
        <v>1682</v>
      </c>
      <c r="C32" s="74" t="str">
        <f t="shared" si="0"/>
        <v>所有</v>
      </c>
      <c r="D32">
        <v>4</v>
      </c>
      <c r="E32" s="75">
        <v>2</v>
      </c>
      <c r="F32">
        <v>-100</v>
      </c>
      <c r="G32">
        <v>-200</v>
      </c>
      <c r="H32" t="s">
        <v>1116</v>
      </c>
      <c r="I32" t="s">
        <v>1117</v>
      </c>
      <c r="J32">
        <v>0</v>
      </c>
      <c r="K32" s="61">
        <v>0</v>
      </c>
      <c r="L32">
        <v>0</v>
      </c>
      <c r="M32" s="68">
        <v>123456</v>
      </c>
      <c r="N32" t="s">
        <v>1253</v>
      </c>
    </row>
    <row r="33" spans="1:14">
      <c r="A33" t="s">
        <v>1004</v>
      </c>
      <c r="B33" s="74" t="s">
        <v>1429</v>
      </c>
      <c r="C33" s="74" t="str">
        <f>MID($N33,2,2)</f>
        <v>前排</v>
      </c>
      <c r="D33">
        <v>1</v>
      </c>
      <c r="E33" s="75">
        <v>7</v>
      </c>
      <c r="F33">
        <v>-100</v>
      </c>
      <c r="G33">
        <v>-70</v>
      </c>
      <c r="H33" t="s">
        <v>1038</v>
      </c>
      <c r="I33" t="s">
        <v>1029</v>
      </c>
      <c r="J33">
        <v>0</v>
      </c>
      <c r="K33" s="61">
        <v>0</v>
      </c>
      <c r="L33">
        <v>0</v>
      </c>
      <c r="M33" t="s">
        <v>1133</v>
      </c>
      <c r="N33" t="s">
        <v>404</v>
      </c>
    </row>
    <row r="34" spans="1:14">
      <c r="A34" t="s">
        <v>1306</v>
      </c>
      <c r="B34" s="74" t="s">
        <v>1577</v>
      </c>
      <c r="C34" s="74" t="str">
        <f t="shared" ref="C34:C97" si="1">MID($N34,2,2)</f>
        <v>前排</v>
      </c>
      <c r="D34">
        <v>2</v>
      </c>
      <c r="E34" s="75">
        <v>5</v>
      </c>
      <c r="F34">
        <v>0</v>
      </c>
      <c r="G34">
        <v>-100</v>
      </c>
      <c r="H34" t="s">
        <v>1085</v>
      </c>
      <c r="I34" t="s">
        <v>1069</v>
      </c>
      <c r="J34">
        <v>0</v>
      </c>
      <c r="K34" s="61">
        <v>0</v>
      </c>
      <c r="L34">
        <v>0</v>
      </c>
      <c r="M34" t="s">
        <v>1133</v>
      </c>
      <c r="N34" t="s">
        <v>1195</v>
      </c>
    </row>
    <row r="35" spans="1:14">
      <c r="A35" t="s">
        <v>1004</v>
      </c>
      <c r="B35" s="74" t="s">
        <v>1485</v>
      </c>
      <c r="C35" s="74" t="str">
        <f t="shared" si="1"/>
        <v>所有</v>
      </c>
      <c r="D35">
        <v>1</v>
      </c>
      <c r="E35" s="75">
        <v>1</v>
      </c>
      <c r="F35">
        <v>0</v>
      </c>
      <c r="G35">
        <v>0</v>
      </c>
      <c r="H35" t="s">
        <v>1028</v>
      </c>
      <c r="I35" t="s">
        <v>1050</v>
      </c>
      <c r="J35">
        <v>0</v>
      </c>
      <c r="K35" s="61">
        <v>0</v>
      </c>
      <c r="L35">
        <v>0</v>
      </c>
      <c r="M35">
        <v>0</v>
      </c>
      <c r="N35" t="s">
        <v>1156</v>
      </c>
    </row>
    <row r="36" spans="1:14">
      <c r="A36" t="s">
        <v>35</v>
      </c>
      <c r="B36" s="74" t="s">
        <v>1633</v>
      </c>
      <c r="C36" s="74" t="str">
        <f t="shared" si="1"/>
        <v>所有</v>
      </c>
      <c r="D36">
        <v>2</v>
      </c>
      <c r="E36" s="75">
        <v>2</v>
      </c>
      <c r="F36">
        <v>0</v>
      </c>
      <c r="G36">
        <v>-200</v>
      </c>
      <c r="H36" t="s">
        <v>1094</v>
      </c>
      <c r="I36" t="s">
        <v>1069</v>
      </c>
      <c r="J36" t="s">
        <v>1027</v>
      </c>
      <c r="K36" s="61">
        <v>0</v>
      </c>
      <c r="L36">
        <v>0</v>
      </c>
      <c r="M36">
        <v>0</v>
      </c>
      <c r="N36" t="s">
        <v>1219</v>
      </c>
    </row>
    <row r="37" spans="1:14">
      <c r="A37" t="s">
        <v>1351</v>
      </c>
      <c r="B37" s="74" t="s">
        <v>1678</v>
      </c>
      <c r="C37" s="74" t="str">
        <f t="shared" si="1"/>
        <v>所有</v>
      </c>
      <c r="D37">
        <v>4</v>
      </c>
      <c r="E37" s="75">
        <v>2</v>
      </c>
      <c r="F37">
        <v>-100</v>
      </c>
      <c r="G37">
        <v>-300</v>
      </c>
      <c r="H37" t="s">
        <v>1113</v>
      </c>
      <c r="I37" t="s">
        <v>1057</v>
      </c>
      <c r="J37" t="s">
        <v>1027</v>
      </c>
      <c r="K37" s="61">
        <v>0</v>
      </c>
      <c r="L37">
        <v>0</v>
      </c>
      <c r="M37" s="68">
        <v>251436</v>
      </c>
      <c r="N37" t="s">
        <v>1249</v>
      </c>
    </row>
    <row r="38" spans="1:14">
      <c r="A38" t="s">
        <v>1004</v>
      </c>
      <c r="B38" s="74" t="s">
        <v>1493</v>
      </c>
      <c r="C38" s="74" t="str">
        <f t="shared" si="1"/>
        <v>单个</v>
      </c>
      <c r="D38">
        <v>1</v>
      </c>
      <c r="E38" s="75">
        <v>1</v>
      </c>
      <c r="F38">
        <v>0</v>
      </c>
      <c r="G38">
        <v>0</v>
      </c>
      <c r="H38" t="s">
        <v>1055</v>
      </c>
      <c r="I38" t="s">
        <v>1056</v>
      </c>
      <c r="J38">
        <v>0</v>
      </c>
      <c r="K38" s="61">
        <v>0</v>
      </c>
      <c r="L38">
        <v>0</v>
      </c>
      <c r="M38">
        <v>0</v>
      </c>
      <c r="N38" t="s">
        <v>1141</v>
      </c>
    </row>
    <row r="39" spans="1:14">
      <c r="A39" t="s">
        <v>1331</v>
      </c>
      <c r="B39" s="74" t="s">
        <v>1641</v>
      </c>
      <c r="C39" s="74" t="str">
        <f t="shared" si="1"/>
        <v>前排</v>
      </c>
      <c r="D39">
        <v>2</v>
      </c>
      <c r="E39" s="75">
        <v>1</v>
      </c>
      <c r="F39">
        <v>0</v>
      </c>
      <c r="G39">
        <v>0</v>
      </c>
      <c r="H39" t="s">
        <v>1706</v>
      </c>
      <c r="I39" t="s">
        <v>1707</v>
      </c>
      <c r="J39">
        <v>0</v>
      </c>
      <c r="K39" s="61">
        <v>0</v>
      </c>
      <c r="L39">
        <v>0</v>
      </c>
      <c r="M39" t="s">
        <v>1133</v>
      </c>
      <c r="N39" t="s">
        <v>1224</v>
      </c>
    </row>
    <row r="40" spans="1:14">
      <c r="A40" t="s">
        <v>1004</v>
      </c>
      <c r="B40" s="74" t="s">
        <v>1444</v>
      </c>
      <c r="C40" s="74" t="str">
        <f t="shared" si="1"/>
        <v>单个</v>
      </c>
      <c r="D40">
        <v>1</v>
      </c>
      <c r="E40" s="75">
        <v>1</v>
      </c>
      <c r="F40">
        <v>0</v>
      </c>
      <c r="G40">
        <v>0</v>
      </c>
      <c r="H40" t="s">
        <v>1053</v>
      </c>
      <c r="I40" t="s">
        <v>1054</v>
      </c>
      <c r="J40">
        <v>0</v>
      </c>
      <c r="K40" s="61">
        <v>0</v>
      </c>
      <c r="L40">
        <v>0</v>
      </c>
      <c r="M40">
        <v>0</v>
      </c>
      <c r="N40" t="s">
        <v>1144</v>
      </c>
    </row>
    <row r="41" spans="1:14">
      <c r="A41" t="s">
        <v>1290</v>
      </c>
      <c r="B41" s="74" t="s">
        <v>1592</v>
      </c>
      <c r="C41" s="74" t="str">
        <f t="shared" si="1"/>
        <v>单个</v>
      </c>
      <c r="D41">
        <v>2</v>
      </c>
      <c r="E41" s="75">
        <v>1</v>
      </c>
      <c r="F41">
        <v>0</v>
      </c>
      <c r="G41">
        <v>0</v>
      </c>
      <c r="H41" t="s">
        <v>1086</v>
      </c>
      <c r="I41" t="s">
        <v>1087</v>
      </c>
      <c r="J41">
        <v>0</v>
      </c>
      <c r="K41" s="61">
        <v>0</v>
      </c>
      <c r="L41">
        <v>0</v>
      </c>
      <c r="M41">
        <v>0</v>
      </c>
      <c r="N41" t="s">
        <v>1202</v>
      </c>
    </row>
    <row r="42" spans="1:14">
      <c r="A42" t="s">
        <v>1004</v>
      </c>
      <c r="B42" s="74" t="s">
        <v>1399</v>
      </c>
      <c r="C42" s="74" t="str">
        <f t="shared" si="1"/>
        <v>后排</v>
      </c>
      <c r="D42">
        <v>1</v>
      </c>
      <c r="E42" s="75">
        <v>7</v>
      </c>
      <c r="F42">
        <v>-100</v>
      </c>
      <c r="G42">
        <v>-70</v>
      </c>
      <c r="H42" t="s">
        <v>1028</v>
      </c>
      <c r="I42" t="s">
        <v>1050</v>
      </c>
      <c r="J42">
        <v>0</v>
      </c>
      <c r="K42" s="61">
        <v>0</v>
      </c>
      <c r="L42">
        <v>0</v>
      </c>
      <c r="M42">
        <v>0</v>
      </c>
      <c r="N42" t="s">
        <v>1143</v>
      </c>
    </row>
    <row r="43" spans="1:14">
      <c r="A43" t="s">
        <v>1288</v>
      </c>
      <c r="B43" s="74" t="s">
        <v>1547</v>
      </c>
      <c r="C43" s="74" t="str">
        <f t="shared" si="1"/>
        <v>一列</v>
      </c>
      <c r="D43">
        <v>2</v>
      </c>
      <c r="E43" s="75">
        <v>7</v>
      </c>
      <c r="F43">
        <v>0</v>
      </c>
      <c r="G43">
        <v>-140</v>
      </c>
      <c r="H43" t="s">
        <v>1096</v>
      </c>
      <c r="I43" t="s">
        <v>1069</v>
      </c>
      <c r="J43">
        <v>0</v>
      </c>
      <c r="K43" s="61">
        <v>0</v>
      </c>
      <c r="L43">
        <v>0</v>
      </c>
      <c r="M43">
        <v>0</v>
      </c>
      <c r="N43" t="s">
        <v>1182</v>
      </c>
    </row>
    <row r="44" spans="1:14">
      <c r="A44" t="s">
        <v>1004</v>
      </c>
      <c r="B44" s="74" t="s">
        <v>1394</v>
      </c>
      <c r="C44" s="74" t="str">
        <f t="shared" si="1"/>
        <v>后排</v>
      </c>
      <c r="D44">
        <v>1</v>
      </c>
      <c r="E44" s="75">
        <v>1</v>
      </c>
      <c r="F44">
        <v>0</v>
      </c>
      <c r="G44">
        <v>0</v>
      </c>
      <c r="H44" t="s">
        <v>1032</v>
      </c>
      <c r="I44" t="s">
        <v>1033</v>
      </c>
      <c r="J44">
        <v>0</v>
      </c>
      <c r="K44" s="61">
        <v>0</v>
      </c>
      <c r="L44">
        <v>0</v>
      </c>
      <c r="M44">
        <v>0</v>
      </c>
      <c r="N44" t="s">
        <v>1147</v>
      </c>
    </row>
    <row r="45" spans="1:14">
      <c r="A45" t="s">
        <v>1287</v>
      </c>
      <c r="B45" s="74" t="s">
        <v>1542</v>
      </c>
      <c r="C45" s="74" t="str">
        <f t="shared" si="1"/>
        <v>后排</v>
      </c>
      <c r="D45">
        <v>2</v>
      </c>
      <c r="E45" s="75">
        <v>1</v>
      </c>
      <c r="F45">
        <v>0</v>
      </c>
      <c r="G45">
        <v>0</v>
      </c>
      <c r="H45" t="s">
        <v>1024</v>
      </c>
      <c r="I45" t="s">
        <v>1037</v>
      </c>
      <c r="J45">
        <v>0</v>
      </c>
      <c r="K45" s="61">
        <v>0</v>
      </c>
      <c r="L45">
        <v>0</v>
      </c>
      <c r="M45">
        <v>0</v>
      </c>
      <c r="N45" t="s">
        <v>1177</v>
      </c>
    </row>
    <row r="46" spans="1:14">
      <c r="A46" t="s">
        <v>1004</v>
      </c>
      <c r="B46" s="74" t="s">
        <v>1424</v>
      </c>
      <c r="C46" s="74" t="str">
        <f t="shared" si="1"/>
        <v>一列</v>
      </c>
      <c r="D46">
        <v>1</v>
      </c>
      <c r="E46" s="75">
        <v>7</v>
      </c>
      <c r="F46">
        <v>0</v>
      </c>
      <c r="G46">
        <v>-100</v>
      </c>
      <c r="H46" t="s">
        <v>1038</v>
      </c>
      <c r="I46" t="s">
        <v>1029</v>
      </c>
      <c r="J46">
        <v>0</v>
      </c>
      <c r="K46" s="61">
        <v>0</v>
      </c>
      <c r="L46">
        <v>0</v>
      </c>
      <c r="M46">
        <v>0</v>
      </c>
      <c r="N46" t="s">
        <v>761</v>
      </c>
    </row>
    <row r="47" spans="1:14">
      <c r="A47" t="s">
        <v>39</v>
      </c>
      <c r="B47" s="74" t="s">
        <v>1572</v>
      </c>
      <c r="C47" s="74" t="str">
        <f t="shared" si="1"/>
        <v>一列</v>
      </c>
      <c r="D47">
        <v>2</v>
      </c>
      <c r="E47" s="75">
        <v>7</v>
      </c>
      <c r="F47">
        <v>0</v>
      </c>
      <c r="G47">
        <v>-100</v>
      </c>
      <c r="H47" t="s">
        <v>1084</v>
      </c>
      <c r="I47" t="s">
        <v>1071</v>
      </c>
      <c r="J47">
        <v>0</v>
      </c>
      <c r="K47" s="61">
        <v>0</v>
      </c>
      <c r="L47">
        <v>0</v>
      </c>
      <c r="M47">
        <v>0</v>
      </c>
      <c r="N47" t="s">
        <v>757</v>
      </c>
    </row>
    <row r="48" spans="1:14">
      <c r="A48" t="s">
        <v>1004</v>
      </c>
      <c r="B48" s="74" t="s">
        <v>1416</v>
      </c>
      <c r="C48" s="74" t="str">
        <f t="shared" si="1"/>
        <v>单个</v>
      </c>
      <c r="D48">
        <v>1</v>
      </c>
      <c r="E48" s="75">
        <v>1</v>
      </c>
      <c r="F48">
        <v>0</v>
      </c>
      <c r="G48">
        <v>0</v>
      </c>
      <c r="H48" t="s">
        <v>1041</v>
      </c>
      <c r="I48" t="s">
        <v>1042</v>
      </c>
      <c r="J48">
        <v>0</v>
      </c>
      <c r="K48" s="61">
        <v>0</v>
      </c>
      <c r="L48">
        <v>0</v>
      </c>
      <c r="M48">
        <v>0</v>
      </c>
      <c r="N48" t="s">
        <v>1144</v>
      </c>
    </row>
    <row r="49" spans="1:14">
      <c r="A49" t="s">
        <v>1297</v>
      </c>
      <c r="B49" s="74" t="s">
        <v>1564</v>
      </c>
      <c r="C49" s="74" t="str">
        <f t="shared" si="1"/>
        <v>前排</v>
      </c>
      <c r="D49">
        <v>2</v>
      </c>
      <c r="E49" s="75">
        <v>5</v>
      </c>
      <c r="F49">
        <v>-100</v>
      </c>
      <c r="G49">
        <v>-70</v>
      </c>
      <c r="H49" t="s">
        <v>1075</v>
      </c>
      <c r="I49" t="s">
        <v>1076</v>
      </c>
      <c r="J49">
        <v>0</v>
      </c>
      <c r="K49" s="61">
        <v>0</v>
      </c>
      <c r="L49">
        <v>0</v>
      </c>
      <c r="M49" t="s">
        <v>1133</v>
      </c>
      <c r="N49" t="s">
        <v>1179</v>
      </c>
    </row>
    <row r="50" spans="1:14">
      <c r="A50" t="s">
        <v>1004</v>
      </c>
      <c r="B50" s="74" t="s">
        <v>1492</v>
      </c>
      <c r="C50" s="74" t="str">
        <f t="shared" si="1"/>
        <v>单个</v>
      </c>
      <c r="D50">
        <v>1</v>
      </c>
      <c r="E50" s="75">
        <v>3</v>
      </c>
      <c r="F50">
        <v>-100</v>
      </c>
      <c r="G50">
        <v>-70</v>
      </c>
      <c r="H50" t="s">
        <v>1038</v>
      </c>
      <c r="I50" t="s">
        <v>1029</v>
      </c>
      <c r="J50">
        <v>0</v>
      </c>
      <c r="K50" s="61">
        <v>0</v>
      </c>
      <c r="L50">
        <v>0</v>
      </c>
      <c r="M50">
        <v>0</v>
      </c>
      <c r="N50" t="s">
        <v>1141</v>
      </c>
    </row>
    <row r="51" spans="1:14">
      <c r="A51" t="s">
        <v>1330</v>
      </c>
      <c r="B51" s="74" t="s">
        <v>1640</v>
      </c>
      <c r="C51" s="74" t="str">
        <f t="shared" si="1"/>
        <v>敌人</v>
      </c>
      <c r="D51">
        <v>2</v>
      </c>
      <c r="E51" s="75">
        <v>3</v>
      </c>
      <c r="F51">
        <v>-100</v>
      </c>
      <c r="G51">
        <v>-70</v>
      </c>
      <c r="H51" t="s">
        <v>1070</v>
      </c>
      <c r="I51" t="s">
        <v>1071</v>
      </c>
      <c r="J51">
        <v>0</v>
      </c>
      <c r="K51" s="61">
        <v>0</v>
      </c>
      <c r="L51">
        <v>0</v>
      </c>
      <c r="M51">
        <v>0</v>
      </c>
      <c r="N51" t="s">
        <v>1223</v>
      </c>
    </row>
    <row r="52" spans="1:14">
      <c r="A52" t="s">
        <v>1004</v>
      </c>
      <c r="B52" s="74" t="s">
        <v>1449</v>
      </c>
      <c r="C52" s="74" t="str">
        <f t="shared" si="1"/>
        <v>后排</v>
      </c>
      <c r="D52">
        <v>1</v>
      </c>
      <c r="E52" s="75">
        <v>1</v>
      </c>
      <c r="F52">
        <v>0</v>
      </c>
      <c r="G52">
        <v>0</v>
      </c>
      <c r="H52" t="s">
        <v>1041</v>
      </c>
      <c r="I52" t="s">
        <v>1042</v>
      </c>
      <c r="J52">
        <v>0</v>
      </c>
      <c r="K52" s="61">
        <v>0</v>
      </c>
      <c r="L52">
        <v>0</v>
      </c>
      <c r="M52">
        <v>0</v>
      </c>
      <c r="N52" t="s">
        <v>1147</v>
      </c>
    </row>
    <row r="53" spans="1:14">
      <c r="A53" t="s">
        <v>1316</v>
      </c>
      <c r="B53" s="74" t="s">
        <v>1597</v>
      </c>
      <c r="C53" s="74" t="str">
        <f t="shared" si="1"/>
        <v>一列</v>
      </c>
      <c r="D53">
        <v>2</v>
      </c>
      <c r="E53" s="75">
        <v>7</v>
      </c>
      <c r="F53">
        <v>0</v>
      </c>
      <c r="G53">
        <v>-100</v>
      </c>
      <c r="H53" t="s">
        <v>1075</v>
      </c>
      <c r="I53" t="s">
        <v>1076</v>
      </c>
      <c r="J53">
        <v>0</v>
      </c>
      <c r="K53" s="61">
        <v>0</v>
      </c>
      <c r="L53">
        <v>0</v>
      </c>
      <c r="M53">
        <v>0</v>
      </c>
      <c r="N53" t="s">
        <v>1190</v>
      </c>
    </row>
    <row r="54" spans="1:14">
      <c r="A54" t="s">
        <v>1004</v>
      </c>
      <c r="B54" s="74" t="s">
        <v>1474</v>
      </c>
      <c r="C54" s="74" t="str">
        <f t="shared" si="1"/>
        <v>单个</v>
      </c>
      <c r="D54">
        <v>1</v>
      </c>
      <c r="E54" s="75">
        <v>3</v>
      </c>
      <c r="F54">
        <v>-100</v>
      </c>
      <c r="G54">
        <v>-70</v>
      </c>
      <c r="H54" t="s">
        <v>1038</v>
      </c>
      <c r="I54" t="s">
        <v>1029</v>
      </c>
      <c r="J54">
        <v>0</v>
      </c>
      <c r="K54" s="61">
        <v>0</v>
      </c>
      <c r="L54">
        <v>0</v>
      </c>
      <c r="M54">
        <v>0</v>
      </c>
      <c r="N54" t="s">
        <v>1144</v>
      </c>
    </row>
    <row r="55" spans="1:14">
      <c r="A55" t="s">
        <v>1326</v>
      </c>
      <c r="B55" s="74" t="s">
        <v>1622</v>
      </c>
      <c r="C55" s="74" t="str">
        <f t="shared" si="1"/>
        <v>前排</v>
      </c>
      <c r="D55">
        <v>2</v>
      </c>
      <c r="E55" s="75">
        <v>5</v>
      </c>
      <c r="F55">
        <v>-100</v>
      </c>
      <c r="G55">
        <v>-70</v>
      </c>
      <c r="H55" t="s">
        <v>1070</v>
      </c>
      <c r="I55" t="s">
        <v>1071</v>
      </c>
      <c r="J55">
        <v>0</v>
      </c>
      <c r="K55" s="61">
        <v>0</v>
      </c>
      <c r="L55">
        <v>0</v>
      </c>
      <c r="M55" t="s">
        <v>1133</v>
      </c>
      <c r="N55" t="s">
        <v>1215</v>
      </c>
    </row>
    <row r="56" spans="1:14">
      <c r="A56" t="s">
        <v>1004</v>
      </c>
      <c r="B56" s="74" t="s">
        <v>1456</v>
      </c>
      <c r="C56" s="74" t="str">
        <f t="shared" si="1"/>
        <v>后排</v>
      </c>
      <c r="D56">
        <v>1</v>
      </c>
      <c r="E56" s="75">
        <v>1</v>
      </c>
      <c r="F56">
        <v>0</v>
      </c>
      <c r="G56">
        <v>0</v>
      </c>
      <c r="H56" t="s">
        <v>1055</v>
      </c>
      <c r="I56" t="s">
        <v>1056</v>
      </c>
      <c r="J56">
        <v>0</v>
      </c>
      <c r="K56" s="61">
        <v>0</v>
      </c>
      <c r="L56">
        <v>0</v>
      </c>
      <c r="M56">
        <v>0</v>
      </c>
      <c r="N56" t="s">
        <v>1147</v>
      </c>
    </row>
    <row r="57" spans="1:14">
      <c r="A57" t="s">
        <v>1315</v>
      </c>
      <c r="B57" s="74" t="s">
        <v>1604</v>
      </c>
      <c r="C57" s="74" t="str">
        <f t="shared" si="1"/>
        <v>后排</v>
      </c>
      <c r="D57">
        <v>2</v>
      </c>
      <c r="E57" s="75">
        <v>1</v>
      </c>
      <c r="F57">
        <v>0</v>
      </c>
      <c r="G57">
        <v>0</v>
      </c>
      <c r="H57" t="s">
        <v>1088</v>
      </c>
      <c r="I57" t="s">
        <v>1089</v>
      </c>
      <c r="J57">
        <v>0</v>
      </c>
      <c r="K57" s="61">
        <v>0</v>
      </c>
      <c r="L57">
        <v>0</v>
      </c>
      <c r="M57">
        <v>0</v>
      </c>
      <c r="N57" t="s">
        <v>1177</v>
      </c>
    </row>
    <row r="58" spans="1:14">
      <c r="A58" t="s">
        <v>1004</v>
      </c>
      <c r="B58" s="74" t="s">
        <v>1375</v>
      </c>
      <c r="C58" s="74" t="str">
        <f t="shared" si="1"/>
        <v>前排</v>
      </c>
      <c r="D58">
        <v>1</v>
      </c>
      <c r="E58" s="75">
        <v>1</v>
      </c>
      <c r="F58">
        <v>0</v>
      </c>
      <c r="G58">
        <v>0</v>
      </c>
      <c r="H58" t="s">
        <v>1024</v>
      </c>
      <c r="I58" t="s">
        <v>1037</v>
      </c>
      <c r="J58">
        <v>0</v>
      </c>
      <c r="K58" s="61">
        <v>0</v>
      </c>
      <c r="L58">
        <v>0</v>
      </c>
      <c r="M58" t="s">
        <v>1133</v>
      </c>
      <c r="N58" t="s">
        <v>404</v>
      </c>
    </row>
    <row r="59" spans="1:14">
      <c r="A59" t="s">
        <v>1276</v>
      </c>
      <c r="B59" s="74" t="s">
        <v>1523</v>
      </c>
      <c r="C59" s="74" t="str">
        <f t="shared" si="1"/>
        <v>前排</v>
      </c>
      <c r="D59">
        <v>2</v>
      </c>
      <c r="E59" s="75">
        <v>2</v>
      </c>
      <c r="F59">
        <v>0</v>
      </c>
      <c r="G59">
        <v>-100</v>
      </c>
      <c r="H59" t="s">
        <v>1068</v>
      </c>
      <c r="I59" t="s">
        <v>1069</v>
      </c>
      <c r="J59">
        <v>0</v>
      </c>
      <c r="K59" s="61">
        <v>0</v>
      </c>
      <c r="L59">
        <v>0</v>
      </c>
      <c r="M59" t="s">
        <v>1133</v>
      </c>
      <c r="N59" t="s">
        <v>1160</v>
      </c>
    </row>
    <row r="60" spans="1:14">
      <c r="A60" t="s">
        <v>1004</v>
      </c>
      <c r="B60" s="74" t="s">
        <v>1491</v>
      </c>
      <c r="C60" s="74" t="str">
        <f t="shared" si="1"/>
        <v>单个</v>
      </c>
      <c r="D60">
        <v>1</v>
      </c>
      <c r="E60" s="75">
        <v>3</v>
      </c>
      <c r="F60">
        <v>-100</v>
      </c>
      <c r="G60">
        <v>-70</v>
      </c>
      <c r="H60" t="s">
        <v>1028</v>
      </c>
      <c r="I60" t="s">
        <v>1050</v>
      </c>
      <c r="J60">
        <v>0</v>
      </c>
      <c r="K60" s="61">
        <v>0</v>
      </c>
      <c r="L60">
        <v>0</v>
      </c>
      <c r="M60">
        <v>0</v>
      </c>
      <c r="N60" t="s">
        <v>1144</v>
      </c>
    </row>
    <row r="61" spans="1:14">
      <c r="A61" t="s">
        <v>1329</v>
      </c>
      <c r="B61" s="74" t="s">
        <v>1639</v>
      </c>
      <c r="C61" s="74" t="str">
        <f t="shared" si="1"/>
        <v>一列</v>
      </c>
      <c r="D61">
        <v>2</v>
      </c>
      <c r="E61" s="75">
        <v>7</v>
      </c>
      <c r="F61">
        <v>0</v>
      </c>
      <c r="G61">
        <v>-100</v>
      </c>
      <c r="H61" t="s">
        <v>1083</v>
      </c>
      <c r="I61" t="s">
        <v>1029</v>
      </c>
      <c r="J61">
        <v>0</v>
      </c>
      <c r="K61" s="61">
        <v>0</v>
      </c>
      <c r="L61">
        <v>0</v>
      </c>
      <c r="M61">
        <v>0</v>
      </c>
      <c r="N61" t="s">
        <v>1222</v>
      </c>
    </row>
    <row r="62" spans="1:14">
      <c r="A62" t="s">
        <v>1330</v>
      </c>
      <c r="B62" s="74" t="s">
        <v>1692</v>
      </c>
      <c r="C62" s="74" t="str">
        <f t="shared" si="1"/>
        <v>一列</v>
      </c>
      <c r="D62">
        <v>4</v>
      </c>
      <c r="E62" s="75">
        <v>2</v>
      </c>
      <c r="F62">
        <v>-100</v>
      </c>
      <c r="G62">
        <v>-200</v>
      </c>
      <c r="H62" t="s">
        <v>1108</v>
      </c>
      <c r="I62" t="s">
        <v>1029</v>
      </c>
      <c r="J62">
        <v>0</v>
      </c>
      <c r="K62" s="61">
        <v>0</v>
      </c>
      <c r="L62">
        <v>0</v>
      </c>
      <c r="M62" s="68" t="s">
        <v>1126</v>
      </c>
      <c r="N62" t="s">
        <v>1263</v>
      </c>
    </row>
    <row r="63" spans="1:14">
      <c r="A63" t="s">
        <v>1004</v>
      </c>
      <c r="B63" s="74" t="s">
        <v>1417</v>
      </c>
      <c r="C63" s="74" t="str">
        <f t="shared" si="1"/>
        <v>单个</v>
      </c>
      <c r="D63">
        <v>1</v>
      </c>
      <c r="E63" s="75">
        <v>3</v>
      </c>
      <c r="F63">
        <v>-100</v>
      </c>
      <c r="G63">
        <v>-70</v>
      </c>
      <c r="H63" t="s">
        <v>1038</v>
      </c>
      <c r="I63" t="s">
        <v>1029</v>
      </c>
      <c r="J63">
        <v>0</v>
      </c>
      <c r="K63" s="61">
        <v>0</v>
      </c>
      <c r="L63">
        <v>0</v>
      </c>
      <c r="M63">
        <v>0</v>
      </c>
      <c r="N63" t="s">
        <v>1144</v>
      </c>
    </row>
    <row r="64" spans="1:14">
      <c r="A64" t="s">
        <v>1288</v>
      </c>
      <c r="B64" s="74" t="s">
        <v>1565</v>
      </c>
      <c r="C64" s="74" t="str">
        <f t="shared" si="1"/>
        <v>单个</v>
      </c>
      <c r="D64">
        <v>2</v>
      </c>
      <c r="E64" s="75">
        <v>3</v>
      </c>
      <c r="F64">
        <v>-100</v>
      </c>
      <c r="G64">
        <v>-70</v>
      </c>
      <c r="H64" t="s">
        <v>1070</v>
      </c>
      <c r="I64" t="s">
        <v>1071</v>
      </c>
      <c r="J64">
        <v>0</v>
      </c>
      <c r="K64" s="61">
        <v>0</v>
      </c>
      <c r="L64">
        <v>0</v>
      </c>
      <c r="M64">
        <v>0</v>
      </c>
      <c r="N64" t="s">
        <v>1173</v>
      </c>
    </row>
    <row r="65" spans="1:14">
      <c r="A65" t="s">
        <v>1004</v>
      </c>
      <c r="B65" s="74" t="s">
        <v>1438</v>
      </c>
      <c r="C65" s="74" t="str">
        <f t="shared" si="1"/>
        <v>一列</v>
      </c>
      <c r="D65">
        <v>1</v>
      </c>
      <c r="E65" s="75">
        <v>7</v>
      </c>
      <c r="F65">
        <v>0</v>
      </c>
      <c r="G65">
        <v>-100</v>
      </c>
      <c r="H65" t="s">
        <v>1708</v>
      </c>
      <c r="I65" t="s">
        <v>1029</v>
      </c>
      <c r="J65">
        <v>0</v>
      </c>
      <c r="K65" s="61">
        <v>0</v>
      </c>
      <c r="L65">
        <v>0</v>
      </c>
      <c r="M65">
        <v>0</v>
      </c>
      <c r="N65" t="s">
        <v>1146</v>
      </c>
    </row>
    <row r="66" spans="1:14">
      <c r="A66" t="s">
        <v>1312</v>
      </c>
      <c r="B66" s="74" t="s">
        <v>1586</v>
      </c>
      <c r="C66" s="74" t="str">
        <f t="shared" si="1"/>
        <v>一列</v>
      </c>
      <c r="D66">
        <v>2</v>
      </c>
      <c r="E66" s="75">
        <v>7</v>
      </c>
      <c r="F66">
        <v>0</v>
      </c>
      <c r="G66">
        <v>-100</v>
      </c>
      <c r="H66" t="s">
        <v>1070</v>
      </c>
      <c r="I66" t="s">
        <v>1071</v>
      </c>
      <c r="J66">
        <v>0</v>
      </c>
      <c r="K66" s="61">
        <v>0</v>
      </c>
      <c r="L66">
        <v>0</v>
      </c>
      <c r="M66">
        <v>0</v>
      </c>
      <c r="N66" t="s">
        <v>1182</v>
      </c>
    </row>
    <row r="67" spans="1:14">
      <c r="A67" t="s">
        <v>1004</v>
      </c>
      <c r="B67" s="74" t="s">
        <v>1478</v>
      </c>
      <c r="C67" s="74" t="str">
        <f t="shared" si="1"/>
        <v>单个</v>
      </c>
      <c r="D67">
        <v>1</v>
      </c>
      <c r="E67" s="75">
        <v>3</v>
      </c>
      <c r="F67">
        <v>-100</v>
      </c>
      <c r="G67">
        <v>-70</v>
      </c>
      <c r="H67" t="s">
        <v>1041</v>
      </c>
      <c r="I67" t="s">
        <v>1042</v>
      </c>
      <c r="J67">
        <v>0</v>
      </c>
      <c r="K67" s="61">
        <v>0</v>
      </c>
      <c r="L67">
        <v>0</v>
      </c>
      <c r="M67">
        <v>0</v>
      </c>
      <c r="N67" t="s">
        <v>1144</v>
      </c>
    </row>
    <row r="68" spans="1:14">
      <c r="A68" t="s">
        <v>1291</v>
      </c>
      <c r="B68" s="74" t="s">
        <v>1626</v>
      </c>
      <c r="C68" s="74" t="str">
        <f t="shared" si="1"/>
        <v>目标</v>
      </c>
      <c r="D68">
        <v>2</v>
      </c>
      <c r="E68" s="75">
        <v>3</v>
      </c>
      <c r="F68">
        <v>-100</v>
      </c>
      <c r="G68">
        <v>-70</v>
      </c>
      <c r="H68" t="s">
        <v>1075</v>
      </c>
      <c r="I68" t="s">
        <v>1076</v>
      </c>
      <c r="J68">
        <v>0</v>
      </c>
      <c r="K68" s="61">
        <v>0</v>
      </c>
      <c r="L68">
        <v>0</v>
      </c>
      <c r="M68">
        <v>0</v>
      </c>
      <c r="N68" t="s">
        <v>1217</v>
      </c>
    </row>
    <row r="69" spans="1:14">
      <c r="A69" t="s">
        <v>1004</v>
      </c>
      <c r="B69" s="74" t="s">
        <v>1469</v>
      </c>
      <c r="C69" s="74" t="str">
        <f t="shared" si="1"/>
        <v>单个</v>
      </c>
      <c r="D69">
        <v>1</v>
      </c>
      <c r="E69" s="75">
        <v>1</v>
      </c>
      <c r="F69">
        <v>0</v>
      </c>
      <c r="G69">
        <v>0</v>
      </c>
      <c r="H69" t="s">
        <v>1032</v>
      </c>
      <c r="I69" t="s">
        <v>1033</v>
      </c>
      <c r="J69">
        <v>0</v>
      </c>
      <c r="K69" s="61">
        <v>0</v>
      </c>
      <c r="L69">
        <v>0</v>
      </c>
      <c r="M69">
        <v>0</v>
      </c>
      <c r="N69" t="s">
        <v>1141</v>
      </c>
    </row>
    <row r="70" spans="1:14">
      <c r="A70" t="s">
        <v>1323</v>
      </c>
      <c r="B70" s="74" t="s">
        <v>1617</v>
      </c>
      <c r="C70" s="74" t="str">
        <f t="shared" si="1"/>
        <v>前排</v>
      </c>
      <c r="D70">
        <v>2</v>
      </c>
      <c r="E70" s="75">
        <v>1</v>
      </c>
      <c r="F70">
        <v>0</v>
      </c>
      <c r="G70">
        <v>0</v>
      </c>
      <c r="H70" t="s">
        <v>1024</v>
      </c>
      <c r="I70" t="s">
        <v>1037</v>
      </c>
      <c r="J70" t="s">
        <v>1027</v>
      </c>
      <c r="K70" s="61">
        <v>0</v>
      </c>
      <c r="L70">
        <v>0</v>
      </c>
      <c r="M70" t="s">
        <v>1133</v>
      </c>
      <c r="N70" t="s">
        <v>1211</v>
      </c>
    </row>
    <row r="71" spans="1:14">
      <c r="A71" t="s">
        <v>1004</v>
      </c>
      <c r="B71" s="74" t="s">
        <v>1508</v>
      </c>
      <c r="C71" s="74" t="str">
        <f t="shared" si="1"/>
        <v>单个</v>
      </c>
      <c r="D71">
        <v>1</v>
      </c>
      <c r="E71" s="75">
        <v>3</v>
      </c>
      <c r="F71">
        <v>-100</v>
      </c>
      <c r="G71">
        <v>-70</v>
      </c>
      <c r="H71" t="s">
        <v>1038</v>
      </c>
      <c r="I71" t="s">
        <v>1029</v>
      </c>
      <c r="J71">
        <v>0</v>
      </c>
      <c r="K71" s="61">
        <v>0</v>
      </c>
      <c r="L71">
        <v>0</v>
      </c>
      <c r="M71">
        <v>0</v>
      </c>
      <c r="N71" t="s">
        <v>1144</v>
      </c>
    </row>
    <row r="72" spans="1:14">
      <c r="A72" t="s">
        <v>1288</v>
      </c>
      <c r="B72" s="74" t="s">
        <v>1656</v>
      </c>
      <c r="C72" s="74" t="str">
        <f t="shared" si="1"/>
        <v>一列</v>
      </c>
      <c r="D72">
        <v>2</v>
      </c>
      <c r="E72" s="75">
        <v>7</v>
      </c>
      <c r="F72">
        <v>0</v>
      </c>
      <c r="G72">
        <v>-100</v>
      </c>
      <c r="H72" t="s">
        <v>1070</v>
      </c>
      <c r="I72" t="s">
        <v>1071</v>
      </c>
      <c r="J72">
        <v>0</v>
      </c>
      <c r="K72" s="61">
        <v>0</v>
      </c>
      <c r="L72">
        <v>0</v>
      </c>
      <c r="M72">
        <v>0</v>
      </c>
      <c r="N72" t="s">
        <v>1182</v>
      </c>
    </row>
    <row r="73" spans="1:14">
      <c r="A73" t="s">
        <v>1004</v>
      </c>
      <c r="B73" s="74" t="s">
        <v>1400</v>
      </c>
      <c r="C73" s="74" t="str">
        <f t="shared" si="1"/>
        <v>单个</v>
      </c>
      <c r="D73">
        <v>1</v>
      </c>
      <c r="E73" s="75">
        <v>3</v>
      </c>
      <c r="F73">
        <v>-100</v>
      </c>
      <c r="G73">
        <v>-70</v>
      </c>
      <c r="H73" t="s">
        <v>1046</v>
      </c>
      <c r="I73" t="s">
        <v>1047</v>
      </c>
      <c r="J73">
        <v>0</v>
      </c>
      <c r="K73" s="61">
        <v>0</v>
      </c>
      <c r="L73">
        <v>0</v>
      </c>
      <c r="M73">
        <v>0</v>
      </c>
      <c r="N73" t="s">
        <v>1141</v>
      </c>
    </row>
    <row r="74" spans="1:14">
      <c r="A74" t="s">
        <v>1285</v>
      </c>
      <c r="B74" s="74" t="s">
        <v>1548</v>
      </c>
      <c r="C74" s="74" t="str">
        <f t="shared" si="1"/>
        <v>单个</v>
      </c>
      <c r="D74">
        <v>2</v>
      </c>
      <c r="E74" s="75">
        <v>1</v>
      </c>
      <c r="F74">
        <v>0</v>
      </c>
      <c r="G74">
        <v>0</v>
      </c>
      <c r="H74" t="s">
        <v>1078</v>
      </c>
      <c r="I74" t="s">
        <v>1079</v>
      </c>
      <c r="J74">
        <v>0</v>
      </c>
      <c r="K74" s="61">
        <v>0</v>
      </c>
      <c r="L74">
        <v>0</v>
      </c>
      <c r="M74">
        <v>0</v>
      </c>
      <c r="N74" t="s">
        <v>1183</v>
      </c>
    </row>
    <row r="75" spans="1:14">
      <c r="A75" t="s">
        <v>1004</v>
      </c>
      <c r="B75" s="74" t="s">
        <v>1389</v>
      </c>
      <c r="C75" s="74" t="str">
        <f t="shared" si="1"/>
        <v>生命</v>
      </c>
      <c r="D75">
        <v>1</v>
      </c>
      <c r="E75" s="77">
        <v>1</v>
      </c>
      <c r="F75" s="62">
        <v>0</v>
      </c>
      <c r="G75" s="62">
        <v>0</v>
      </c>
      <c r="H75" t="s">
        <v>1046</v>
      </c>
      <c r="I75" t="s">
        <v>1047</v>
      </c>
      <c r="J75" s="63">
        <v>0</v>
      </c>
      <c r="K75" s="61">
        <v>0</v>
      </c>
      <c r="L75" s="62">
        <v>0</v>
      </c>
      <c r="M75" s="62">
        <v>0</v>
      </c>
      <c r="N75" s="62" t="s">
        <v>1145</v>
      </c>
    </row>
    <row r="76" spans="1:14">
      <c r="A76" t="s">
        <v>1285</v>
      </c>
      <c r="B76" s="74" t="s">
        <v>1537</v>
      </c>
      <c r="C76" s="74" t="str">
        <f t="shared" si="1"/>
        <v>生命</v>
      </c>
      <c r="D76">
        <v>2</v>
      </c>
      <c r="E76" s="75">
        <v>1</v>
      </c>
      <c r="F76">
        <v>0</v>
      </c>
      <c r="G76">
        <v>0</v>
      </c>
      <c r="H76" t="s">
        <v>1078</v>
      </c>
      <c r="I76" t="s">
        <v>1079</v>
      </c>
      <c r="J76">
        <v>0</v>
      </c>
      <c r="K76" s="61">
        <v>0</v>
      </c>
      <c r="L76">
        <v>0</v>
      </c>
      <c r="M76">
        <v>0</v>
      </c>
      <c r="N76" t="s">
        <v>754</v>
      </c>
    </row>
    <row r="77" spans="1:14">
      <c r="A77" t="s">
        <v>1004</v>
      </c>
      <c r="B77" s="74" t="s">
        <v>1470</v>
      </c>
      <c r="C77" s="74" t="str">
        <f t="shared" si="1"/>
        <v>单个</v>
      </c>
      <c r="D77">
        <v>1</v>
      </c>
      <c r="E77" s="75">
        <v>3</v>
      </c>
      <c r="F77">
        <v>-100</v>
      </c>
      <c r="G77">
        <v>-70</v>
      </c>
      <c r="H77" t="s">
        <v>1046</v>
      </c>
      <c r="I77" t="s">
        <v>1047</v>
      </c>
      <c r="J77">
        <v>0</v>
      </c>
      <c r="K77" s="61">
        <v>0</v>
      </c>
      <c r="L77">
        <v>0</v>
      </c>
      <c r="M77">
        <v>0</v>
      </c>
      <c r="N77" t="s">
        <v>1144</v>
      </c>
    </row>
    <row r="78" spans="1:14">
      <c r="A78" t="s">
        <v>1285</v>
      </c>
      <c r="B78" s="74" t="s">
        <v>1618</v>
      </c>
      <c r="C78" s="74" t="str">
        <f t="shared" si="1"/>
        <v>生命</v>
      </c>
      <c r="D78">
        <v>2</v>
      </c>
      <c r="E78" s="75">
        <v>1</v>
      </c>
      <c r="F78">
        <v>0</v>
      </c>
      <c r="G78">
        <v>0</v>
      </c>
      <c r="H78" t="s">
        <v>1078</v>
      </c>
      <c r="I78" t="s">
        <v>1079</v>
      </c>
      <c r="J78">
        <v>0</v>
      </c>
      <c r="K78" s="61">
        <v>0</v>
      </c>
      <c r="L78">
        <v>0</v>
      </c>
      <c r="M78">
        <v>0</v>
      </c>
      <c r="N78" t="s">
        <v>1212</v>
      </c>
    </row>
    <row r="79" spans="1:14">
      <c r="A79" t="s">
        <v>1004</v>
      </c>
      <c r="B79" s="74" t="s">
        <v>1405</v>
      </c>
      <c r="C79" s="74" t="str">
        <f t="shared" si="1"/>
        <v>单个</v>
      </c>
      <c r="D79">
        <v>1</v>
      </c>
      <c r="E79" s="75">
        <v>3</v>
      </c>
      <c r="F79">
        <v>-100</v>
      </c>
      <c r="G79">
        <v>-70</v>
      </c>
      <c r="H79" t="s">
        <v>1038</v>
      </c>
      <c r="I79" t="s">
        <v>1029</v>
      </c>
      <c r="J79">
        <v>0</v>
      </c>
      <c r="K79" s="61">
        <v>0</v>
      </c>
      <c r="L79">
        <v>0</v>
      </c>
      <c r="M79">
        <v>0</v>
      </c>
      <c r="N79" t="s">
        <v>1144</v>
      </c>
    </row>
    <row r="80" spans="1:14">
      <c r="A80" t="s">
        <v>1288</v>
      </c>
      <c r="B80" s="74" t="s">
        <v>1553</v>
      </c>
      <c r="C80" s="74" t="str">
        <f t="shared" si="1"/>
        <v>单个</v>
      </c>
      <c r="D80">
        <v>2</v>
      </c>
      <c r="E80" s="75">
        <v>3</v>
      </c>
      <c r="F80">
        <v>-100</v>
      </c>
      <c r="G80">
        <v>-70</v>
      </c>
      <c r="H80" t="s">
        <v>1070</v>
      </c>
      <c r="I80" t="s">
        <v>1071</v>
      </c>
      <c r="J80">
        <v>0</v>
      </c>
      <c r="K80" s="61">
        <v>0</v>
      </c>
      <c r="L80">
        <v>0</v>
      </c>
      <c r="M80">
        <v>0</v>
      </c>
      <c r="N80" t="s">
        <v>1187</v>
      </c>
    </row>
    <row r="81" spans="1:14">
      <c r="A81" t="s">
        <v>1004</v>
      </c>
      <c r="B81" s="74" t="s">
        <v>1376</v>
      </c>
      <c r="C81" s="74" t="str">
        <f t="shared" si="1"/>
        <v>单个</v>
      </c>
      <c r="D81">
        <v>1</v>
      </c>
      <c r="E81" s="75">
        <v>3</v>
      </c>
      <c r="F81">
        <v>-100</v>
      </c>
      <c r="G81">
        <v>-70</v>
      </c>
      <c r="H81" t="s">
        <v>1038</v>
      </c>
      <c r="I81" t="s">
        <v>1029</v>
      </c>
      <c r="J81">
        <v>0</v>
      </c>
      <c r="K81" s="61">
        <v>0</v>
      </c>
      <c r="L81">
        <v>0</v>
      </c>
      <c r="M81">
        <v>0</v>
      </c>
      <c r="N81" t="s">
        <v>1141</v>
      </c>
    </row>
    <row r="82" spans="1:14">
      <c r="A82" t="s">
        <v>50</v>
      </c>
      <c r="B82" s="74" t="s">
        <v>1524</v>
      </c>
      <c r="C82" s="74" t="str">
        <f t="shared" si="1"/>
        <v>单个</v>
      </c>
      <c r="D82">
        <v>2</v>
      </c>
      <c r="E82" s="75">
        <v>3</v>
      </c>
      <c r="F82">
        <v>-100</v>
      </c>
      <c r="G82">
        <v>-70</v>
      </c>
      <c r="H82" t="s">
        <v>1070</v>
      </c>
      <c r="I82" t="s">
        <v>1071</v>
      </c>
      <c r="J82">
        <v>0</v>
      </c>
      <c r="K82" s="61">
        <v>0</v>
      </c>
      <c r="L82">
        <v>0</v>
      </c>
      <c r="M82">
        <v>0</v>
      </c>
      <c r="N82" t="s">
        <v>1161</v>
      </c>
    </row>
    <row r="83" spans="1:14">
      <c r="A83" t="s">
        <v>1356</v>
      </c>
      <c r="B83" s="74" t="s">
        <v>1684</v>
      </c>
      <c r="C83" s="74" t="str">
        <f t="shared" si="1"/>
        <v>单个</v>
      </c>
      <c r="D83">
        <v>4</v>
      </c>
      <c r="E83" s="75">
        <v>2</v>
      </c>
      <c r="F83">
        <v>-100</v>
      </c>
      <c r="G83">
        <v>0</v>
      </c>
      <c r="H83" t="s">
        <v>1103</v>
      </c>
      <c r="I83" t="s">
        <v>1087</v>
      </c>
      <c r="J83">
        <v>0</v>
      </c>
      <c r="K83" s="61">
        <v>0</v>
      </c>
      <c r="L83">
        <v>0</v>
      </c>
      <c r="M83" s="68">
        <v>0</v>
      </c>
      <c r="N83" t="s">
        <v>1255</v>
      </c>
    </row>
    <row r="84" spans="1:14">
      <c r="A84" t="s">
        <v>1004</v>
      </c>
      <c r="B84" s="74" t="s">
        <v>1486</v>
      </c>
      <c r="C84" s="74" t="str">
        <f t="shared" si="1"/>
        <v>前排</v>
      </c>
      <c r="D84">
        <v>1</v>
      </c>
      <c r="E84" s="75">
        <v>5</v>
      </c>
      <c r="F84">
        <v>-100</v>
      </c>
      <c r="G84">
        <v>-70</v>
      </c>
      <c r="H84" t="s">
        <v>1030</v>
      </c>
      <c r="I84" t="s">
        <v>1709</v>
      </c>
      <c r="J84">
        <v>0</v>
      </c>
      <c r="K84" s="61">
        <v>0</v>
      </c>
      <c r="L84">
        <v>0</v>
      </c>
      <c r="M84" t="s">
        <v>1133</v>
      </c>
      <c r="N84" t="s">
        <v>415</v>
      </c>
    </row>
    <row r="85" spans="1:14">
      <c r="A85" t="s">
        <v>151</v>
      </c>
      <c r="B85" s="74" t="s">
        <v>1634</v>
      </c>
      <c r="C85" s="74" t="str">
        <f t="shared" si="1"/>
        <v>前排</v>
      </c>
      <c r="D85">
        <v>2</v>
      </c>
      <c r="E85" s="75">
        <v>2</v>
      </c>
      <c r="F85">
        <v>0</v>
      </c>
      <c r="G85">
        <v>-100</v>
      </c>
      <c r="H85" t="s">
        <v>1095</v>
      </c>
      <c r="I85" t="s">
        <v>1071</v>
      </c>
      <c r="J85">
        <v>0</v>
      </c>
      <c r="K85" s="61">
        <v>0</v>
      </c>
      <c r="L85">
        <v>0</v>
      </c>
      <c r="M85" t="s">
        <v>1133</v>
      </c>
      <c r="N85" t="s">
        <v>905</v>
      </c>
    </row>
    <row r="86" spans="1:14">
      <c r="A86" t="s">
        <v>1004</v>
      </c>
      <c r="B86" s="74" t="s">
        <v>1489</v>
      </c>
      <c r="C86" s="74" t="str">
        <f t="shared" si="1"/>
        <v>所有</v>
      </c>
      <c r="D86">
        <v>1</v>
      </c>
      <c r="E86" s="75">
        <v>1</v>
      </c>
      <c r="F86">
        <v>0</v>
      </c>
      <c r="G86">
        <v>0</v>
      </c>
      <c r="H86" t="s">
        <v>1038</v>
      </c>
      <c r="I86" t="s">
        <v>1029</v>
      </c>
      <c r="J86">
        <v>0</v>
      </c>
      <c r="K86" s="61">
        <v>0</v>
      </c>
      <c r="L86">
        <v>0</v>
      </c>
      <c r="M86">
        <v>0</v>
      </c>
      <c r="N86" t="s">
        <v>892</v>
      </c>
    </row>
    <row r="87" spans="1:14">
      <c r="A87" t="s">
        <v>25</v>
      </c>
      <c r="B87" s="74" t="s">
        <v>1637</v>
      </c>
      <c r="C87" s="74" t="str">
        <f t="shared" si="1"/>
        <v>所有</v>
      </c>
      <c r="D87">
        <v>2</v>
      </c>
      <c r="E87" s="75">
        <v>2</v>
      </c>
      <c r="F87">
        <v>0</v>
      </c>
      <c r="G87">
        <v>-150</v>
      </c>
      <c r="H87" t="s">
        <v>1096</v>
      </c>
      <c r="I87" t="s">
        <v>1069</v>
      </c>
      <c r="J87">
        <v>0</v>
      </c>
      <c r="K87" s="61">
        <v>0</v>
      </c>
      <c r="L87">
        <v>0</v>
      </c>
      <c r="M87">
        <v>0</v>
      </c>
      <c r="N87" t="s">
        <v>1221</v>
      </c>
    </row>
    <row r="88" spans="1:14">
      <c r="A88" t="s">
        <v>33</v>
      </c>
      <c r="B88" s="74" t="s">
        <v>1680</v>
      </c>
      <c r="C88" s="74" t="str">
        <f t="shared" si="1"/>
        <v>所有</v>
      </c>
      <c r="D88">
        <v>4</v>
      </c>
      <c r="E88" s="65">
        <v>2</v>
      </c>
      <c r="F88" s="65">
        <v>-100</v>
      </c>
      <c r="G88" s="65">
        <v>-200</v>
      </c>
      <c r="H88" t="s">
        <v>1115</v>
      </c>
      <c r="I88" t="s">
        <v>1057</v>
      </c>
      <c r="J88" s="66">
        <v>0</v>
      </c>
      <c r="K88" s="61">
        <v>0</v>
      </c>
      <c r="L88" s="65">
        <v>0</v>
      </c>
      <c r="M88" s="73">
        <v>0</v>
      </c>
      <c r="N88" s="65" t="s">
        <v>1251</v>
      </c>
    </row>
    <row r="89" spans="1:14">
      <c r="A89" t="s">
        <v>1004</v>
      </c>
      <c r="B89" s="74" t="s">
        <v>1411</v>
      </c>
      <c r="C89" s="74" t="str">
        <f t="shared" si="1"/>
        <v>后排</v>
      </c>
      <c r="D89">
        <v>1</v>
      </c>
      <c r="E89" s="75">
        <v>1</v>
      </c>
      <c r="F89">
        <v>0</v>
      </c>
      <c r="G89">
        <v>0</v>
      </c>
      <c r="H89" t="s">
        <v>1032</v>
      </c>
      <c r="I89" t="s">
        <v>1033</v>
      </c>
      <c r="J89">
        <v>0</v>
      </c>
      <c r="K89" s="61">
        <v>0</v>
      </c>
      <c r="L89">
        <v>0</v>
      </c>
      <c r="M89">
        <v>0</v>
      </c>
      <c r="N89" t="s">
        <v>1147</v>
      </c>
    </row>
    <row r="90" spans="1:14">
      <c r="A90" t="s">
        <v>1298</v>
      </c>
      <c r="B90" s="74" t="s">
        <v>1559</v>
      </c>
      <c r="C90" s="74" t="str">
        <f t="shared" si="1"/>
        <v>后排</v>
      </c>
      <c r="D90">
        <v>2</v>
      </c>
      <c r="E90" s="75">
        <v>1</v>
      </c>
      <c r="F90">
        <v>0</v>
      </c>
      <c r="G90">
        <v>0</v>
      </c>
      <c r="H90" t="s">
        <v>1024</v>
      </c>
      <c r="I90" t="s">
        <v>1037</v>
      </c>
      <c r="J90">
        <v>0</v>
      </c>
      <c r="K90" s="61">
        <v>0</v>
      </c>
      <c r="L90">
        <v>0</v>
      </c>
      <c r="M90">
        <v>0</v>
      </c>
      <c r="N90" t="s">
        <v>1178</v>
      </c>
    </row>
    <row r="91" spans="1:14">
      <c r="A91" t="s">
        <v>1004</v>
      </c>
      <c r="B91" s="74" t="s">
        <v>1443</v>
      </c>
      <c r="C91" s="74" t="str">
        <f t="shared" si="1"/>
        <v>后排</v>
      </c>
      <c r="D91">
        <v>1</v>
      </c>
      <c r="E91" s="75">
        <v>1</v>
      </c>
      <c r="F91">
        <v>0</v>
      </c>
      <c r="G91">
        <v>0</v>
      </c>
      <c r="H91" t="s">
        <v>1032</v>
      </c>
      <c r="I91" t="s">
        <v>1033</v>
      </c>
      <c r="J91">
        <v>0</v>
      </c>
      <c r="K91" s="61">
        <v>0</v>
      </c>
      <c r="L91">
        <v>0</v>
      </c>
      <c r="M91">
        <v>0</v>
      </c>
      <c r="N91" t="s">
        <v>1153</v>
      </c>
    </row>
    <row r="92" spans="1:14">
      <c r="A92" t="s">
        <v>1298</v>
      </c>
      <c r="B92" s="74" t="s">
        <v>1591</v>
      </c>
      <c r="C92" s="74" t="str">
        <f t="shared" si="1"/>
        <v>后排</v>
      </c>
      <c r="D92">
        <v>2</v>
      </c>
      <c r="E92" s="75">
        <v>1</v>
      </c>
      <c r="F92">
        <v>0</v>
      </c>
      <c r="G92">
        <v>0</v>
      </c>
      <c r="H92" t="s">
        <v>1024</v>
      </c>
      <c r="I92" t="s">
        <v>1037</v>
      </c>
      <c r="J92">
        <v>0</v>
      </c>
      <c r="K92" s="61">
        <v>0</v>
      </c>
      <c r="L92">
        <v>0</v>
      </c>
      <c r="M92">
        <v>0</v>
      </c>
      <c r="N92" t="s">
        <v>1177</v>
      </c>
    </row>
    <row r="93" spans="1:14">
      <c r="A93" t="s">
        <v>1004</v>
      </c>
      <c r="B93" s="74" t="s">
        <v>1484</v>
      </c>
      <c r="C93" s="74" t="str">
        <f t="shared" si="1"/>
        <v>单个</v>
      </c>
      <c r="D93">
        <v>1</v>
      </c>
      <c r="E93" s="75">
        <v>1</v>
      </c>
      <c r="F93">
        <v>0</v>
      </c>
      <c r="G93">
        <v>0</v>
      </c>
      <c r="H93" t="s">
        <v>1032</v>
      </c>
      <c r="I93" t="s">
        <v>1033</v>
      </c>
      <c r="J93">
        <v>0</v>
      </c>
      <c r="K93" s="61">
        <v>0</v>
      </c>
      <c r="L93">
        <v>0</v>
      </c>
      <c r="M93">
        <v>0</v>
      </c>
      <c r="N93" t="s">
        <v>1141</v>
      </c>
    </row>
    <row r="94" spans="1:14">
      <c r="A94" t="s">
        <v>1298</v>
      </c>
      <c r="B94" s="74" t="s">
        <v>1632</v>
      </c>
      <c r="C94" s="74" t="str">
        <f t="shared" si="1"/>
        <v>前排</v>
      </c>
      <c r="D94">
        <v>2</v>
      </c>
      <c r="E94" s="75">
        <v>1</v>
      </c>
      <c r="F94">
        <v>0</v>
      </c>
      <c r="G94">
        <v>0</v>
      </c>
      <c r="H94" t="s">
        <v>1024</v>
      </c>
      <c r="I94" t="s">
        <v>1037</v>
      </c>
      <c r="J94">
        <v>0</v>
      </c>
      <c r="K94" s="61">
        <v>0</v>
      </c>
      <c r="L94">
        <v>0</v>
      </c>
      <c r="M94" t="s">
        <v>1133</v>
      </c>
      <c r="N94" t="s">
        <v>1203</v>
      </c>
    </row>
    <row r="95" spans="1:14">
      <c r="A95" t="s">
        <v>1004</v>
      </c>
      <c r="B95" s="74" t="s">
        <v>1379</v>
      </c>
      <c r="C95" s="74" t="str">
        <f t="shared" si="1"/>
        <v>敌人</v>
      </c>
      <c r="D95">
        <v>1</v>
      </c>
      <c r="E95" s="75">
        <v>1</v>
      </c>
      <c r="F95">
        <v>0</v>
      </c>
      <c r="G95">
        <v>0</v>
      </c>
      <c r="H95" t="s">
        <v>1046</v>
      </c>
      <c r="I95" t="s">
        <v>1047</v>
      </c>
      <c r="J95">
        <v>0</v>
      </c>
      <c r="K95" s="61">
        <v>0</v>
      </c>
      <c r="L95">
        <v>0</v>
      </c>
      <c r="M95">
        <v>0</v>
      </c>
      <c r="N95" t="s">
        <v>895</v>
      </c>
    </row>
    <row r="96" spans="1:14">
      <c r="A96" t="s">
        <v>152</v>
      </c>
      <c r="B96" s="74" t="s">
        <v>1527</v>
      </c>
      <c r="C96" s="74" t="str">
        <f t="shared" si="1"/>
        <v>敌人</v>
      </c>
      <c r="D96">
        <v>2</v>
      </c>
      <c r="E96" s="75">
        <v>1</v>
      </c>
      <c r="F96">
        <v>0</v>
      </c>
      <c r="G96">
        <v>0</v>
      </c>
      <c r="H96" t="s">
        <v>1078</v>
      </c>
      <c r="I96" t="s">
        <v>1079</v>
      </c>
      <c r="J96">
        <v>0</v>
      </c>
      <c r="K96" s="61">
        <v>0</v>
      </c>
      <c r="L96">
        <v>0</v>
      </c>
      <c r="M96">
        <v>0</v>
      </c>
      <c r="N96" t="s">
        <v>1164</v>
      </c>
    </row>
    <row r="97" spans="1:14">
      <c r="A97" t="s">
        <v>154</v>
      </c>
      <c r="B97" s="74" t="s">
        <v>1666</v>
      </c>
      <c r="C97" s="74" t="str">
        <f t="shared" si="1"/>
        <v>敌人</v>
      </c>
      <c r="D97">
        <v>4</v>
      </c>
      <c r="E97" s="75">
        <v>2</v>
      </c>
      <c r="F97">
        <v>-100</v>
      </c>
      <c r="G97">
        <v>0</v>
      </c>
      <c r="H97" t="s">
        <v>1103</v>
      </c>
      <c r="I97" t="s">
        <v>1087</v>
      </c>
      <c r="J97">
        <v>0</v>
      </c>
      <c r="K97" s="61">
        <v>0</v>
      </c>
      <c r="L97">
        <v>0</v>
      </c>
      <c r="M97" s="68">
        <v>0</v>
      </c>
      <c r="N97" t="s">
        <v>1237</v>
      </c>
    </row>
    <row r="98" spans="1:14">
      <c r="A98" t="s">
        <v>1004</v>
      </c>
      <c r="B98" s="74" t="s">
        <v>1377</v>
      </c>
      <c r="C98" s="74" t="str">
        <f t="shared" ref="C98:C161" si="2">MID($N98,2,2)</f>
        <v>前排</v>
      </c>
      <c r="D98">
        <v>1</v>
      </c>
      <c r="E98" s="75">
        <v>1</v>
      </c>
      <c r="F98">
        <v>0</v>
      </c>
      <c r="G98">
        <v>0</v>
      </c>
      <c r="H98" t="s">
        <v>1055</v>
      </c>
      <c r="I98" t="s">
        <v>1056</v>
      </c>
      <c r="J98">
        <v>0</v>
      </c>
      <c r="K98" s="61">
        <v>0</v>
      </c>
      <c r="L98">
        <v>0</v>
      </c>
      <c r="M98" t="s">
        <v>1133</v>
      </c>
      <c r="N98" t="s">
        <v>1142</v>
      </c>
    </row>
    <row r="99" spans="1:14">
      <c r="A99" t="s">
        <v>153</v>
      </c>
      <c r="B99" s="74" t="s">
        <v>1525</v>
      </c>
      <c r="C99" s="74" t="str">
        <f t="shared" si="2"/>
        <v>前排</v>
      </c>
      <c r="D99">
        <v>2</v>
      </c>
      <c r="E99" s="75">
        <v>1</v>
      </c>
      <c r="F99">
        <v>0</v>
      </c>
      <c r="G99">
        <v>0</v>
      </c>
      <c r="H99" t="s">
        <v>1088</v>
      </c>
      <c r="I99" t="s">
        <v>1089</v>
      </c>
      <c r="J99">
        <v>0</v>
      </c>
      <c r="K99" s="61">
        <v>0</v>
      </c>
      <c r="L99">
        <v>0</v>
      </c>
      <c r="M99" t="s">
        <v>1133</v>
      </c>
      <c r="N99" t="s">
        <v>1162</v>
      </c>
    </row>
    <row r="100" spans="1:14">
      <c r="A100" t="s">
        <v>1004</v>
      </c>
      <c r="B100" s="74" t="s">
        <v>1499</v>
      </c>
      <c r="C100" s="74" t="str">
        <f t="shared" si="2"/>
        <v>前排</v>
      </c>
      <c r="D100">
        <v>1</v>
      </c>
      <c r="E100" s="75">
        <v>7</v>
      </c>
      <c r="F100">
        <v>-100</v>
      </c>
      <c r="G100">
        <v>-70</v>
      </c>
      <c r="H100" t="s">
        <v>1038</v>
      </c>
      <c r="I100" t="s">
        <v>1040</v>
      </c>
      <c r="J100">
        <v>0</v>
      </c>
      <c r="K100" s="61">
        <v>0</v>
      </c>
      <c r="L100">
        <v>0</v>
      </c>
      <c r="M100" t="s">
        <v>1133</v>
      </c>
      <c r="N100" t="s">
        <v>1157</v>
      </c>
    </row>
    <row r="101" spans="1:14">
      <c r="A101" t="s">
        <v>1275</v>
      </c>
      <c r="B101" s="74" t="s">
        <v>1647</v>
      </c>
      <c r="C101" s="74" t="str">
        <f t="shared" si="2"/>
        <v>前排</v>
      </c>
      <c r="D101">
        <v>2</v>
      </c>
      <c r="E101" s="75">
        <v>5</v>
      </c>
      <c r="F101">
        <v>-100</v>
      </c>
      <c r="G101">
        <v>-70</v>
      </c>
      <c r="H101" t="s">
        <v>1070</v>
      </c>
      <c r="I101" t="s">
        <v>1031</v>
      </c>
      <c r="J101">
        <v>0</v>
      </c>
      <c r="K101" s="61">
        <v>0</v>
      </c>
      <c r="L101">
        <v>0</v>
      </c>
      <c r="M101" t="s">
        <v>1133</v>
      </c>
      <c r="N101" t="s">
        <v>1229</v>
      </c>
    </row>
    <row r="102" spans="1:14">
      <c r="A102" t="s">
        <v>1004</v>
      </c>
      <c r="B102" s="74" t="s">
        <v>1504</v>
      </c>
      <c r="C102" s="74" t="str">
        <f t="shared" si="2"/>
        <v>单个</v>
      </c>
      <c r="D102">
        <v>1</v>
      </c>
      <c r="E102" s="75">
        <v>3</v>
      </c>
      <c r="F102">
        <v>-100</v>
      </c>
      <c r="G102">
        <v>-70</v>
      </c>
      <c r="H102" t="s">
        <v>1038</v>
      </c>
      <c r="I102" t="s">
        <v>1029</v>
      </c>
      <c r="J102">
        <v>0</v>
      </c>
      <c r="K102" s="61">
        <v>0</v>
      </c>
      <c r="L102">
        <v>0</v>
      </c>
      <c r="M102">
        <v>0</v>
      </c>
      <c r="N102" t="s">
        <v>1144</v>
      </c>
    </row>
    <row r="103" spans="1:14">
      <c r="A103" t="s">
        <v>1300</v>
      </c>
      <c r="B103" s="74" t="s">
        <v>1652</v>
      </c>
      <c r="C103" s="74" t="str">
        <f t="shared" si="2"/>
        <v>随机</v>
      </c>
      <c r="D103">
        <v>2</v>
      </c>
      <c r="E103" s="75">
        <v>2</v>
      </c>
      <c r="F103">
        <v>0</v>
      </c>
      <c r="G103">
        <v>-100</v>
      </c>
      <c r="H103" t="s">
        <v>1070</v>
      </c>
      <c r="I103" t="s">
        <v>1071</v>
      </c>
      <c r="J103">
        <v>0</v>
      </c>
      <c r="K103" s="61">
        <v>0</v>
      </c>
      <c r="L103">
        <v>0</v>
      </c>
      <c r="M103">
        <v>0</v>
      </c>
      <c r="N103" t="s">
        <v>1174</v>
      </c>
    </row>
    <row r="104" spans="1:14">
      <c r="A104" t="s">
        <v>1004</v>
      </c>
      <c r="B104" s="74" t="s">
        <v>1393</v>
      </c>
      <c r="C104" s="74" t="str">
        <f t="shared" si="2"/>
        <v>一列</v>
      </c>
      <c r="D104">
        <v>1</v>
      </c>
      <c r="E104" s="75">
        <v>7</v>
      </c>
      <c r="F104">
        <v>0</v>
      </c>
      <c r="G104">
        <v>-200</v>
      </c>
      <c r="H104" t="s">
        <v>1046</v>
      </c>
      <c r="I104" t="s">
        <v>1047</v>
      </c>
      <c r="J104">
        <v>0</v>
      </c>
      <c r="K104" s="61">
        <v>0</v>
      </c>
      <c r="L104">
        <v>0</v>
      </c>
      <c r="M104">
        <v>0</v>
      </c>
      <c r="N104" t="s">
        <v>1146</v>
      </c>
    </row>
    <row r="105" spans="1:14">
      <c r="A105" t="s">
        <v>50</v>
      </c>
      <c r="B105" s="74" t="s">
        <v>1541</v>
      </c>
      <c r="C105" s="74" t="str">
        <f t="shared" si="2"/>
        <v>一列</v>
      </c>
      <c r="D105">
        <v>2</v>
      </c>
      <c r="E105" s="75">
        <v>7</v>
      </c>
      <c r="F105">
        <v>0</v>
      </c>
      <c r="G105">
        <v>-100</v>
      </c>
      <c r="H105" t="s">
        <v>1078</v>
      </c>
      <c r="I105" t="s">
        <v>1079</v>
      </c>
      <c r="J105">
        <v>0</v>
      </c>
      <c r="K105" s="61">
        <v>0</v>
      </c>
      <c r="L105">
        <v>0</v>
      </c>
      <c r="M105">
        <v>0</v>
      </c>
      <c r="N105" t="s">
        <v>1176</v>
      </c>
    </row>
    <row r="106" spans="1:14">
      <c r="A106" t="s">
        <v>1004</v>
      </c>
      <c r="B106" s="74" t="s">
        <v>1409</v>
      </c>
      <c r="C106" s="74" t="str">
        <f t="shared" si="2"/>
        <v>单个</v>
      </c>
      <c r="D106">
        <v>1</v>
      </c>
      <c r="E106" s="75">
        <v>3</v>
      </c>
      <c r="F106">
        <v>-100</v>
      </c>
      <c r="G106">
        <v>-70</v>
      </c>
      <c r="H106" t="s">
        <v>1046</v>
      </c>
      <c r="I106" t="s">
        <v>1047</v>
      </c>
      <c r="J106">
        <v>0</v>
      </c>
      <c r="K106" s="61">
        <v>0</v>
      </c>
      <c r="L106">
        <v>0</v>
      </c>
      <c r="M106">
        <v>0</v>
      </c>
      <c r="N106" t="s">
        <v>1144</v>
      </c>
    </row>
    <row r="107" spans="1:14">
      <c r="A107" t="s">
        <v>1296</v>
      </c>
      <c r="B107" s="74" t="s">
        <v>1557</v>
      </c>
      <c r="C107" s="74" t="str">
        <f t="shared" si="2"/>
        <v>一列</v>
      </c>
      <c r="D107">
        <v>2</v>
      </c>
      <c r="E107" s="75">
        <v>7</v>
      </c>
      <c r="F107">
        <v>0</v>
      </c>
      <c r="G107">
        <v>-100</v>
      </c>
      <c r="H107" t="s">
        <v>1078</v>
      </c>
      <c r="I107" t="s">
        <v>1079</v>
      </c>
      <c r="J107">
        <v>0</v>
      </c>
      <c r="K107" s="61">
        <v>0</v>
      </c>
      <c r="L107">
        <v>0</v>
      </c>
      <c r="M107">
        <v>0</v>
      </c>
      <c r="N107" t="s">
        <v>1182</v>
      </c>
    </row>
    <row r="108" spans="1:14">
      <c r="A108" t="s">
        <v>1004</v>
      </c>
      <c r="B108" s="74" t="s">
        <v>1403</v>
      </c>
      <c r="C108" s="74" t="str">
        <f t="shared" si="2"/>
        <v>后排</v>
      </c>
      <c r="D108">
        <v>1</v>
      </c>
      <c r="E108" s="75">
        <v>1</v>
      </c>
      <c r="F108">
        <v>0</v>
      </c>
      <c r="G108">
        <v>0</v>
      </c>
      <c r="H108" t="s">
        <v>1055</v>
      </c>
      <c r="I108" t="s">
        <v>1056</v>
      </c>
      <c r="J108">
        <v>0</v>
      </c>
      <c r="K108" s="61">
        <v>0</v>
      </c>
      <c r="L108">
        <v>0</v>
      </c>
      <c r="M108">
        <v>0</v>
      </c>
      <c r="N108" t="s">
        <v>1147</v>
      </c>
    </row>
    <row r="109" spans="1:14">
      <c r="A109" t="s">
        <v>1293</v>
      </c>
      <c r="B109" s="74" t="s">
        <v>1551</v>
      </c>
      <c r="C109" s="74" t="str">
        <f t="shared" si="2"/>
        <v>后排</v>
      </c>
      <c r="D109">
        <v>2</v>
      </c>
      <c r="E109" s="75">
        <v>1</v>
      </c>
      <c r="F109">
        <v>0</v>
      </c>
      <c r="G109">
        <v>0</v>
      </c>
      <c r="H109" t="s">
        <v>1088</v>
      </c>
      <c r="I109" t="s">
        <v>1089</v>
      </c>
      <c r="J109">
        <v>0</v>
      </c>
      <c r="K109" s="61">
        <v>0</v>
      </c>
      <c r="L109">
        <v>0</v>
      </c>
      <c r="M109">
        <v>0</v>
      </c>
      <c r="N109" t="s">
        <v>1178</v>
      </c>
    </row>
    <row r="110" spans="1:14">
      <c r="A110" t="s">
        <v>1004</v>
      </c>
      <c r="B110" s="74" t="s">
        <v>1495</v>
      </c>
      <c r="C110" s="74" t="str">
        <f t="shared" si="2"/>
        <v>单个</v>
      </c>
      <c r="D110">
        <v>1</v>
      </c>
      <c r="E110" s="75">
        <v>3</v>
      </c>
      <c r="F110">
        <v>-100</v>
      </c>
      <c r="G110">
        <v>-70</v>
      </c>
      <c r="H110" t="s">
        <v>1038</v>
      </c>
      <c r="I110" t="s">
        <v>1029</v>
      </c>
      <c r="J110">
        <v>0</v>
      </c>
      <c r="K110" s="61">
        <v>0</v>
      </c>
      <c r="L110">
        <v>0</v>
      </c>
      <c r="M110">
        <v>0</v>
      </c>
      <c r="N110" t="s">
        <v>1144</v>
      </c>
    </row>
    <row r="111" spans="1:14">
      <c r="A111" t="s">
        <v>1333</v>
      </c>
      <c r="B111" s="74" t="s">
        <v>1643</v>
      </c>
      <c r="C111" s="74" t="str">
        <f t="shared" si="2"/>
        <v>前排</v>
      </c>
      <c r="D111">
        <v>2</v>
      </c>
      <c r="E111" s="75">
        <v>5</v>
      </c>
      <c r="F111">
        <v>-100</v>
      </c>
      <c r="G111">
        <v>-70</v>
      </c>
      <c r="H111" t="s">
        <v>1070</v>
      </c>
      <c r="I111" t="s">
        <v>1071</v>
      </c>
      <c r="J111">
        <v>0</v>
      </c>
      <c r="K111" s="61">
        <v>0</v>
      </c>
      <c r="L111">
        <v>0</v>
      </c>
      <c r="M111" t="s">
        <v>1133</v>
      </c>
      <c r="N111" t="s">
        <v>1226</v>
      </c>
    </row>
    <row r="112" spans="1:14">
      <c r="A112" t="s">
        <v>1364</v>
      </c>
      <c r="B112" s="74" t="s">
        <v>1693</v>
      </c>
      <c r="C112" s="74" t="str">
        <f t="shared" si="2"/>
        <v>前排</v>
      </c>
      <c r="D112">
        <v>4</v>
      </c>
      <c r="E112" s="75">
        <v>2</v>
      </c>
      <c r="F112">
        <v>-100</v>
      </c>
      <c r="G112">
        <v>0</v>
      </c>
      <c r="H112" t="s">
        <v>1103</v>
      </c>
      <c r="I112" t="s">
        <v>1087</v>
      </c>
      <c r="J112">
        <v>0</v>
      </c>
      <c r="K112" s="61">
        <v>0</v>
      </c>
      <c r="L112">
        <v>0</v>
      </c>
      <c r="M112" s="68" t="s">
        <v>1135</v>
      </c>
      <c r="N112" t="s">
        <v>1264</v>
      </c>
    </row>
    <row r="113" spans="1:14">
      <c r="A113" t="s">
        <v>1004</v>
      </c>
      <c r="B113" s="74" t="s">
        <v>1382</v>
      </c>
      <c r="C113" s="74" t="str">
        <f t="shared" si="2"/>
        <v>后排</v>
      </c>
      <c r="D113">
        <v>1</v>
      </c>
      <c r="E113" s="75">
        <v>7</v>
      </c>
      <c r="F113">
        <v>-100</v>
      </c>
      <c r="G113">
        <v>-70</v>
      </c>
      <c r="H113" t="s">
        <v>1038</v>
      </c>
      <c r="I113" t="s">
        <v>1029</v>
      </c>
      <c r="J113">
        <v>0</v>
      </c>
      <c r="K113" s="61">
        <v>0</v>
      </c>
      <c r="L113">
        <v>0</v>
      </c>
      <c r="M113">
        <v>0</v>
      </c>
      <c r="N113" t="s">
        <v>1143</v>
      </c>
    </row>
    <row r="114" spans="1:14">
      <c r="A114" t="s">
        <v>55</v>
      </c>
      <c r="B114" s="74" t="s">
        <v>1530</v>
      </c>
      <c r="C114" s="74" t="str">
        <f t="shared" si="2"/>
        <v>一列</v>
      </c>
      <c r="D114">
        <v>2</v>
      </c>
      <c r="E114" s="75">
        <v>7</v>
      </c>
      <c r="F114">
        <v>0</v>
      </c>
      <c r="G114">
        <v>-150</v>
      </c>
      <c r="H114" t="s">
        <v>1074</v>
      </c>
      <c r="I114" t="s">
        <v>1050</v>
      </c>
      <c r="J114">
        <v>0</v>
      </c>
      <c r="K114" s="61">
        <v>0</v>
      </c>
      <c r="L114">
        <v>0</v>
      </c>
      <c r="M114">
        <v>0</v>
      </c>
      <c r="N114" t="s">
        <v>1167</v>
      </c>
    </row>
    <row r="115" spans="1:14">
      <c r="A115" t="s">
        <v>1004</v>
      </c>
      <c r="B115" s="74" t="s">
        <v>1402</v>
      </c>
      <c r="C115" s="74" t="str">
        <f t="shared" si="2"/>
        <v>单个</v>
      </c>
      <c r="D115">
        <v>1</v>
      </c>
      <c r="E115" s="75">
        <v>3</v>
      </c>
      <c r="F115">
        <v>-100</v>
      </c>
      <c r="G115">
        <v>-70</v>
      </c>
      <c r="H115" t="s">
        <v>1041</v>
      </c>
      <c r="I115" t="s">
        <v>1042</v>
      </c>
      <c r="J115">
        <v>0</v>
      </c>
      <c r="K115" s="61">
        <v>0</v>
      </c>
      <c r="L115">
        <v>0</v>
      </c>
      <c r="M115">
        <v>0</v>
      </c>
      <c r="N115" t="s">
        <v>1141</v>
      </c>
    </row>
    <row r="116" spans="1:14">
      <c r="A116" t="s">
        <v>1292</v>
      </c>
      <c r="B116" s="74" t="s">
        <v>1550</v>
      </c>
      <c r="C116" s="74" t="str">
        <f t="shared" si="2"/>
        <v>单个</v>
      </c>
      <c r="D116">
        <v>2</v>
      </c>
      <c r="E116" s="75">
        <v>3</v>
      </c>
      <c r="F116">
        <v>-100</v>
      </c>
      <c r="G116">
        <v>-70</v>
      </c>
      <c r="H116" t="s">
        <v>1075</v>
      </c>
      <c r="I116" t="s">
        <v>1076</v>
      </c>
      <c r="J116">
        <v>0</v>
      </c>
      <c r="K116" s="61">
        <v>0</v>
      </c>
      <c r="L116">
        <v>0</v>
      </c>
      <c r="M116">
        <v>0</v>
      </c>
      <c r="N116" t="s">
        <v>1185</v>
      </c>
    </row>
    <row r="117" spans="1:14">
      <c r="A117" t="s">
        <v>1004</v>
      </c>
      <c r="B117" s="74" t="s">
        <v>1448</v>
      </c>
      <c r="C117" s="74" t="str">
        <f t="shared" si="2"/>
        <v>单个</v>
      </c>
      <c r="D117">
        <v>1</v>
      </c>
      <c r="E117" s="75">
        <v>3</v>
      </c>
      <c r="F117">
        <v>-100</v>
      </c>
      <c r="G117">
        <v>-70</v>
      </c>
      <c r="H117" t="s">
        <v>1041</v>
      </c>
      <c r="I117" t="s">
        <v>1042</v>
      </c>
      <c r="J117">
        <v>0</v>
      </c>
      <c r="K117" s="61">
        <v>0</v>
      </c>
      <c r="L117">
        <v>0</v>
      </c>
      <c r="M117">
        <v>0</v>
      </c>
      <c r="N117" t="s">
        <v>1141</v>
      </c>
    </row>
    <row r="118" spans="1:14">
      <c r="A118" t="s">
        <v>1289</v>
      </c>
      <c r="B118" s="74" t="s">
        <v>1596</v>
      </c>
      <c r="C118" s="74" t="str">
        <f t="shared" si="2"/>
        <v>单个</v>
      </c>
      <c r="D118">
        <v>2</v>
      </c>
      <c r="E118" s="75">
        <v>3</v>
      </c>
      <c r="F118">
        <v>-100</v>
      </c>
      <c r="G118">
        <v>-70</v>
      </c>
      <c r="H118" t="s">
        <v>1075</v>
      </c>
      <c r="I118" t="s">
        <v>1076</v>
      </c>
      <c r="J118">
        <v>0</v>
      </c>
      <c r="K118" s="61">
        <v>0</v>
      </c>
      <c r="L118">
        <v>0</v>
      </c>
      <c r="M118">
        <v>0</v>
      </c>
      <c r="N118" t="s">
        <v>1185</v>
      </c>
    </row>
    <row r="119" spans="1:14">
      <c r="A119" t="s">
        <v>1004</v>
      </c>
      <c r="B119" s="74" t="s">
        <v>1453</v>
      </c>
      <c r="C119" s="74" t="str">
        <f t="shared" si="2"/>
        <v>后排</v>
      </c>
      <c r="D119">
        <v>1</v>
      </c>
      <c r="E119" s="75">
        <v>1</v>
      </c>
      <c r="F119">
        <v>0</v>
      </c>
      <c r="G119">
        <v>0</v>
      </c>
      <c r="H119" t="s">
        <v>1041</v>
      </c>
      <c r="I119" t="s">
        <v>1042</v>
      </c>
      <c r="J119">
        <v>0</v>
      </c>
      <c r="K119" s="61">
        <v>0</v>
      </c>
      <c r="L119">
        <v>0</v>
      </c>
      <c r="M119">
        <v>0</v>
      </c>
      <c r="N119" t="s">
        <v>1143</v>
      </c>
    </row>
    <row r="120" spans="1:14">
      <c r="A120" t="s">
        <v>1289</v>
      </c>
      <c r="B120" s="74" t="s">
        <v>1601</v>
      </c>
      <c r="C120" s="74" t="str">
        <f t="shared" si="2"/>
        <v>后排</v>
      </c>
      <c r="D120">
        <v>2</v>
      </c>
      <c r="E120" s="75">
        <v>5</v>
      </c>
      <c r="F120">
        <v>-100</v>
      </c>
      <c r="G120">
        <v>-70</v>
      </c>
      <c r="H120" t="s">
        <v>1075</v>
      </c>
      <c r="I120" t="s">
        <v>1076</v>
      </c>
      <c r="J120">
        <v>0</v>
      </c>
      <c r="K120" s="61">
        <v>0</v>
      </c>
      <c r="L120">
        <v>0</v>
      </c>
      <c r="M120">
        <v>0</v>
      </c>
      <c r="N120" t="s">
        <v>1181</v>
      </c>
    </row>
    <row r="121" spans="1:14">
      <c r="A121" t="s">
        <v>1004</v>
      </c>
      <c r="B121" s="74" t="s">
        <v>1475</v>
      </c>
      <c r="C121" s="74" t="str">
        <f t="shared" si="2"/>
        <v>单个</v>
      </c>
      <c r="D121">
        <v>1</v>
      </c>
      <c r="E121" s="75">
        <v>3</v>
      </c>
      <c r="F121">
        <v>-100</v>
      </c>
      <c r="G121">
        <v>-70</v>
      </c>
      <c r="H121" t="s">
        <v>1030</v>
      </c>
      <c r="I121" t="s">
        <v>1031</v>
      </c>
      <c r="J121">
        <v>0</v>
      </c>
      <c r="K121" s="61">
        <v>0</v>
      </c>
      <c r="L121">
        <v>0</v>
      </c>
      <c r="M121">
        <v>0</v>
      </c>
      <c r="N121" t="s">
        <v>1141</v>
      </c>
    </row>
    <row r="122" spans="1:14">
      <c r="A122" t="s">
        <v>170</v>
      </c>
      <c r="B122" s="74" t="s">
        <v>1623</v>
      </c>
      <c r="C122" s="74" t="str">
        <f t="shared" si="2"/>
        <v>随机</v>
      </c>
      <c r="D122">
        <v>2</v>
      </c>
      <c r="E122" s="75">
        <v>2</v>
      </c>
      <c r="F122">
        <v>0</v>
      </c>
      <c r="G122">
        <v>0</v>
      </c>
      <c r="H122" t="s">
        <v>1065</v>
      </c>
      <c r="I122" t="s">
        <v>1031</v>
      </c>
      <c r="J122">
        <v>0</v>
      </c>
      <c r="K122" s="61">
        <v>0</v>
      </c>
      <c r="L122">
        <v>0</v>
      </c>
      <c r="M122">
        <v>0</v>
      </c>
      <c r="N122" t="s">
        <v>1216</v>
      </c>
    </row>
    <row r="123" spans="1:14">
      <c r="A123" t="s">
        <v>1363</v>
      </c>
      <c r="B123" s="74" t="s">
        <v>1691</v>
      </c>
      <c r="C123" s="74" t="str">
        <f t="shared" si="2"/>
        <v>随机</v>
      </c>
      <c r="D123">
        <v>4</v>
      </c>
      <c r="E123" s="75">
        <v>2</v>
      </c>
      <c r="F123">
        <v>100</v>
      </c>
      <c r="G123">
        <v>-100</v>
      </c>
      <c r="H123" t="s">
        <v>1106</v>
      </c>
      <c r="I123" t="s">
        <v>1107</v>
      </c>
      <c r="J123">
        <v>0</v>
      </c>
      <c r="K123" s="61">
        <v>0</v>
      </c>
      <c r="L123">
        <v>0</v>
      </c>
      <c r="M123" s="68">
        <v>0</v>
      </c>
      <c r="N123" t="s">
        <v>1262</v>
      </c>
    </row>
    <row r="124" spans="1:14">
      <c r="A124" t="s">
        <v>1004</v>
      </c>
      <c r="B124" s="74" t="s">
        <v>1473</v>
      </c>
      <c r="C124" s="74" t="str">
        <f t="shared" si="2"/>
        <v>单个</v>
      </c>
      <c r="D124">
        <v>1</v>
      </c>
      <c r="E124" s="75">
        <v>3</v>
      </c>
      <c r="F124">
        <v>-100</v>
      </c>
      <c r="G124">
        <v>-70</v>
      </c>
      <c r="H124" t="s">
        <v>1038</v>
      </c>
      <c r="I124" t="s">
        <v>1029</v>
      </c>
      <c r="J124">
        <v>0</v>
      </c>
      <c r="K124" s="61">
        <v>0</v>
      </c>
      <c r="L124">
        <v>0</v>
      </c>
      <c r="M124">
        <v>0</v>
      </c>
      <c r="N124" t="s">
        <v>1144</v>
      </c>
    </row>
    <row r="125" spans="1:14">
      <c r="A125" t="s">
        <v>1325</v>
      </c>
      <c r="B125" s="74" t="s">
        <v>1621</v>
      </c>
      <c r="C125" s="74" t="str">
        <f t="shared" si="2"/>
        <v>单个</v>
      </c>
      <c r="D125">
        <v>2</v>
      </c>
      <c r="E125" s="75">
        <v>3</v>
      </c>
      <c r="F125">
        <v>-100</v>
      </c>
      <c r="G125">
        <v>-70</v>
      </c>
      <c r="H125" t="s">
        <v>1070</v>
      </c>
      <c r="I125" t="s">
        <v>1071</v>
      </c>
      <c r="J125">
        <v>0</v>
      </c>
      <c r="K125" s="61">
        <v>0</v>
      </c>
      <c r="L125">
        <v>0</v>
      </c>
      <c r="M125">
        <v>0</v>
      </c>
      <c r="N125" t="s">
        <v>1173</v>
      </c>
    </row>
    <row r="126" spans="1:14">
      <c r="A126" t="s">
        <v>1362</v>
      </c>
      <c r="B126" s="74" t="s">
        <v>1690</v>
      </c>
      <c r="C126" s="74" t="str">
        <f t="shared" si="2"/>
        <v>单个</v>
      </c>
      <c r="D126">
        <v>4</v>
      </c>
      <c r="E126" s="75">
        <v>2</v>
      </c>
      <c r="F126">
        <v>-100</v>
      </c>
      <c r="G126">
        <v>-100</v>
      </c>
      <c r="H126" t="s">
        <v>1118</v>
      </c>
      <c r="I126" t="s">
        <v>1059</v>
      </c>
      <c r="J126">
        <v>0</v>
      </c>
      <c r="K126" s="61">
        <v>0</v>
      </c>
      <c r="L126">
        <v>0</v>
      </c>
      <c r="M126" s="68">
        <v>0</v>
      </c>
      <c r="N126" t="s">
        <v>1261</v>
      </c>
    </row>
    <row r="127" spans="1:14">
      <c r="A127" t="s">
        <v>1004</v>
      </c>
      <c r="B127" s="74" t="s">
        <v>1384</v>
      </c>
      <c r="C127" s="74" t="str">
        <f t="shared" si="2"/>
        <v>单个</v>
      </c>
      <c r="D127">
        <v>1</v>
      </c>
      <c r="E127" s="75">
        <v>1</v>
      </c>
      <c r="F127">
        <v>0</v>
      </c>
      <c r="G127">
        <v>0</v>
      </c>
      <c r="H127" t="s">
        <v>1034</v>
      </c>
      <c r="I127" t="s">
        <v>1029</v>
      </c>
      <c r="J127">
        <v>0</v>
      </c>
      <c r="K127" s="61" t="s">
        <v>1043</v>
      </c>
      <c r="L127">
        <v>0</v>
      </c>
      <c r="M127">
        <v>0</v>
      </c>
      <c r="N127" t="s">
        <v>1144</v>
      </c>
    </row>
    <row r="128" spans="1:14">
      <c r="A128" t="s">
        <v>306</v>
      </c>
      <c r="B128" s="74" t="s">
        <v>1532</v>
      </c>
      <c r="C128" s="74" t="str">
        <f t="shared" si="2"/>
        <v>目标</v>
      </c>
      <c r="D128">
        <v>2</v>
      </c>
      <c r="E128" s="75">
        <v>2</v>
      </c>
      <c r="F128">
        <v>0</v>
      </c>
      <c r="G128">
        <v>-50</v>
      </c>
      <c r="H128" t="s">
        <v>1072</v>
      </c>
      <c r="I128" t="s">
        <v>1073</v>
      </c>
      <c r="J128">
        <v>0</v>
      </c>
      <c r="K128" s="61">
        <v>0</v>
      </c>
      <c r="L128">
        <v>0</v>
      </c>
      <c r="M128">
        <v>0</v>
      </c>
      <c r="N128" t="s">
        <v>1169</v>
      </c>
    </row>
    <row r="129" spans="1:14">
      <c r="A129" t="s">
        <v>1004</v>
      </c>
      <c r="B129" s="74" t="s">
        <v>1442</v>
      </c>
      <c r="C129" s="74" t="str">
        <f t="shared" si="2"/>
        <v>随机</v>
      </c>
      <c r="D129">
        <v>1</v>
      </c>
      <c r="E129" s="75">
        <v>1</v>
      </c>
      <c r="F129">
        <v>0</v>
      </c>
      <c r="G129">
        <v>0</v>
      </c>
      <c r="H129" t="s">
        <v>1053</v>
      </c>
      <c r="I129" t="s">
        <v>1054</v>
      </c>
      <c r="J129">
        <v>0</v>
      </c>
      <c r="K129" s="61">
        <v>0</v>
      </c>
      <c r="L129">
        <v>0</v>
      </c>
      <c r="M129">
        <v>0</v>
      </c>
      <c r="N129" t="s">
        <v>1152</v>
      </c>
    </row>
    <row r="130" spans="1:14">
      <c r="A130" t="s">
        <v>1295</v>
      </c>
      <c r="B130" s="74" t="s">
        <v>1590</v>
      </c>
      <c r="C130" s="74" t="str">
        <f t="shared" si="2"/>
        <v>随机</v>
      </c>
      <c r="D130">
        <v>2</v>
      </c>
      <c r="E130" s="75">
        <v>1</v>
      </c>
      <c r="F130">
        <v>0</v>
      </c>
      <c r="G130">
        <v>0</v>
      </c>
      <c r="H130" t="s">
        <v>1086</v>
      </c>
      <c r="I130" t="s">
        <v>1087</v>
      </c>
      <c r="J130">
        <v>0</v>
      </c>
      <c r="K130" s="61">
        <v>0</v>
      </c>
      <c r="L130">
        <v>0</v>
      </c>
      <c r="M130">
        <v>0</v>
      </c>
      <c r="N130" t="s">
        <v>1201</v>
      </c>
    </row>
    <row r="131" spans="1:14">
      <c r="A131" t="s">
        <v>1004</v>
      </c>
      <c r="B131" s="74" t="s">
        <v>1490</v>
      </c>
      <c r="C131" s="74" t="str">
        <f t="shared" si="2"/>
        <v>单个</v>
      </c>
      <c r="D131">
        <v>1</v>
      </c>
      <c r="E131" s="75">
        <v>3</v>
      </c>
      <c r="F131">
        <v>-100</v>
      </c>
      <c r="G131">
        <v>-70</v>
      </c>
      <c r="H131" t="s">
        <v>1030</v>
      </c>
      <c r="I131" t="s">
        <v>1031</v>
      </c>
      <c r="J131">
        <v>0</v>
      </c>
      <c r="K131" s="61">
        <v>0</v>
      </c>
      <c r="L131">
        <v>0</v>
      </c>
      <c r="M131">
        <v>0</v>
      </c>
      <c r="N131" t="s">
        <v>405</v>
      </c>
    </row>
    <row r="132" spans="1:14">
      <c r="A132" t="s">
        <v>63</v>
      </c>
      <c r="B132" s="74" t="s">
        <v>1638</v>
      </c>
      <c r="C132" s="74" t="str">
        <f t="shared" si="2"/>
        <v>目标</v>
      </c>
      <c r="D132">
        <v>2</v>
      </c>
      <c r="E132" s="75">
        <v>3</v>
      </c>
      <c r="F132">
        <v>-100</v>
      </c>
      <c r="G132">
        <v>-70</v>
      </c>
      <c r="H132" t="s">
        <v>1065</v>
      </c>
      <c r="I132" t="s">
        <v>1031</v>
      </c>
      <c r="J132">
        <v>0</v>
      </c>
      <c r="K132" s="61">
        <v>0</v>
      </c>
      <c r="L132">
        <v>0</v>
      </c>
      <c r="M132">
        <v>0</v>
      </c>
      <c r="N132" t="s">
        <v>909</v>
      </c>
    </row>
    <row r="133" spans="1:14">
      <c r="A133" t="s">
        <v>1355</v>
      </c>
      <c r="B133" s="74" t="s">
        <v>1694</v>
      </c>
      <c r="C133" s="74" t="str">
        <f t="shared" si="2"/>
        <v>随机</v>
      </c>
      <c r="D133">
        <v>4</v>
      </c>
      <c r="E133" s="75">
        <v>2</v>
      </c>
      <c r="F133">
        <v>-100</v>
      </c>
      <c r="G133">
        <v>0</v>
      </c>
      <c r="H133" t="s">
        <v>1103</v>
      </c>
      <c r="I133" t="s">
        <v>1087</v>
      </c>
      <c r="J133">
        <v>0</v>
      </c>
      <c r="K133" s="61">
        <v>0</v>
      </c>
      <c r="L133">
        <v>0</v>
      </c>
      <c r="M133" s="68">
        <v>0</v>
      </c>
      <c r="N133" t="s">
        <v>1269</v>
      </c>
    </row>
    <row r="134" spans="1:14">
      <c r="A134" t="s">
        <v>1004</v>
      </c>
      <c r="B134" s="74" t="s">
        <v>1516</v>
      </c>
      <c r="C134" s="74" t="str">
        <f t="shared" si="2"/>
        <v>呵</v>
      </c>
      <c r="D134">
        <v>1</v>
      </c>
      <c r="E134" s="75">
        <v>3</v>
      </c>
      <c r="F134">
        <v>-100</v>
      </c>
      <c r="G134">
        <v>-70</v>
      </c>
      <c r="H134" t="s">
        <v>1086</v>
      </c>
      <c r="I134" t="s">
        <v>1087</v>
      </c>
      <c r="J134">
        <v>0</v>
      </c>
      <c r="K134" s="61">
        <v>0</v>
      </c>
      <c r="L134">
        <v>0</v>
      </c>
      <c r="M134">
        <v>0</v>
      </c>
      <c r="N134" t="s">
        <v>1267</v>
      </c>
    </row>
    <row r="135" spans="1:14">
      <c r="A135" t="s">
        <v>1004</v>
      </c>
      <c r="B135" s="74" t="s">
        <v>1505</v>
      </c>
      <c r="C135" s="74" t="str">
        <f t="shared" si="2"/>
        <v>后排</v>
      </c>
      <c r="D135">
        <v>1</v>
      </c>
      <c r="E135" s="75">
        <v>7</v>
      </c>
      <c r="F135">
        <v>-100</v>
      </c>
      <c r="G135">
        <v>-70</v>
      </c>
      <c r="H135" t="s">
        <v>1038</v>
      </c>
      <c r="I135" t="s">
        <v>1029</v>
      </c>
      <c r="J135">
        <v>0</v>
      </c>
      <c r="K135" s="61">
        <v>0</v>
      </c>
      <c r="L135">
        <v>0</v>
      </c>
      <c r="M135">
        <v>0</v>
      </c>
      <c r="N135" t="s">
        <v>1147</v>
      </c>
    </row>
    <row r="136" spans="1:14">
      <c r="A136" t="s">
        <v>1288</v>
      </c>
      <c r="B136" s="74" t="s">
        <v>1653</v>
      </c>
      <c r="C136" s="74" t="str">
        <f t="shared" si="2"/>
        <v>后排</v>
      </c>
      <c r="D136">
        <v>2</v>
      </c>
      <c r="E136" s="75">
        <v>5</v>
      </c>
      <c r="F136">
        <v>-100</v>
      </c>
      <c r="G136">
        <v>-70</v>
      </c>
      <c r="H136" t="s">
        <v>1070</v>
      </c>
      <c r="I136" t="s">
        <v>1071</v>
      </c>
      <c r="J136">
        <v>0</v>
      </c>
      <c r="K136" s="61">
        <v>0</v>
      </c>
      <c r="L136">
        <v>0</v>
      </c>
      <c r="M136">
        <v>0</v>
      </c>
      <c r="N136" t="s">
        <v>1177</v>
      </c>
    </row>
    <row r="137" spans="1:14">
      <c r="A137" t="s">
        <v>1004</v>
      </c>
      <c r="B137" s="74" t="s">
        <v>1370</v>
      </c>
      <c r="C137" s="74" t="str">
        <f t="shared" si="2"/>
        <v>疗生</v>
      </c>
      <c r="D137">
        <v>1</v>
      </c>
      <c r="E137" s="75">
        <v>1</v>
      </c>
      <c r="F137">
        <v>0</v>
      </c>
      <c r="G137">
        <v>0</v>
      </c>
      <c r="H137" t="s">
        <v>1026</v>
      </c>
      <c r="I137" t="s">
        <v>1027</v>
      </c>
      <c r="J137" t="s">
        <v>1027</v>
      </c>
      <c r="K137" s="61">
        <v>0</v>
      </c>
      <c r="L137">
        <v>0</v>
      </c>
      <c r="M137">
        <v>0</v>
      </c>
      <c r="N137" t="s">
        <v>406</v>
      </c>
    </row>
    <row r="138" spans="1:14">
      <c r="A138" t="s">
        <v>1274</v>
      </c>
      <c r="B138" s="74" t="s">
        <v>1518</v>
      </c>
      <c r="C138" s="74" t="str">
        <f t="shared" si="2"/>
        <v>疗全</v>
      </c>
      <c r="D138">
        <v>2</v>
      </c>
      <c r="E138" s="75">
        <v>1</v>
      </c>
      <c r="F138">
        <v>0</v>
      </c>
      <c r="G138">
        <v>0</v>
      </c>
      <c r="H138" t="s">
        <v>1026</v>
      </c>
      <c r="I138" t="s">
        <v>1027</v>
      </c>
      <c r="J138" t="s">
        <v>1027</v>
      </c>
      <c r="K138" s="61">
        <v>0</v>
      </c>
      <c r="L138">
        <v>0</v>
      </c>
      <c r="M138">
        <v>0</v>
      </c>
      <c r="N138" t="s">
        <v>838</v>
      </c>
    </row>
    <row r="139" spans="1:14">
      <c r="A139" t="s">
        <v>1004</v>
      </c>
      <c r="B139" s="74" t="s">
        <v>1420</v>
      </c>
      <c r="C139" s="74" t="str">
        <f t="shared" si="2"/>
        <v>前排</v>
      </c>
      <c r="D139">
        <v>1</v>
      </c>
      <c r="E139" s="75">
        <v>7</v>
      </c>
      <c r="F139">
        <v>-100</v>
      </c>
      <c r="G139">
        <v>-70</v>
      </c>
      <c r="H139" t="s">
        <v>1028</v>
      </c>
      <c r="I139" t="s">
        <v>1050</v>
      </c>
      <c r="J139">
        <v>0</v>
      </c>
      <c r="K139" s="61">
        <v>0</v>
      </c>
      <c r="L139">
        <v>0</v>
      </c>
      <c r="M139" t="s">
        <v>1133</v>
      </c>
      <c r="N139" t="s">
        <v>415</v>
      </c>
    </row>
    <row r="140" spans="1:14">
      <c r="A140" t="s">
        <v>47</v>
      </c>
      <c r="B140" s="74" t="s">
        <v>1568</v>
      </c>
      <c r="C140" s="74" t="str">
        <f t="shared" si="2"/>
        <v>全体</v>
      </c>
      <c r="D140">
        <v>2</v>
      </c>
      <c r="E140" s="75">
        <v>2</v>
      </c>
      <c r="F140">
        <v>0</v>
      </c>
      <c r="G140">
        <v>-100</v>
      </c>
      <c r="H140" t="s">
        <v>1082</v>
      </c>
      <c r="I140" t="s">
        <v>1064</v>
      </c>
      <c r="J140">
        <v>0</v>
      </c>
      <c r="K140" s="61">
        <v>0</v>
      </c>
      <c r="L140">
        <v>0</v>
      </c>
      <c r="M140">
        <v>0</v>
      </c>
      <c r="N140" t="s">
        <v>1192</v>
      </c>
    </row>
    <row r="141" spans="1:14">
      <c r="A141" t="s">
        <v>1004</v>
      </c>
      <c r="B141" s="74" t="s">
        <v>1430</v>
      </c>
      <c r="C141" s="74" t="str">
        <f t="shared" si="2"/>
        <v>单个</v>
      </c>
      <c r="D141">
        <v>1</v>
      </c>
      <c r="E141" s="75">
        <v>1</v>
      </c>
      <c r="F141">
        <v>0</v>
      </c>
      <c r="G141">
        <v>0</v>
      </c>
      <c r="H141" t="s">
        <v>1032</v>
      </c>
      <c r="I141" t="s">
        <v>1033</v>
      </c>
      <c r="J141">
        <v>0</v>
      </c>
      <c r="K141" s="61">
        <v>0</v>
      </c>
      <c r="L141">
        <v>0</v>
      </c>
      <c r="M141">
        <v>0</v>
      </c>
      <c r="N141" t="s">
        <v>1141</v>
      </c>
    </row>
    <row r="142" spans="1:14">
      <c r="A142" t="s">
        <v>1307</v>
      </c>
      <c r="B142" s="74" t="s">
        <v>1578</v>
      </c>
      <c r="C142" s="74" t="str">
        <f t="shared" si="2"/>
        <v>一列</v>
      </c>
      <c r="D142">
        <v>2</v>
      </c>
      <c r="E142" s="75">
        <v>1</v>
      </c>
      <c r="F142">
        <v>0</v>
      </c>
      <c r="G142">
        <v>0</v>
      </c>
      <c r="H142" t="s">
        <v>1024</v>
      </c>
      <c r="I142" t="s">
        <v>1037</v>
      </c>
      <c r="J142">
        <v>0</v>
      </c>
      <c r="K142" s="61">
        <v>0</v>
      </c>
      <c r="L142">
        <v>0</v>
      </c>
      <c r="M142">
        <v>0</v>
      </c>
      <c r="N142" t="s">
        <v>1196</v>
      </c>
    </row>
    <row r="143" spans="1:14">
      <c r="A143" t="s">
        <v>1004</v>
      </c>
      <c r="B143" s="74" t="s">
        <v>1462</v>
      </c>
      <c r="C143" s="74" t="str">
        <f t="shared" si="2"/>
        <v>所有</v>
      </c>
      <c r="D143">
        <v>1</v>
      </c>
      <c r="E143" s="75">
        <v>1</v>
      </c>
      <c r="F143">
        <v>0</v>
      </c>
      <c r="G143">
        <v>0</v>
      </c>
      <c r="H143" t="s">
        <v>1034</v>
      </c>
      <c r="I143" t="s">
        <v>1059</v>
      </c>
      <c r="J143">
        <v>0</v>
      </c>
      <c r="K143" s="61" t="s">
        <v>1060</v>
      </c>
      <c r="L143">
        <v>0</v>
      </c>
      <c r="M143">
        <v>0</v>
      </c>
      <c r="N143" t="s">
        <v>1155</v>
      </c>
    </row>
    <row r="144" spans="1:14">
      <c r="A144" t="s">
        <v>36</v>
      </c>
      <c r="B144" s="74" t="s">
        <v>1610</v>
      </c>
      <c r="C144" s="74" t="str">
        <f t="shared" si="2"/>
        <v>所有</v>
      </c>
      <c r="D144">
        <v>2</v>
      </c>
      <c r="E144" s="75">
        <v>9</v>
      </c>
      <c r="F144">
        <v>0</v>
      </c>
      <c r="G144">
        <v>-100</v>
      </c>
      <c r="H144" t="s">
        <v>1093</v>
      </c>
      <c r="I144" s="64" t="s">
        <v>1059</v>
      </c>
      <c r="J144">
        <v>0</v>
      </c>
      <c r="K144" s="61">
        <v>0</v>
      </c>
      <c r="L144">
        <v>0</v>
      </c>
      <c r="M144">
        <v>0</v>
      </c>
      <c r="N144" t="s">
        <v>1206</v>
      </c>
    </row>
    <row r="145" spans="1:14">
      <c r="A145" t="s">
        <v>1348</v>
      </c>
      <c r="B145" s="74" t="s">
        <v>1675</v>
      </c>
      <c r="C145" s="74" t="str">
        <f t="shared" si="2"/>
        <v>所有</v>
      </c>
      <c r="D145">
        <v>4</v>
      </c>
      <c r="E145" s="65">
        <v>2</v>
      </c>
      <c r="F145" s="65">
        <v>-100</v>
      </c>
      <c r="G145" s="65">
        <v>-200</v>
      </c>
      <c r="H145" t="s">
        <v>1110</v>
      </c>
      <c r="I145" t="s">
        <v>1111</v>
      </c>
      <c r="J145" s="65">
        <v>0</v>
      </c>
      <c r="K145" s="61">
        <v>0</v>
      </c>
      <c r="L145" s="65">
        <v>0</v>
      </c>
      <c r="M145" s="73" t="s">
        <v>1131</v>
      </c>
      <c r="N145" s="65" t="s">
        <v>1246</v>
      </c>
    </row>
    <row r="146" spans="1:14">
      <c r="A146" t="s">
        <v>1004</v>
      </c>
      <c r="B146" s="74" t="s">
        <v>1371</v>
      </c>
      <c r="C146" s="74" t="str">
        <f t="shared" si="2"/>
        <v>一列</v>
      </c>
      <c r="D146">
        <v>1</v>
      </c>
      <c r="E146" s="75">
        <v>7</v>
      </c>
      <c r="F146">
        <v>0</v>
      </c>
      <c r="G146">
        <v>-100</v>
      </c>
      <c r="H146" t="s">
        <v>1028</v>
      </c>
      <c r="I146" t="s">
        <v>1029</v>
      </c>
      <c r="J146">
        <v>0</v>
      </c>
      <c r="K146" s="61">
        <v>0</v>
      </c>
      <c r="L146">
        <v>0</v>
      </c>
      <c r="M146">
        <v>0</v>
      </c>
      <c r="N146" t="s">
        <v>761</v>
      </c>
    </row>
    <row r="147" spans="1:14">
      <c r="A147" t="s">
        <v>44</v>
      </c>
      <c r="B147" s="74" t="s">
        <v>1519</v>
      </c>
      <c r="C147" s="74" t="str">
        <f t="shared" si="2"/>
        <v>一列</v>
      </c>
      <c r="D147">
        <v>2</v>
      </c>
      <c r="E147" s="75">
        <v>7</v>
      </c>
      <c r="F147">
        <v>0</v>
      </c>
      <c r="G147">
        <v>-100</v>
      </c>
      <c r="H147" t="s">
        <v>1065</v>
      </c>
      <c r="I147" t="s">
        <v>1031</v>
      </c>
      <c r="J147">
        <v>0</v>
      </c>
      <c r="K147" s="61">
        <v>0</v>
      </c>
      <c r="L147">
        <v>0</v>
      </c>
      <c r="M147">
        <v>0</v>
      </c>
      <c r="N147" t="s">
        <v>1158</v>
      </c>
    </row>
    <row r="148" spans="1:14">
      <c r="A148" t="s">
        <v>45</v>
      </c>
      <c r="B148" s="74" t="s">
        <v>1663</v>
      </c>
      <c r="C148" s="74" t="str">
        <f t="shared" si="2"/>
        <v>一列</v>
      </c>
      <c r="D148">
        <v>4</v>
      </c>
      <c r="E148" s="75">
        <v>7</v>
      </c>
      <c r="F148">
        <v>-100</v>
      </c>
      <c r="G148">
        <v>-100</v>
      </c>
      <c r="H148" t="s">
        <v>1102</v>
      </c>
      <c r="I148" t="s">
        <v>1035</v>
      </c>
      <c r="J148">
        <v>0</v>
      </c>
      <c r="K148" s="61">
        <v>0</v>
      </c>
      <c r="L148">
        <v>0</v>
      </c>
      <c r="M148" s="68" t="s">
        <v>1126</v>
      </c>
      <c r="N148" t="s">
        <v>1234</v>
      </c>
    </row>
    <row r="149" spans="1:14">
      <c r="A149" t="s">
        <v>1004</v>
      </c>
      <c r="B149" s="74" t="s">
        <v>1427</v>
      </c>
      <c r="C149" s="74" t="str">
        <f t="shared" si="2"/>
        <v>敌人</v>
      </c>
      <c r="D149">
        <v>1</v>
      </c>
      <c r="E149" s="75">
        <v>3</v>
      </c>
      <c r="F149">
        <v>-100</v>
      </c>
      <c r="G149">
        <v>-70</v>
      </c>
      <c r="H149" t="s">
        <v>1038</v>
      </c>
      <c r="I149" t="s">
        <v>1029</v>
      </c>
      <c r="J149">
        <v>0</v>
      </c>
      <c r="K149" s="61">
        <v>0</v>
      </c>
      <c r="L149">
        <v>0</v>
      </c>
      <c r="M149">
        <v>0</v>
      </c>
      <c r="N149" t="s">
        <v>1151</v>
      </c>
    </row>
    <row r="150" spans="1:14">
      <c r="A150" t="s">
        <v>1304</v>
      </c>
      <c r="B150" s="74" t="s">
        <v>1575</v>
      </c>
      <c r="C150" s="74" t="str">
        <f t="shared" si="2"/>
        <v>敌人</v>
      </c>
      <c r="D150">
        <v>2</v>
      </c>
      <c r="E150" s="75">
        <v>3</v>
      </c>
      <c r="F150">
        <v>-100</v>
      </c>
      <c r="G150">
        <v>-70</v>
      </c>
      <c r="H150" t="s">
        <v>1717</v>
      </c>
      <c r="I150" t="s">
        <v>1718</v>
      </c>
      <c r="J150">
        <v>0</v>
      </c>
      <c r="K150" s="61">
        <v>0</v>
      </c>
      <c r="L150">
        <v>0</v>
      </c>
      <c r="M150">
        <v>0</v>
      </c>
      <c r="N150" t="s">
        <v>1194</v>
      </c>
    </row>
    <row r="151" spans="1:14">
      <c r="A151" t="s">
        <v>1346</v>
      </c>
      <c r="B151" s="74" t="s">
        <v>1672</v>
      </c>
      <c r="C151" s="74" t="str">
        <f t="shared" si="2"/>
        <v>敌人</v>
      </c>
      <c r="D151">
        <v>4</v>
      </c>
      <c r="E151" s="75">
        <v>2</v>
      </c>
      <c r="F151">
        <v>-100</v>
      </c>
      <c r="G151">
        <v>-100</v>
      </c>
      <c r="H151" t="s">
        <v>1116</v>
      </c>
      <c r="I151" t="s">
        <v>1117</v>
      </c>
      <c r="J151">
        <v>0</v>
      </c>
      <c r="K151" s="61">
        <v>0</v>
      </c>
      <c r="L151">
        <v>0</v>
      </c>
      <c r="M151">
        <v>0</v>
      </c>
      <c r="N151" t="s">
        <v>1243</v>
      </c>
    </row>
    <row r="152" spans="1:14">
      <c r="A152" t="s">
        <v>1004</v>
      </c>
      <c r="B152" s="74" t="s">
        <v>1465</v>
      </c>
      <c r="C152" s="74" t="str">
        <f t="shared" si="2"/>
        <v>后排</v>
      </c>
      <c r="D152">
        <v>1</v>
      </c>
      <c r="E152" s="75">
        <v>5</v>
      </c>
      <c r="F152">
        <v>-100</v>
      </c>
      <c r="G152">
        <v>-70</v>
      </c>
      <c r="H152" t="s">
        <v>1030</v>
      </c>
      <c r="I152" t="s">
        <v>1044</v>
      </c>
      <c r="J152">
        <v>0</v>
      </c>
      <c r="K152" s="61">
        <v>0</v>
      </c>
      <c r="L152">
        <v>0</v>
      </c>
      <c r="M152">
        <v>0</v>
      </c>
      <c r="N152" t="s">
        <v>740</v>
      </c>
    </row>
    <row r="153" spans="1:14">
      <c r="A153" t="s">
        <v>1319</v>
      </c>
      <c r="B153" s="74" t="s">
        <v>1613</v>
      </c>
      <c r="C153" s="74" t="str">
        <f t="shared" si="2"/>
        <v>后排</v>
      </c>
      <c r="D153">
        <v>2</v>
      </c>
      <c r="E153" s="75">
        <v>2</v>
      </c>
      <c r="F153">
        <v>0</v>
      </c>
      <c r="G153">
        <v>0</v>
      </c>
      <c r="H153" t="s">
        <v>1092</v>
      </c>
      <c r="I153" t="s">
        <v>1044</v>
      </c>
      <c r="J153">
        <v>0</v>
      </c>
      <c r="K153" s="61">
        <v>0</v>
      </c>
      <c r="L153">
        <v>0</v>
      </c>
      <c r="M153">
        <v>0</v>
      </c>
      <c r="N153" t="s">
        <v>1208</v>
      </c>
    </row>
    <row r="154" spans="1:14">
      <c r="A154" t="s">
        <v>1004</v>
      </c>
      <c r="B154" s="74" t="s">
        <v>1397</v>
      </c>
      <c r="C154" s="74" t="str">
        <f t="shared" si="2"/>
        <v>单个</v>
      </c>
      <c r="D154">
        <v>1</v>
      </c>
      <c r="E154" s="75">
        <v>1</v>
      </c>
      <c r="F154">
        <v>0</v>
      </c>
      <c r="G154">
        <v>0</v>
      </c>
      <c r="H154" t="s">
        <v>1053</v>
      </c>
      <c r="I154" t="s">
        <v>1054</v>
      </c>
      <c r="J154">
        <v>0</v>
      </c>
      <c r="K154" s="61">
        <v>0</v>
      </c>
      <c r="L154">
        <v>0</v>
      </c>
      <c r="M154">
        <v>0</v>
      </c>
      <c r="N154" t="s">
        <v>1141</v>
      </c>
    </row>
    <row r="155" spans="1:14">
      <c r="A155" t="s">
        <v>1290</v>
      </c>
      <c r="B155" s="74" t="s">
        <v>1545</v>
      </c>
      <c r="C155" s="74" t="str">
        <f t="shared" si="2"/>
        <v>单个</v>
      </c>
      <c r="D155">
        <v>2</v>
      </c>
      <c r="E155" s="75">
        <v>1</v>
      </c>
      <c r="F155">
        <v>0</v>
      </c>
      <c r="G155">
        <v>0</v>
      </c>
      <c r="H155" t="s">
        <v>1086</v>
      </c>
      <c r="I155" t="s">
        <v>1087</v>
      </c>
      <c r="J155">
        <v>0</v>
      </c>
      <c r="K155" s="61">
        <v>0</v>
      </c>
      <c r="L155">
        <v>0</v>
      </c>
      <c r="M155">
        <v>0</v>
      </c>
      <c r="N155" t="s">
        <v>1180</v>
      </c>
    </row>
    <row r="156" spans="1:14">
      <c r="A156" t="s">
        <v>1004</v>
      </c>
      <c r="B156" s="74" t="s">
        <v>1407</v>
      </c>
      <c r="C156" s="74" t="str">
        <f t="shared" si="2"/>
        <v>疗生</v>
      </c>
      <c r="D156">
        <v>1</v>
      </c>
      <c r="E156" s="75">
        <v>1</v>
      </c>
      <c r="F156">
        <v>0</v>
      </c>
      <c r="G156">
        <v>0</v>
      </c>
      <c r="H156" t="s">
        <v>1045</v>
      </c>
      <c r="I156" t="s">
        <v>1027</v>
      </c>
      <c r="J156" t="s">
        <v>1027</v>
      </c>
      <c r="K156" s="61">
        <v>0</v>
      </c>
      <c r="L156">
        <v>0</v>
      </c>
      <c r="M156">
        <v>0</v>
      </c>
      <c r="N156" t="s">
        <v>417</v>
      </c>
    </row>
    <row r="157" spans="1:14">
      <c r="A157" t="s">
        <v>1290</v>
      </c>
      <c r="B157" s="74" t="s">
        <v>1555</v>
      </c>
      <c r="C157" s="74" t="str">
        <f t="shared" si="2"/>
        <v>疗全</v>
      </c>
      <c r="D157">
        <v>2</v>
      </c>
      <c r="E157" s="75">
        <v>1</v>
      </c>
      <c r="F157">
        <v>0</v>
      </c>
      <c r="G157">
        <v>0</v>
      </c>
      <c r="H157" t="s">
        <v>1045</v>
      </c>
      <c r="I157" t="s">
        <v>1027</v>
      </c>
      <c r="J157" t="s">
        <v>1027</v>
      </c>
      <c r="K157" s="61">
        <v>0</v>
      </c>
      <c r="L157">
        <v>0</v>
      </c>
      <c r="M157">
        <v>0</v>
      </c>
      <c r="N157" t="s">
        <v>1188</v>
      </c>
    </row>
    <row r="158" spans="1:14">
      <c r="A158" t="s">
        <v>1004</v>
      </c>
      <c r="B158" s="74" t="s">
        <v>1412</v>
      </c>
      <c r="C158" s="74" t="str">
        <f t="shared" si="2"/>
        <v>疗生</v>
      </c>
      <c r="D158">
        <v>1</v>
      </c>
      <c r="E158" s="75">
        <v>1</v>
      </c>
      <c r="F158">
        <v>0</v>
      </c>
      <c r="G158">
        <v>0</v>
      </c>
      <c r="H158" t="s">
        <v>1045</v>
      </c>
      <c r="I158" t="s">
        <v>1027</v>
      </c>
      <c r="J158" t="s">
        <v>1027</v>
      </c>
      <c r="K158" s="61">
        <v>0</v>
      </c>
      <c r="L158">
        <v>0</v>
      </c>
      <c r="M158">
        <v>0</v>
      </c>
      <c r="N158" t="s">
        <v>417</v>
      </c>
    </row>
    <row r="159" spans="1:14">
      <c r="A159" t="s">
        <v>1290</v>
      </c>
      <c r="B159" s="74" t="s">
        <v>1560</v>
      </c>
      <c r="C159" s="74" t="str">
        <f t="shared" si="2"/>
        <v>疗全</v>
      </c>
      <c r="D159">
        <v>2</v>
      </c>
      <c r="E159" s="75">
        <v>1</v>
      </c>
      <c r="F159">
        <v>0</v>
      </c>
      <c r="G159">
        <v>0</v>
      </c>
      <c r="H159" t="s">
        <v>1045</v>
      </c>
      <c r="I159" t="s">
        <v>1027</v>
      </c>
      <c r="J159" t="s">
        <v>1027</v>
      </c>
      <c r="K159" s="61">
        <v>0</v>
      </c>
      <c r="L159">
        <v>0</v>
      </c>
      <c r="M159">
        <v>0</v>
      </c>
      <c r="N159" t="s">
        <v>1188</v>
      </c>
    </row>
    <row r="160" spans="1:14">
      <c r="A160" t="s">
        <v>1004</v>
      </c>
      <c r="B160" s="74" t="s">
        <v>1480</v>
      </c>
      <c r="C160" s="74" t="str">
        <f t="shared" si="2"/>
        <v>单个</v>
      </c>
      <c r="D160">
        <v>1</v>
      </c>
      <c r="E160" s="75">
        <v>3</v>
      </c>
      <c r="F160">
        <v>-100</v>
      </c>
      <c r="G160">
        <v>-70</v>
      </c>
      <c r="H160" t="s">
        <v>1038</v>
      </c>
      <c r="I160" t="s">
        <v>1029</v>
      </c>
      <c r="J160">
        <v>0</v>
      </c>
      <c r="K160" s="61">
        <v>0</v>
      </c>
      <c r="L160">
        <v>0</v>
      </c>
      <c r="M160">
        <v>0</v>
      </c>
      <c r="N160" t="s">
        <v>1141</v>
      </c>
    </row>
    <row r="161" spans="1:14">
      <c r="A161" t="s">
        <v>1288</v>
      </c>
      <c r="B161" s="74" t="s">
        <v>1628</v>
      </c>
      <c r="C161" s="74" t="str">
        <f t="shared" si="2"/>
        <v>所有</v>
      </c>
      <c r="D161">
        <v>2</v>
      </c>
      <c r="E161" s="75">
        <v>2</v>
      </c>
      <c r="F161">
        <v>0</v>
      </c>
      <c r="G161">
        <v>-100</v>
      </c>
      <c r="H161" t="s">
        <v>1070</v>
      </c>
      <c r="I161" t="s">
        <v>1071</v>
      </c>
      <c r="J161">
        <v>0</v>
      </c>
      <c r="K161" s="61">
        <v>0</v>
      </c>
      <c r="L161">
        <v>0</v>
      </c>
      <c r="M161">
        <v>0</v>
      </c>
      <c r="N161" t="s">
        <v>1184</v>
      </c>
    </row>
    <row r="162" spans="1:14">
      <c r="A162" t="s">
        <v>1004</v>
      </c>
      <c r="B162" s="74" t="s">
        <v>1414</v>
      </c>
      <c r="C162" s="74" t="str">
        <f t="shared" ref="C162:C225" si="3">MID($N162,2,2)</f>
        <v>单个</v>
      </c>
      <c r="D162">
        <v>1</v>
      </c>
      <c r="E162" s="75">
        <v>3</v>
      </c>
      <c r="F162">
        <v>-100</v>
      </c>
      <c r="G162">
        <v>-70</v>
      </c>
      <c r="H162" t="s">
        <v>1038</v>
      </c>
      <c r="I162" t="s">
        <v>1029</v>
      </c>
      <c r="J162">
        <v>0</v>
      </c>
      <c r="K162" s="61">
        <v>0</v>
      </c>
      <c r="L162">
        <v>0</v>
      </c>
      <c r="M162">
        <v>0</v>
      </c>
      <c r="N162" t="s">
        <v>1144</v>
      </c>
    </row>
    <row r="163" spans="1:14">
      <c r="A163" t="s">
        <v>1300</v>
      </c>
      <c r="B163" s="74" t="s">
        <v>1562</v>
      </c>
      <c r="C163" s="74" t="str">
        <f t="shared" si="3"/>
        <v>随机</v>
      </c>
      <c r="D163">
        <v>2</v>
      </c>
      <c r="E163" s="75">
        <v>2</v>
      </c>
      <c r="F163">
        <v>0</v>
      </c>
      <c r="G163">
        <v>-100</v>
      </c>
      <c r="H163" t="s">
        <v>1070</v>
      </c>
      <c r="I163" t="s">
        <v>1071</v>
      </c>
      <c r="J163">
        <v>0</v>
      </c>
      <c r="K163" s="61">
        <v>0</v>
      </c>
      <c r="L163">
        <v>0</v>
      </c>
      <c r="M163">
        <v>0</v>
      </c>
      <c r="N163" t="s">
        <v>1174</v>
      </c>
    </row>
    <row r="164" spans="1:14">
      <c r="A164" t="s">
        <v>1004</v>
      </c>
      <c r="B164" s="74" t="s">
        <v>1496</v>
      </c>
      <c r="C164" s="74" t="str">
        <f t="shared" si="3"/>
        <v>单个</v>
      </c>
      <c r="D164">
        <v>1</v>
      </c>
      <c r="E164" s="75">
        <v>3</v>
      </c>
      <c r="F164">
        <v>-100</v>
      </c>
      <c r="G164">
        <v>-70</v>
      </c>
      <c r="H164" t="s">
        <v>1038</v>
      </c>
      <c r="I164" t="s">
        <v>1029</v>
      </c>
      <c r="J164">
        <v>0</v>
      </c>
      <c r="K164" s="61">
        <v>0</v>
      </c>
      <c r="L164">
        <v>0</v>
      </c>
      <c r="M164">
        <v>0</v>
      </c>
      <c r="N164" t="s">
        <v>1144</v>
      </c>
    </row>
    <row r="165" spans="1:14">
      <c r="A165" t="s">
        <v>1334</v>
      </c>
      <c r="B165" s="74" t="s">
        <v>1644</v>
      </c>
      <c r="C165" s="74" t="str">
        <f t="shared" si="3"/>
        <v>一列</v>
      </c>
      <c r="D165">
        <v>2</v>
      </c>
      <c r="E165" s="75">
        <v>7</v>
      </c>
      <c r="F165">
        <v>0</v>
      </c>
      <c r="G165">
        <v>-100</v>
      </c>
      <c r="H165" t="s">
        <v>1070</v>
      </c>
      <c r="I165" t="s">
        <v>1071</v>
      </c>
      <c r="J165">
        <v>0</v>
      </c>
      <c r="K165" s="61">
        <v>0</v>
      </c>
      <c r="L165">
        <v>0</v>
      </c>
      <c r="M165">
        <v>0</v>
      </c>
      <c r="N165" t="s">
        <v>1227</v>
      </c>
    </row>
    <row r="166" spans="1:14">
      <c r="A166" t="s">
        <v>1004</v>
      </c>
      <c r="B166" s="74" t="s">
        <v>1395</v>
      </c>
      <c r="C166" s="74" t="str">
        <f t="shared" si="3"/>
        <v>后排</v>
      </c>
      <c r="D166">
        <v>1</v>
      </c>
      <c r="E166" s="75">
        <v>7</v>
      </c>
      <c r="F166">
        <v>-100</v>
      </c>
      <c r="G166">
        <v>-70</v>
      </c>
      <c r="H166" t="s">
        <v>1038</v>
      </c>
      <c r="I166" t="s">
        <v>1029</v>
      </c>
      <c r="J166">
        <v>0</v>
      </c>
      <c r="K166" s="61">
        <v>0</v>
      </c>
      <c r="L166">
        <v>0</v>
      </c>
      <c r="M166">
        <v>0</v>
      </c>
      <c r="N166" t="s">
        <v>1147</v>
      </c>
    </row>
    <row r="167" spans="1:14">
      <c r="A167" t="s">
        <v>1288</v>
      </c>
      <c r="B167" s="74" t="s">
        <v>1543</v>
      </c>
      <c r="C167" s="74" t="str">
        <f t="shared" si="3"/>
        <v>后排</v>
      </c>
      <c r="D167">
        <v>2</v>
      </c>
      <c r="E167" s="75">
        <v>5</v>
      </c>
      <c r="F167">
        <v>-100</v>
      </c>
      <c r="G167">
        <v>-70</v>
      </c>
      <c r="H167" t="s">
        <v>1070</v>
      </c>
      <c r="I167" t="s">
        <v>1071</v>
      </c>
      <c r="J167">
        <v>0</v>
      </c>
      <c r="K167" s="61">
        <v>0</v>
      </c>
      <c r="L167">
        <v>0</v>
      </c>
      <c r="M167">
        <v>0</v>
      </c>
      <c r="N167" t="s">
        <v>1178</v>
      </c>
    </row>
    <row r="168" spans="1:14">
      <c r="A168" t="s">
        <v>1004</v>
      </c>
      <c r="B168" s="74" t="s">
        <v>1431</v>
      </c>
      <c r="C168" s="74" t="str">
        <f t="shared" si="3"/>
        <v>单个</v>
      </c>
      <c r="D168">
        <v>1</v>
      </c>
      <c r="E168" s="75">
        <v>3</v>
      </c>
      <c r="F168">
        <v>-100</v>
      </c>
      <c r="G168">
        <v>-70</v>
      </c>
      <c r="H168" t="s">
        <v>1038</v>
      </c>
      <c r="I168" t="s">
        <v>1029</v>
      </c>
      <c r="J168">
        <v>0</v>
      </c>
      <c r="K168" s="61">
        <v>0</v>
      </c>
      <c r="L168">
        <v>0</v>
      </c>
      <c r="M168">
        <v>0</v>
      </c>
      <c r="N168" t="s">
        <v>1144</v>
      </c>
    </row>
    <row r="169" spans="1:14">
      <c r="A169" t="s">
        <v>1308</v>
      </c>
      <c r="B169" s="74" t="s">
        <v>1579</v>
      </c>
      <c r="C169" s="74" t="str">
        <f t="shared" si="3"/>
        <v>前排</v>
      </c>
      <c r="D169">
        <v>2</v>
      </c>
      <c r="E169" s="75">
        <v>5</v>
      </c>
      <c r="F169">
        <v>-100</v>
      </c>
      <c r="G169">
        <v>-70</v>
      </c>
      <c r="H169" t="s">
        <v>1070</v>
      </c>
      <c r="I169" t="s">
        <v>1071</v>
      </c>
      <c r="J169">
        <v>0</v>
      </c>
      <c r="K169" s="61">
        <v>0</v>
      </c>
      <c r="L169">
        <v>0</v>
      </c>
      <c r="M169" t="s">
        <v>1133</v>
      </c>
      <c r="N169" t="s">
        <v>1197</v>
      </c>
    </row>
    <row r="170" spans="1:14">
      <c r="A170" t="s">
        <v>1004</v>
      </c>
      <c r="B170" s="74" t="s">
        <v>1381</v>
      </c>
      <c r="C170" s="74" t="str">
        <f t="shared" si="3"/>
        <v>后排</v>
      </c>
      <c r="D170">
        <v>1</v>
      </c>
      <c r="E170" s="75">
        <v>5</v>
      </c>
      <c r="F170">
        <v>-100</v>
      </c>
      <c r="G170">
        <v>-70</v>
      </c>
      <c r="H170" t="s">
        <v>1039</v>
      </c>
      <c r="I170" t="s">
        <v>1040</v>
      </c>
      <c r="J170">
        <v>0</v>
      </c>
      <c r="K170" s="61">
        <v>0</v>
      </c>
      <c r="L170">
        <v>0</v>
      </c>
      <c r="M170">
        <v>0</v>
      </c>
      <c r="N170" t="s">
        <v>1143</v>
      </c>
    </row>
    <row r="171" spans="1:14">
      <c r="A171" t="s">
        <v>1279</v>
      </c>
      <c r="B171" s="74" t="s">
        <v>1529</v>
      </c>
      <c r="C171" s="74" t="str">
        <f t="shared" si="3"/>
        <v>后排</v>
      </c>
      <c r="D171">
        <v>2</v>
      </c>
      <c r="E171" s="75">
        <v>2</v>
      </c>
      <c r="F171">
        <v>0</v>
      </c>
      <c r="G171">
        <v>-50</v>
      </c>
      <c r="H171" t="s">
        <v>1072</v>
      </c>
      <c r="I171" t="s">
        <v>1073</v>
      </c>
      <c r="J171">
        <v>0</v>
      </c>
      <c r="K171" s="61">
        <v>0</v>
      </c>
      <c r="L171">
        <v>0</v>
      </c>
      <c r="M171">
        <v>0</v>
      </c>
      <c r="N171" t="s">
        <v>1166</v>
      </c>
    </row>
    <row r="172" spans="1:14">
      <c r="A172" t="s">
        <v>1004</v>
      </c>
      <c r="B172" s="74" t="s">
        <v>1483</v>
      </c>
      <c r="C172" s="74" t="str">
        <f t="shared" si="3"/>
        <v>单个</v>
      </c>
      <c r="D172">
        <v>1</v>
      </c>
      <c r="E172" s="75">
        <v>1</v>
      </c>
      <c r="F172">
        <v>0</v>
      </c>
      <c r="G172">
        <v>0</v>
      </c>
      <c r="H172" t="s">
        <v>1055</v>
      </c>
      <c r="I172" t="s">
        <v>1056</v>
      </c>
      <c r="J172">
        <v>0</v>
      </c>
      <c r="K172" s="61">
        <v>0</v>
      </c>
      <c r="L172">
        <v>0</v>
      </c>
      <c r="M172">
        <v>0</v>
      </c>
      <c r="N172" t="s">
        <v>1141</v>
      </c>
    </row>
    <row r="173" spans="1:14">
      <c r="A173" t="s">
        <v>1296</v>
      </c>
      <c r="B173" s="74" t="s">
        <v>1631</v>
      </c>
      <c r="C173" s="74" t="str">
        <f t="shared" si="3"/>
        <v>随机</v>
      </c>
      <c r="D173">
        <v>2</v>
      </c>
      <c r="E173" s="75">
        <v>1</v>
      </c>
      <c r="F173">
        <v>0</v>
      </c>
      <c r="G173">
        <v>0</v>
      </c>
      <c r="H173" t="s">
        <v>1088</v>
      </c>
      <c r="I173" t="s">
        <v>1089</v>
      </c>
      <c r="J173">
        <v>0</v>
      </c>
      <c r="K173" s="61">
        <v>0</v>
      </c>
      <c r="L173">
        <v>0</v>
      </c>
      <c r="M173">
        <v>0</v>
      </c>
      <c r="N173" t="s">
        <v>1186</v>
      </c>
    </row>
    <row r="174" spans="1:14">
      <c r="A174" t="s">
        <v>1004</v>
      </c>
      <c r="B174" s="74" t="s">
        <v>1481</v>
      </c>
      <c r="C174" s="74" t="str">
        <f t="shared" si="3"/>
        <v>随机</v>
      </c>
      <c r="D174">
        <v>1</v>
      </c>
      <c r="E174" s="75">
        <v>1</v>
      </c>
      <c r="F174">
        <v>0</v>
      </c>
      <c r="G174">
        <v>0</v>
      </c>
      <c r="H174" t="s">
        <v>1038</v>
      </c>
      <c r="I174" t="s">
        <v>1029</v>
      </c>
      <c r="J174">
        <v>0</v>
      </c>
      <c r="K174" s="61">
        <v>0</v>
      </c>
      <c r="L174">
        <v>0</v>
      </c>
      <c r="M174">
        <v>0</v>
      </c>
      <c r="N174" t="s">
        <v>1152</v>
      </c>
    </row>
    <row r="175" spans="1:14">
      <c r="A175" t="s">
        <v>1296</v>
      </c>
      <c r="B175" s="74" t="s">
        <v>1629</v>
      </c>
      <c r="C175" s="74" t="str">
        <f t="shared" si="3"/>
        <v>随机</v>
      </c>
      <c r="D175">
        <v>2</v>
      </c>
      <c r="E175" s="75">
        <v>2</v>
      </c>
      <c r="F175">
        <v>0</v>
      </c>
      <c r="G175">
        <v>-100</v>
      </c>
      <c r="H175" t="s">
        <v>1070</v>
      </c>
      <c r="I175" t="s">
        <v>1071</v>
      </c>
      <c r="J175">
        <v>0</v>
      </c>
      <c r="K175" s="61">
        <v>0</v>
      </c>
      <c r="L175">
        <v>0</v>
      </c>
      <c r="M175">
        <v>0</v>
      </c>
      <c r="N175" t="s">
        <v>1186</v>
      </c>
    </row>
    <row r="176" spans="1:14">
      <c r="A176" t="s">
        <v>1004</v>
      </c>
      <c r="B176" s="74" t="s">
        <v>1479</v>
      </c>
      <c r="C176" s="74" t="str">
        <f t="shared" si="3"/>
        <v>前排</v>
      </c>
      <c r="D176">
        <v>1</v>
      </c>
      <c r="E176" s="75">
        <v>1</v>
      </c>
      <c r="F176">
        <v>0</v>
      </c>
      <c r="G176">
        <v>0</v>
      </c>
      <c r="H176" t="s">
        <v>1032</v>
      </c>
      <c r="I176" t="s">
        <v>1033</v>
      </c>
      <c r="J176">
        <v>0</v>
      </c>
      <c r="K176" s="61">
        <v>0</v>
      </c>
      <c r="L176">
        <v>0</v>
      </c>
      <c r="M176" t="s">
        <v>1133</v>
      </c>
      <c r="N176" t="s">
        <v>1142</v>
      </c>
    </row>
    <row r="177" spans="1:14">
      <c r="A177" t="s">
        <v>1297</v>
      </c>
      <c r="B177" s="74" t="s">
        <v>1627</v>
      </c>
      <c r="C177" s="74" t="str">
        <f t="shared" si="3"/>
        <v>前排</v>
      </c>
      <c r="D177">
        <v>2</v>
      </c>
      <c r="E177" s="75">
        <v>1</v>
      </c>
      <c r="F177">
        <v>0</v>
      </c>
      <c r="G177">
        <v>0</v>
      </c>
      <c r="H177" t="s">
        <v>1024</v>
      </c>
      <c r="I177" t="s">
        <v>1037</v>
      </c>
      <c r="J177">
        <v>0</v>
      </c>
      <c r="K177" s="61">
        <v>0</v>
      </c>
      <c r="L177">
        <v>0</v>
      </c>
      <c r="M177" t="s">
        <v>1133</v>
      </c>
      <c r="N177" t="s">
        <v>1218</v>
      </c>
    </row>
    <row r="178" spans="1:14">
      <c r="A178" t="s">
        <v>1004</v>
      </c>
      <c r="B178" s="74" t="s">
        <v>1418</v>
      </c>
      <c r="C178" s="74" t="str">
        <f t="shared" si="3"/>
        <v>单个</v>
      </c>
      <c r="D178">
        <v>1</v>
      </c>
      <c r="E178" s="75">
        <v>3</v>
      </c>
      <c r="F178">
        <v>-100</v>
      </c>
      <c r="G178">
        <v>-70</v>
      </c>
      <c r="H178" t="s">
        <v>1038</v>
      </c>
      <c r="I178" t="s">
        <v>1029</v>
      </c>
      <c r="J178">
        <v>0</v>
      </c>
      <c r="K178" s="61">
        <v>0</v>
      </c>
      <c r="L178">
        <v>0</v>
      </c>
      <c r="M178">
        <v>0</v>
      </c>
      <c r="N178" t="s">
        <v>1141</v>
      </c>
    </row>
    <row r="179" spans="1:14">
      <c r="A179" t="s">
        <v>1297</v>
      </c>
      <c r="B179" s="74" t="s">
        <v>1566</v>
      </c>
      <c r="C179" s="74" t="str">
        <f t="shared" si="3"/>
        <v>一列</v>
      </c>
      <c r="D179">
        <v>2</v>
      </c>
      <c r="E179" s="75">
        <v>7</v>
      </c>
      <c r="F179">
        <v>0</v>
      </c>
      <c r="G179">
        <v>-100</v>
      </c>
      <c r="H179" t="s">
        <v>1070</v>
      </c>
      <c r="I179" t="s">
        <v>1071</v>
      </c>
      <c r="J179">
        <v>0</v>
      </c>
      <c r="K179" s="61">
        <v>0</v>
      </c>
      <c r="L179">
        <v>0</v>
      </c>
      <c r="M179">
        <v>0</v>
      </c>
      <c r="N179" t="s">
        <v>1190</v>
      </c>
    </row>
    <row r="180" spans="1:14">
      <c r="A180" t="s">
        <v>1004</v>
      </c>
      <c r="B180" s="74" t="s">
        <v>1455</v>
      </c>
      <c r="C180" s="74" t="str">
        <f t="shared" si="3"/>
        <v>后排</v>
      </c>
      <c r="D180">
        <v>1</v>
      </c>
      <c r="E180" s="75">
        <v>1</v>
      </c>
      <c r="F180">
        <v>0</v>
      </c>
      <c r="G180">
        <v>0</v>
      </c>
      <c r="H180" t="s">
        <v>1055</v>
      </c>
      <c r="I180" t="s">
        <v>1056</v>
      </c>
      <c r="J180">
        <v>0</v>
      </c>
      <c r="K180" s="61">
        <v>0</v>
      </c>
      <c r="L180">
        <v>0</v>
      </c>
      <c r="M180">
        <v>0</v>
      </c>
      <c r="N180" t="s">
        <v>1143</v>
      </c>
    </row>
    <row r="181" spans="1:14">
      <c r="A181" t="s">
        <v>1317</v>
      </c>
      <c r="B181" s="74" t="s">
        <v>1603</v>
      </c>
      <c r="C181" s="74" t="str">
        <f t="shared" si="3"/>
        <v>后排</v>
      </c>
      <c r="D181">
        <v>2</v>
      </c>
      <c r="E181" s="75">
        <v>1</v>
      </c>
      <c r="F181">
        <v>0</v>
      </c>
      <c r="G181">
        <v>0</v>
      </c>
      <c r="H181" t="s">
        <v>1088</v>
      </c>
      <c r="I181" t="s">
        <v>1089</v>
      </c>
      <c r="J181">
        <v>0</v>
      </c>
      <c r="K181" s="61">
        <v>0</v>
      </c>
      <c r="L181">
        <v>0</v>
      </c>
      <c r="M181">
        <v>0</v>
      </c>
      <c r="N181" t="s">
        <v>1204</v>
      </c>
    </row>
    <row r="182" spans="1:14">
      <c r="A182" t="s">
        <v>1004</v>
      </c>
      <c r="B182" s="74" t="s">
        <v>1487</v>
      </c>
      <c r="C182" s="74" t="str">
        <f t="shared" si="3"/>
        <v>单个</v>
      </c>
      <c r="D182">
        <v>1</v>
      </c>
      <c r="E182" s="75">
        <v>1</v>
      </c>
      <c r="F182">
        <v>0</v>
      </c>
      <c r="G182">
        <v>0</v>
      </c>
      <c r="H182" t="s">
        <v>1032</v>
      </c>
      <c r="I182" t="s">
        <v>1033</v>
      </c>
      <c r="J182">
        <v>0</v>
      </c>
      <c r="K182" s="61">
        <v>0</v>
      </c>
      <c r="L182">
        <v>0</v>
      </c>
      <c r="M182">
        <v>0</v>
      </c>
      <c r="N182" t="s">
        <v>897</v>
      </c>
    </row>
    <row r="183" spans="1:14">
      <c r="A183" t="s">
        <v>1328</v>
      </c>
      <c r="B183" s="74" t="s">
        <v>1635</v>
      </c>
      <c r="C183" s="74" t="str">
        <f t="shared" si="3"/>
        <v>一列</v>
      </c>
      <c r="D183">
        <v>2</v>
      </c>
      <c r="E183" s="75">
        <v>1</v>
      </c>
      <c r="F183">
        <v>0</v>
      </c>
      <c r="G183">
        <v>0</v>
      </c>
      <c r="H183" t="s">
        <v>1024</v>
      </c>
      <c r="I183" t="s">
        <v>1037</v>
      </c>
      <c r="J183">
        <v>0</v>
      </c>
      <c r="K183" s="61">
        <v>0</v>
      </c>
      <c r="L183">
        <v>0</v>
      </c>
      <c r="M183">
        <v>0</v>
      </c>
      <c r="N183" t="s">
        <v>1220</v>
      </c>
    </row>
    <row r="184" spans="1:14">
      <c r="A184" t="s">
        <v>1004</v>
      </c>
      <c r="B184" s="74" t="s">
        <v>1415</v>
      </c>
      <c r="C184" s="74" t="str">
        <f t="shared" si="3"/>
        <v>单个</v>
      </c>
      <c r="D184">
        <v>1</v>
      </c>
      <c r="E184" s="75">
        <v>3</v>
      </c>
      <c r="F184">
        <v>-100</v>
      </c>
      <c r="G184">
        <v>-70</v>
      </c>
      <c r="H184" t="s">
        <v>1038</v>
      </c>
      <c r="I184" t="s">
        <v>1029</v>
      </c>
      <c r="J184">
        <v>0</v>
      </c>
      <c r="K184" s="61">
        <v>0</v>
      </c>
      <c r="L184">
        <v>0</v>
      </c>
      <c r="M184">
        <v>0</v>
      </c>
      <c r="N184" t="s">
        <v>1144</v>
      </c>
    </row>
    <row r="185" spans="1:14">
      <c r="A185" t="s">
        <v>1288</v>
      </c>
      <c r="B185" s="74" t="s">
        <v>1563</v>
      </c>
      <c r="C185" s="74" t="str">
        <f t="shared" si="3"/>
        <v>单个</v>
      </c>
      <c r="D185">
        <v>2</v>
      </c>
      <c r="E185" s="75">
        <v>3</v>
      </c>
      <c r="F185">
        <v>-100</v>
      </c>
      <c r="G185">
        <v>-70</v>
      </c>
      <c r="H185" t="s">
        <v>1070</v>
      </c>
      <c r="I185" t="s">
        <v>1071</v>
      </c>
      <c r="J185">
        <v>0</v>
      </c>
      <c r="K185" s="61">
        <v>0</v>
      </c>
      <c r="L185">
        <v>0</v>
      </c>
      <c r="M185">
        <v>0</v>
      </c>
      <c r="N185" t="s">
        <v>1173</v>
      </c>
    </row>
    <row r="186" spans="1:14">
      <c r="A186" t="s">
        <v>1004</v>
      </c>
      <c r="B186" s="74" t="s">
        <v>1435</v>
      </c>
      <c r="C186" s="74" t="str">
        <f t="shared" si="3"/>
        <v>单个</v>
      </c>
      <c r="D186">
        <v>1</v>
      </c>
      <c r="E186" s="75">
        <v>1</v>
      </c>
      <c r="F186">
        <v>0</v>
      </c>
      <c r="G186">
        <v>0</v>
      </c>
      <c r="H186" t="s">
        <v>1032</v>
      </c>
      <c r="I186" t="s">
        <v>1033</v>
      </c>
      <c r="J186">
        <v>0</v>
      </c>
      <c r="K186" s="61">
        <v>0</v>
      </c>
      <c r="L186">
        <v>0</v>
      </c>
      <c r="M186">
        <v>0</v>
      </c>
      <c r="N186" t="s">
        <v>1141</v>
      </c>
    </row>
    <row r="187" spans="1:14">
      <c r="A187" t="s">
        <v>1309</v>
      </c>
      <c r="B187" s="74" t="s">
        <v>1583</v>
      </c>
      <c r="C187" s="74" t="str">
        <f t="shared" si="3"/>
        <v>单个</v>
      </c>
      <c r="D187">
        <v>2</v>
      </c>
      <c r="E187" s="75">
        <v>1</v>
      </c>
      <c r="F187">
        <v>0</v>
      </c>
      <c r="G187">
        <v>0</v>
      </c>
      <c r="H187" t="s">
        <v>1024</v>
      </c>
      <c r="I187" t="s">
        <v>1037</v>
      </c>
      <c r="J187">
        <v>0</v>
      </c>
      <c r="K187" s="61">
        <v>0</v>
      </c>
      <c r="L187">
        <v>0</v>
      </c>
      <c r="M187">
        <v>0</v>
      </c>
      <c r="N187" t="s">
        <v>1200</v>
      </c>
    </row>
    <row r="188" spans="1:14">
      <c r="A188" t="s">
        <v>1004</v>
      </c>
      <c r="B188" s="74" t="s">
        <v>1467</v>
      </c>
      <c r="C188" s="74" t="str">
        <f t="shared" si="3"/>
        <v>单个</v>
      </c>
      <c r="D188">
        <v>1</v>
      </c>
      <c r="E188" s="75">
        <v>3</v>
      </c>
      <c r="F188">
        <v>-100</v>
      </c>
      <c r="G188">
        <v>-70</v>
      </c>
      <c r="H188" t="s">
        <v>1041</v>
      </c>
      <c r="I188" t="s">
        <v>1042</v>
      </c>
      <c r="J188">
        <v>0</v>
      </c>
      <c r="K188" s="61">
        <v>0</v>
      </c>
      <c r="L188">
        <v>0</v>
      </c>
      <c r="M188">
        <v>0</v>
      </c>
      <c r="N188" t="s">
        <v>1144</v>
      </c>
    </row>
    <row r="189" spans="1:14">
      <c r="A189" t="s">
        <v>1322</v>
      </c>
      <c r="B189" s="74" t="s">
        <v>1615</v>
      </c>
      <c r="C189" s="74" t="str">
        <f t="shared" si="3"/>
        <v>一列</v>
      </c>
      <c r="D189">
        <v>2</v>
      </c>
      <c r="E189" s="75">
        <v>7</v>
      </c>
      <c r="F189">
        <v>0</v>
      </c>
      <c r="G189">
        <v>-100</v>
      </c>
      <c r="H189" t="s">
        <v>1075</v>
      </c>
      <c r="I189" t="s">
        <v>1076</v>
      </c>
      <c r="J189">
        <v>0</v>
      </c>
      <c r="K189" s="61">
        <v>0</v>
      </c>
      <c r="L189">
        <v>0</v>
      </c>
      <c r="M189">
        <v>0</v>
      </c>
      <c r="N189" t="s">
        <v>1182</v>
      </c>
    </row>
    <row r="190" spans="1:14">
      <c r="A190" t="s">
        <v>1004</v>
      </c>
      <c r="B190" s="74" t="s">
        <v>1468</v>
      </c>
      <c r="C190" s="74" t="str">
        <f t="shared" si="3"/>
        <v>后排</v>
      </c>
      <c r="D190">
        <v>1</v>
      </c>
      <c r="E190" s="75">
        <v>7</v>
      </c>
      <c r="F190">
        <v>-100</v>
      </c>
      <c r="G190">
        <v>-70</v>
      </c>
      <c r="H190" t="s">
        <v>1038</v>
      </c>
      <c r="I190" t="s">
        <v>1029</v>
      </c>
      <c r="J190">
        <v>0</v>
      </c>
      <c r="K190" s="61">
        <v>0</v>
      </c>
      <c r="L190">
        <v>0</v>
      </c>
      <c r="M190">
        <v>0</v>
      </c>
      <c r="N190" t="s">
        <v>1143</v>
      </c>
    </row>
    <row r="191" spans="1:14">
      <c r="A191" t="s">
        <v>991</v>
      </c>
      <c r="B191" s="74" t="s">
        <v>1616</v>
      </c>
      <c r="C191" s="74" t="str">
        <f t="shared" si="3"/>
        <v>后排</v>
      </c>
      <c r="D191">
        <v>2</v>
      </c>
      <c r="E191" s="75">
        <v>5</v>
      </c>
      <c r="F191">
        <v>-100</v>
      </c>
      <c r="G191">
        <v>-70</v>
      </c>
      <c r="H191" t="s">
        <v>1070</v>
      </c>
      <c r="I191" t="s">
        <v>1071</v>
      </c>
      <c r="J191">
        <v>0</v>
      </c>
      <c r="K191" s="61">
        <v>0</v>
      </c>
      <c r="L191">
        <v>0</v>
      </c>
      <c r="M191">
        <v>0</v>
      </c>
      <c r="N191" t="s">
        <v>1210</v>
      </c>
    </row>
    <row r="192" spans="1:14">
      <c r="A192" t="s">
        <v>1361</v>
      </c>
      <c r="B192" s="74" t="s">
        <v>1689</v>
      </c>
      <c r="C192" s="74" t="str">
        <f t="shared" si="3"/>
        <v>后排</v>
      </c>
      <c r="D192">
        <v>4</v>
      </c>
      <c r="E192" s="75">
        <v>2</v>
      </c>
      <c r="F192">
        <v>-100</v>
      </c>
      <c r="G192">
        <v>0</v>
      </c>
      <c r="H192" t="s">
        <v>1103</v>
      </c>
      <c r="I192" t="s">
        <v>1087</v>
      </c>
      <c r="J192">
        <v>0</v>
      </c>
      <c r="K192" s="61">
        <v>0</v>
      </c>
      <c r="L192">
        <v>0</v>
      </c>
      <c r="M192" s="68" t="s">
        <v>1134</v>
      </c>
      <c r="N192" t="s">
        <v>1260</v>
      </c>
    </row>
    <row r="193" spans="1:14">
      <c r="A193" t="s">
        <v>1004</v>
      </c>
      <c r="B193" s="74" t="s">
        <v>1383</v>
      </c>
      <c r="C193" s="74" t="str">
        <f t="shared" si="3"/>
        <v>单个</v>
      </c>
      <c r="D193">
        <v>1</v>
      </c>
      <c r="E193" s="75">
        <v>3</v>
      </c>
      <c r="F193">
        <v>-100</v>
      </c>
      <c r="G193">
        <v>-70</v>
      </c>
      <c r="H193" t="s">
        <v>1041</v>
      </c>
      <c r="I193" t="s">
        <v>1042</v>
      </c>
      <c r="J193">
        <v>0</v>
      </c>
      <c r="K193" s="61">
        <v>0</v>
      </c>
      <c r="L193">
        <v>0</v>
      </c>
      <c r="M193">
        <v>0</v>
      </c>
      <c r="N193" t="s">
        <v>1144</v>
      </c>
    </row>
    <row r="194" spans="1:14">
      <c r="A194" t="s">
        <v>1280</v>
      </c>
      <c r="B194" s="74" t="s">
        <v>1531</v>
      </c>
      <c r="C194" s="74" t="str">
        <f t="shared" si="3"/>
        <v>前排</v>
      </c>
      <c r="D194">
        <v>2</v>
      </c>
      <c r="E194" s="75">
        <v>5</v>
      </c>
      <c r="F194">
        <v>-100</v>
      </c>
      <c r="G194">
        <v>-70</v>
      </c>
      <c r="H194" t="s">
        <v>1075</v>
      </c>
      <c r="I194" t="s">
        <v>1076</v>
      </c>
      <c r="J194">
        <v>0</v>
      </c>
      <c r="K194" s="61">
        <v>0</v>
      </c>
      <c r="L194">
        <v>0</v>
      </c>
      <c r="M194" t="s">
        <v>1133</v>
      </c>
      <c r="N194" t="s">
        <v>1168</v>
      </c>
    </row>
    <row r="195" spans="1:14">
      <c r="A195" t="s">
        <v>1004</v>
      </c>
      <c r="B195" s="74" t="s">
        <v>1386</v>
      </c>
      <c r="C195" s="74" t="str">
        <f t="shared" si="3"/>
        <v>疗生</v>
      </c>
      <c r="D195">
        <v>1</v>
      </c>
      <c r="E195" s="75">
        <v>1</v>
      </c>
      <c r="F195">
        <v>0</v>
      </c>
      <c r="G195">
        <v>0</v>
      </c>
      <c r="H195" t="s">
        <v>1045</v>
      </c>
      <c r="I195" t="s">
        <v>1027</v>
      </c>
      <c r="J195" t="s">
        <v>1027</v>
      </c>
      <c r="K195" s="61">
        <v>0</v>
      </c>
      <c r="L195">
        <v>0</v>
      </c>
      <c r="M195">
        <v>0</v>
      </c>
      <c r="N195" t="s">
        <v>411</v>
      </c>
    </row>
    <row r="196" spans="1:14">
      <c r="A196" t="s">
        <v>1282</v>
      </c>
      <c r="B196" s="74" t="s">
        <v>1534</v>
      </c>
      <c r="C196" s="74" t="str">
        <f t="shared" si="3"/>
        <v>疗全</v>
      </c>
      <c r="D196">
        <v>2</v>
      </c>
      <c r="E196" s="75">
        <v>1</v>
      </c>
      <c r="F196">
        <v>0</v>
      </c>
      <c r="G196">
        <v>0</v>
      </c>
      <c r="H196" t="s">
        <v>1045</v>
      </c>
      <c r="I196" t="s">
        <v>1027</v>
      </c>
      <c r="J196" t="s">
        <v>1027</v>
      </c>
      <c r="K196" s="61">
        <v>0</v>
      </c>
      <c r="L196">
        <v>0</v>
      </c>
      <c r="M196">
        <v>0</v>
      </c>
      <c r="N196" t="s">
        <v>412</v>
      </c>
    </row>
    <row r="197" spans="1:14">
      <c r="A197" t="s">
        <v>1357</v>
      </c>
      <c r="B197" s="74" t="s">
        <v>1685</v>
      </c>
      <c r="C197" s="74" t="str">
        <f t="shared" si="3"/>
        <v>疗全</v>
      </c>
      <c r="D197">
        <v>4</v>
      </c>
      <c r="E197" s="75">
        <v>1</v>
      </c>
      <c r="F197">
        <v>0</v>
      </c>
      <c r="G197">
        <v>0</v>
      </c>
      <c r="H197" t="s">
        <v>1045</v>
      </c>
      <c r="I197" t="s">
        <v>1027</v>
      </c>
      <c r="J197" t="s">
        <v>1027</v>
      </c>
      <c r="K197" s="61">
        <v>0</v>
      </c>
      <c r="L197">
        <v>0</v>
      </c>
      <c r="M197" s="68">
        <v>0</v>
      </c>
      <c r="N197" t="s">
        <v>1256</v>
      </c>
    </row>
    <row r="198" spans="1:14">
      <c r="A198" t="s">
        <v>1004</v>
      </c>
      <c r="B198" s="74" t="s">
        <v>1452</v>
      </c>
      <c r="C198" s="74" t="str">
        <f t="shared" si="3"/>
        <v>后排</v>
      </c>
      <c r="D198">
        <v>1</v>
      </c>
      <c r="E198" s="75">
        <v>1</v>
      </c>
      <c r="F198">
        <v>0</v>
      </c>
      <c r="G198">
        <v>0</v>
      </c>
      <c r="H198" t="s">
        <v>1041</v>
      </c>
      <c r="I198" t="s">
        <v>1042</v>
      </c>
      <c r="J198">
        <v>0</v>
      </c>
      <c r="K198" s="61">
        <v>0</v>
      </c>
      <c r="L198">
        <v>0</v>
      </c>
      <c r="M198">
        <v>0</v>
      </c>
      <c r="N198" t="s">
        <v>1143</v>
      </c>
    </row>
    <row r="199" spans="1:14">
      <c r="A199" t="s">
        <v>1288</v>
      </c>
      <c r="B199" s="74" t="s">
        <v>1600</v>
      </c>
      <c r="C199" s="74" t="str">
        <f t="shared" si="3"/>
        <v>随机</v>
      </c>
      <c r="D199">
        <v>2</v>
      </c>
      <c r="E199" s="75">
        <v>2</v>
      </c>
      <c r="F199">
        <v>0</v>
      </c>
      <c r="G199">
        <v>-100</v>
      </c>
      <c r="H199" t="s">
        <v>1075</v>
      </c>
      <c r="I199" t="s">
        <v>1076</v>
      </c>
      <c r="J199">
        <v>0</v>
      </c>
      <c r="K199" s="61">
        <v>0</v>
      </c>
      <c r="L199">
        <v>0</v>
      </c>
      <c r="M199">
        <v>0</v>
      </c>
      <c r="N199" t="s">
        <v>1174</v>
      </c>
    </row>
    <row r="200" spans="1:14">
      <c r="A200" t="s">
        <v>1004</v>
      </c>
      <c r="B200" s="74" t="s">
        <v>1419</v>
      </c>
      <c r="C200" s="74" t="str">
        <f t="shared" si="3"/>
        <v>所有</v>
      </c>
      <c r="D200">
        <v>1</v>
      </c>
      <c r="E200" s="75">
        <v>1</v>
      </c>
      <c r="F200">
        <v>0</v>
      </c>
      <c r="G200">
        <v>0</v>
      </c>
      <c r="H200" t="s">
        <v>1028</v>
      </c>
      <c r="I200" t="s">
        <v>1050</v>
      </c>
      <c r="J200">
        <v>0</v>
      </c>
      <c r="K200" s="61">
        <v>0</v>
      </c>
      <c r="L200">
        <v>0</v>
      </c>
      <c r="M200">
        <v>0</v>
      </c>
      <c r="N200" t="s">
        <v>1149</v>
      </c>
    </row>
    <row r="201" spans="1:14">
      <c r="A201" t="s">
        <v>1301</v>
      </c>
      <c r="B201" s="74" t="s">
        <v>1567</v>
      </c>
      <c r="C201" s="74" t="str">
        <f t="shared" si="3"/>
        <v>所有</v>
      </c>
      <c r="D201">
        <v>2</v>
      </c>
      <c r="E201" s="75">
        <v>2</v>
      </c>
      <c r="F201">
        <v>0</v>
      </c>
      <c r="G201">
        <v>-100</v>
      </c>
      <c r="H201" t="s">
        <v>1081</v>
      </c>
      <c r="I201" t="s">
        <v>1050</v>
      </c>
      <c r="J201">
        <v>0</v>
      </c>
      <c r="K201" s="61">
        <v>0</v>
      </c>
      <c r="L201">
        <v>0</v>
      </c>
      <c r="M201">
        <v>0</v>
      </c>
      <c r="N201" t="s">
        <v>1191</v>
      </c>
    </row>
    <row r="202" spans="1:14">
      <c r="A202" t="s">
        <v>139</v>
      </c>
      <c r="B202" s="74" t="s">
        <v>1668</v>
      </c>
      <c r="C202" s="74" t="str">
        <f t="shared" si="3"/>
        <v>所有</v>
      </c>
      <c r="D202">
        <v>4</v>
      </c>
      <c r="E202" s="77">
        <v>2</v>
      </c>
      <c r="F202" s="62">
        <v>0</v>
      </c>
      <c r="G202" s="62">
        <v>0</v>
      </c>
      <c r="H202" t="s">
        <v>1105</v>
      </c>
      <c r="I202" t="s">
        <v>1029</v>
      </c>
      <c r="J202" s="62">
        <v>0</v>
      </c>
      <c r="K202" s="61">
        <v>0</v>
      </c>
      <c r="L202" s="62">
        <v>0</v>
      </c>
      <c r="M202" s="72" t="s">
        <v>1128</v>
      </c>
      <c r="N202" s="62" t="s">
        <v>1239</v>
      </c>
    </row>
    <row r="203" spans="1:14">
      <c r="A203" t="s">
        <v>1004</v>
      </c>
      <c r="B203" s="74" t="s">
        <v>1401</v>
      </c>
      <c r="C203" s="74" t="str">
        <f t="shared" si="3"/>
        <v>单个</v>
      </c>
      <c r="D203">
        <v>1</v>
      </c>
      <c r="E203" s="75">
        <v>1</v>
      </c>
      <c r="F203">
        <v>0</v>
      </c>
      <c r="G203">
        <v>0</v>
      </c>
      <c r="H203" t="s">
        <v>1032</v>
      </c>
      <c r="I203" t="s">
        <v>1033</v>
      </c>
      <c r="J203">
        <v>0</v>
      </c>
      <c r="K203" s="61">
        <v>0</v>
      </c>
      <c r="L203">
        <v>0</v>
      </c>
      <c r="M203">
        <v>0</v>
      </c>
      <c r="N203" t="s">
        <v>1141</v>
      </c>
    </row>
    <row r="204" spans="1:14">
      <c r="A204" t="s">
        <v>1287</v>
      </c>
      <c r="B204" s="74" t="s">
        <v>1549</v>
      </c>
      <c r="C204" s="74" t="str">
        <f t="shared" si="3"/>
        <v>所有</v>
      </c>
      <c r="D204">
        <v>2</v>
      </c>
      <c r="E204" s="75">
        <v>1</v>
      </c>
      <c r="F204">
        <v>0</v>
      </c>
      <c r="G204">
        <v>0</v>
      </c>
      <c r="H204" t="s">
        <v>1024</v>
      </c>
      <c r="I204" t="s">
        <v>1037</v>
      </c>
      <c r="J204">
        <v>0</v>
      </c>
      <c r="K204" s="61">
        <v>0</v>
      </c>
      <c r="L204">
        <v>0</v>
      </c>
      <c r="M204">
        <v>0</v>
      </c>
      <c r="N204" t="s">
        <v>1184</v>
      </c>
    </row>
    <row r="205" spans="1:14">
      <c r="A205" t="s">
        <v>1004</v>
      </c>
      <c r="B205" s="74" t="s">
        <v>1388</v>
      </c>
      <c r="C205" s="74" t="str">
        <f t="shared" si="3"/>
        <v>单个</v>
      </c>
      <c r="D205">
        <v>1</v>
      </c>
      <c r="E205" s="75">
        <v>1</v>
      </c>
      <c r="F205">
        <v>0</v>
      </c>
      <c r="G205">
        <v>0</v>
      </c>
      <c r="H205" t="s">
        <v>1048</v>
      </c>
      <c r="I205" t="s">
        <v>1049</v>
      </c>
      <c r="J205">
        <v>0</v>
      </c>
      <c r="K205" s="61">
        <v>0</v>
      </c>
      <c r="L205">
        <v>0</v>
      </c>
      <c r="M205">
        <v>0</v>
      </c>
      <c r="N205" t="s">
        <v>1141</v>
      </c>
    </row>
    <row r="206" spans="1:14">
      <c r="A206" t="s">
        <v>1284</v>
      </c>
      <c r="B206" s="74" t="s">
        <v>1536</v>
      </c>
      <c r="C206" s="74" t="str">
        <f t="shared" si="3"/>
        <v>前排</v>
      </c>
      <c r="D206">
        <v>2</v>
      </c>
      <c r="E206" s="75">
        <v>1</v>
      </c>
      <c r="F206">
        <v>0</v>
      </c>
      <c r="G206">
        <v>0</v>
      </c>
      <c r="H206" t="s">
        <v>1080</v>
      </c>
      <c r="I206" t="s">
        <v>1059</v>
      </c>
      <c r="J206">
        <v>0</v>
      </c>
      <c r="K206" s="61">
        <v>0</v>
      </c>
      <c r="L206">
        <v>0</v>
      </c>
      <c r="M206" t="s">
        <v>1133</v>
      </c>
      <c r="N206" t="s">
        <v>1172</v>
      </c>
    </row>
    <row r="207" spans="1:14">
      <c r="A207" t="s">
        <v>1004</v>
      </c>
      <c r="B207" s="74" t="s">
        <v>1463</v>
      </c>
      <c r="C207" s="74" t="str">
        <f t="shared" si="3"/>
        <v>前排</v>
      </c>
      <c r="D207">
        <v>1</v>
      </c>
      <c r="E207" s="75">
        <v>5</v>
      </c>
      <c r="F207">
        <v>-100</v>
      </c>
      <c r="G207">
        <v>-70</v>
      </c>
      <c r="H207" t="s">
        <v>1030</v>
      </c>
      <c r="I207" t="s">
        <v>1044</v>
      </c>
      <c r="J207">
        <v>0</v>
      </c>
      <c r="K207" s="61">
        <v>0</v>
      </c>
      <c r="L207">
        <v>0</v>
      </c>
      <c r="M207" t="s">
        <v>1133</v>
      </c>
      <c r="N207" t="s">
        <v>1142</v>
      </c>
    </row>
    <row r="208" spans="1:14">
      <c r="A208" t="s">
        <v>1319</v>
      </c>
      <c r="B208" s="74" t="s">
        <v>1611</v>
      </c>
      <c r="C208" s="74" t="str">
        <f t="shared" si="3"/>
        <v>前排</v>
      </c>
      <c r="D208">
        <v>2</v>
      </c>
      <c r="E208" s="75">
        <v>2</v>
      </c>
      <c r="F208">
        <v>0</v>
      </c>
      <c r="G208">
        <v>0</v>
      </c>
      <c r="H208" t="s">
        <v>1092</v>
      </c>
      <c r="I208" t="s">
        <v>1044</v>
      </c>
      <c r="J208">
        <v>0</v>
      </c>
      <c r="K208" s="61">
        <v>0</v>
      </c>
      <c r="L208">
        <v>0</v>
      </c>
      <c r="M208" t="s">
        <v>1133</v>
      </c>
      <c r="N208" t="s">
        <v>1207</v>
      </c>
    </row>
    <row r="209" spans="1:14">
      <c r="A209" t="s">
        <v>1349</v>
      </c>
      <c r="B209" s="74" t="s">
        <v>1676</v>
      </c>
      <c r="C209" s="74" t="str">
        <f t="shared" si="3"/>
        <v>前排</v>
      </c>
      <c r="D209">
        <v>4</v>
      </c>
      <c r="E209" s="75">
        <v>5</v>
      </c>
      <c r="F209">
        <v>-100</v>
      </c>
      <c r="G209">
        <v>-230</v>
      </c>
      <c r="H209" t="s">
        <v>1112</v>
      </c>
      <c r="I209" t="s">
        <v>1044</v>
      </c>
      <c r="J209">
        <v>0</v>
      </c>
      <c r="K209" s="61">
        <v>0</v>
      </c>
      <c r="L209">
        <v>0</v>
      </c>
      <c r="M209" s="68" t="s">
        <v>1133</v>
      </c>
      <c r="N209" t="s">
        <v>1247</v>
      </c>
    </row>
    <row r="210" spans="1:14">
      <c r="A210" t="s">
        <v>1004</v>
      </c>
      <c r="B210" s="74" t="s">
        <v>1502</v>
      </c>
      <c r="C210" s="74" t="str">
        <f t="shared" si="3"/>
        <v>随机</v>
      </c>
      <c r="D210">
        <v>1</v>
      </c>
      <c r="E210" s="75">
        <v>2</v>
      </c>
      <c r="F210">
        <v>0</v>
      </c>
      <c r="G210">
        <v>-100</v>
      </c>
      <c r="H210" t="s">
        <v>1030</v>
      </c>
      <c r="I210" t="s">
        <v>1031</v>
      </c>
      <c r="J210">
        <v>0</v>
      </c>
      <c r="K210" s="61">
        <v>0</v>
      </c>
      <c r="L210">
        <v>0</v>
      </c>
      <c r="M210">
        <v>0</v>
      </c>
      <c r="N210" t="s">
        <v>408</v>
      </c>
    </row>
    <row r="211" spans="1:14">
      <c r="A211" t="s">
        <v>1337</v>
      </c>
      <c r="B211" s="74" t="s">
        <v>1650</v>
      </c>
      <c r="C211" s="74" t="str">
        <f t="shared" si="3"/>
        <v>随机</v>
      </c>
      <c r="D211">
        <v>2</v>
      </c>
      <c r="E211" s="75">
        <v>2</v>
      </c>
      <c r="F211">
        <v>0</v>
      </c>
      <c r="G211">
        <v>0</v>
      </c>
      <c r="H211" t="s">
        <v>1065</v>
      </c>
      <c r="I211" t="s">
        <v>1031</v>
      </c>
      <c r="J211">
        <v>0</v>
      </c>
      <c r="K211" s="61">
        <v>0</v>
      </c>
      <c r="L211">
        <v>0</v>
      </c>
      <c r="M211">
        <v>0</v>
      </c>
      <c r="N211" t="s">
        <v>907</v>
      </c>
    </row>
    <row r="212" spans="1:14">
      <c r="A212" t="s">
        <v>1355</v>
      </c>
      <c r="B212" s="74" t="s">
        <v>1683</v>
      </c>
      <c r="C212" s="74" t="str">
        <f t="shared" si="3"/>
        <v>随机</v>
      </c>
      <c r="D212">
        <v>4</v>
      </c>
      <c r="E212" s="75">
        <v>2</v>
      </c>
      <c r="F212">
        <v>-100</v>
      </c>
      <c r="G212">
        <v>0</v>
      </c>
      <c r="H212" t="s">
        <v>1102</v>
      </c>
      <c r="I212" t="s">
        <v>1031</v>
      </c>
      <c r="J212">
        <v>0</v>
      </c>
      <c r="K212" s="61">
        <v>0</v>
      </c>
      <c r="L212">
        <v>0</v>
      </c>
      <c r="M212" s="68">
        <v>0</v>
      </c>
      <c r="N212" t="s">
        <v>1254</v>
      </c>
    </row>
    <row r="213" spans="1:14">
      <c r="A213" t="s">
        <v>1004</v>
      </c>
      <c r="B213" s="74" t="s">
        <v>1482</v>
      </c>
      <c r="C213" s="74" t="str">
        <f t="shared" si="3"/>
        <v>单个</v>
      </c>
      <c r="D213">
        <v>1</v>
      </c>
      <c r="E213" s="75">
        <v>3</v>
      </c>
      <c r="F213">
        <v>-100</v>
      </c>
      <c r="G213">
        <v>-70</v>
      </c>
      <c r="H213" t="s">
        <v>1038</v>
      </c>
      <c r="I213" t="s">
        <v>1029</v>
      </c>
      <c r="J213">
        <v>0</v>
      </c>
      <c r="K213" s="61">
        <v>0</v>
      </c>
      <c r="L213">
        <v>0</v>
      </c>
      <c r="M213">
        <v>0</v>
      </c>
      <c r="N213" t="s">
        <v>1144</v>
      </c>
    </row>
    <row r="214" spans="1:14">
      <c r="A214" t="s">
        <v>1300</v>
      </c>
      <c r="B214" s="74" t="s">
        <v>1630</v>
      </c>
      <c r="C214" s="74" t="str">
        <f t="shared" si="3"/>
        <v>一列</v>
      </c>
      <c r="D214">
        <v>2</v>
      </c>
      <c r="E214" s="75">
        <v>7</v>
      </c>
      <c r="F214">
        <v>0</v>
      </c>
      <c r="G214">
        <v>-100</v>
      </c>
      <c r="H214" t="s">
        <v>1070</v>
      </c>
      <c r="I214" t="s">
        <v>1071</v>
      </c>
      <c r="J214">
        <v>0</v>
      </c>
      <c r="K214" s="61">
        <v>0</v>
      </c>
      <c r="L214">
        <v>0</v>
      </c>
      <c r="M214">
        <v>0</v>
      </c>
      <c r="N214" t="s">
        <v>1182</v>
      </c>
    </row>
    <row r="215" spans="1:14">
      <c r="A215" t="s">
        <v>1004</v>
      </c>
      <c r="B215" s="74" t="s">
        <v>1391</v>
      </c>
      <c r="C215" s="74" t="str">
        <f t="shared" si="3"/>
        <v>单个</v>
      </c>
      <c r="D215">
        <v>1</v>
      </c>
      <c r="E215" s="75">
        <v>3</v>
      </c>
      <c r="F215">
        <v>-100</v>
      </c>
      <c r="G215">
        <v>-70</v>
      </c>
      <c r="H215" t="s">
        <v>1041</v>
      </c>
      <c r="I215" t="s">
        <v>1042</v>
      </c>
      <c r="J215">
        <v>0</v>
      </c>
      <c r="K215" s="61">
        <v>0</v>
      </c>
      <c r="L215">
        <v>0</v>
      </c>
      <c r="M215">
        <v>0</v>
      </c>
      <c r="N215" t="s">
        <v>1144</v>
      </c>
    </row>
    <row r="216" spans="1:14">
      <c r="A216" t="s">
        <v>1286</v>
      </c>
      <c r="B216" s="74" t="s">
        <v>1539</v>
      </c>
      <c r="C216" s="74" t="str">
        <f t="shared" si="3"/>
        <v>随机</v>
      </c>
      <c r="D216">
        <v>2</v>
      </c>
      <c r="E216" s="75">
        <v>2</v>
      </c>
      <c r="F216">
        <v>0</v>
      </c>
      <c r="G216">
        <v>-100</v>
      </c>
      <c r="H216" t="s">
        <v>1075</v>
      </c>
      <c r="I216" t="s">
        <v>1076</v>
      </c>
      <c r="J216">
        <v>0</v>
      </c>
      <c r="K216" s="61">
        <v>0</v>
      </c>
      <c r="L216">
        <v>0</v>
      </c>
      <c r="M216">
        <v>0</v>
      </c>
      <c r="N216" t="s">
        <v>1174</v>
      </c>
    </row>
    <row r="217" spans="1:14">
      <c r="A217" t="s">
        <v>1004</v>
      </c>
      <c r="B217" s="74" t="s">
        <v>1506</v>
      </c>
      <c r="C217" s="74" t="str">
        <f t="shared" si="3"/>
        <v>后排</v>
      </c>
      <c r="D217">
        <v>1</v>
      </c>
      <c r="E217" s="75">
        <v>1</v>
      </c>
      <c r="F217">
        <v>0</v>
      </c>
      <c r="G217">
        <v>0</v>
      </c>
      <c r="H217" t="s">
        <v>1053</v>
      </c>
      <c r="I217" t="s">
        <v>1054</v>
      </c>
      <c r="J217">
        <v>0</v>
      </c>
      <c r="K217" s="61">
        <v>0</v>
      </c>
      <c r="L217">
        <v>0</v>
      </c>
      <c r="M217">
        <v>0</v>
      </c>
      <c r="N217" t="s">
        <v>1147</v>
      </c>
    </row>
    <row r="218" spans="1:14">
      <c r="A218" t="s">
        <v>1338</v>
      </c>
      <c r="B218" s="74" t="s">
        <v>1654</v>
      </c>
      <c r="C218" s="74" t="str">
        <f t="shared" si="3"/>
        <v>后排</v>
      </c>
      <c r="D218">
        <v>2</v>
      </c>
      <c r="E218" s="75">
        <v>1</v>
      </c>
      <c r="F218">
        <v>0</v>
      </c>
      <c r="G218">
        <v>0</v>
      </c>
      <c r="H218" t="s">
        <v>1086</v>
      </c>
      <c r="I218" t="s">
        <v>1087</v>
      </c>
      <c r="J218">
        <v>0</v>
      </c>
      <c r="K218" s="61">
        <v>0</v>
      </c>
      <c r="L218">
        <v>0</v>
      </c>
      <c r="M218">
        <v>0</v>
      </c>
      <c r="N218" t="s">
        <v>1177</v>
      </c>
    </row>
    <row r="219" spans="1:14">
      <c r="A219" t="s">
        <v>1004</v>
      </c>
      <c r="B219" s="74" t="s">
        <v>1437</v>
      </c>
      <c r="C219" s="74" t="str">
        <f t="shared" si="3"/>
        <v>后排</v>
      </c>
      <c r="D219">
        <v>1</v>
      </c>
      <c r="E219" s="75">
        <v>7</v>
      </c>
      <c r="F219">
        <v>-100</v>
      </c>
      <c r="G219">
        <v>-70</v>
      </c>
      <c r="H219" t="s">
        <v>1038</v>
      </c>
      <c r="I219" t="s">
        <v>1029</v>
      </c>
      <c r="J219">
        <v>0</v>
      </c>
      <c r="K219" s="61">
        <v>0</v>
      </c>
      <c r="L219">
        <v>0</v>
      </c>
      <c r="M219">
        <v>0</v>
      </c>
      <c r="N219" t="s">
        <v>413</v>
      </c>
    </row>
    <row r="220" spans="1:14">
      <c r="A220" t="s">
        <v>1311</v>
      </c>
      <c r="B220" s="74" t="s">
        <v>1585</v>
      </c>
      <c r="C220" s="74" t="str">
        <f t="shared" si="3"/>
        <v>后排</v>
      </c>
      <c r="D220">
        <v>2</v>
      </c>
      <c r="E220" s="75">
        <v>5</v>
      </c>
      <c r="F220">
        <v>-100</v>
      </c>
      <c r="G220">
        <v>-70</v>
      </c>
      <c r="H220" t="s">
        <v>1070</v>
      </c>
      <c r="I220" t="s">
        <v>1071</v>
      </c>
      <c r="J220">
        <v>0</v>
      </c>
      <c r="K220" s="61">
        <v>0</v>
      </c>
      <c r="L220">
        <v>0</v>
      </c>
      <c r="M220">
        <v>0</v>
      </c>
      <c r="N220" t="s">
        <v>414</v>
      </c>
    </row>
    <row r="221" spans="1:14">
      <c r="A221" t="s">
        <v>1004</v>
      </c>
      <c r="B221" s="74" t="s">
        <v>1378</v>
      </c>
      <c r="C221" s="74" t="str">
        <f t="shared" si="3"/>
        <v>单个</v>
      </c>
      <c r="D221">
        <v>1</v>
      </c>
      <c r="E221" s="75">
        <v>3</v>
      </c>
      <c r="F221">
        <v>-100</v>
      </c>
      <c r="G221">
        <v>-70</v>
      </c>
      <c r="H221" t="s">
        <v>1038</v>
      </c>
      <c r="I221" t="s">
        <v>1029</v>
      </c>
      <c r="J221">
        <v>0</v>
      </c>
      <c r="K221" s="61">
        <v>0</v>
      </c>
      <c r="L221">
        <v>0</v>
      </c>
      <c r="M221">
        <v>0</v>
      </c>
      <c r="N221" t="s">
        <v>1141</v>
      </c>
    </row>
    <row r="222" spans="1:14">
      <c r="A222" t="s">
        <v>1277</v>
      </c>
      <c r="B222" s="74" t="s">
        <v>1526</v>
      </c>
      <c r="C222" s="74" t="str">
        <f t="shared" si="3"/>
        <v>前排</v>
      </c>
      <c r="D222">
        <v>2</v>
      </c>
      <c r="E222" s="75">
        <v>5</v>
      </c>
      <c r="F222">
        <v>-100</v>
      </c>
      <c r="G222">
        <v>-70</v>
      </c>
      <c r="H222" t="s">
        <v>1070</v>
      </c>
      <c r="I222" t="s">
        <v>1071</v>
      </c>
      <c r="J222">
        <v>0</v>
      </c>
      <c r="K222" s="61">
        <v>0</v>
      </c>
      <c r="L222">
        <v>0</v>
      </c>
      <c r="M222" t="s">
        <v>1133</v>
      </c>
      <c r="N222" t="s">
        <v>1163</v>
      </c>
    </row>
    <row r="223" spans="1:14">
      <c r="A223" t="s">
        <v>1004</v>
      </c>
      <c r="B223" s="74" t="s">
        <v>1476</v>
      </c>
      <c r="C223" s="74" t="str">
        <f t="shared" si="3"/>
        <v>后排</v>
      </c>
      <c r="D223">
        <v>1</v>
      </c>
      <c r="E223" s="75">
        <v>1</v>
      </c>
      <c r="F223">
        <v>0</v>
      </c>
      <c r="G223">
        <v>0</v>
      </c>
      <c r="H223" t="s">
        <v>1053</v>
      </c>
      <c r="I223" t="s">
        <v>1054</v>
      </c>
      <c r="J223">
        <v>0</v>
      </c>
      <c r="K223" s="61">
        <v>0</v>
      </c>
      <c r="L223">
        <v>0</v>
      </c>
      <c r="M223">
        <v>0</v>
      </c>
      <c r="N223" t="s">
        <v>1147</v>
      </c>
    </row>
    <row r="224" spans="1:14">
      <c r="A224" t="s">
        <v>1327</v>
      </c>
      <c r="B224" s="74" t="s">
        <v>1624</v>
      </c>
      <c r="C224" s="74" t="str">
        <f t="shared" si="3"/>
        <v>后排</v>
      </c>
      <c r="D224">
        <v>2</v>
      </c>
      <c r="E224" s="75">
        <v>5</v>
      </c>
      <c r="F224">
        <v>0</v>
      </c>
      <c r="G224">
        <v>-190</v>
      </c>
      <c r="H224" t="s">
        <v>1086</v>
      </c>
      <c r="I224" t="s">
        <v>1087</v>
      </c>
      <c r="J224">
        <v>0</v>
      </c>
      <c r="K224" s="61">
        <v>0</v>
      </c>
      <c r="L224">
        <v>0</v>
      </c>
      <c r="M224">
        <v>0</v>
      </c>
      <c r="N224" t="s">
        <v>1177</v>
      </c>
    </row>
    <row r="225" spans="1:14">
      <c r="A225" t="s">
        <v>1004</v>
      </c>
      <c r="B225" s="74" t="s">
        <v>1372</v>
      </c>
      <c r="C225" s="74" t="str">
        <f t="shared" si="3"/>
        <v>后排</v>
      </c>
      <c r="D225">
        <v>1</v>
      </c>
      <c r="E225" s="75">
        <v>5</v>
      </c>
      <c r="F225">
        <v>-100</v>
      </c>
      <c r="G225">
        <v>-70</v>
      </c>
      <c r="H225" t="s">
        <v>1030</v>
      </c>
      <c r="I225" t="s">
        <v>1031</v>
      </c>
      <c r="J225">
        <v>0</v>
      </c>
      <c r="K225" s="61">
        <v>0</v>
      </c>
      <c r="L225">
        <v>0</v>
      </c>
      <c r="M225">
        <v>0</v>
      </c>
      <c r="N225" t="s">
        <v>740</v>
      </c>
    </row>
    <row r="226" spans="1:14">
      <c r="A226" t="s">
        <v>42</v>
      </c>
      <c r="B226" s="74" t="s">
        <v>1520</v>
      </c>
      <c r="C226" s="74" t="str">
        <f t="shared" ref="C226:C289" si="4">MID($N226,2,2)</f>
        <v>后排</v>
      </c>
      <c r="D226">
        <v>2</v>
      </c>
      <c r="E226" s="75">
        <v>2</v>
      </c>
      <c r="F226">
        <v>0</v>
      </c>
      <c r="G226">
        <v>0</v>
      </c>
      <c r="H226" t="s">
        <v>1065</v>
      </c>
      <c r="I226" t="s">
        <v>1031</v>
      </c>
      <c r="J226">
        <v>0</v>
      </c>
      <c r="K226" s="61">
        <v>0</v>
      </c>
      <c r="L226">
        <v>0</v>
      </c>
      <c r="M226">
        <v>0</v>
      </c>
      <c r="N226" t="s">
        <v>1159</v>
      </c>
    </row>
    <row r="227" spans="1:14">
      <c r="A227" t="s">
        <v>1004</v>
      </c>
      <c r="B227" s="74" t="s">
        <v>1387</v>
      </c>
      <c r="C227" s="74" t="str">
        <f t="shared" si="4"/>
        <v>单个</v>
      </c>
      <c r="D227">
        <v>1</v>
      </c>
      <c r="E227" s="75">
        <v>3</v>
      </c>
      <c r="F227">
        <v>-100</v>
      </c>
      <c r="G227">
        <v>-70</v>
      </c>
      <c r="H227" t="s">
        <v>1038</v>
      </c>
      <c r="I227" t="s">
        <v>1029</v>
      </c>
      <c r="J227">
        <v>0</v>
      </c>
      <c r="K227" s="61">
        <v>0</v>
      </c>
      <c r="L227">
        <v>0</v>
      </c>
      <c r="M227">
        <v>0</v>
      </c>
      <c r="N227" t="s">
        <v>1144</v>
      </c>
    </row>
    <row r="228" spans="1:14">
      <c r="A228" t="s">
        <v>1283</v>
      </c>
      <c r="B228" s="74" t="s">
        <v>1535</v>
      </c>
      <c r="C228" s="74" t="str">
        <f t="shared" si="4"/>
        <v>随机</v>
      </c>
      <c r="D228">
        <v>2</v>
      </c>
      <c r="E228" s="75">
        <v>2</v>
      </c>
      <c r="F228">
        <v>0</v>
      </c>
      <c r="G228">
        <v>-100</v>
      </c>
      <c r="H228" t="s">
        <v>1070</v>
      </c>
      <c r="I228" t="s">
        <v>1071</v>
      </c>
      <c r="J228">
        <v>0</v>
      </c>
      <c r="K228" s="61">
        <v>0</v>
      </c>
      <c r="L228">
        <v>0</v>
      </c>
      <c r="M228">
        <v>0</v>
      </c>
      <c r="N228" t="s">
        <v>1171</v>
      </c>
    </row>
    <row r="229" spans="1:14">
      <c r="A229" t="s">
        <v>1358</v>
      </c>
      <c r="B229" s="74" t="s">
        <v>1686</v>
      </c>
      <c r="C229" s="74" t="str">
        <f t="shared" si="4"/>
        <v>随机</v>
      </c>
      <c r="D229">
        <v>4</v>
      </c>
      <c r="E229" s="75">
        <v>2</v>
      </c>
      <c r="F229">
        <v>-100</v>
      </c>
      <c r="G229">
        <v>-200</v>
      </c>
      <c r="H229" t="s">
        <v>1108</v>
      </c>
      <c r="I229" t="s">
        <v>1029</v>
      </c>
      <c r="J229">
        <v>0</v>
      </c>
      <c r="K229" s="61">
        <v>0</v>
      </c>
      <c r="L229">
        <v>0</v>
      </c>
      <c r="M229" s="68">
        <v>0</v>
      </c>
      <c r="N229" t="s">
        <v>1257</v>
      </c>
    </row>
    <row r="230" spans="1:14">
      <c r="A230" t="s">
        <v>1004</v>
      </c>
      <c r="B230" s="74" t="s">
        <v>1458</v>
      </c>
      <c r="C230" s="74" t="str">
        <f t="shared" si="4"/>
        <v>一列</v>
      </c>
      <c r="D230">
        <v>1</v>
      </c>
      <c r="E230" s="75">
        <v>7</v>
      </c>
      <c r="F230">
        <v>0</v>
      </c>
      <c r="G230">
        <v>-200</v>
      </c>
      <c r="H230" t="s">
        <v>1038</v>
      </c>
      <c r="I230" t="s">
        <v>1029</v>
      </c>
      <c r="J230">
        <v>0</v>
      </c>
      <c r="K230" s="61">
        <v>0</v>
      </c>
      <c r="L230">
        <v>0</v>
      </c>
      <c r="M230">
        <v>0</v>
      </c>
      <c r="N230" t="s">
        <v>1154</v>
      </c>
    </row>
    <row r="231" spans="1:14">
      <c r="A231" t="s">
        <v>1119</v>
      </c>
      <c r="B231" s="74" t="s">
        <v>1606</v>
      </c>
      <c r="C231" s="74" t="str">
        <f t="shared" si="4"/>
        <v>一列</v>
      </c>
      <c r="D231">
        <v>2</v>
      </c>
      <c r="E231" s="75">
        <v>7</v>
      </c>
      <c r="F231">
        <v>0</v>
      </c>
      <c r="G231">
        <v>-100</v>
      </c>
      <c r="H231" t="s">
        <v>1715</v>
      </c>
      <c r="I231" t="s">
        <v>1029</v>
      </c>
      <c r="J231">
        <v>0</v>
      </c>
      <c r="K231" s="61">
        <v>0</v>
      </c>
      <c r="L231">
        <v>0</v>
      </c>
      <c r="M231">
        <v>0</v>
      </c>
      <c r="N231" t="s">
        <v>919</v>
      </c>
    </row>
    <row r="232" spans="1:14">
      <c r="A232" t="s">
        <v>1120</v>
      </c>
      <c r="B232" s="74" t="s">
        <v>1673</v>
      </c>
      <c r="C232" s="74" t="str">
        <f t="shared" si="4"/>
        <v>一列</v>
      </c>
      <c r="D232">
        <v>4</v>
      </c>
      <c r="E232" s="75">
        <v>2</v>
      </c>
      <c r="F232">
        <v>-100</v>
      </c>
      <c r="G232">
        <v>-100</v>
      </c>
      <c r="H232" t="s">
        <v>1716</v>
      </c>
      <c r="I232" t="s">
        <v>1117</v>
      </c>
      <c r="J232">
        <v>0</v>
      </c>
      <c r="K232" s="61">
        <v>0</v>
      </c>
      <c r="L232">
        <v>0</v>
      </c>
      <c r="M232" s="68" t="s">
        <v>1129</v>
      </c>
      <c r="N232" t="s">
        <v>1244</v>
      </c>
    </row>
    <row r="233" spans="1:14">
      <c r="A233" t="s">
        <v>1004</v>
      </c>
      <c r="B233" s="74" t="s">
        <v>1373</v>
      </c>
      <c r="C233" s="74" t="str">
        <f t="shared" si="4"/>
        <v>所有</v>
      </c>
      <c r="D233">
        <v>1</v>
      </c>
      <c r="E233" s="75">
        <v>1</v>
      </c>
      <c r="F233">
        <v>0</v>
      </c>
      <c r="G233">
        <v>0</v>
      </c>
      <c r="H233" t="s">
        <v>1038</v>
      </c>
      <c r="I233" t="s">
        <v>1029</v>
      </c>
      <c r="J233">
        <v>0</v>
      </c>
      <c r="K233" s="61">
        <v>0</v>
      </c>
      <c r="L233">
        <v>0</v>
      </c>
      <c r="M233">
        <v>0</v>
      </c>
      <c r="N233" t="s">
        <v>1139</v>
      </c>
    </row>
    <row r="234" spans="1:14">
      <c r="A234" t="s">
        <v>1275</v>
      </c>
      <c r="B234" s="74" t="s">
        <v>1521</v>
      </c>
      <c r="C234" s="74" t="str">
        <f t="shared" si="4"/>
        <v>所有</v>
      </c>
      <c r="D234">
        <v>2</v>
      </c>
      <c r="E234" s="75">
        <v>2</v>
      </c>
      <c r="F234">
        <v>0</v>
      </c>
      <c r="G234">
        <v>-100</v>
      </c>
      <c r="H234" t="s">
        <v>1070</v>
      </c>
      <c r="I234" t="s">
        <v>1071</v>
      </c>
      <c r="J234">
        <v>0</v>
      </c>
      <c r="K234" s="61">
        <v>0</v>
      </c>
      <c r="L234">
        <v>0</v>
      </c>
      <c r="M234">
        <v>0</v>
      </c>
      <c r="N234" t="s">
        <v>752</v>
      </c>
    </row>
    <row r="235" spans="1:14">
      <c r="A235" t="s">
        <v>1340</v>
      </c>
      <c r="B235" s="74" t="s">
        <v>1664</v>
      </c>
      <c r="C235" s="74" t="str">
        <f t="shared" si="4"/>
        <v>所有</v>
      </c>
      <c r="D235">
        <v>4</v>
      </c>
      <c r="E235" s="75">
        <v>2</v>
      </c>
      <c r="F235">
        <v>-100</v>
      </c>
      <c r="G235">
        <v>-200</v>
      </c>
      <c r="H235" t="s">
        <v>1116</v>
      </c>
      <c r="I235" t="s">
        <v>1117</v>
      </c>
      <c r="J235">
        <v>0</v>
      </c>
      <c r="K235" s="61">
        <v>0</v>
      </c>
      <c r="L235">
        <v>0</v>
      </c>
      <c r="M235" s="68">
        <v>0</v>
      </c>
      <c r="N235" t="s">
        <v>1235</v>
      </c>
    </row>
    <row r="236" spans="1:14">
      <c r="A236" t="s">
        <v>1004</v>
      </c>
      <c r="B236" s="74" t="s">
        <v>1436</v>
      </c>
      <c r="C236" s="74" t="str">
        <f t="shared" si="4"/>
        <v>单个</v>
      </c>
      <c r="D236">
        <v>1</v>
      </c>
      <c r="E236" s="75">
        <v>1</v>
      </c>
      <c r="F236">
        <v>0</v>
      </c>
      <c r="G236">
        <v>0</v>
      </c>
      <c r="H236" t="s">
        <v>1053</v>
      </c>
      <c r="I236" t="s">
        <v>1054</v>
      </c>
      <c r="J236">
        <v>0</v>
      </c>
      <c r="K236" s="61">
        <v>0</v>
      </c>
      <c r="L236">
        <v>0</v>
      </c>
      <c r="M236">
        <v>0</v>
      </c>
      <c r="N236" t="s">
        <v>405</v>
      </c>
    </row>
    <row r="237" spans="1:14">
      <c r="A237" t="s">
        <v>1310</v>
      </c>
      <c r="B237" s="74" t="s">
        <v>1584</v>
      </c>
      <c r="C237" s="74" t="str">
        <f t="shared" si="4"/>
        <v>所有</v>
      </c>
      <c r="D237">
        <v>2</v>
      </c>
      <c r="E237" s="75">
        <v>9</v>
      </c>
      <c r="F237">
        <v>0</v>
      </c>
      <c r="G237">
        <v>-100</v>
      </c>
      <c r="H237" t="s">
        <v>1086</v>
      </c>
      <c r="I237" t="s">
        <v>1087</v>
      </c>
      <c r="J237">
        <v>0</v>
      </c>
      <c r="K237" s="61">
        <v>0</v>
      </c>
      <c r="L237">
        <v>0</v>
      </c>
      <c r="M237">
        <v>231564</v>
      </c>
      <c r="N237" t="s">
        <v>416</v>
      </c>
    </row>
    <row r="238" spans="1:14">
      <c r="A238" t="s">
        <v>1360</v>
      </c>
      <c r="B238" s="74" t="s">
        <v>1688</v>
      </c>
      <c r="C238" s="74" t="str">
        <f t="shared" si="4"/>
        <v>所有</v>
      </c>
      <c r="D238">
        <v>4</v>
      </c>
      <c r="E238" s="75">
        <v>2</v>
      </c>
      <c r="F238">
        <v>-100</v>
      </c>
      <c r="G238">
        <v>0</v>
      </c>
      <c r="H238" t="s">
        <v>1103</v>
      </c>
      <c r="I238" t="s">
        <v>1087</v>
      </c>
      <c r="J238">
        <v>0</v>
      </c>
      <c r="K238" s="61">
        <v>0</v>
      </c>
      <c r="L238">
        <v>0</v>
      </c>
      <c r="M238" s="68">
        <v>213564</v>
      </c>
      <c r="N238" t="s">
        <v>1259</v>
      </c>
    </row>
    <row r="239" spans="1:14">
      <c r="A239" t="s">
        <v>1004</v>
      </c>
      <c r="B239" s="74" t="s">
        <v>1390</v>
      </c>
      <c r="C239" s="74" t="str">
        <f t="shared" si="4"/>
        <v>单个</v>
      </c>
      <c r="D239">
        <v>1</v>
      </c>
      <c r="E239" s="75">
        <v>3</v>
      </c>
      <c r="F239">
        <v>-100</v>
      </c>
      <c r="G239">
        <v>-70</v>
      </c>
      <c r="H239" t="s">
        <v>1038</v>
      </c>
      <c r="I239" t="s">
        <v>1029</v>
      </c>
      <c r="J239">
        <v>0</v>
      </c>
      <c r="K239" s="61">
        <v>0</v>
      </c>
      <c r="L239">
        <v>0</v>
      </c>
      <c r="M239">
        <v>0</v>
      </c>
      <c r="N239" t="s">
        <v>1144</v>
      </c>
    </row>
    <row r="240" spans="1:14">
      <c r="A240" t="s">
        <v>50</v>
      </c>
      <c r="B240" s="74" t="s">
        <v>1538</v>
      </c>
      <c r="C240" s="74" t="str">
        <f t="shared" si="4"/>
        <v>单个</v>
      </c>
      <c r="D240">
        <v>2</v>
      </c>
      <c r="E240" s="75">
        <v>3</v>
      </c>
      <c r="F240">
        <v>-100</v>
      </c>
      <c r="G240">
        <v>-70</v>
      </c>
      <c r="H240" t="s">
        <v>1070</v>
      </c>
      <c r="I240" t="s">
        <v>1071</v>
      </c>
      <c r="J240">
        <v>0</v>
      </c>
      <c r="K240" s="61">
        <v>0</v>
      </c>
      <c r="L240">
        <v>0</v>
      </c>
      <c r="M240">
        <v>0</v>
      </c>
      <c r="N240" t="s">
        <v>1173</v>
      </c>
    </row>
    <row r="241" spans="1:14">
      <c r="A241" t="s">
        <v>1004</v>
      </c>
      <c r="B241" s="74" t="s">
        <v>1406</v>
      </c>
      <c r="C241" s="74" t="str">
        <f t="shared" si="4"/>
        <v>后排</v>
      </c>
      <c r="D241">
        <v>1</v>
      </c>
      <c r="E241" s="75">
        <v>1</v>
      </c>
      <c r="F241">
        <v>0</v>
      </c>
      <c r="G241">
        <v>0</v>
      </c>
      <c r="H241" t="s">
        <v>1032</v>
      </c>
      <c r="I241" t="s">
        <v>1033</v>
      </c>
      <c r="J241">
        <v>0</v>
      </c>
      <c r="K241" s="61">
        <v>0</v>
      </c>
      <c r="L241">
        <v>0</v>
      </c>
      <c r="M241">
        <v>0</v>
      </c>
      <c r="N241" t="s">
        <v>1148</v>
      </c>
    </row>
    <row r="242" spans="1:14">
      <c r="A242" t="s">
        <v>42</v>
      </c>
      <c r="B242" s="74" t="s">
        <v>1554</v>
      </c>
      <c r="C242" s="74" t="str">
        <f t="shared" si="4"/>
        <v>后排</v>
      </c>
      <c r="D242">
        <v>2</v>
      </c>
      <c r="E242" s="75">
        <v>1</v>
      </c>
      <c r="F242">
        <v>0</v>
      </c>
      <c r="G242">
        <v>0</v>
      </c>
      <c r="H242" t="s">
        <v>1024</v>
      </c>
      <c r="I242" t="s">
        <v>1037</v>
      </c>
      <c r="J242">
        <v>0</v>
      </c>
      <c r="K242" s="61">
        <v>0</v>
      </c>
      <c r="L242">
        <v>0</v>
      </c>
      <c r="M242">
        <v>0</v>
      </c>
      <c r="N242" t="s">
        <v>1181</v>
      </c>
    </row>
    <row r="243" spans="1:14">
      <c r="A243" t="s">
        <v>1004</v>
      </c>
      <c r="B243" s="74" t="s">
        <v>1447</v>
      </c>
      <c r="C243" s="74" t="str">
        <f t="shared" si="4"/>
        <v>后排</v>
      </c>
      <c r="D243">
        <v>1</v>
      </c>
      <c r="E243" s="75">
        <v>1</v>
      </c>
      <c r="F243">
        <v>0</v>
      </c>
      <c r="G243">
        <v>0</v>
      </c>
      <c r="H243" t="s">
        <v>1032</v>
      </c>
      <c r="I243" t="s">
        <v>1033</v>
      </c>
      <c r="J243">
        <v>0</v>
      </c>
      <c r="K243" s="61">
        <v>0</v>
      </c>
      <c r="L243">
        <v>0</v>
      </c>
      <c r="M243">
        <v>0</v>
      </c>
      <c r="N243" t="s">
        <v>1143</v>
      </c>
    </row>
    <row r="244" spans="1:14">
      <c r="A244" t="s">
        <v>42</v>
      </c>
      <c r="B244" s="74" t="s">
        <v>1595</v>
      </c>
      <c r="C244" s="74" t="str">
        <f t="shared" si="4"/>
        <v>所有</v>
      </c>
      <c r="D244">
        <v>2</v>
      </c>
      <c r="E244" s="75">
        <v>1</v>
      </c>
      <c r="F244">
        <v>0</v>
      </c>
      <c r="G244">
        <v>0</v>
      </c>
      <c r="H244" t="s">
        <v>1024</v>
      </c>
      <c r="I244" t="s">
        <v>1037</v>
      </c>
      <c r="J244">
        <v>0</v>
      </c>
      <c r="K244" s="61">
        <v>0</v>
      </c>
      <c r="L244">
        <v>0</v>
      </c>
      <c r="M244">
        <v>0</v>
      </c>
      <c r="N244" t="s">
        <v>1175</v>
      </c>
    </row>
    <row r="245" spans="1:14">
      <c r="A245" t="s">
        <v>1004</v>
      </c>
      <c r="B245" s="74" t="s">
        <v>1466</v>
      </c>
      <c r="C245" s="74" t="str">
        <f t="shared" si="4"/>
        <v>疗生</v>
      </c>
      <c r="D245">
        <v>1</v>
      </c>
      <c r="E245" s="75">
        <v>1</v>
      </c>
      <c r="F245">
        <v>0</v>
      </c>
      <c r="G245">
        <v>0</v>
      </c>
      <c r="H245" t="s">
        <v>1045</v>
      </c>
      <c r="I245" t="s">
        <v>1027</v>
      </c>
      <c r="J245" t="s">
        <v>1027</v>
      </c>
      <c r="K245" s="61">
        <v>0</v>
      </c>
      <c r="L245">
        <v>0</v>
      </c>
      <c r="M245">
        <v>0</v>
      </c>
      <c r="N245" t="s">
        <v>406</v>
      </c>
    </row>
    <row r="246" spans="1:14">
      <c r="A246" t="s">
        <v>1321</v>
      </c>
      <c r="B246" s="74" t="s">
        <v>1614</v>
      </c>
      <c r="C246" s="74" t="str">
        <f t="shared" si="4"/>
        <v>疗全</v>
      </c>
      <c r="D246">
        <v>2</v>
      </c>
      <c r="E246" s="75">
        <v>1</v>
      </c>
      <c r="F246">
        <v>0</v>
      </c>
      <c r="G246">
        <v>0</v>
      </c>
      <c r="H246" t="s">
        <v>1045</v>
      </c>
      <c r="I246" t="s">
        <v>1027</v>
      </c>
      <c r="J246" t="s">
        <v>1027</v>
      </c>
      <c r="K246" s="61">
        <v>0</v>
      </c>
      <c r="L246">
        <v>0</v>
      </c>
      <c r="M246">
        <v>0</v>
      </c>
      <c r="N246" t="s">
        <v>1209</v>
      </c>
    </row>
    <row r="247" spans="1:14">
      <c r="A247" t="s">
        <v>1004</v>
      </c>
      <c r="B247" s="74" t="s">
        <v>1421</v>
      </c>
      <c r="C247" s="74" t="str">
        <f t="shared" si="4"/>
        <v>一列</v>
      </c>
      <c r="D247">
        <v>1</v>
      </c>
      <c r="E247" s="75">
        <v>7</v>
      </c>
      <c r="F247">
        <v>-100</v>
      </c>
      <c r="G247">
        <v>-70</v>
      </c>
      <c r="H247" t="s">
        <v>1051</v>
      </c>
      <c r="I247" t="s">
        <v>1052</v>
      </c>
      <c r="J247">
        <v>0</v>
      </c>
      <c r="K247" s="61">
        <v>0</v>
      </c>
      <c r="L247">
        <v>0</v>
      </c>
      <c r="M247">
        <v>0</v>
      </c>
      <c r="N247" t="s">
        <v>403</v>
      </c>
    </row>
    <row r="248" spans="1:14">
      <c r="A248" t="s">
        <v>1302</v>
      </c>
      <c r="B248" s="74" t="s">
        <v>1569</v>
      </c>
      <c r="C248" s="74" t="str">
        <f t="shared" si="4"/>
        <v>随机</v>
      </c>
      <c r="D248">
        <v>2</v>
      </c>
      <c r="E248" s="75">
        <v>2</v>
      </c>
      <c r="F248">
        <v>0</v>
      </c>
      <c r="G248">
        <v>-50</v>
      </c>
      <c r="H248" t="s">
        <v>1072</v>
      </c>
      <c r="I248" t="s">
        <v>1073</v>
      </c>
      <c r="J248">
        <v>0</v>
      </c>
      <c r="K248" s="61">
        <v>0</v>
      </c>
      <c r="L248">
        <v>0</v>
      </c>
      <c r="M248">
        <v>0</v>
      </c>
      <c r="N248" t="s">
        <v>904</v>
      </c>
    </row>
    <row r="249" spans="1:14">
      <c r="A249" t="s">
        <v>1343</v>
      </c>
      <c r="B249" s="74" t="s">
        <v>1669</v>
      </c>
      <c r="C249" s="74" t="str">
        <f t="shared" si="4"/>
        <v>随机</v>
      </c>
      <c r="D249">
        <v>4</v>
      </c>
      <c r="E249" s="75">
        <v>2</v>
      </c>
      <c r="F249">
        <v>100</v>
      </c>
      <c r="G249">
        <v>-100</v>
      </c>
      <c r="H249" t="s">
        <v>1106</v>
      </c>
      <c r="I249" t="s">
        <v>1107</v>
      </c>
      <c r="J249">
        <v>0</v>
      </c>
      <c r="K249" s="61">
        <v>0</v>
      </c>
      <c r="L249">
        <v>0</v>
      </c>
      <c r="M249" s="68">
        <v>0</v>
      </c>
      <c r="N249" t="s">
        <v>1240</v>
      </c>
    </row>
    <row r="250" spans="1:14">
      <c r="A250" t="s">
        <v>1004</v>
      </c>
      <c r="B250" s="74" t="s">
        <v>1514</v>
      </c>
      <c r="C250" s="74" t="str">
        <f t="shared" si="4"/>
        <v>单个</v>
      </c>
      <c r="D250">
        <v>1</v>
      </c>
      <c r="E250" s="75">
        <v>1</v>
      </c>
      <c r="F250">
        <v>0</v>
      </c>
      <c r="G250">
        <v>0</v>
      </c>
      <c r="H250" t="s">
        <v>1053</v>
      </c>
      <c r="I250" t="s">
        <v>1054</v>
      </c>
      <c r="J250">
        <v>0</v>
      </c>
      <c r="K250" s="61">
        <v>0</v>
      </c>
      <c r="L250">
        <v>0</v>
      </c>
      <c r="M250">
        <v>0</v>
      </c>
      <c r="N250" t="s">
        <v>1265</v>
      </c>
    </row>
    <row r="251" spans="1:14">
      <c r="A251" t="s">
        <v>1004</v>
      </c>
      <c r="B251" s="74" t="s">
        <v>1471</v>
      </c>
      <c r="C251" s="74" t="str">
        <f t="shared" si="4"/>
        <v>疗生</v>
      </c>
      <c r="D251">
        <v>1</v>
      </c>
      <c r="E251" s="75">
        <v>1</v>
      </c>
      <c r="F251">
        <v>0</v>
      </c>
      <c r="G251">
        <v>0</v>
      </c>
      <c r="H251" t="s">
        <v>1045</v>
      </c>
      <c r="I251" t="s">
        <v>1027</v>
      </c>
      <c r="J251" t="s">
        <v>1027</v>
      </c>
      <c r="K251" s="61">
        <v>0</v>
      </c>
      <c r="L251">
        <v>0</v>
      </c>
      <c r="M251">
        <v>0</v>
      </c>
      <c r="N251" t="s">
        <v>406</v>
      </c>
    </row>
    <row r="252" spans="1:14">
      <c r="A252" t="s">
        <v>1324</v>
      </c>
      <c r="B252" s="74" t="s">
        <v>1619</v>
      </c>
      <c r="C252" s="74" t="str">
        <f t="shared" si="4"/>
        <v>疗全</v>
      </c>
      <c r="D252">
        <v>2</v>
      </c>
      <c r="E252" s="75">
        <v>1</v>
      </c>
      <c r="F252">
        <v>0</v>
      </c>
      <c r="G252">
        <v>0</v>
      </c>
      <c r="H252" t="s">
        <v>1045</v>
      </c>
      <c r="I252" t="s">
        <v>1027</v>
      </c>
      <c r="J252" t="s">
        <v>1027</v>
      </c>
      <c r="K252" s="61">
        <v>0</v>
      </c>
      <c r="L252">
        <v>0</v>
      </c>
      <c r="M252">
        <v>0</v>
      </c>
      <c r="N252" t="s">
        <v>1213</v>
      </c>
    </row>
    <row r="253" spans="1:14">
      <c r="A253" t="s">
        <v>1004</v>
      </c>
      <c r="B253" s="74" t="s">
        <v>1457</v>
      </c>
      <c r="C253" s="74" t="str">
        <f t="shared" si="4"/>
        <v>单个</v>
      </c>
      <c r="D253">
        <v>1</v>
      </c>
      <c r="E253" s="75">
        <v>3</v>
      </c>
      <c r="F253">
        <v>-100</v>
      </c>
      <c r="G253">
        <v>-70</v>
      </c>
      <c r="H253" t="s">
        <v>1046</v>
      </c>
      <c r="I253" t="s">
        <v>1047</v>
      </c>
      <c r="J253">
        <v>0</v>
      </c>
      <c r="K253" s="61">
        <v>0</v>
      </c>
      <c r="L253">
        <v>0</v>
      </c>
      <c r="M253">
        <v>0</v>
      </c>
      <c r="N253" t="s">
        <v>1141</v>
      </c>
    </row>
    <row r="254" spans="1:14">
      <c r="A254" t="s">
        <v>1296</v>
      </c>
      <c r="B254" s="74" t="s">
        <v>1605</v>
      </c>
      <c r="C254" s="74" t="str">
        <f t="shared" si="4"/>
        <v>单个</v>
      </c>
      <c r="D254">
        <v>2</v>
      </c>
      <c r="E254" s="75">
        <v>1</v>
      </c>
      <c r="F254">
        <v>0</v>
      </c>
      <c r="G254">
        <v>0</v>
      </c>
      <c r="H254" t="s">
        <v>1078</v>
      </c>
      <c r="I254" t="s">
        <v>1079</v>
      </c>
      <c r="J254">
        <v>0</v>
      </c>
      <c r="K254" s="61">
        <v>0</v>
      </c>
      <c r="L254">
        <v>0</v>
      </c>
      <c r="M254">
        <v>0</v>
      </c>
      <c r="N254" t="s">
        <v>1185</v>
      </c>
    </row>
    <row r="255" spans="1:14">
      <c r="A255" t="s">
        <v>1004</v>
      </c>
      <c r="B255" s="74" t="s">
        <v>1461</v>
      </c>
      <c r="C255" s="74" t="str">
        <f t="shared" si="4"/>
        <v>后排</v>
      </c>
      <c r="D255">
        <v>1</v>
      </c>
      <c r="E255" s="75">
        <v>1</v>
      </c>
      <c r="F255">
        <v>0</v>
      </c>
      <c r="G255">
        <v>0</v>
      </c>
      <c r="H255" t="s">
        <v>1051</v>
      </c>
      <c r="I255" t="s">
        <v>1052</v>
      </c>
      <c r="J255">
        <v>0</v>
      </c>
      <c r="K255" s="61">
        <v>0</v>
      </c>
      <c r="L255">
        <v>0</v>
      </c>
      <c r="M255">
        <v>0</v>
      </c>
      <c r="N255" t="s">
        <v>740</v>
      </c>
    </row>
    <row r="256" spans="1:14">
      <c r="A256" t="s">
        <v>1320</v>
      </c>
      <c r="B256" s="74" t="s">
        <v>1609</v>
      </c>
      <c r="C256" s="74" t="str">
        <f t="shared" si="4"/>
        <v>后排</v>
      </c>
      <c r="D256">
        <v>2</v>
      </c>
      <c r="E256" s="75">
        <v>1</v>
      </c>
      <c r="F256">
        <v>0</v>
      </c>
      <c r="G256">
        <v>0</v>
      </c>
      <c r="H256" t="s">
        <v>1086</v>
      </c>
      <c r="I256" t="s">
        <v>1087</v>
      </c>
      <c r="J256">
        <v>0</v>
      </c>
      <c r="K256" s="61">
        <v>0</v>
      </c>
      <c r="L256">
        <v>0</v>
      </c>
      <c r="M256" t="s">
        <v>1125</v>
      </c>
      <c r="N256" t="s">
        <v>753</v>
      </c>
    </row>
    <row r="257" spans="1:14">
      <c r="A257" t="s">
        <v>1347</v>
      </c>
      <c r="B257" s="74" t="s">
        <v>1674</v>
      </c>
      <c r="C257" s="74" t="str">
        <f t="shared" si="4"/>
        <v>后排</v>
      </c>
      <c r="D257">
        <v>4</v>
      </c>
      <c r="E257" s="75">
        <v>2</v>
      </c>
      <c r="F257">
        <v>100</v>
      </c>
      <c r="G257">
        <v>-100</v>
      </c>
      <c r="H257" t="s">
        <v>1109</v>
      </c>
      <c r="I257" t="s">
        <v>1069</v>
      </c>
      <c r="J257">
        <v>0</v>
      </c>
      <c r="K257" s="61">
        <v>0</v>
      </c>
      <c r="L257">
        <v>0</v>
      </c>
      <c r="M257" s="68" t="s">
        <v>1130</v>
      </c>
      <c r="N257" t="s">
        <v>1245</v>
      </c>
    </row>
    <row r="258" spans="1:14">
      <c r="A258" t="s">
        <v>1004</v>
      </c>
      <c r="B258" s="74" t="s">
        <v>1497</v>
      </c>
      <c r="C258" s="74" t="str">
        <f t="shared" si="4"/>
        <v>单个</v>
      </c>
      <c r="D258">
        <v>1</v>
      </c>
      <c r="E258" s="75">
        <v>1</v>
      </c>
      <c r="F258">
        <v>0</v>
      </c>
      <c r="G258">
        <v>0</v>
      </c>
      <c r="H258" t="s">
        <v>1032</v>
      </c>
      <c r="I258" t="s">
        <v>1033</v>
      </c>
      <c r="J258">
        <v>0</v>
      </c>
      <c r="K258" s="61">
        <v>0</v>
      </c>
      <c r="L258">
        <v>0</v>
      </c>
      <c r="M258">
        <v>0</v>
      </c>
      <c r="N258" t="s">
        <v>1144</v>
      </c>
    </row>
    <row r="259" spans="1:14">
      <c r="A259" t="s">
        <v>1335</v>
      </c>
      <c r="B259" s="74" t="s">
        <v>1645</v>
      </c>
      <c r="C259" s="74" t="str">
        <f t="shared" si="4"/>
        <v>单个</v>
      </c>
      <c r="D259">
        <v>2</v>
      </c>
      <c r="E259" s="75">
        <v>1</v>
      </c>
      <c r="F259">
        <v>0</v>
      </c>
      <c r="G259">
        <v>0</v>
      </c>
      <c r="H259" t="s">
        <v>1024</v>
      </c>
      <c r="I259" t="s">
        <v>1037</v>
      </c>
      <c r="J259">
        <v>0</v>
      </c>
      <c r="K259" s="61">
        <v>0</v>
      </c>
      <c r="L259">
        <v>0</v>
      </c>
      <c r="M259">
        <v>0</v>
      </c>
      <c r="N259" t="s">
        <v>1228</v>
      </c>
    </row>
    <row r="260" spans="1:14">
      <c r="A260" t="s">
        <v>1353</v>
      </c>
      <c r="B260" s="74" t="s">
        <v>1681</v>
      </c>
      <c r="C260" s="74" t="str">
        <f t="shared" si="4"/>
        <v>单个</v>
      </c>
      <c r="D260">
        <v>4</v>
      </c>
      <c r="E260" s="75">
        <v>2</v>
      </c>
      <c r="F260">
        <v>-100</v>
      </c>
      <c r="G260">
        <v>-200</v>
      </c>
      <c r="H260" t="s">
        <v>1116</v>
      </c>
      <c r="I260" t="s">
        <v>1117</v>
      </c>
      <c r="J260">
        <v>0</v>
      </c>
      <c r="K260" s="61">
        <v>0</v>
      </c>
      <c r="L260">
        <v>0</v>
      </c>
      <c r="M260" s="68">
        <v>0</v>
      </c>
      <c r="N260" t="s">
        <v>1252</v>
      </c>
    </row>
    <row r="261" spans="1:14">
      <c r="A261" t="s">
        <v>1004</v>
      </c>
      <c r="B261" s="74" t="s">
        <v>1392</v>
      </c>
      <c r="C261" s="74" t="str">
        <f t="shared" si="4"/>
        <v>单个</v>
      </c>
      <c r="D261">
        <v>1</v>
      </c>
      <c r="E261" s="75">
        <v>1</v>
      </c>
      <c r="F261">
        <v>0</v>
      </c>
      <c r="G261">
        <v>0</v>
      </c>
      <c r="H261" t="s">
        <v>1032</v>
      </c>
      <c r="I261" t="s">
        <v>1033</v>
      </c>
      <c r="J261">
        <v>0</v>
      </c>
      <c r="K261" s="61">
        <v>0</v>
      </c>
      <c r="L261">
        <v>0</v>
      </c>
      <c r="M261">
        <v>0</v>
      </c>
      <c r="N261" t="s">
        <v>1144</v>
      </c>
    </row>
    <row r="262" spans="1:14">
      <c r="A262" t="s">
        <v>1287</v>
      </c>
      <c r="B262" s="74" t="s">
        <v>1540</v>
      </c>
      <c r="C262" s="74" t="str">
        <f t="shared" si="4"/>
        <v>所有</v>
      </c>
      <c r="D262">
        <v>2</v>
      </c>
      <c r="E262" s="75">
        <v>1</v>
      </c>
      <c r="F262">
        <v>0</v>
      </c>
      <c r="G262">
        <v>0</v>
      </c>
      <c r="H262" t="s">
        <v>1024</v>
      </c>
      <c r="I262" t="s">
        <v>1037</v>
      </c>
      <c r="J262">
        <v>0</v>
      </c>
      <c r="K262" s="61">
        <v>0</v>
      </c>
      <c r="L262">
        <v>0</v>
      </c>
      <c r="M262">
        <v>0</v>
      </c>
      <c r="N262" t="s">
        <v>1175</v>
      </c>
    </row>
    <row r="263" spans="1:14">
      <c r="A263" t="s">
        <v>1004</v>
      </c>
      <c r="B263" s="74" t="s">
        <v>1459</v>
      </c>
      <c r="C263" s="74" t="str">
        <f t="shared" si="4"/>
        <v>前排</v>
      </c>
      <c r="D263">
        <v>1</v>
      </c>
      <c r="E263" s="75">
        <v>1</v>
      </c>
      <c r="F263">
        <v>0</v>
      </c>
      <c r="G263">
        <v>0</v>
      </c>
      <c r="H263" t="s">
        <v>1034</v>
      </c>
      <c r="I263" t="s">
        <v>1057</v>
      </c>
      <c r="J263">
        <v>0</v>
      </c>
      <c r="K263" s="61" t="s">
        <v>1058</v>
      </c>
      <c r="L263">
        <v>0</v>
      </c>
      <c r="M263" t="s">
        <v>1133</v>
      </c>
      <c r="N263" t="s">
        <v>415</v>
      </c>
    </row>
    <row r="264" spans="1:14">
      <c r="A264" t="s">
        <v>1318</v>
      </c>
      <c r="B264" s="74" t="s">
        <v>1607</v>
      </c>
      <c r="C264" s="74" t="str">
        <f t="shared" si="4"/>
        <v>所有</v>
      </c>
      <c r="D264">
        <v>2</v>
      </c>
      <c r="E264" s="75">
        <v>2</v>
      </c>
      <c r="F264">
        <v>0</v>
      </c>
      <c r="G264">
        <v>-100</v>
      </c>
      <c r="H264" t="s">
        <v>1090</v>
      </c>
      <c r="I264" t="s">
        <v>1091</v>
      </c>
      <c r="J264">
        <v>0</v>
      </c>
      <c r="K264" s="61">
        <v>0</v>
      </c>
      <c r="L264">
        <v>0</v>
      </c>
      <c r="M264">
        <v>0</v>
      </c>
      <c r="N264" t="s">
        <v>410</v>
      </c>
    </row>
    <row r="265" spans="1:14">
      <c r="A265" t="s">
        <v>1004</v>
      </c>
      <c r="B265" s="74" t="s">
        <v>1494</v>
      </c>
      <c r="C265" s="74" t="str">
        <f t="shared" si="4"/>
        <v>后排</v>
      </c>
      <c r="D265">
        <v>1</v>
      </c>
      <c r="E265" s="75">
        <v>1</v>
      </c>
      <c r="F265">
        <v>0</v>
      </c>
      <c r="G265">
        <v>0</v>
      </c>
      <c r="H265" t="s">
        <v>1032</v>
      </c>
      <c r="I265" t="s">
        <v>1033</v>
      </c>
      <c r="J265">
        <v>0</v>
      </c>
      <c r="K265" s="61">
        <v>0</v>
      </c>
      <c r="L265">
        <v>0</v>
      </c>
      <c r="M265">
        <v>0</v>
      </c>
      <c r="N265" t="s">
        <v>1147</v>
      </c>
    </row>
    <row r="266" spans="1:14">
      <c r="A266" t="s">
        <v>1332</v>
      </c>
      <c r="B266" s="74" t="s">
        <v>1642</v>
      </c>
      <c r="C266" s="74" t="str">
        <f t="shared" si="4"/>
        <v>后排</v>
      </c>
      <c r="D266">
        <v>2</v>
      </c>
      <c r="E266" s="75">
        <v>1</v>
      </c>
      <c r="F266">
        <v>0</v>
      </c>
      <c r="G266">
        <v>0</v>
      </c>
      <c r="H266" t="s">
        <v>1024</v>
      </c>
      <c r="I266" t="s">
        <v>1037</v>
      </c>
      <c r="J266">
        <v>0</v>
      </c>
      <c r="K266" s="61">
        <v>0</v>
      </c>
      <c r="L266">
        <v>0</v>
      </c>
      <c r="M266">
        <v>0</v>
      </c>
      <c r="N266" t="s">
        <v>1225</v>
      </c>
    </row>
    <row r="267" spans="1:14">
      <c r="A267" t="s">
        <v>1004</v>
      </c>
      <c r="B267" s="74" t="s">
        <v>1488</v>
      </c>
      <c r="C267" s="74" t="str">
        <f t="shared" si="4"/>
        <v>单个</v>
      </c>
      <c r="D267">
        <v>1</v>
      </c>
      <c r="E267" s="75">
        <v>3</v>
      </c>
      <c r="F267">
        <v>-100</v>
      </c>
      <c r="G267">
        <v>-70</v>
      </c>
      <c r="H267" t="s">
        <v>1038</v>
      </c>
      <c r="I267" t="s">
        <v>1029</v>
      </c>
      <c r="J267">
        <v>0</v>
      </c>
      <c r="K267" s="61">
        <v>0</v>
      </c>
      <c r="L267">
        <v>0</v>
      </c>
      <c r="M267">
        <v>0</v>
      </c>
      <c r="N267" t="s">
        <v>405</v>
      </c>
    </row>
    <row r="268" spans="1:14">
      <c r="A268" t="s">
        <v>277</v>
      </c>
      <c r="B268" s="74" t="s">
        <v>1636</v>
      </c>
      <c r="C268" s="74" t="str">
        <f t="shared" si="4"/>
        <v>前排</v>
      </c>
      <c r="D268">
        <v>2</v>
      </c>
      <c r="E268" s="75">
        <v>5</v>
      </c>
      <c r="F268">
        <v>-100</v>
      </c>
      <c r="G268">
        <v>-70</v>
      </c>
      <c r="H268" t="s">
        <v>1070</v>
      </c>
      <c r="I268" t="s">
        <v>1071</v>
      </c>
      <c r="J268">
        <v>0</v>
      </c>
      <c r="K268" s="61">
        <v>0</v>
      </c>
      <c r="L268">
        <v>0</v>
      </c>
      <c r="M268" t="s">
        <v>1133</v>
      </c>
      <c r="N268" t="s">
        <v>415</v>
      </c>
    </row>
    <row r="269" spans="1:14">
      <c r="A269" t="s">
        <v>1352</v>
      </c>
      <c r="B269" s="74" t="s">
        <v>1679</v>
      </c>
      <c r="C269" s="74" t="str">
        <f t="shared" si="4"/>
        <v>前排</v>
      </c>
      <c r="D269">
        <v>4</v>
      </c>
      <c r="E269" s="75">
        <v>2</v>
      </c>
      <c r="F269">
        <v>-100</v>
      </c>
      <c r="G269">
        <v>-200</v>
      </c>
      <c r="H269" t="s">
        <v>1114</v>
      </c>
      <c r="I269" t="s">
        <v>1057</v>
      </c>
      <c r="J269">
        <v>0</v>
      </c>
      <c r="K269" s="61">
        <v>0</v>
      </c>
      <c r="L269">
        <v>0</v>
      </c>
      <c r="M269" s="68" t="s">
        <v>1133</v>
      </c>
      <c r="N269" t="s">
        <v>1250</v>
      </c>
    </row>
    <row r="270" spans="1:14">
      <c r="A270" t="s">
        <v>1004</v>
      </c>
      <c r="B270" s="74" t="s">
        <v>1500</v>
      </c>
      <c r="C270" s="74" t="str">
        <f t="shared" si="4"/>
        <v>单个</v>
      </c>
      <c r="D270">
        <v>1</v>
      </c>
      <c r="E270" s="75">
        <v>3</v>
      </c>
      <c r="F270">
        <v>-100</v>
      </c>
      <c r="G270">
        <v>-70</v>
      </c>
      <c r="H270" t="s">
        <v>1046</v>
      </c>
      <c r="I270" t="s">
        <v>1047</v>
      </c>
      <c r="J270">
        <v>0</v>
      </c>
      <c r="K270" s="61">
        <v>0</v>
      </c>
      <c r="L270">
        <v>0</v>
      </c>
      <c r="M270">
        <v>0</v>
      </c>
      <c r="N270" t="s">
        <v>764</v>
      </c>
    </row>
    <row r="271" spans="1:14">
      <c r="A271" t="s">
        <v>60</v>
      </c>
      <c r="B271" s="74" t="s">
        <v>1648</v>
      </c>
      <c r="C271" s="74" t="str">
        <f t="shared" si="4"/>
        <v>一列</v>
      </c>
      <c r="D271">
        <v>2</v>
      </c>
      <c r="E271" s="75">
        <v>7</v>
      </c>
      <c r="F271">
        <v>0</v>
      </c>
      <c r="G271">
        <v>-100</v>
      </c>
      <c r="H271" t="s">
        <v>1078</v>
      </c>
      <c r="I271" t="s">
        <v>1079</v>
      </c>
      <c r="J271">
        <v>0</v>
      </c>
      <c r="K271" s="61">
        <v>0</v>
      </c>
      <c r="L271">
        <v>0</v>
      </c>
      <c r="M271">
        <v>0</v>
      </c>
      <c r="N271" t="s">
        <v>1230</v>
      </c>
    </row>
    <row r="272" spans="1:14">
      <c r="A272" t="s">
        <v>1004</v>
      </c>
      <c r="B272" s="74" t="s">
        <v>1380</v>
      </c>
      <c r="C272" s="74" t="str">
        <f t="shared" si="4"/>
        <v>前排</v>
      </c>
      <c r="D272">
        <v>1</v>
      </c>
      <c r="E272" s="75">
        <v>7</v>
      </c>
      <c r="F272">
        <v>-100</v>
      </c>
      <c r="G272">
        <v>-70</v>
      </c>
      <c r="H272" t="s">
        <v>1038</v>
      </c>
      <c r="I272" t="s">
        <v>1029</v>
      </c>
      <c r="J272">
        <v>0</v>
      </c>
      <c r="K272" s="61">
        <v>0</v>
      </c>
      <c r="L272">
        <v>0</v>
      </c>
      <c r="M272" t="s">
        <v>1133</v>
      </c>
      <c r="N272" t="s">
        <v>404</v>
      </c>
    </row>
    <row r="273" spans="1:14">
      <c r="A273" t="s">
        <v>1278</v>
      </c>
      <c r="B273" s="74" t="s">
        <v>1528</v>
      </c>
      <c r="C273" s="74" t="str">
        <f t="shared" si="4"/>
        <v>前排</v>
      </c>
      <c r="D273">
        <v>2</v>
      </c>
      <c r="E273" s="75">
        <v>5</v>
      </c>
      <c r="F273">
        <v>-100</v>
      </c>
      <c r="G273">
        <v>-70</v>
      </c>
      <c r="H273" t="s">
        <v>1070</v>
      </c>
      <c r="I273" t="s">
        <v>1071</v>
      </c>
      <c r="J273">
        <v>0</v>
      </c>
      <c r="K273" s="61">
        <v>0</v>
      </c>
      <c r="L273">
        <v>0</v>
      </c>
      <c r="M273" t="s">
        <v>1133</v>
      </c>
      <c r="N273" t="s">
        <v>1165</v>
      </c>
    </row>
    <row r="274" spans="1:14">
      <c r="A274" t="s">
        <v>1004</v>
      </c>
      <c r="B274" s="74" t="s">
        <v>1408</v>
      </c>
      <c r="C274" s="74" t="str">
        <f t="shared" si="4"/>
        <v>单个</v>
      </c>
      <c r="D274">
        <v>1</v>
      </c>
      <c r="E274" s="75">
        <v>1</v>
      </c>
      <c r="F274">
        <v>0</v>
      </c>
      <c r="G274">
        <v>0</v>
      </c>
      <c r="H274" t="s">
        <v>1053</v>
      </c>
      <c r="I274" t="s">
        <v>1054</v>
      </c>
      <c r="J274">
        <v>0</v>
      </c>
      <c r="K274" s="61">
        <v>0</v>
      </c>
      <c r="L274">
        <v>0</v>
      </c>
      <c r="M274">
        <v>0</v>
      </c>
      <c r="N274" t="s">
        <v>1141</v>
      </c>
    </row>
    <row r="275" spans="1:14">
      <c r="A275" t="s">
        <v>1295</v>
      </c>
      <c r="B275" s="74" t="s">
        <v>1556</v>
      </c>
      <c r="C275" s="74" t="str">
        <f t="shared" si="4"/>
        <v>单个</v>
      </c>
      <c r="D275">
        <v>2</v>
      </c>
      <c r="E275" s="75">
        <v>1</v>
      </c>
      <c r="F275">
        <v>0</v>
      </c>
      <c r="G275">
        <v>0</v>
      </c>
      <c r="H275" t="s">
        <v>1086</v>
      </c>
      <c r="I275" t="s">
        <v>1087</v>
      </c>
      <c r="J275">
        <v>0</v>
      </c>
      <c r="K275" s="61">
        <v>0</v>
      </c>
      <c r="L275">
        <v>0</v>
      </c>
      <c r="M275">
        <v>0</v>
      </c>
      <c r="N275" t="s">
        <v>1185</v>
      </c>
    </row>
    <row r="276" spans="1:14">
      <c r="A276" t="s">
        <v>1004</v>
      </c>
      <c r="B276" s="74" t="s">
        <v>1369</v>
      </c>
      <c r="C276" s="74" t="str">
        <f t="shared" si="4"/>
        <v>所有</v>
      </c>
      <c r="D276">
        <v>1</v>
      </c>
      <c r="E276" s="75">
        <v>1</v>
      </c>
      <c r="F276">
        <v>0</v>
      </c>
      <c r="G276">
        <v>0</v>
      </c>
      <c r="H276" t="s">
        <v>1024</v>
      </c>
      <c r="I276" t="s">
        <v>1025</v>
      </c>
      <c r="J276">
        <v>0</v>
      </c>
      <c r="K276" s="61">
        <v>0</v>
      </c>
      <c r="L276">
        <v>0</v>
      </c>
      <c r="M276">
        <v>0</v>
      </c>
      <c r="N276" t="s">
        <v>892</v>
      </c>
    </row>
    <row r="277" spans="1:14">
      <c r="A277" t="s">
        <v>1273</v>
      </c>
      <c r="B277" s="74" t="s">
        <v>1517</v>
      </c>
      <c r="C277" s="74" t="str">
        <f t="shared" si="4"/>
        <v>所有</v>
      </c>
      <c r="D277">
        <v>2</v>
      </c>
      <c r="E277" s="75">
        <v>2</v>
      </c>
      <c r="F277">
        <v>0</v>
      </c>
      <c r="G277">
        <v>-100</v>
      </c>
      <c r="H277" t="s">
        <v>1063</v>
      </c>
      <c r="I277" t="s">
        <v>1064</v>
      </c>
      <c r="J277">
        <v>0</v>
      </c>
      <c r="K277" s="61">
        <v>0</v>
      </c>
      <c r="L277">
        <v>0</v>
      </c>
      <c r="M277">
        <v>0</v>
      </c>
      <c r="N277" t="s">
        <v>730</v>
      </c>
    </row>
    <row r="278" spans="1:14">
      <c r="A278" t="s">
        <v>31</v>
      </c>
      <c r="B278" s="74" t="s">
        <v>1662</v>
      </c>
      <c r="C278" s="74" t="str">
        <f t="shared" si="4"/>
        <v>所有</v>
      </c>
      <c r="D278">
        <v>4</v>
      </c>
      <c r="E278" s="75">
        <v>2</v>
      </c>
      <c r="F278">
        <v>100</v>
      </c>
      <c r="G278">
        <v>-200</v>
      </c>
      <c r="H278" t="s">
        <v>1101</v>
      </c>
      <c r="I278" t="s">
        <v>1054</v>
      </c>
      <c r="J278">
        <v>0</v>
      </c>
      <c r="K278" s="61">
        <v>0</v>
      </c>
      <c r="L278">
        <v>0</v>
      </c>
      <c r="M278" s="68">
        <v>231564</v>
      </c>
      <c r="N278" t="s">
        <v>1233</v>
      </c>
    </row>
    <row r="279" spans="1:14">
      <c r="A279" t="s">
        <v>1004</v>
      </c>
      <c r="B279" s="74" t="s">
        <v>1511</v>
      </c>
      <c r="C279" s="74" t="str">
        <f t="shared" si="4"/>
        <v>单个</v>
      </c>
      <c r="D279">
        <v>1</v>
      </c>
      <c r="E279" s="75">
        <v>1</v>
      </c>
      <c r="F279">
        <v>0</v>
      </c>
      <c r="G279">
        <v>0</v>
      </c>
      <c r="H279" t="s">
        <v>1032</v>
      </c>
      <c r="I279" t="s">
        <v>1033</v>
      </c>
      <c r="J279">
        <v>0</v>
      </c>
      <c r="K279" s="61">
        <v>0</v>
      </c>
      <c r="L279">
        <v>0</v>
      </c>
      <c r="M279">
        <v>0</v>
      </c>
      <c r="N279" t="s">
        <v>1141</v>
      </c>
    </row>
    <row r="280" spans="1:14">
      <c r="A280" t="s">
        <v>1297</v>
      </c>
      <c r="B280" s="74" t="s">
        <v>1659</v>
      </c>
      <c r="C280" s="74" t="str">
        <f t="shared" si="4"/>
        <v>所有</v>
      </c>
      <c r="D280">
        <v>2</v>
      </c>
      <c r="E280" s="75">
        <v>1</v>
      </c>
      <c r="F280">
        <v>0</v>
      </c>
      <c r="G280">
        <v>0</v>
      </c>
      <c r="H280" t="s">
        <v>1024</v>
      </c>
      <c r="I280" t="s">
        <v>1037</v>
      </c>
      <c r="J280">
        <v>0</v>
      </c>
      <c r="K280" s="61">
        <v>0</v>
      </c>
      <c r="L280">
        <v>0</v>
      </c>
      <c r="M280">
        <v>0</v>
      </c>
      <c r="N280" t="s">
        <v>1184</v>
      </c>
    </row>
    <row r="281" spans="1:14">
      <c r="A281" t="s">
        <v>1004</v>
      </c>
      <c r="B281" s="74" t="s">
        <v>1507</v>
      </c>
      <c r="C281" s="74" t="str">
        <f t="shared" si="4"/>
        <v>前排</v>
      </c>
      <c r="D281">
        <v>1</v>
      </c>
      <c r="E281" s="75">
        <v>1</v>
      </c>
      <c r="F281">
        <v>0</v>
      </c>
      <c r="G281">
        <v>0</v>
      </c>
      <c r="H281" t="s">
        <v>1032</v>
      </c>
      <c r="I281" t="s">
        <v>1033</v>
      </c>
      <c r="J281">
        <v>0</v>
      </c>
      <c r="K281" s="61">
        <v>0</v>
      </c>
      <c r="L281">
        <v>0</v>
      </c>
      <c r="M281" t="s">
        <v>1133</v>
      </c>
      <c r="N281" t="s">
        <v>1142</v>
      </c>
    </row>
    <row r="282" spans="1:14">
      <c r="A282" t="s">
        <v>1297</v>
      </c>
      <c r="B282" s="74" t="s">
        <v>1655</v>
      </c>
      <c r="C282" s="74" t="str">
        <f t="shared" si="4"/>
        <v>前排</v>
      </c>
      <c r="D282">
        <v>2</v>
      </c>
      <c r="E282" s="75">
        <v>1</v>
      </c>
      <c r="F282">
        <v>0</v>
      </c>
      <c r="G282">
        <v>0</v>
      </c>
      <c r="H282" t="s">
        <v>1024</v>
      </c>
      <c r="I282" t="s">
        <v>1037</v>
      </c>
      <c r="J282">
        <v>0</v>
      </c>
      <c r="K282" s="61">
        <v>0</v>
      </c>
      <c r="L282">
        <v>0</v>
      </c>
      <c r="M282" t="s">
        <v>1133</v>
      </c>
      <c r="N282" t="s">
        <v>1203</v>
      </c>
    </row>
    <row r="283" spans="1:14">
      <c r="A283" t="s">
        <v>1004</v>
      </c>
      <c r="B283" s="74" t="s">
        <v>1512</v>
      </c>
      <c r="C283" s="74" t="str">
        <f t="shared" si="4"/>
        <v>单个</v>
      </c>
      <c r="D283">
        <v>1</v>
      </c>
      <c r="E283" s="75">
        <v>1</v>
      </c>
      <c r="F283">
        <v>0</v>
      </c>
      <c r="G283">
        <v>0</v>
      </c>
      <c r="H283" t="s">
        <v>1053</v>
      </c>
      <c r="I283" t="s">
        <v>1054</v>
      </c>
      <c r="J283">
        <v>0</v>
      </c>
      <c r="K283" s="61">
        <v>0</v>
      </c>
      <c r="L283">
        <v>0</v>
      </c>
      <c r="M283">
        <v>0</v>
      </c>
      <c r="N283" t="s">
        <v>1141</v>
      </c>
    </row>
    <row r="284" spans="1:14">
      <c r="A284" t="s">
        <v>1313</v>
      </c>
      <c r="B284" s="74" t="s">
        <v>1660</v>
      </c>
      <c r="C284" s="74" t="str">
        <f t="shared" si="4"/>
        <v>随机</v>
      </c>
      <c r="D284">
        <v>2</v>
      </c>
      <c r="E284" s="75">
        <v>1</v>
      </c>
      <c r="F284">
        <v>0</v>
      </c>
      <c r="G284">
        <v>0</v>
      </c>
      <c r="H284" t="s">
        <v>1086</v>
      </c>
      <c r="I284" t="s">
        <v>1087</v>
      </c>
      <c r="J284">
        <v>0</v>
      </c>
      <c r="K284" s="61">
        <v>0</v>
      </c>
      <c r="L284">
        <v>0</v>
      </c>
      <c r="M284">
        <v>0</v>
      </c>
      <c r="N284" t="s">
        <v>1186</v>
      </c>
    </row>
    <row r="285" spans="1:14">
      <c r="A285" t="s">
        <v>1004</v>
      </c>
      <c r="B285" s="74" t="s">
        <v>1440</v>
      </c>
      <c r="C285" s="74" t="str">
        <f t="shared" si="4"/>
        <v>单个</v>
      </c>
      <c r="D285">
        <v>1</v>
      </c>
      <c r="E285" s="75">
        <v>1</v>
      </c>
      <c r="F285">
        <v>0</v>
      </c>
      <c r="G285">
        <v>0</v>
      </c>
      <c r="H285" t="s">
        <v>1053</v>
      </c>
      <c r="I285" t="s">
        <v>1054</v>
      </c>
      <c r="J285">
        <v>0</v>
      </c>
      <c r="K285" s="61">
        <v>0</v>
      </c>
      <c r="L285">
        <v>0</v>
      </c>
      <c r="M285">
        <v>0</v>
      </c>
      <c r="N285" t="s">
        <v>1144</v>
      </c>
    </row>
    <row r="286" spans="1:14">
      <c r="A286" t="s">
        <v>1313</v>
      </c>
      <c r="B286" s="74" t="s">
        <v>1588</v>
      </c>
      <c r="C286" s="74" t="str">
        <f t="shared" si="4"/>
        <v>所有</v>
      </c>
      <c r="D286">
        <v>2</v>
      </c>
      <c r="E286" s="75">
        <v>9</v>
      </c>
      <c r="F286">
        <v>0</v>
      </c>
      <c r="G286">
        <v>-100</v>
      </c>
      <c r="H286" t="s">
        <v>1086</v>
      </c>
      <c r="I286" t="s">
        <v>1087</v>
      </c>
      <c r="J286">
        <v>0</v>
      </c>
      <c r="K286" s="61">
        <v>0</v>
      </c>
      <c r="L286">
        <v>0</v>
      </c>
      <c r="M286">
        <v>0</v>
      </c>
      <c r="N286" t="s">
        <v>1175</v>
      </c>
    </row>
    <row r="287" spans="1:14">
      <c r="A287" t="s">
        <v>1004</v>
      </c>
      <c r="B287" s="74" t="s">
        <v>1432</v>
      </c>
      <c r="C287" s="74" t="str">
        <f t="shared" si="4"/>
        <v>疗生</v>
      </c>
      <c r="D287">
        <v>1</v>
      </c>
      <c r="E287" s="75">
        <v>1</v>
      </c>
      <c r="F287">
        <v>0</v>
      </c>
      <c r="G287">
        <v>0</v>
      </c>
      <c r="H287" t="s">
        <v>1045</v>
      </c>
      <c r="I287" t="s">
        <v>1027</v>
      </c>
      <c r="J287" t="s">
        <v>1027</v>
      </c>
      <c r="K287" s="61">
        <v>0</v>
      </c>
      <c r="L287">
        <v>0</v>
      </c>
      <c r="M287">
        <v>0</v>
      </c>
      <c r="N287" t="s">
        <v>411</v>
      </c>
    </row>
    <row r="288" spans="1:14">
      <c r="A288" t="s">
        <v>275</v>
      </c>
      <c r="B288" s="74" t="s">
        <v>1580</v>
      </c>
      <c r="C288" s="74" t="str">
        <f t="shared" si="4"/>
        <v>疗全</v>
      </c>
      <c r="D288">
        <v>2</v>
      </c>
      <c r="E288" s="75">
        <v>1</v>
      </c>
      <c r="F288">
        <v>0</v>
      </c>
      <c r="G288">
        <v>0</v>
      </c>
      <c r="H288" t="s">
        <v>1045</v>
      </c>
      <c r="I288" t="s">
        <v>1027</v>
      </c>
      <c r="J288" t="s">
        <v>1027</v>
      </c>
      <c r="K288" s="61">
        <v>0</v>
      </c>
      <c r="L288">
        <v>0</v>
      </c>
      <c r="M288">
        <v>0</v>
      </c>
      <c r="N288" t="s">
        <v>412</v>
      </c>
    </row>
    <row r="289" spans="1:14">
      <c r="A289" t="s">
        <v>1004</v>
      </c>
      <c r="B289" s="74" t="s">
        <v>1422</v>
      </c>
      <c r="C289" s="74" t="str">
        <f t="shared" si="4"/>
        <v>一列</v>
      </c>
      <c r="D289">
        <v>1</v>
      </c>
      <c r="E289" s="75">
        <v>7</v>
      </c>
      <c r="F289">
        <v>0</v>
      </c>
      <c r="G289">
        <v>-100</v>
      </c>
      <c r="H289" t="s">
        <v>1028</v>
      </c>
      <c r="I289" t="s">
        <v>1050</v>
      </c>
      <c r="J289">
        <v>0</v>
      </c>
      <c r="K289" s="61">
        <v>0</v>
      </c>
      <c r="L289">
        <v>0</v>
      </c>
      <c r="M289">
        <v>0</v>
      </c>
      <c r="N289" t="s">
        <v>761</v>
      </c>
    </row>
    <row r="290" spans="1:14">
      <c r="A290" t="s">
        <v>68</v>
      </c>
      <c r="B290" s="74" t="s">
        <v>1570</v>
      </c>
      <c r="C290" s="74" t="str">
        <f t="shared" ref="C290:C337" si="5">MID($N290,2,2)</f>
        <v>一列</v>
      </c>
      <c r="D290">
        <v>2</v>
      </c>
      <c r="E290" s="75">
        <v>7</v>
      </c>
      <c r="F290">
        <v>0</v>
      </c>
      <c r="G290">
        <v>-100</v>
      </c>
      <c r="H290" t="s">
        <v>1083</v>
      </c>
      <c r="I290" t="s">
        <v>1029</v>
      </c>
      <c r="J290">
        <v>0</v>
      </c>
      <c r="K290" s="61">
        <v>0</v>
      </c>
      <c r="L290">
        <v>0</v>
      </c>
      <c r="M290">
        <v>0</v>
      </c>
      <c r="N290" t="s">
        <v>910</v>
      </c>
    </row>
    <row r="291" spans="1:14">
      <c r="A291" t="s">
        <v>1344</v>
      </c>
      <c r="B291" s="74" t="s">
        <v>1670</v>
      </c>
      <c r="C291" s="74" t="str">
        <f t="shared" si="5"/>
        <v>一列</v>
      </c>
      <c r="D291">
        <v>4</v>
      </c>
      <c r="E291" s="75">
        <v>2</v>
      </c>
      <c r="F291">
        <v>-100</v>
      </c>
      <c r="G291">
        <v>-200</v>
      </c>
      <c r="H291" t="s">
        <v>1108</v>
      </c>
      <c r="I291" t="s">
        <v>1029</v>
      </c>
      <c r="J291">
        <v>0</v>
      </c>
      <c r="K291" s="61">
        <v>0</v>
      </c>
      <c r="L291">
        <v>0</v>
      </c>
      <c r="M291" s="68">
        <v>0</v>
      </c>
      <c r="N291" t="s">
        <v>1241</v>
      </c>
    </row>
    <row r="292" spans="1:14">
      <c r="A292" t="s">
        <v>1004</v>
      </c>
      <c r="B292" s="74" t="s">
        <v>1445</v>
      </c>
      <c r="C292" s="74" t="str">
        <f t="shared" si="5"/>
        <v>后排</v>
      </c>
      <c r="D292">
        <v>1</v>
      </c>
      <c r="E292" s="75">
        <v>1</v>
      </c>
      <c r="F292">
        <v>0</v>
      </c>
      <c r="G292">
        <v>0</v>
      </c>
      <c r="H292" t="s">
        <v>1053</v>
      </c>
      <c r="I292" t="s">
        <v>1054</v>
      </c>
      <c r="J292">
        <v>0</v>
      </c>
      <c r="K292" s="61">
        <v>0</v>
      </c>
      <c r="L292">
        <v>0</v>
      </c>
      <c r="M292">
        <v>0</v>
      </c>
      <c r="N292" t="s">
        <v>1148</v>
      </c>
    </row>
    <row r="293" spans="1:14">
      <c r="A293" t="s">
        <v>1295</v>
      </c>
      <c r="B293" s="74" t="s">
        <v>1593</v>
      </c>
      <c r="C293" s="74" t="str">
        <f t="shared" si="5"/>
        <v>后排</v>
      </c>
      <c r="D293">
        <v>2</v>
      </c>
      <c r="E293" s="75">
        <v>5</v>
      </c>
      <c r="F293">
        <v>0</v>
      </c>
      <c r="G293">
        <v>-190</v>
      </c>
      <c r="H293" t="s">
        <v>1086</v>
      </c>
      <c r="I293" t="s">
        <v>1087</v>
      </c>
      <c r="J293">
        <v>0</v>
      </c>
      <c r="K293" s="61">
        <v>0</v>
      </c>
      <c r="L293">
        <v>0</v>
      </c>
      <c r="M293">
        <v>0</v>
      </c>
      <c r="N293" t="s">
        <v>1181</v>
      </c>
    </row>
    <row r="294" spans="1:14">
      <c r="A294" t="s">
        <v>1004</v>
      </c>
      <c r="B294" s="74" t="s">
        <v>1428</v>
      </c>
      <c r="C294" s="74" t="str">
        <f t="shared" si="5"/>
        <v>后排</v>
      </c>
      <c r="D294">
        <v>1</v>
      </c>
      <c r="E294" s="75">
        <v>7</v>
      </c>
      <c r="F294">
        <v>-100</v>
      </c>
      <c r="G294">
        <v>-70</v>
      </c>
      <c r="H294" t="s">
        <v>1038</v>
      </c>
      <c r="I294" t="s">
        <v>1029</v>
      </c>
      <c r="J294">
        <v>0</v>
      </c>
      <c r="K294" s="61">
        <v>0</v>
      </c>
      <c r="L294">
        <v>0</v>
      </c>
      <c r="M294">
        <v>0</v>
      </c>
      <c r="N294" t="s">
        <v>1147</v>
      </c>
    </row>
    <row r="295" spans="1:14">
      <c r="A295" t="s">
        <v>1305</v>
      </c>
      <c r="B295" s="74" t="s">
        <v>1576</v>
      </c>
      <c r="C295" s="74" t="str">
        <f t="shared" si="5"/>
        <v>后排</v>
      </c>
      <c r="D295">
        <v>2</v>
      </c>
      <c r="E295" s="75">
        <v>5</v>
      </c>
      <c r="F295">
        <v>-100</v>
      </c>
      <c r="G295">
        <v>-70</v>
      </c>
      <c r="H295" t="s">
        <v>1070</v>
      </c>
      <c r="I295" t="s">
        <v>1071</v>
      </c>
      <c r="J295">
        <v>0</v>
      </c>
      <c r="K295" s="61">
        <v>0</v>
      </c>
      <c r="L295">
        <v>0</v>
      </c>
      <c r="M295">
        <v>0</v>
      </c>
      <c r="N295" t="s">
        <v>1177</v>
      </c>
    </row>
    <row r="296" spans="1:14">
      <c r="A296" t="s">
        <v>1004</v>
      </c>
      <c r="B296" s="74" t="s">
        <v>1398</v>
      </c>
      <c r="C296" s="74" t="str">
        <f t="shared" si="5"/>
        <v>后排</v>
      </c>
      <c r="D296">
        <v>1</v>
      </c>
      <c r="E296" s="75">
        <v>1</v>
      </c>
      <c r="F296">
        <v>0</v>
      </c>
      <c r="G296">
        <v>0</v>
      </c>
      <c r="H296" t="s">
        <v>1041</v>
      </c>
      <c r="I296" t="s">
        <v>1042</v>
      </c>
      <c r="J296">
        <v>0</v>
      </c>
      <c r="K296" s="61">
        <v>0</v>
      </c>
      <c r="L296">
        <v>0</v>
      </c>
      <c r="M296">
        <v>0</v>
      </c>
      <c r="N296" t="s">
        <v>1143</v>
      </c>
    </row>
    <row r="297" spans="1:14">
      <c r="A297" t="s">
        <v>1291</v>
      </c>
      <c r="B297" s="74" t="s">
        <v>1546</v>
      </c>
      <c r="C297" s="74" t="str">
        <f t="shared" si="5"/>
        <v>后排</v>
      </c>
      <c r="D297">
        <v>2</v>
      </c>
      <c r="E297" s="75">
        <v>5</v>
      </c>
      <c r="F297">
        <v>-100</v>
      </c>
      <c r="G297">
        <v>-70</v>
      </c>
      <c r="H297" t="s">
        <v>1075</v>
      </c>
      <c r="I297" t="s">
        <v>1076</v>
      </c>
      <c r="J297">
        <v>0</v>
      </c>
      <c r="K297" s="61">
        <v>0</v>
      </c>
      <c r="L297">
        <v>0</v>
      </c>
      <c r="M297">
        <v>0</v>
      </c>
      <c r="N297" t="s">
        <v>1181</v>
      </c>
    </row>
    <row r="298" spans="1:14">
      <c r="A298" t="s">
        <v>1004</v>
      </c>
      <c r="B298" s="74" t="s">
        <v>1510</v>
      </c>
      <c r="C298" s="74" t="str">
        <f t="shared" si="5"/>
        <v>单个</v>
      </c>
      <c r="D298">
        <v>1</v>
      </c>
      <c r="E298" s="75">
        <v>3</v>
      </c>
      <c r="F298">
        <v>-100</v>
      </c>
      <c r="G298">
        <v>-70</v>
      </c>
      <c r="H298" t="s">
        <v>1061</v>
      </c>
      <c r="I298" t="s">
        <v>1062</v>
      </c>
      <c r="J298">
        <v>0</v>
      </c>
      <c r="K298" s="61">
        <v>0</v>
      </c>
      <c r="L298">
        <v>0</v>
      </c>
      <c r="M298">
        <v>0</v>
      </c>
      <c r="N298" t="s">
        <v>1144</v>
      </c>
    </row>
    <row r="299" spans="1:14">
      <c r="A299" t="s">
        <v>1339</v>
      </c>
      <c r="B299" s="74" t="s">
        <v>1658</v>
      </c>
      <c r="C299" s="74" t="str">
        <f t="shared" si="5"/>
        <v>单个</v>
      </c>
      <c r="D299">
        <v>2</v>
      </c>
      <c r="E299" s="75">
        <v>1</v>
      </c>
      <c r="F299">
        <v>0</v>
      </c>
      <c r="G299">
        <v>0</v>
      </c>
      <c r="H299" t="s">
        <v>1099</v>
      </c>
      <c r="I299" t="s">
        <v>1100</v>
      </c>
      <c r="J299">
        <v>0</v>
      </c>
      <c r="K299" s="61">
        <v>0</v>
      </c>
      <c r="L299">
        <v>0</v>
      </c>
      <c r="M299">
        <v>0</v>
      </c>
      <c r="N299" t="s">
        <v>1173</v>
      </c>
    </row>
    <row r="300" spans="1:14">
      <c r="A300" t="s">
        <v>1004</v>
      </c>
      <c r="B300" s="74" t="s">
        <v>1404</v>
      </c>
      <c r="C300" s="74" t="str">
        <f t="shared" si="5"/>
        <v>单个</v>
      </c>
      <c r="D300">
        <v>1</v>
      </c>
      <c r="E300" s="75">
        <v>3</v>
      </c>
      <c r="F300">
        <v>-100</v>
      </c>
      <c r="G300">
        <v>-70</v>
      </c>
      <c r="H300" t="s">
        <v>1038</v>
      </c>
      <c r="I300" t="s">
        <v>1029</v>
      </c>
      <c r="J300">
        <v>0</v>
      </c>
      <c r="K300" s="61">
        <v>0</v>
      </c>
      <c r="L300">
        <v>0</v>
      </c>
      <c r="M300">
        <v>0</v>
      </c>
      <c r="N300" t="s">
        <v>1141</v>
      </c>
    </row>
    <row r="301" spans="1:14">
      <c r="A301" t="s">
        <v>1294</v>
      </c>
      <c r="B301" s="74" t="s">
        <v>1552</v>
      </c>
      <c r="C301" s="74" t="str">
        <f t="shared" si="5"/>
        <v>所有</v>
      </c>
      <c r="D301">
        <v>2</v>
      </c>
      <c r="E301" s="75">
        <v>2</v>
      </c>
      <c r="F301">
        <v>0</v>
      </c>
      <c r="G301">
        <v>-100</v>
      </c>
      <c r="H301" t="s">
        <v>1070</v>
      </c>
      <c r="I301" t="s">
        <v>1071</v>
      </c>
      <c r="J301">
        <v>0</v>
      </c>
      <c r="K301" s="61">
        <v>0</v>
      </c>
      <c r="L301">
        <v>0</v>
      </c>
      <c r="M301">
        <v>0</v>
      </c>
      <c r="N301" t="s">
        <v>1184</v>
      </c>
    </row>
    <row r="302" spans="1:14">
      <c r="A302" t="s">
        <v>1004</v>
      </c>
      <c r="B302" s="74" t="s">
        <v>1374</v>
      </c>
      <c r="C302" s="74" t="str">
        <f t="shared" si="5"/>
        <v>所有</v>
      </c>
      <c r="D302">
        <v>1</v>
      </c>
      <c r="E302" s="75">
        <v>1</v>
      </c>
      <c r="F302">
        <v>0</v>
      </c>
      <c r="G302">
        <v>0</v>
      </c>
      <c r="H302" t="s">
        <v>1034</v>
      </c>
      <c r="I302" t="s">
        <v>1035</v>
      </c>
      <c r="J302">
        <v>0</v>
      </c>
      <c r="K302" s="61" t="s">
        <v>1036</v>
      </c>
      <c r="L302">
        <v>0</v>
      </c>
      <c r="M302">
        <v>0</v>
      </c>
      <c r="N302" t="s">
        <v>1140</v>
      </c>
    </row>
    <row r="303" spans="1:14">
      <c r="A303" t="s">
        <v>22</v>
      </c>
      <c r="B303" s="74" t="s">
        <v>1522</v>
      </c>
      <c r="C303" s="74" t="str">
        <f t="shared" si="5"/>
        <v>所有</v>
      </c>
      <c r="D303">
        <v>2</v>
      </c>
      <c r="E303" s="75">
        <v>2</v>
      </c>
      <c r="F303">
        <v>0</v>
      </c>
      <c r="G303">
        <v>-200</v>
      </c>
      <c r="H303" t="s">
        <v>1066</v>
      </c>
      <c r="I303" t="s">
        <v>1067</v>
      </c>
      <c r="J303">
        <v>0</v>
      </c>
      <c r="K303" s="61">
        <v>0</v>
      </c>
      <c r="L303">
        <v>0</v>
      </c>
      <c r="M303">
        <v>0</v>
      </c>
      <c r="N303" t="s">
        <v>902</v>
      </c>
    </row>
    <row r="304" spans="1:14">
      <c r="A304" t="s">
        <v>1341</v>
      </c>
      <c r="B304" s="74" t="s">
        <v>1665</v>
      </c>
      <c r="C304" s="74" t="str">
        <f t="shared" si="5"/>
        <v>所有</v>
      </c>
      <c r="D304">
        <v>4</v>
      </c>
      <c r="E304" s="75">
        <v>2</v>
      </c>
      <c r="F304">
        <v>-100</v>
      </c>
      <c r="G304">
        <v>-235</v>
      </c>
      <c r="H304" t="s">
        <v>1104</v>
      </c>
      <c r="I304" t="s">
        <v>1035</v>
      </c>
      <c r="J304">
        <v>0</v>
      </c>
      <c r="K304" s="61">
        <v>0</v>
      </c>
      <c r="L304">
        <v>0</v>
      </c>
      <c r="M304" s="68" t="s">
        <v>1127</v>
      </c>
      <c r="N304" t="s">
        <v>1236</v>
      </c>
    </row>
    <row r="305" spans="1:14">
      <c r="A305" t="s">
        <v>1004</v>
      </c>
      <c r="B305" s="74" t="s">
        <v>1477</v>
      </c>
      <c r="C305" s="74" t="str">
        <f t="shared" si="5"/>
        <v>单个</v>
      </c>
      <c r="D305">
        <v>1</v>
      </c>
      <c r="E305" s="75">
        <v>1</v>
      </c>
      <c r="F305">
        <v>0</v>
      </c>
      <c r="G305">
        <v>0</v>
      </c>
      <c r="H305" t="s">
        <v>1053</v>
      </c>
      <c r="I305" t="s">
        <v>1054</v>
      </c>
      <c r="J305">
        <v>0</v>
      </c>
      <c r="K305" s="61">
        <v>0</v>
      </c>
      <c r="L305">
        <v>0</v>
      </c>
      <c r="M305">
        <v>0</v>
      </c>
      <c r="N305" t="s">
        <v>1144</v>
      </c>
    </row>
    <row r="306" spans="1:14">
      <c r="A306" t="s">
        <v>1313</v>
      </c>
      <c r="B306" s="74" t="s">
        <v>1625</v>
      </c>
      <c r="C306" s="74" t="str">
        <f t="shared" si="5"/>
        <v>一列</v>
      </c>
      <c r="D306">
        <v>2</v>
      </c>
      <c r="E306" s="75">
        <v>7</v>
      </c>
      <c r="F306">
        <v>0</v>
      </c>
      <c r="G306">
        <v>-140</v>
      </c>
      <c r="H306" t="s">
        <v>1086</v>
      </c>
      <c r="I306" t="s">
        <v>1087</v>
      </c>
      <c r="J306">
        <v>0</v>
      </c>
      <c r="K306" s="61">
        <v>0</v>
      </c>
      <c r="L306">
        <v>0</v>
      </c>
      <c r="M306">
        <v>0</v>
      </c>
      <c r="N306" t="s">
        <v>1182</v>
      </c>
    </row>
    <row r="307" spans="1:14">
      <c r="A307" t="s">
        <v>1004</v>
      </c>
      <c r="B307" s="74" t="s">
        <v>1501</v>
      </c>
      <c r="C307" s="74" t="str">
        <f t="shared" si="5"/>
        <v>所有</v>
      </c>
      <c r="D307">
        <v>1</v>
      </c>
      <c r="E307" s="75">
        <v>1</v>
      </c>
      <c r="F307">
        <v>0</v>
      </c>
      <c r="G307">
        <v>0</v>
      </c>
      <c r="H307" t="s">
        <v>1041</v>
      </c>
      <c r="I307" t="s">
        <v>1042</v>
      </c>
      <c r="J307">
        <v>0</v>
      </c>
      <c r="K307" s="61">
        <v>0</v>
      </c>
      <c r="L307">
        <v>0</v>
      </c>
      <c r="M307">
        <v>0</v>
      </c>
      <c r="N307" t="s">
        <v>898</v>
      </c>
    </row>
    <row r="308" spans="1:14">
      <c r="A308" t="s">
        <v>25</v>
      </c>
      <c r="B308" s="74" t="s">
        <v>1649</v>
      </c>
      <c r="C308" s="74" t="str">
        <f t="shared" si="5"/>
        <v>所有</v>
      </c>
      <c r="D308">
        <v>2</v>
      </c>
      <c r="E308" s="75">
        <v>2</v>
      </c>
      <c r="F308">
        <v>0</v>
      </c>
      <c r="G308">
        <v>-150</v>
      </c>
      <c r="H308" t="s">
        <v>1098</v>
      </c>
      <c r="I308" t="s">
        <v>1057</v>
      </c>
      <c r="J308">
        <v>0</v>
      </c>
      <c r="K308" s="61">
        <v>0</v>
      </c>
      <c r="L308">
        <v>0</v>
      </c>
      <c r="M308">
        <v>0</v>
      </c>
      <c r="N308" t="s">
        <v>1231</v>
      </c>
    </row>
    <row r="309" spans="1:14">
      <c r="A309" t="s">
        <v>1004</v>
      </c>
      <c r="B309" s="74" t="s">
        <v>1513</v>
      </c>
      <c r="C309" s="74" t="str">
        <f t="shared" si="5"/>
        <v>后排</v>
      </c>
      <c r="D309">
        <v>1</v>
      </c>
      <c r="E309" s="75">
        <v>7</v>
      </c>
      <c r="F309">
        <v>-100</v>
      </c>
      <c r="G309">
        <v>-70</v>
      </c>
      <c r="H309" t="s">
        <v>1038</v>
      </c>
      <c r="I309" t="s">
        <v>1029</v>
      </c>
      <c r="J309">
        <v>0</v>
      </c>
      <c r="K309" s="61">
        <v>0</v>
      </c>
      <c r="L309">
        <v>0</v>
      </c>
      <c r="M309">
        <v>0</v>
      </c>
      <c r="N309" t="s">
        <v>1143</v>
      </c>
    </row>
    <row r="310" spans="1:14">
      <c r="A310" t="s">
        <v>1294</v>
      </c>
      <c r="B310" s="74" t="s">
        <v>1661</v>
      </c>
      <c r="C310" s="74" t="str">
        <f t="shared" si="5"/>
        <v>后排</v>
      </c>
      <c r="D310">
        <v>2</v>
      </c>
      <c r="E310" s="75">
        <v>5</v>
      </c>
      <c r="F310">
        <v>-100</v>
      </c>
      <c r="G310">
        <v>-70</v>
      </c>
      <c r="H310" t="s">
        <v>1070</v>
      </c>
      <c r="I310" t="s">
        <v>1071</v>
      </c>
      <c r="J310">
        <v>0</v>
      </c>
      <c r="K310" s="61">
        <v>0</v>
      </c>
      <c r="L310">
        <v>0</v>
      </c>
      <c r="M310">
        <v>0</v>
      </c>
      <c r="N310" t="s">
        <v>1189</v>
      </c>
    </row>
    <row r="311" spans="1:14">
      <c r="A311" t="s">
        <v>1004</v>
      </c>
      <c r="B311" s="74" t="s">
        <v>1454</v>
      </c>
      <c r="C311" s="74" t="str">
        <f t="shared" si="5"/>
        <v>单个</v>
      </c>
      <c r="D311">
        <v>1</v>
      </c>
      <c r="E311" s="75">
        <v>3</v>
      </c>
      <c r="F311">
        <v>-100</v>
      </c>
      <c r="G311">
        <v>-70</v>
      </c>
      <c r="H311" t="s">
        <v>1038</v>
      </c>
      <c r="I311" t="s">
        <v>1029</v>
      </c>
      <c r="J311">
        <v>0</v>
      </c>
      <c r="K311" s="61">
        <v>0</v>
      </c>
      <c r="L311">
        <v>0</v>
      </c>
      <c r="M311">
        <v>0</v>
      </c>
      <c r="N311" t="s">
        <v>1144</v>
      </c>
    </row>
    <row r="312" spans="1:14">
      <c r="A312" t="s">
        <v>1296</v>
      </c>
      <c r="B312" s="74" t="s">
        <v>1602</v>
      </c>
      <c r="C312" s="74" t="str">
        <f t="shared" si="5"/>
        <v>一列</v>
      </c>
      <c r="D312">
        <v>2</v>
      </c>
      <c r="E312" s="75">
        <v>7</v>
      </c>
      <c r="F312">
        <v>0</v>
      </c>
      <c r="G312">
        <v>-100</v>
      </c>
      <c r="H312" t="s">
        <v>1070</v>
      </c>
      <c r="I312" t="s">
        <v>1071</v>
      </c>
      <c r="J312">
        <v>0</v>
      </c>
      <c r="K312" s="61">
        <v>0</v>
      </c>
      <c r="L312">
        <v>0</v>
      </c>
      <c r="M312">
        <v>0</v>
      </c>
      <c r="N312" t="s">
        <v>1182</v>
      </c>
    </row>
    <row r="313" spans="1:14">
      <c r="A313" t="s">
        <v>1004</v>
      </c>
      <c r="B313" s="74" t="s">
        <v>1509</v>
      </c>
      <c r="C313" s="74" t="str">
        <f t="shared" si="5"/>
        <v>单个</v>
      </c>
      <c r="D313">
        <v>1</v>
      </c>
      <c r="E313" s="75">
        <v>3</v>
      </c>
      <c r="F313">
        <v>-100</v>
      </c>
      <c r="G313">
        <v>-70</v>
      </c>
      <c r="H313" t="s">
        <v>1038</v>
      </c>
      <c r="I313" t="s">
        <v>1029</v>
      </c>
      <c r="J313">
        <v>0</v>
      </c>
      <c r="K313" s="61">
        <v>0</v>
      </c>
      <c r="L313">
        <v>0</v>
      </c>
      <c r="M313">
        <v>0</v>
      </c>
      <c r="N313" t="s">
        <v>1141</v>
      </c>
    </row>
    <row r="314" spans="1:14">
      <c r="A314" t="s">
        <v>1294</v>
      </c>
      <c r="B314" s="74" t="s">
        <v>1657</v>
      </c>
      <c r="C314" s="74" t="str">
        <f t="shared" si="5"/>
        <v>单个</v>
      </c>
      <c r="D314">
        <v>2</v>
      </c>
      <c r="E314" s="75">
        <v>3</v>
      </c>
      <c r="F314">
        <v>-100</v>
      </c>
      <c r="G314">
        <v>-70</v>
      </c>
      <c r="H314" t="s">
        <v>1070</v>
      </c>
      <c r="I314" t="s">
        <v>1071</v>
      </c>
      <c r="J314">
        <v>0</v>
      </c>
      <c r="K314" s="61">
        <v>0</v>
      </c>
      <c r="L314">
        <v>0</v>
      </c>
      <c r="M314">
        <v>0</v>
      </c>
      <c r="N314" t="s">
        <v>1185</v>
      </c>
    </row>
    <row r="315" spans="1:14">
      <c r="A315" t="s">
        <v>1004</v>
      </c>
      <c r="B315" s="74" t="s">
        <v>1464</v>
      </c>
      <c r="C315" s="74" t="str">
        <f t="shared" si="5"/>
        <v>后排</v>
      </c>
      <c r="D315">
        <v>1</v>
      </c>
      <c r="E315" s="75">
        <v>5</v>
      </c>
      <c r="F315">
        <v>-100</v>
      </c>
      <c r="G315">
        <v>-70</v>
      </c>
      <c r="H315" t="s">
        <v>1030</v>
      </c>
      <c r="I315" t="s">
        <v>1044</v>
      </c>
      <c r="J315">
        <v>0</v>
      </c>
      <c r="K315" s="61">
        <v>0</v>
      </c>
      <c r="L315">
        <v>0</v>
      </c>
      <c r="M315">
        <v>0</v>
      </c>
      <c r="N315" t="s">
        <v>740</v>
      </c>
    </row>
    <row r="316" spans="1:14">
      <c r="A316" t="s">
        <v>1319</v>
      </c>
      <c r="B316" s="74" t="s">
        <v>1612</v>
      </c>
      <c r="C316" s="74" t="str">
        <f t="shared" si="5"/>
        <v>后排</v>
      </c>
      <c r="D316">
        <v>2</v>
      </c>
      <c r="E316" s="75">
        <v>2</v>
      </c>
      <c r="F316">
        <v>0</v>
      </c>
      <c r="G316">
        <v>0</v>
      </c>
      <c r="H316" t="s">
        <v>1092</v>
      </c>
      <c r="I316" t="s">
        <v>1044</v>
      </c>
      <c r="J316">
        <v>0</v>
      </c>
      <c r="K316" s="61">
        <v>0</v>
      </c>
      <c r="L316">
        <v>0</v>
      </c>
      <c r="M316">
        <v>0</v>
      </c>
      <c r="N316" t="s">
        <v>731</v>
      </c>
    </row>
    <row r="317" spans="1:14">
      <c r="A317" t="s">
        <v>1350</v>
      </c>
      <c r="B317" s="74" t="s">
        <v>1677</v>
      </c>
      <c r="C317" s="74" t="str">
        <f t="shared" si="5"/>
        <v>后排</v>
      </c>
      <c r="D317">
        <v>4</v>
      </c>
      <c r="E317" s="75">
        <v>5</v>
      </c>
      <c r="F317">
        <v>-100</v>
      </c>
      <c r="G317">
        <v>-230</v>
      </c>
      <c r="H317" t="s">
        <v>1112</v>
      </c>
      <c r="I317" t="s">
        <v>1044</v>
      </c>
      <c r="J317">
        <v>0</v>
      </c>
      <c r="K317" s="61">
        <v>0</v>
      </c>
      <c r="L317">
        <v>0</v>
      </c>
      <c r="M317" s="68" t="s">
        <v>1132</v>
      </c>
      <c r="N317" t="s">
        <v>1248</v>
      </c>
    </row>
    <row r="318" spans="1:14">
      <c r="A318" t="s">
        <v>1004</v>
      </c>
      <c r="B318" s="74" t="s">
        <v>1515</v>
      </c>
      <c r="C318" s="74" t="str">
        <f t="shared" si="5"/>
        <v/>
      </c>
      <c r="D318">
        <v>1</v>
      </c>
      <c r="E318" s="75">
        <v>3</v>
      </c>
      <c r="F318">
        <v>-100</v>
      </c>
      <c r="G318">
        <v>-70</v>
      </c>
      <c r="H318" t="s">
        <v>1038</v>
      </c>
      <c r="I318" t="s">
        <v>1029</v>
      </c>
      <c r="J318">
        <v>0</v>
      </c>
      <c r="K318" s="61">
        <v>0</v>
      </c>
      <c r="L318">
        <v>0</v>
      </c>
      <c r="M318">
        <v>0</v>
      </c>
      <c r="N318" t="s">
        <v>1266</v>
      </c>
    </row>
    <row r="319" spans="1:14">
      <c r="A319" t="s">
        <v>1004</v>
      </c>
      <c r="B319" s="74" t="s">
        <v>1396</v>
      </c>
      <c r="C319" s="74" t="str">
        <f t="shared" si="5"/>
        <v>单个</v>
      </c>
      <c r="D319">
        <v>1</v>
      </c>
      <c r="E319" s="75">
        <v>3</v>
      </c>
      <c r="F319">
        <v>-100</v>
      </c>
      <c r="G319">
        <v>-70</v>
      </c>
      <c r="H319" t="s">
        <v>1041</v>
      </c>
      <c r="I319" t="s">
        <v>1042</v>
      </c>
      <c r="J319">
        <v>0</v>
      </c>
      <c r="K319" s="61">
        <v>0</v>
      </c>
      <c r="L319">
        <v>0</v>
      </c>
      <c r="M319">
        <v>0</v>
      </c>
      <c r="N319" t="s">
        <v>1144</v>
      </c>
    </row>
    <row r="320" spans="1:14">
      <c r="A320" t="s">
        <v>1289</v>
      </c>
      <c r="B320" s="74" t="s">
        <v>1544</v>
      </c>
      <c r="C320" s="74" t="str">
        <f t="shared" si="5"/>
        <v>前排</v>
      </c>
      <c r="D320">
        <v>2</v>
      </c>
      <c r="E320" s="75">
        <v>5</v>
      </c>
      <c r="F320">
        <v>-100</v>
      </c>
      <c r="G320">
        <v>-70</v>
      </c>
      <c r="H320" t="s">
        <v>1075</v>
      </c>
      <c r="I320" t="s">
        <v>1076</v>
      </c>
      <c r="J320">
        <v>0</v>
      </c>
      <c r="K320" s="61">
        <v>0</v>
      </c>
      <c r="L320">
        <v>0</v>
      </c>
      <c r="M320" t="s">
        <v>1133</v>
      </c>
      <c r="N320" t="s">
        <v>1179</v>
      </c>
    </row>
    <row r="321" spans="1:14">
      <c r="A321" t="s">
        <v>1004</v>
      </c>
      <c r="B321" s="74" t="s">
        <v>1413</v>
      </c>
      <c r="C321" s="74" t="str">
        <f t="shared" si="5"/>
        <v>后排</v>
      </c>
      <c r="D321">
        <v>1</v>
      </c>
      <c r="E321" s="75">
        <v>1</v>
      </c>
      <c r="F321">
        <v>0</v>
      </c>
      <c r="G321">
        <v>0</v>
      </c>
      <c r="H321" t="s">
        <v>1055</v>
      </c>
      <c r="I321" t="s">
        <v>1056</v>
      </c>
      <c r="J321">
        <v>0</v>
      </c>
      <c r="K321" s="61">
        <v>0</v>
      </c>
      <c r="L321">
        <v>0</v>
      </c>
      <c r="M321">
        <v>0</v>
      </c>
      <c r="N321" t="s">
        <v>1143</v>
      </c>
    </row>
    <row r="322" spans="1:14">
      <c r="A322" t="s">
        <v>1299</v>
      </c>
      <c r="B322" s="74" t="s">
        <v>1561</v>
      </c>
      <c r="C322" s="74" t="str">
        <f t="shared" si="5"/>
        <v>后排</v>
      </c>
      <c r="D322">
        <v>2</v>
      </c>
      <c r="E322" s="75">
        <v>1</v>
      </c>
      <c r="F322">
        <v>0</v>
      </c>
      <c r="G322">
        <v>0</v>
      </c>
      <c r="H322" t="s">
        <v>1088</v>
      </c>
      <c r="I322" t="s">
        <v>1089</v>
      </c>
      <c r="J322">
        <v>0</v>
      </c>
      <c r="K322" s="61">
        <v>0</v>
      </c>
      <c r="L322">
        <v>0</v>
      </c>
      <c r="M322">
        <v>0</v>
      </c>
      <c r="N322" t="s">
        <v>1181</v>
      </c>
    </row>
    <row r="323" spans="1:14">
      <c r="A323" t="s">
        <v>1004</v>
      </c>
      <c r="B323" s="74" t="s">
        <v>1451</v>
      </c>
      <c r="C323" s="74" t="str">
        <f t="shared" si="5"/>
        <v>单个</v>
      </c>
      <c r="D323">
        <v>1</v>
      </c>
      <c r="E323" s="75">
        <v>1</v>
      </c>
      <c r="F323">
        <v>0</v>
      </c>
      <c r="G323">
        <v>0</v>
      </c>
      <c r="H323" t="s">
        <v>1055</v>
      </c>
      <c r="I323" t="s">
        <v>1056</v>
      </c>
      <c r="J323">
        <v>0</v>
      </c>
      <c r="K323" s="61">
        <v>0</v>
      </c>
      <c r="L323">
        <v>0</v>
      </c>
      <c r="M323">
        <v>0</v>
      </c>
      <c r="N323" t="s">
        <v>1141</v>
      </c>
    </row>
    <row r="324" spans="1:14">
      <c r="A324" t="s">
        <v>1299</v>
      </c>
      <c r="B324" s="74" t="s">
        <v>1599</v>
      </c>
      <c r="C324" s="74" t="str">
        <f t="shared" si="5"/>
        <v>前排</v>
      </c>
      <c r="D324">
        <v>2</v>
      </c>
      <c r="E324" s="75">
        <v>1</v>
      </c>
      <c r="F324">
        <v>0</v>
      </c>
      <c r="G324">
        <v>0</v>
      </c>
      <c r="H324" t="s">
        <v>1088</v>
      </c>
      <c r="I324" t="s">
        <v>1089</v>
      </c>
      <c r="J324">
        <v>0</v>
      </c>
      <c r="K324" s="61">
        <v>0</v>
      </c>
      <c r="L324">
        <v>0</v>
      </c>
      <c r="M324" t="s">
        <v>1133</v>
      </c>
      <c r="N324" t="s">
        <v>1203</v>
      </c>
    </row>
    <row r="325" spans="1:14">
      <c r="A325" t="s">
        <v>1004</v>
      </c>
      <c r="B325" s="74" t="s">
        <v>1434</v>
      </c>
      <c r="C325" s="74" t="str">
        <f t="shared" si="5"/>
        <v>单个</v>
      </c>
      <c r="D325">
        <v>1</v>
      </c>
      <c r="E325" s="75">
        <v>3</v>
      </c>
      <c r="F325">
        <v>-100</v>
      </c>
      <c r="G325">
        <v>-70</v>
      </c>
      <c r="H325" t="s">
        <v>1038</v>
      </c>
      <c r="I325" t="s">
        <v>1029</v>
      </c>
      <c r="J325">
        <v>0</v>
      </c>
      <c r="K325" s="61">
        <v>0</v>
      </c>
      <c r="L325">
        <v>0</v>
      </c>
      <c r="M325">
        <v>0</v>
      </c>
      <c r="N325" t="s">
        <v>1144</v>
      </c>
    </row>
    <row r="326" spans="1:14">
      <c r="A326" t="s">
        <v>158</v>
      </c>
      <c r="B326" s="74" t="s">
        <v>1582</v>
      </c>
      <c r="C326" s="74" t="str">
        <f t="shared" si="5"/>
        <v>前排</v>
      </c>
      <c r="D326">
        <v>2</v>
      </c>
      <c r="E326" s="75">
        <v>5</v>
      </c>
      <c r="F326">
        <v>-100</v>
      </c>
      <c r="G326">
        <v>-70</v>
      </c>
      <c r="H326" t="s">
        <v>1070</v>
      </c>
      <c r="I326" t="s">
        <v>1071</v>
      </c>
      <c r="J326">
        <v>0</v>
      </c>
      <c r="K326" s="61">
        <v>0</v>
      </c>
      <c r="L326">
        <v>0</v>
      </c>
      <c r="M326" t="s">
        <v>1133</v>
      </c>
      <c r="N326" t="s">
        <v>1199</v>
      </c>
    </row>
    <row r="327" spans="1:14">
      <c r="A327" t="s">
        <v>1359</v>
      </c>
      <c r="B327" s="74" t="s">
        <v>1687</v>
      </c>
      <c r="C327" s="74" t="str">
        <f t="shared" si="5"/>
        <v>前排</v>
      </c>
      <c r="D327">
        <v>4</v>
      </c>
      <c r="E327" s="75">
        <v>2</v>
      </c>
      <c r="F327">
        <v>-100</v>
      </c>
      <c r="G327">
        <v>-200</v>
      </c>
      <c r="H327" t="s">
        <v>1108</v>
      </c>
      <c r="I327" t="s">
        <v>1029</v>
      </c>
      <c r="J327">
        <v>0</v>
      </c>
      <c r="K327" s="61">
        <v>0</v>
      </c>
      <c r="L327">
        <v>0</v>
      </c>
      <c r="M327" s="68" t="s">
        <v>1133</v>
      </c>
      <c r="N327" t="s">
        <v>1258</v>
      </c>
    </row>
    <row r="328" spans="1:14">
      <c r="A328" t="s">
        <v>1004</v>
      </c>
      <c r="B328" s="74" t="s">
        <v>1441</v>
      </c>
      <c r="C328" s="74" t="str">
        <f t="shared" si="5"/>
        <v>单个</v>
      </c>
      <c r="D328">
        <v>1</v>
      </c>
      <c r="E328" s="75">
        <v>1</v>
      </c>
      <c r="F328">
        <v>0</v>
      </c>
      <c r="G328">
        <v>0</v>
      </c>
      <c r="H328" t="s">
        <v>1032</v>
      </c>
      <c r="I328" t="s">
        <v>1033</v>
      </c>
      <c r="J328">
        <v>0</v>
      </c>
      <c r="K328" s="61">
        <v>0</v>
      </c>
      <c r="L328">
        <v>0</v>
      </c>
      <c r="M328">
        <v>0</v>
      </c>
      <c r="N328" t="s">
        <v>1144</v>
      </c>
    </row>
    <row r="329" spans="1:14">
      <c r="A329" t="s">
        <v>1314</v>
      </c>
      <c r="B329" s="74" t="s">
        <v>1589</v>
      </c>
      <c r="C329" s="74" t="str">
        <f t="shared" si="5"/>
        <v>单个</v>
      </c>
      <c r="D329">
        <v>2</v>
      </c>
      <c r="E329" s="75">
        <v>1</v>
      </c>
      <c r="F329">
        <v>0</v>
      </c>
      <c r="G329">
        <v>0</v>
      </c>
      <c r="H329" t="s">
        <v>1024</v>
      </c>
      <c r="I329" t="s">
        <v>1037</v>
      </c>
      <c r="J329">
        <v>0</v>
      </c>
      <c r="K329" s="61">
        <v>0</v>
      </c>
      <c r="L329">
        <v>0</v>
      </c>
      <c r="M329">
        <v>0</v>
      </c>
      <c r="N329" t="s">
        <v>1173</v>
      </c>
    </row>
    <row r="330" spans="1:14">
      <c r="A330" t="s">
        <v>1004</v>
      </c>
      <c r="B330" s="74" t="s">
        <v>1433</v>
      </c>
      <c r="C330" s="74" t="str">
        <f t="shared" si="5"/>
        <v>单个</v>
      </c>
      <c r="D330">
        <v>1</v>
      </c>
      <c r="E330" s="75">
        <v>3</v>
      </c>
      <c r="F330">
        <v>-100</v>
      </c>
      <c r="G330">
        <v>-70</v>
      </c>
      <c r="H330" t="s">
        <v>1038</v>
      </c>
      <c r="I330" t="s">
        <v>1029</v>
      </c>
      <c r="J330">
        <v>0</v>
      </c>
      <c r="K330" s="61">
        <v>0</v>
      </c>
      <c r="L330">
        <v>0</v>
      </c>
      <c r="M330">
        <v>0</v>
      </c>
      <c r="N330" t="s">
        <v>764</v>
      </c>
    </row>
    <row r="331" spans="1:14">
      <c r="A331" t="s">
        <v>54</v>
      </c>
      <c r="B331" s="74" t="s">
        <v>1581</v>
      </c>
      <c r="C331" s="74" t="str">
        <f t="shared" si="5"/>
        <v>单个</v>
      </c>
      <c r="D331">
        <v>2</v>
      </c>
      <c r="E331" s="75">
        <v>3</v>
      </c>
      <c r="F331">
        <v>-100</v>
      </c>
      <c r="G331">
        <v>-70</v>
      </c>
      <c r="H331" t="s">
        <v>1719</v>
      </c>
      <c r="I331" t="s">
        <v>1720</v>
      </c>
      <c r="J331">
        <v>0</v>
      </c>
      <c r="K331" s="61">
        <v>0</v>
      </c>
      <c r="L331">
        <v>0</v>
      </c>
      <c r="M331">
        <v>0</v>
      </c>
      <c r="N331" t="s">
        <v>1198</v>
      </c>
    </row>
    <row r="332" spans="1:14">
      <c r="A332" t="s">
        <v>1004</v>
      </c>
      <c r="B332" s="74" t="s">
        <v>1710</v>
      </c>
      <c r="C332" s="74" t="str">
        <f t="shared" si="5"/>
        <v>单个</v>
      </c>
      <c r="D332">
        <v>1</v>
      </c>
      <c r="E332" s="75">
        <v>3</v>
      </c>
      <c r="F332">
        <v>-100</v>
      </c>
      <c r="G332">
        <v>-70</v>
      </c>
      <c r="H332" t="s">
        <v>1038</v>
      </c>
      <c r="I332" t="s">
        <v>1029</v>
      </c>
      <c r="J332">
        <v>0</v>
      </c>
      <c r="K332" s="61">
        <v>0</v>
      </c>
      <c r="L332">
        <v>0</v>
      </c>
      <c r="M332">
        <v>0</v>
      </c>
      <c r="N332" t="s">
        <v>1144</v>
      </c>
    </row>
    <row r="333" spans="1:14">
      <c r="A333" t="s">
        <v>1366</v>
      </c>
      <c r="B333" s="74" t="s">
        <v>1711</v>
      </c>
      <c r="C333" s="74" t="str">
        <f t="shared" si="5"/>
        <v>敌方</v>
      </c>
      <c r="D333">
        <v>2</v>
      </c>
      <c r="E333" s="75">
        <v>2</v>
      </c>
      <c r="F333">
        <v>0</v>
      </c>
      <c r="G333">
        <v>-100</v>
      </c>
      <c r="H333" t="s">
        <v>1081</v>
      </c>
      <c r="I333" t="s">
        <v>1050</v>
      </c>
      <c r="J333">
        <v>0</v>
      </c>
      <c r="K333" s="61">
        <v>0</v>
      </c>
      <c r="L333">
        <v>0</v>
      </c>
      <c r="M333">
        <v>0</v>
      </c>
      <c r="N333" t="s">
        <v>1268</v>
      </c>
    </row>
    <row r="334" spans="1:14">
      <c r="A334" t="s">
        <v>1004</v>
      </c>
      <c r="B334" s="74" t="s">
        <v>1712</v>
      </c>
      <c r="C334" s="74" t="str">
        <f t="shared" si="5"/>
        <v>单个</v>
      </c>
      <c r="D334">
        <v>1</v>
      </c>
      <c r="E334" s="75">
        <v>3</v>
      </c>
      <c r="F334">
        <v>-100</v>
      </c>
      <c r="G334">
        <v>-70</v>
      </c>
      <c r="H334" t="s">
        <v>1038</v>
      </c>
      <c r="I334" t="s">
        <v>1029</v>
      </c>
      <c r="J334">
        <v>0</v>
      </c>
      <c r="K334" s="61">
        <v>0</v>
      </c>
      <c r="L334">
        <v>0</v>
      </c>
      <c r="M334">
        <v>0</v>
      </c>
      <c r="N334" t="s">
        <v>1144</v>
      </c>
    </row>
    <row r="335" spans="1:14">
      <c r="A335" t="s">
        <v>1366</v>
      </c>
      <c r="B335" s="74" t="s">
        <v>1713</v>
      </c>
      <c r="C335" s="74" t="str">
        <f t="shared" si="5"/>
        <v>敌方</v>
      </c>
      <c r="D335">
        <v>2</v>
      </c>
      <c r="E335">
        <v>2</v>
      </c>
      <c r="F335">
        <v>0</v>
      </c>
      <c r="G335">
        <v>-70</v>
      </c>
      <c r="H335" t="s">
        <v>1714</v>
      </c>
      <c r="I335" t="s">
        <v>1029</v>
      </c>
      <c r="J335">
        <v>0</v>
      </c>
      <c r="K335" s="61">
        <v>0</v>
      </c>
      <c r="L335">
        <v>0</v>
      </c>
      <c r="M335">
        <v>0</v>
      </c>
      <c r="N335" t="s">
        <v>1268</v>
      </c>
    </row>
    <row r="336" spans="1:14">
      <c r="A336" t="s">
        <v>1004</v>
      </c>
      <c r="B336" s="74" t="s">
        <v>1460</v>
      </c>
      <c r="C336" s="74" t="str">
        <f t="shared" si="5"/>
        <v>前排</v>
      </c>
      <c r="D336">
        <v>1</v>
      </c>
      <c r="E336" s="75">
        <v>5</v>
      </c>
      <c r="F336">
        <v>-100</v>
      </c>
      <c r="G336">
        <v>-70</v>
      </c>
      <c r="H336" t="s">
        <v>1030</v>
      </c>
      <c r="I336" t="s">
        <v>1044</v>
      </c>
      <c r="J336">
        <v>0</v>
      </c>
      <c r="K336" s="61">
        <v>0</v>
      </c>
      <c r="L336">
        <v>0</v>
      </c>
      <c r="M336" t="s">
        <v>1133</v>
      </c>
      <c r="N336" t="s">
        <v>1142</v>
      </c>
    </row>
    <row r="337" spans="1:14">
      <c r="A337" t="s">
        <v>1319</v>
      </c>
      <c r="B337" s="74" t="s">
        <v>1608</v>
      </c>
      <c r="C337" s="74" t="str">
        <f t="shared" si="5"/>
        <v>前排</v>
      </c>
      <c r="D337">
        <v>2</v>
      </c>
      <c r="E337" s="75">
        <v>2</v>
      </c>
      <c r="F337">
        <v>0</v>
      </c>
      <c r="G337">
        <v>0</v>
      </c>
      <c r="H337" t="s">
        <v>1092</v>
      </c>
      <c r="I337" t="s">
        <v>1044</v>
      </c>
      <c r="J337">
        <v>0</v>
      </c>
      <c r="K337" s="61">
        <v>0</v>
      </c>
      <c r="L337">
        <v>0</v>
      </c>
      <c r="M337" t="s">
        <v>1133</v>
      </c>
      <c r="N337" t="s">
        <v>1205</v>
      </c>
    </row>
  </sheetData>
  <autoFilter ref="A5:N337">
    <filterColumn colId="2"/>
    <sortState ref="A6:O335">
      <sortCondition ref="B5"/>
    </sortState>
  </autoFilter>
  <phoneticPr fontId="1" type="noConversion"/>
  <conditionalFormatting sqref="A4:N4">
    <cfRule type="expression" dxfId="11" priority="14">
      <formula>A4="Excluded"</formula>
    </cfRule>
    <cfRule type="expression" dxfId="10" priority="15">
      <formula>A4="Server"</formula>
    </cfRule>
    <cfRule type="expression" dxfId="9" priority="16">
      <formula>A4="Both"</formula>
    </cfRule>
  </conditionalFormatting>
  <conditionalFormatting sqref="A4:N4">
    <cfRule type="expression" dxfId="8" priority="13">
      <formula>A4="Client"</formula>
    </cfRule>
  </conditionalFormatting>
  <dataValidations count="2">
    <dataValidation type="list" allowBlank="1" showInputMessage="1" showErrorMessage="1" sqref="E4:M4">
      <formula1>"Both,Server,Client,Exclude"</formula1>
    </dataValidation>
    <dataValidation type="list" allowBlank="1" showInputMessage="1" showErrorMessage="1" sqref="A4:D4">
      <formula1>"Both,Server,Client,Excluded"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122"/>
  <sheetViews>
    <sheetView topLeftCell="D1" workbookViewId="0">
      <selection activeCell="J25" sqref="J25"/>
    </sheetView>
  </sheetViews>
  <sheetFormatPr defaultRowHeight="13.5"/>
  <cols>
    <col min="1" max="1" width="9.75" customWidth="1"/>
    <col min="2" max="2" width="11.5" bestFit="1" customWidth="1"/>
    <col min="3" max="3" width="13" bestFit="1" customWidth="1"/>
    <col min="4" max="5" width="9.625" bestFit="1" customWidth="1"/>
    <col min="6" max="6" width="14.125" bestFit="1" customWidth="1"/>
    <col min="7" max="7" width="15.875" customWidth="1"/>
    <col min="8" max="8" width="12.875" customWidth="1"/>
    <col min="9" max="9" width="15.375" customWidth="1"/>
    <col min="10" max="10" width="40.5" bestFit="1" customWidth="1"/>
    <col min="11" max="11" width="39.875" customWidth="1"/>
    <col min="12" max="12" width="37.5" customWidth="1"/>
    <col min="13" max="13" width="26.125" bestFit="1" customWidth="1"/>
  </cols>
  <sheetData>
    <row r="1" spans="1:13">
      <c r="A1" t="s">
        <v>1721</v>
      </c>
    </row>
    <row r="2" spans="1:13">
      <c r="A2" t="s">
        <v>1005</v>
      </c>
      <c r="B2" t="s">
        <v>1005</v>
      </c>
      <c r="C2" t="s">
        <v>1121</v>
      </c>
      <c r="D2" t="s">
        <v>1367</v>
      </c>
      <c r="E2" t="s">
        <v>1367</v>
      </c>
      <c r="G2" t="s">
        <v>1367</v>
      </c>
      <c r="H2" t="s">
        <v>1367</v>
      </c>
      <c r="I2" t="s">
        <v>1367</v>
      </c>
      <c r="J2" t="s">
        <v>1121</v>
      </c>
      <c r="K2" t="s">
        <v>1121</v>
      </c>
      <c r="L2" t="s">
        <v>1121</v>
      </c>
      <c r="M2" t="s">
        <v>1121</v>
      </c>
    </row>
    <row r="3" spans="1:13">
      <c r="A3" s="57" t="s">
        <v>1722</v>
      </c>
      <c r="B3" s="57" t="s">
        <v>1723</v>
      </c>
      <c r="C3" s="57" t="s">
        <v>1727</v>
      </c>
      <c r="D3" s="57" t="s">
        <v>1368</v>
      </c>
      <c r="E3" s="57" t="s">
        <v>1728</v>
      </c>
      <c r="F3" s="57"/>
      <c r="G3" s="57" t="s">
        <v>1729</v>
      </c>
      <c r="H3" s="57" t="s">
        <v>1730</v>
      </c>
      <c r="I3" s="57" t="s">
        <v>1731</v>
      </c>
      <c r="J3" s="57" t="s">
        <v>1732</v>
      </c>
      <c r="K3" s="57" t="s">
        <v>1733</v>
      </c>
      <c r="L3" s="57" t="s">
        <v>1734</v>
      </c>
      <c r="M3" s="57" t="s">
        <v>1735</v>
      </c>
    </row>
    <row r="4" spans="1:13">
      <c r="A4" s="58" t="s">
        <v>1015</v>
      </c>
      <c r="B4" s="58" t="s">
        <v>1015</v>
      </c>
      <c r="C4" s="58" t="s">
        <v>1138</v>
      </c>
      <c r="D4" s="58" t="s">
        <v>1138</v>
      </c>
      <c r="E4" s="58" t="s">
        <v>1138</v>
      </c>
      <c r="F4" s="58"/>
      <c r="G4" s="58" t="s">
        <v>1736</v>
      </c>
      <c r="H4" s="58" t="s">
        <v>1736</v>
      </c>
      <c r="I4" s="58" t="s">
        <v>1736</v>
      </c>
      <c r="J4" s="58" t="s">
        <v>1736</v>
      </c>
      <c r="K4" s="58" t="s">
        <v>1736</v>
      </c>
      <c r="L4" s="58" t="s">
        <v>1736</v>
      </c>
      <c r="M4" s="58" t="s">
        <v>1736</v>
      </c>
    </row>
    <row r="5" spans="1:13">
      <c r="A5" s="59" t="s">
        <v>1724</v>
      </c>
      <c r="B5" s="59" t="s">
        <v>1725</v>
      </c>
      <c r="C5" s="59" t="s">
        <v>1272</v>
      </c>
      <c r="D5" s="59" t="s">
        <v>1272</v>
      </c>
      <c r="E5" s="59" t="s">
        <v>1737</v>
      </c>
      <c r="F5" s="59"/>
      <c r="G5" s="59" t="s">
        <v>1738</v>
      </c>
      <c r="H5" s="60" t="s">
        <v>1739</v>
      </c>
      <c r="I5" s="60" t="s">
        <v>1740</v>
      </c>
      <c r="J5" s="60" t="s">
        <v>1741</v>
      </c>
      <c r="K5" s="60" t="s">
        <v>1742</v>
      </c>
      <c r="L5" s="60" t="s">
        <v>1743</v>
      </c>
      <c r="M5" s="60" t="s">
        <v>1744</v>
      </c>
    </row>
    <row r="6" spans="1:13">
      <c r="A6">
        <v>10</v>
      </c>
      <c r="B6">
        <v>100011</v>
      </c>
      <c r="C6" t="s">
        <v>28</v>
      </c>
      <c r="D6">
        <v>1</v>
      </c>
      <c r="E6" t="s">
        <v>1745</v>
      </c>
      <c r="F6" t="str">
        <f>IF(TYPE($C6)=2,$C6&amp;$D6,INT($C6&amp;$D6))</f>
        <v>小龙卷1</v>
      </c>
      <c r="G6">
        <f>VLOOKUP($F6,Sheet1!$B:$L,4,0)</f>
        <v>1</v>
      </c>
      <c r="H6">
        <f>IF($D6&lt;4,VLOOKUP($F6,Sheet1!$B:$L,5,0),IF(AND($D6=4,$A6=10),VLOOKUP($F6,Sheet1!$B:$L,5,0),-VLOOKUP($F6,Sheet1!$B:$L,5,0)))</f>
        <v>0</v>
      </c>
      <c r="I6">
        <f>VLOOKUP($F6,Sheet1!$B:$L,6,0)</f>
        <v>0</v>
      </c>
      <c r="J6" t="str">
        <f>IF($D6&lt;4,VLOOKUP($F6,Sheet1!$B:$L,7,0),IF($D6=4,LEFT(VLOOKUP($F6,Sheet1!$B:$L,7,0),LEN(VLOOKUP($F6,Sheet1!$B:$L,7,0))-1)&amp;INT($A6/10),0))</f>
        <v>action_feng_skill_1</v>
      </c>
      <c r="K6" t="str">
        <f>VLOOKUP($F6,Sheet1!$B:$L,8,0)</f>
        <v>action_feng_hit_1</v>
      </c>
      <c r="L6">
        <f>VLOOKUP($F6,Sheet1!$B:$L,9,0)</f>
        <v>0</v>
      </c>
      <c r="M6">
        <f>VLOOKUP($F6,Sheet1!$B:$L,10,0)</f>
        <v>0</v>
      </c>
    </row>
    <row r="7" spans="1:13">
      <c r="A7">
        <v>20</v>
      </c>
      <c r="B7">
        <v>100121</v>
      </c>
      <c r="C7" t="s">
        <v>41</v>
      </c>
      <c r="D7">
        <v>1</v>
      </c>
      <c r="E7" t="s">
        <v>1746</v>
      </c>
      <c r="F7" t="str">
        <f t="shared" ref="F7:F70" si="0">IF(TYPE($C7)=2,$C7&amp;$D7,INT($C7&amp;$D7))</f>
        <v>僵尸男1</v>
      </c>
      <c r="G7">
        <f>VLOOKUP($F7,Sheet1!$B:$L,4,0)</f>
        <v>1</v>
      </c>
      <c r="H7">
        <f>IF($D7&lt;4,VLOOKUP($F7,Sheet1!$B:$L,5,0),IF(AND($D7=4,$A7=10),VLOOKUP($F7,Sheet1!$B:$L,5,0),-VLOOKUP($F7,Sheet1!$B:$L,5,0)))</f>
        <v>0</v>
      </c>
      <c r="I7">
        <f>VLOOKUP($F7,Sheet1!$B:$L,6,0)</f>
        <v>0</v>
      </c>
      <c r="J7" t="str">
        <f>IF($D7&lt;4,VLOOKUP($F7,Sheet1!$B:$L,7,0),IF($D7=4,LEFT(VLOOKUP($F7,Sheet1!$B:$L,7,0),LEN(VLOOKUP($F7,Sheet1!$B:$L,7,0))-1)&amp;INT($A7/10),0))</f>
        <v>action_jiaxue_skill_1</v>
      </c>
      <c r="K7" t="str">
        <f>VLOOKUP($F7,Sheet1!$B:$L,8,0)</f>
        <v>action_jiaxue_hit_1</v>
      </c>
      <c r="L7" t="str">
        <f>VLOOKUP($F7,Sheet1!$B:$L,9,0)</f>
        <v>action_jiaxue_hit_1</v>
      </c>
      <c r="M7" s="61">
        <f>VLOOKUP($F7,Sheet1!$B:$L,10,0)</f>
        <v>0</v>
      </c>
    </row>
    <row r="8" spans="1:13">
      <c r="A8">
        <v>10</v>
      </c>
      <c r="B8">
        <v>100231</v>
      </c>
      <c r="C8" t="s">
        <v>44</v>
      </c>
      <c r="D8">
        <v>1</v>
      </c>
      <c r="E8" t="s">
        <v>1747</v>
      </c>
      <c r="F8" t="str">
        <f t="shared" si="0"/>
        <v>金属球棒1</v>
      </c>
      <c r="G8">
        <f>VLOOKUP($F8,Sheet1!$B:$L,4,0)</f>
        <v>7</v>
      </c>
      <c r="H8">
        <f>IF($D8&lt;4,VLOOKUP($F8,Sheet1!$B:$L,5,0),IF(AND($D8=4,$A8=10),VLOOKUP($F8,Sheet1!$B:$L,5,0),-VLOOKUP($F8,Sheet1!$B:$L,5,0)))</f>
        <v>0</v>
      </c>
      <c r="I8">
        <f>VLOOKUP($F8,Sheet1!$B:$L,6,0)</f>
        <v>-100</v>
      </c>
      <c r="J8" t="str">
        <f>IF($D8&lt;4,VLOOKUP($F8,Sheet1!$B:$L,7,0),IF($D8=4,LEFT(VLOOKUP($F8,Sheet1!$B:$L,7,0),LEN(VLOOKUP($F8,Sheet1!$B:$L,7,0))-1)&amp;INT($A8/10),0))</f>
        <v>action_gedou_pt_1</v>
      </c>
      <c r="K8" t="str">
        <f>VLOOKUP($F8,Sheet1!$B:$L,8,0)</f>
        <v>action_gedou_pt_hit_1</v>
      </c>
      <c r="L8">
        <f>VLOOKUP($F8,Sheet1!$B:$L,9,0)</f>
        <v>0</v>
      </c>
      <c r="M8" s="61">
        <f>VLOOKUP($F8,Sheet1!$B:$L,10,0)</f>
        <v>0</v>
      </c>
    </row>
    <row r="9" spans="1:13">
      <c r="A9">
        <v>20</v>
      </c>
      <c r="B9">
        <v>100341</v>
      </c>
      <c r="C9" t="s">
        <v>319</v>
      </c>
      <c r="D9">
        <v>1</v>
      </c>
      <c r="E9" t="s">
        <v>1748</v>
      </c>
      <c r="F9" t="str">
        <f t="shared" si="0"/>
        <v>闪光佛莱士1</v>
      </c>
      <c r="G9">
        <f>VLOOKUP($F9,Sheet1!$B:$L,4,0)</f>
        <v>5</v>
      </c>
      <c r="H9">
        <f>IF($D9&lt;4,VLOOKUP($F9,Sheet1!$B:$L,5,0),IF(AND($D9=4,$A9=10),VLOOKUP($F9,Sheet1!$B:$L,5,0),-VLOOKUP($F9,Sheet1!$B:$L,5,0)))</f>
        <v>-100</v>
      </c>
      <c r="I9">
        <f>VLOOKUP($F9,Sheet1!$B:$L,6,0)</f>
        <v>-70</v>
      </c>
      <c r="J9" t="str">
        <f>IF($D9&lt;4,VLOOKUP($F9,Sheet1!$B:$L,7,0),IF($D9=4,LEFT(VLOOKUP($F9,Sheet1!$B:$L,7,0),LEN(VLOOKUP($F9,Sheet1!$B:$L,7,0))-1)&amp;INT($A9/10),0))</f>
        <v>action_daojian_atk</v>
      </c>
      <c r="K9" t="str">
        <f>VLOOKUP($F9,Sheet1!$B:$L,8,0)</f>
        <v>action_hit_jinsedaoguang</v>
      </c>
      <c r="L9">
        <f>VLOOKUP($F9,Sheet1!$B:$L,9,0)</f>
        <v>0</v>
      </c>
      <c r="M9" s="61">
        <f>VLOOKUP($F9,Sheet1!$B:$L,10,0)</f>
        <v>0</v>
      </c>
    </row>
    <row r="10" spans="1:13">
      <c r="A10">
        <v>10</v>
      </c>
      <c r="B10">
        <v>100451</v>
      </c>
      <c r="C10" t="s">
        <v>324</v>
      </c>
      <c r="D10">
        <v>1</v>
      </c>
      <c r="E10" t="s">
        <v>1745</v>
      </c>
      <c r="F10" t="str">
        <f t="shared" si="0"/>
        <v>狮子兽王1</v>
      </c>
      <c r="G10">
        <f>VLOOKUP($F10,Sheet1!$B:$L,4,0)</f>
        <v>1</v>
      </c>
      <c r="H10">
        <f>IF($D10&lt;4,VLOOKUP($F10,Sheet1!$B:$L,5,0),IF(AND($D10=4,$A10=10),VLOOKUP($F10,Sheet1!$B:$L,5,0),-VLOOKUP($F10,Sheet1!$B:$L,5,0)))</f>
        <v>0</v>
      </c>
      <c r="I10">
        <f>VLOOKUP($F10,Sheet1!$B:$L,6,0)</f>
        <v>0</v>
      </c>
      <c r="J10" t="str">
        <f>IF($D10&lt;4,VLOOKUP($F10,Sheet1!$B:$L,7,0),IF($D10=4,LEFT(VLOOKUP($F10,Sheet1!$B:$L,7,0),LEN(VLOOKUP($F10,Sheet1!$B:$L,7,0))-1)&amp;INT($A10/10),0))</f>
        <v>action_gedou_pt_1</v>
      </c>
      <c r="K10" t="str">
        <f>VLOOKUP($F10,Sheet1!$B:$L,8,0)</f>
        <v>action_gedou_pt_hit_1</v>
      </c>
      <c r="L10">
        <f>VLOOKUP($F10,Sheet1!$B:$L,9,0)</f>
        <v>0</v>
      </c>
      <c r="M10" s="61">
        <f>VLOOKUP($F10,Sheet1!$B:$L,10,0)</f>
        <v>0</v>
      </c>
    </row>
    <row r="11" spans="1:13">
      <c r="A11">
        <v>10</v>
      </c>
      <c r="B11">
        <v>100561</v>
      </c>
      <c r="C11" t="s">
        <v>21</v>
      </c>
      <c r="D11">
        <v>1</v>
      </c>
      <c r="E11" t="s">
        <v>1745</v>
      </c>
      <c r="F11" t="str">
        <f t="shared" si="0"/>
        <v>音速索尼克1</v>
      </c>
      <c r="G11">
        <f>VLOOKUP($F11,Sheet1!$B:$L,4,0)</f>
        <v>1</v>
      </c>
      <c r="H11">
        <f>IF($D11&lt;4,VLOOKUP($F11,Sheet1!$B:$L,5,0),IF(AND($D11=4,$A11=10),VLOOKUP($F11,Sheet1!$B:$L,5,0),-VLOOKUP($F11,Sheet1!$B:$L,5,0)))</f>
        <v>0</v>
      </c>
      <c r="I11">
        <f>VLOOKUP($F11,Sheet1!$B:$L,6,0)</f>
        <v>0</v>
      </c>
      <c r="J11" t="str">
        <f>IF($D11&lt;4,VLOOKUP($F11,Sheet1!$B:$L,7,0),IF($D11=4,LEFT(VLOOKUP($F11,Sheet1!$B:$L,7,0),LEN(VLOOKUP($F11,Sheet1!$B:$L,7,0))-1)&amp;INT($A11/10),0))</f>
        <v>action_atk_pt_01</v>
      </c>
      <c r="K11" t="str">
        <f>VLOOKUP($F11,Sheet1!$B:$L,8,0)</f>
        <v>action_hit_daoguang_zise</v>
      </c>
      <c r="L11">
        <f>VLOOKUP($F11,Sheet1!$B:$L,9,0)</f>
        <v>0</v>
      </c>
      <c r="M11" s="61" t="str">
        <f>VLOOKUP($F11,Sheet1!$B:$L,10,0)</f>
        <v>sp_shoot_feibiao</v>
      </c>
    </row>
    <row r="12" spans="1:13">
      <c r="A12">
        <v>20</v>
      </c>
      <c r="B12">
        <v>100671</v>
      </c>
      <c r="C12" t="s">
        <v>51</v>
      </c>
      <c r="D12">
        <v>1</v>
      </c>
      <c r="E12" t="s">
        <v>1749</v>
      </c>
      <c r="F12" t="str">
        <f t="shared" si="0"/>
        <v>吹雪1</v>
      </c>
      <c r="G12">
        <f>VLOOKUP($F12,Sheet1!$B:$L,4,0)</f>
        <v>1</v>
      </c>
      <c r="H12">
        <f>IF($D12&lt;4,VLOOKUP($F12,Sheet1!$B:$L,5,0),IF(AND($D12=4,$A12=10),VLOOKUP($F12,Sheet1!$B:$L,5,0),-VLOOKUP($F12,Sheet1!$B:$L,5,0)))</f>
        <v>0</v>
      </c>
      <c r="I12">
        <f>VLOOKUP($F12,Sheet1!$B:$L,6,0)</f>
        <v>0</v>
      </c>
      <c r="J12" t="str">
        <f>IF($D12&lt;4,VLOOKUP($F12,Sheet1!$B:$L,7,0),IF($D12=4,LEFT(VLOOKUP($F12,Sheet1!$B:$L,7,0),LEN(VLOOKUP($F12,Sheet1!$B:$L,7,0))-1)&amp;INT($A12/10),0))</f>
        <v>action_feng_skill_1</v>
      </c>
      <c r="K12" t="str">
        <f>VLOOKUP($F12,Sheet1!$B:$L,8,0)</f>
        <v>action_feng_hit_1</v>
      </c>
      <c r="L12">
        <f>VLOOKUP($F12,Sheet1!$B:$L,9,0)</f>
        <v>0</v>
      </c>
      <c r="M12" s="61">
        <f>VLOOKUP($F12,Sheet1!$B:$L,10,0)</f>
        <v>0</v>
      </c>
    </row>
    <row r="13" spans="1:13">
      <c r="A13">
        <v>10</v>
      </c>
      <c r="B13">
        <v>100781</v>
      </c>
      <c r="C13" t="s">
        <v>299</v>
      </c>
      <c r="D13">
        <v>1</v>
      </c>
      <c r="E13" t="s">
        <v>1750</v>
      </c>
      <c r="F13" t="str">
        <f t="shared" si="0"/>
        <v>钉锤头1</v>
      </c>
      <c r="G13">
        <f>VLOOKUP($F13,Sheet1!$B:$L,4,0)</f>
        <v>3</v>
      </c>
      <c r="H13">
        <f>IF($D13&lt;4,VLOOKUP($F13,Sheet1!$B:$L,5,0),IF(AND($D13=4,$A13=10),VLOOKUP($F13,Sheet1!$B:$L,5,0),-VLOOKUP($F13,Sheet1!$B:$L,5,0)))</f>
        <v>-100</v>
      </c>
      <c r="I13">
        <f>VLOOKUP($F13,Sheet1!$B:$L,6,0)</f>
        <v>-70</v>
      </c>
      <c r="J13" t="str">
        <f>IF($D13&lt;4,VLOOKUP($F13,Sheet1!$B:$L,7,0),IF($D13=4,LEFT(VLOOKUP($F13,Sheet1!$B:$L,7,0),LEN(VLOOKUP($F13,Sheet1!$B:$L,7,0))-1)&amp;INT($A13/10),0))</f>
        <v>action_gedou_pt_1</v>
      </c>
      <c r="K13" t="str">
        <f>VLOOKUP($F13,Sheet1!$B:$L,8,0)</f>
        <v>action_gedou_pt_hit_1</v>
      </c>
      <c r="L13">
        <f>VLOOKUP($F13,Sheet1!$B:$L,9,0)</f>
        <v>0</v>
      </c>
      <c r="M13" s="61">
        <f>VLOOKUP($F13,Sheet1!$B:$L,10,0)</f>
        <v>0</v>
      </c>
    </row>
    <row r="14" spans="1:13">
      <c r="A14">
        <v>20</v>
      </c>
      <c r="B14">
        <v>100891</v>
      </c>
      <c r="C14" t="s">
        <v>49</v>
      </c>
      <c r="D14">
        <v>1</v>
      </c>
      <c r="E14" t="s">
        <v>1749</v>
      </c>
      <c r="F14" t="str">
        <f t="shared" si="0"/>
        <v>格洛里巴斯1</v>
      </c>
      <c r="G14">
        <f>VLOOKUP($F14,Sheet1!$B:$L,4,0)</f>
        <v>1</v>
      </c>
      <c r="H14">
        <f>IF($D14&lt;4,VLOOKUP($F14,Sheet1!$B:$L,5,0),IF(AND($D14=4,$A14=10),VLOOKUP($F14,Sheet1!$B:$L,5,0),-VLOOKUP($F14,Sheet1!$B:$L,5,0)))</f>
        <v>0</v>
      </c>
      <c r="I14">
        <f>VLOOKUP($F14,Sheet1!$B:$L,6,0)</f>
        <v>0</v>
      </c>
      <c r="J14" t="str">
        <f>IF($D14&lt;4,VLOOKUP($F14,Sheet1!$B:$L,7,0),IF($D14=4,LEFT(VLOOKUP($F14,Sheet1!$B:$L,7,0),LEN(VLOOKUP($F14,Sheet1!$B:$L,7,0))-1)&amp;INT($A14/10),0))</f>
        <v>action_du_pt_1</v>
      </c>
      <c r="K14" t="str">
        <f>VLOOKUP($F14,Sheet1!$B:$L,8,0)</f>
        <v>action_du_pt_hit_1</v>
      </c>
      <c r="L14">
        <f>VLOOKUP($F14,Sheet1!$B:$L,9,0)</f>
        <v>0</v>
      </c>
      <c r="M14" s="61">
        <f>VLOOKUP($F14,Sheet1!$B:$L,10,0)</f>
        <v>0</v>
      </c>
    </row>
    <row r="15" spans="1:13">
      <c r="A15">
        <v>10</v>
      </c>
      <c r="B15">
        <v>101001</v>
      </c>
      <c r="C15" t="s">
        <v>155</v>
      </c>
      <c r="D15">
        <v>1</v>
      </c>
      <c r="E15" t="s">
        <v>1750</v>
      </c>
      <c r="F15" t="str">
        <f t="shared" si="0"/>
        <v>山猿1</v>
      </c>
      <c r="G15">
        <f>VLOOKUP($F15,Sheet1!$B:$L,4,0)</f>
        <v>3</v>
      </c>
      <c r="H15">
        <f>IF($D15&lt;4,VLOOKUP($F15,Sheet1!$B:$L,5,0),IF(AND($D15=4,$A15=10),VLOOKUP($F15,Sheet1!$B:$L,5,0),-VLOOKUP($F15,Sheet1!$B:$L,5,0)))</f>
        <v>-100</v>
      </c>
      <c r="I15">
        <f>VLOOKUP($F15,Sheet1!$B:$L,6,0)</f>
        <v>-70</v>
      </c>
      <c r="J15" t="str">
        <f>IF($D15&lt;4,VLOOKUP($F15,Sheet1!$B:$L,7,0),IF($D15=4,LEFT(VLOOKUP($F15,Sheet1!$B:$L,7,0),LEN(VLOOKUP($F15,Sheet1!$B:$L,7,0))-1)&amp;INT($A15/10),0))</f>
        <v>action_gedou_pt_1</v>
      </c>
      <c r="K15" t="str">
        <f>VLOOKUP($F15,Sheet1!$B:$L,8,0)</f>
        <v>action_gedou_pt_hit_1</v>
      </c>
      <c r="L15">
        <f>VLOOKUP($F15,Sheet1!$B:$L,9,0)</f>
        <v>0</v>
      </c>
      <c r="M15" s="61">
        <f>VLOOKUP($F15,Sheet1!$B:$L,10,0)</f>
        <v>0</v>
      </c>
    </row>
    <row r="16" spans="1:13">
      <c r="A16">
        <v>10</v>
      </c>
      <c r="B16">
        <v>101111</v>
      </c>
      <c r="C16" t="s">
        <v>70</v>
      </c>
      <c r="D16">
        <v>1</v>
      </c>
      <c r="E16" t="s">
        <v>1751</v>
      </c>
      <c r="F16" t="str">
        <f t="shared" si="0"/>
        <v>格鲁甘修鲁1</v>
      </c>
      <c r="G16">
        <f>VLOOKUP($F16,Sheet1!$B:$L,4,0)</f>
        <v>1</v>
      </c>
      <c r="H16">
        <f>IF($D16&lt;4,VLOOKUP($F16,Sheet1!$B:$L,5,0),IF(AND($D16=4,$A16=10),VLOOKUP($F16,Sheet1!$B:$L,5,0),-VLOOKUP($F16,Sheet1!$B:$L,5,0)))</f>
        <v>0</v>
      </c>
      <c r="I16">
        <f>VLOOKUP($F16,Sheet1!$B:$L,6,0)</f>
        <v>0</v>
      </c>
      <c r="J16" t="str">
        <f>IF($D16&lt;4,VLOOKUP($F16,Sheet1!$B:$L,7,0),IF($D16=4,LEFT(VLOOKUP($F16,Sheet1!$B:$L,7,0),LEN(VLOOKUP($F16,Sheet1!$B:$L,7,0))-1)&amp;INT($A16/10),0))</f>
        <v>action_yanshi_pt_1</v>
      </c>
      <c r="K16" t="str">
        <f>VLOOKUP($F16,Sheet1!$B:$L,8,0)</f>
        <v>action_yanshi_pt_hit_1</v>
      </c>
      <c r="L16">
        <f>VLOOKUP($F16,Sheet1!$B:$L,9,0)</f>
        <v>0</v>
      </c>
      <c r="M16" s="61">
        <f>VLOOKUP($F16,Sheet1!$B:$L,10,0)</f>
        <v>0</v>
      </c>
    </row>
    <row r="17" spans="1:13">
      <c r="A17">
        <v>20</v>
      </c>
      <c r="B17">
        <v>101221</v>
      </c>
      <c r="C17" t="s">
        <v>322</v>
      </c>
      <c r="D17">
        <v>1</v>
      </c>
      <c r="E17" t="s">
        <v>1749</v>
      </c>
      <c r="F17" t="str">
        <f t="shared" si="0"/>
        <v>武装大猩猩1</v>
      </c>
      <c r="G17">
        <f>VLOOKUP($F17,Sheet1!$B:$L,4,0)</f>
        <v>7</v>
      </c>
      <c r="H17">
        <f>IF($D17&lt;4,VLOOKUP($F17,Sheet1!$B:$L,5,0),IF(AND($D17=4,$A17=10),VLOOKUP($F17,Sheet1!$B:$L,5,0),-VLOOKUP($F17,Sheet1!$B:$L,5,0)))</f>
        <v>-100</v>
      </c>
      <c r="I17">
        <f>VLOOKUP($F17,Sheet1!$B:$L,6,0)</f>
        <v>-70</v>
      </c>
      <c r="J17" t="str">
        <f>IF($D17&lt;4,VLOOKUP($F17,Sheet1!$B:$L,7,0),IF($D17=4,LEFT(VLOOKUP($F17,Sheet1!$B:$L,7,0),LEN(VLOOKUP($F17,Sheet1!$B:$L,7,0))-1)&amp;INT($A17/10),0))</f>
        <v>action_gedou_pt_1</v>
      </c>
      <c r="K17" t="str">
        <f>VLOOKUP($F17,Sheet1!$B:$L,8,0)</f>
        <v>action_gedou_pt_hit_1</v>
      </c>
      <c r="L17">
        <f>VLOOKUP($F17,Sheet1!$B:$L,9,0)</f>
        <v>0</v>
      </c>
      <c r="M17" s="61">
        <f>VLOOKUP($F17,Sheet1!$B:$L,10,0)</f>
        <v>0</v>
      </c>
    </row>
    <row r="18" spans="1:13">
      <c r="A18">
        <v>20</v>
      </c>
      <c r="B18">
        <v>101331</v>
      </c>
      <c r="C18" t="s">
        <v>161</v>
      </c>
      <c r="D18">
        <v>1</v>
      </c>
      <c r="E18" t="s">
        <v>1748</v>
      </c>
      <c r="F18" t="str">
        <f t="shared" si="0"/>
        <v>雷光贤治1</v>
      </c>
      <c r="G18">
        <f>VLOOKUP($F18,Sheet1!$B:$L,4,0)</f>
        <v>5</v>
      </c>
      <c r="H18">
        <f>IF($D18&lt;4,VLOOKUP($F18,Sheet1!$B:$L,5,0),IF(AND($D18=4,$A18=10),VLOOKUP($F18,Sheet1!$B:$L,5,0),-VLOOKUP($F18,Sheet1!$B:$L,5,0)))</f>
        <v>-100</v>
      </c>
      <c r="I18">
        <f>VLOOKUP($F18,Sheet1!$B:$L,6,0)</f>
        <v>-70</v>
      </c>
      <c r="J18" t="str">
        <f>IF($D18&lt;4,VLOOKUP($F18,Sheet1!$B:$L,7,0),IF($D18=4,LEFT(VLOOKUP($F18,Sheet1!$B:$L,7,0),LEN(VLOOKUP($F18,Sheet1!$B:$L,7,0))-1)&amp;INT($A18/10),0))</f>
        <v>action_daojian_atk</v>
      </c>
      <c r="K18" t="str">
        <f>VLOOKUP($F18,Sheet1!$B:$L,8,0)</f>
        <v>action_hit_daoguang_jinse_02</v>
      </c>
      <c r="L18">
        <f>VLOOKUP($F18,Sheet1!$B:$L,9,0)</f>
        <v>0</v>
      </c>
      <c r="M18" s="61">
        <f>VLOOKUP($F18,Sheet1!$B:$L,10,0)</f>
        <v>0</v>
      </c>
    </row>
    <row r="19" spans="1:13">
      <c r="A19">
        <v>10</v>
      </c>
      <c r="B19">
        <v>101441</v>
      </c>
      <c r="C19" t="s">
        <v>4</v>
      </c>
      <c r="D19">
        <v>1</v>
      </c>
      <c r="E19" t="s">
        <v>1748</v>
      </c>
      <c r="F19" t="str">
        <f t="shared" si="0"/>
        <v>海带人1</v>
      </c>
      <c r="G19">
        <f>VLOOKUP($F19,Sheet1!$B:$L,4,0)</f>
        <v>7</v>
      </c>
      <c r="H19">
        <f>IF($D19&lt;4,VLOOKUP($F19,Sheet1!$B:$L,5,0),IF(AND($D19=4,$A19=10),VLOOKUP($F19,Sheet1!$B:$L,5,0),-VLOOKUP($F19,Sheet1!$B:$L,5,0)))</f>
        <v>-100</v>
      </c>
      <c r="I19">
        <f>VLOOKUP($F19,Sheet1!$B:$L,6,0)</f>
        <v>-70</v>
      </c>
      <c r="J19" t="str">
        <f>IF($D19&lt;4,VLOOKUP($F19,Sheet1!$B:$L,7,0),IF($D19=4,LEFT(VLOOKUP($F19,Sheet1!$B:$L,7,0),LEN(VLOOKUP($F19,Sheet1!$B:$L,7,0))-1)&amp;INT($A19/10),0))</f>
        <v>action_gedou_pt_1</v>
      </c>
      <c r="K19" t="str">
        <f>VLOOKUP($F19,Sheet1!$B:$L,8,0)</f>
        <v>action_gedou_pt_hit_1</v>
      </c>
      <c r="L19">
        <f>VLOOKUP($F19,Sheet1!$B:$L,9,0)</f>
        <v>0</v>
      </c>
      <c r="M19" s="61">
        <f>VLOOKUP($F19,Sheet1!$B:$L,10,0)</f>
        <v>0</v>
      </c>
    </row>
    <row r="20" spans="1:13">
      <c r="A20">
        <v>20</v>
      </c>
      <c r="B20">
        <v>101551</v>
      </c>
      <c r="C20" t="s">
        <v>301</v>
      </c>
      <c r="D20">
        <v>1</v>
      </c>
      <c r="E20" t="s">
        <v>1750</v>
      </c>
      <c r="F20" t="str">
        <f t="shared" si="0"/>
        <v>螃蟹怪人1</v>
      </c>
      <c r="G20">
        <f>VLOOKUP($F20,Sheet1!$B:$L,4,0)</f>
        <v>3</v>
      </c>
      <c r="H20">
        <f>IF($D20&lt;4,VLOOKUP($F20,Sheet1!$B:$L,5,0),IF(AND($D20=4,$A20=10),VLOOKUP($F20,Sheet1!$B:$L,5,0),-VLOOKUP($F20,Sheet1!$B:$L,5,0)))</f>
        <v>-100</v>
      </c>
      <c r="I20">
        <f>VLOOKUP($F20,Sheet1!$B:$L,6,0)</f>
        <v>-70</v>
      </c>
      <c r="J20" t="str">
        <f>IF($D20&lt;4,VLOOKUP($F20,Sheet1!$B:$L,7,0),IF($D20=4,LEFT(VLOOKUP($F20,Sheet1!$B:$L,7,0),LEN(VLOOKUP($F20,Sheet1!$B:$L,7,0))-1)&amp;INT($A20/10),0))</f>
        <v>action_shui_pt_1</v>
      </c>
      <c r="K20" t="str">
        <f>VLOOKUP($F20,Sheet1!$B:$L,8,0)</f>
        <v>action_shui_pt_hit_1</v>
      </c>
      <c r="L20">
        <f>VLOOKUP($F20,Sheet1!$B:$L,9,0)</f>
        <v>0</v>
      </c>
      <c r="M20" s="61">
        <f>VLOOKUP($F20,Sheet1!$B:$L,10,0)</f>
        <v>0</v>
      </c>
    </row>
    <row r="21" spans="1:13">
      <c r="A21">
        <v>20</v>
      </c>
      <c r="B21">
        <v>101661</v>
      </c>
      <c r="C21" t="s">
        <v>306</v>
      </c>
      <c r="D21">
        <v>1</v>
      </c>
      <c r="E21" t="s">
        <v>1750</v>
      </c>
      <c r="F21" t="str">
        <f t="shared" si="0"/>
        <v>黄金球1</v>
      </c>
      <c r="G21">
        <f>VLOOKUP($F21,Sheet1!$B:$L,4,0)</f>
        <v>1</v>
      </c>
      <c r="H21">
        <f>IF($D21&lt;4,VLOOKUP($F21,Sheet1!$B:$L,5,0),IF(AND($D21=4,$A21=10),VLOOKUP($F21,Sheet1!$B:$L,5,0),-VLOOKUP($F21,Sheet1!$B:$L,5,0)))</f>
        <v>0</v>
      </c>
      <c r="I21">
        <f>VLOOKUP($F21,Sheet1!$B:$L,6,0)</f>
        <v>0</v>
      </c>
      <c r="J21" t="str">
        <f>IF($D21&lt;4,VLOOKUP($F21,Sheet1!$B:$L,7,0),IF($D21=4,LEFT(VLOOKUP($F21,Sheet1!$B:$L,7,0),LEN(VLOOKUP($F21,Sheet1!$B:$L,7,0))-1)&amp;INT($A21/10),0))</f>
        <v>action_atk_pt_01</v>
      </c>
      <c r="K21" t="str">
        <f>VLOOKUP($F21,Sheet1!$B:$L,8,0)</f>
        <v>action_gedou_pt_hit_1</v>
      </c>
      <c r="L21">
        <f>VLOOKUP($F21,Sheet1!$B:$L,9,0)</f>
        <v>0</v>
      </c>
      <c r="M21" s="61" t="str">
        <f>VLOOKUP($F21,Sheet1!$B:$L,10,0)</f>
        <v>sp_shoot_huangjinqiu</v>
      </c>
    </row>
    <row r="22" spans="1:13">
      <c r="A22">
        <v>10</v>
      </c>
      <c r="B22">
        <v>101771</v>
      </c>
      <c r="C22" t="s">
        <v>159</v>
      </c>
      <c r="D22">
        <v>1</v>
      </c>
      <c r="E22" t="s">
        <v>1750</v>
      </c>
      <c r="F22" t="str">
        <f t="shared" si="0"/>
        <v>巴涅西凯1</v>
      </c>
      <c r="G22">
        <f>VLOOKUP($F22,Sheet1!$B:$L,4,0)</f>
        <v>3</v>
      </c>
      <c r="H22">
        <f>IF($D22&lt;4,VLOOKUP($F22,Sheet1!$B:$L,5,0),IF(AND($D22=4,$A22=10),VLOOKUP($F22,Sheet1!$B:$L,5,0),-VLOOKUP($F22,Sheet1!$B:$L,5,0)))</f>
        <v>-100</v>
      </c>
      <c r="I22">
        <f>VLOOKUP($F22,Sheet1!$B:$L,6,0)</f>
        <v>-70</v>
      </c>
      <c r="J22" t="str">
        <f>IF($D22&lt;4,VLOOKUP($F22,Sheet1!$B:$L,7,0),IF($D22=4,LEFT(VLOOKUP($F22,Sheet1!$B:$L,7,0),LEN(VLOOKUP($F22,Sheet1!$B:$L,7,0))-1)&amp;INT($A22/10),0))</f>
        <v>action_daojian_atk</v>
      </c>
      <c r="K22" t="str">
        <f>VLOOKUP($F22,Sheet1!$B:$L,8,0)</f>
        <v>action_hit_daoguang_1</v>
      </c>
      <c r="L22">
        <f>VLOOKUP($F22,Sheet1!$B:$L,9,0)</f>
        <v>0</v>
      </c>
      <c r="M22" s="61">
        <f>VLOOKUP($F22,Sheet1!$B:$L,10,0)</f>
        <v>0</v>
      </c>
    </row>
    <row r="23" spans="1:13">
      <c r="A23">
        <v>10</v>
      </c>
      <c r="B23">
        <v>101881</v>
      </c>
      <c r="C23" t="s">
        <v>305</v>
      </c>
      <c r="D23">
        <v>1</v>
      </c>
      <c r="E23" t="s">
        <v>1746</v>
      </c>
      <c r="F23" t="str">
        <f t="shared" si="0"/>
        <v>匹克1</v>
      </c>
      <c r="G23">
        <f>VLOOKUP($F23,Sheet1!$B:$L,4,0)</f>
        <v>1</v>
      </c>
      <c r="H23">
        <f>IF($D23&lt;4,VLOOKUP($F23,Sheet1!$B:$L,5,0),IF(AND($D23=4,$A23=10),VLOOKUP($F23,Sheet1!$B:$L,5,0),-VLOOKUP($F23,Sheet1!$B:$L,5,0)))</f>
        <v>0</v>
      </c>
      <c r="I23">
        <f>VLOOKUP($F23,Sheet1!$B:$L,6,0)</f>
        <v>0</v>
      </c>
      <c r="J23" t="str">
        <f>IF($D23&lt;4,VLOOKUP($F23,Sheet1!$B:$L,7,0),IF($D23=4,LEFT(VLOOKUP($F23,Sheet1!$B:$L,7,0),LEN(VLOOKUP($F23,Sheet1!$B:$L,7,0))-1)&amp;INT($A23/10),0))</f>
        <v>action_jiaxue_skill_1</v>
      </c>
      <c r="K23" t="str">
        <f>VLOOKUP($F23,Sheet1!$B:$L,8,0)</f>
        <v>action_jiaxue_hit_1</v>
      </c>
      <c r="L23" t="str">
        <f>VLOOKUP($F23,Sheet1!$B:$L,9,0)</f>
        <v>action_jiaxue_hit_1</v>
      </c>
      <c r="M23" s="61">
        <f>VLOOKUP($F23,Sheet1!$B:$L,10,0)</f>
        <v>0</v>
      </c>
    </row>
    <row r="24" spans="1:13">
      <c r="A24">
        <v>10</v>
      </c>
      <c r="B24">
        <v>101991</v>
      </c>
      <c r="C24" t="s">
        <v>156</v>
      </c>
      <c r="D24">
        <v>1</v>
      </c>
      <c r="E24" t="s">
        <v>1750</v>
      </c>
      <c r="F24" t="str">
        <f t="shared" si="0"/>
        <v>蛇咬拳斯内克1</v>
      </c>
      <c r="G24">
        <f>VLOOKUP($F24,Sheet1!$B:$L,4,0)</f>
        <v>3</v>
      </c>
      <c r="H24">
        <f>IF($D24&lt;4,VLOOKUP($F24,Sheet1!$B:$L,5,0),IF(AND($D24=4,$A24=10),VLOOKUP($F24,Sheet1!$B:$L,5,0),-VLOOKUP($F24,Sheet1!$B:$L,5,0)))</f>
        <v>-100</v>
      </c>
      <c r="I24">
        <f>VLOOKUP($F24,Sheet1!$B:$L,6,0)</f>
        <v>-70</v>
      </c>
      <c r="J24" t="str">
        <f>IF($D24&lt;4,VLOOKUP($F24,Sheet1!$B:$L,7,0),IF($D24=4,LEFT(VLOOKUP($F24,Sheet1!$B:$L,7,0),LEN(VLOOKUP($F24,Sheet1!$B:$L,7,0))-1)&amp;INT($A24/10),0))</f>
        <v>action_gedou_pt_1</v>
      </c>
      <c r="K24" t="str">
        <f>VLOOKUP($F24,Sheet1!$B:$L,8,0)</f>
        <v>action_gedou_pt_hit_1</v>
      </c>
      <c r="L24">
        <f>VLOOKUP($F24,Sheet1!$B:$L,9,0)</f>
        <v>0</v>
      </c>
      <c r="M24" s="61">
        <f>VLOOKUP($F24,Sheet1!$B:$L,10,0)</f>
        <v>0</v>
      </c>
    </row>
    <row r="25" spans="1:13">
      <c r="A25">
        <v>20</v>
      </c>
      <c r="B25">
        <v>102101</v>
      </c>
      <c r="C25" t="s">
        <v>162</v>
      </c>
      <c r="D25">
        <v>1</v>
      </c>
      <c r="E25" t="s">
        <v>1750</v>
      </c>
      <c r="F25" t="str">
        <f t="shared" si="0"/>
        <v>青焰1</v>
      </c>
      <c r="G25">
        <f>VLOOKUP($F25,Sheet1!$B:$L,4,0)</f>
        <v>1</v>
      </c>
      <c r="H25">
        <f>IF($D25&lt;4,VLOOKUP($F25,Sheet1!$B:$L,5,0),IF(AND($D25=4,$A25=10),VLOOKUP($F25,Sheet1!$B:$L,5,0),-VLOOKUP($F25,Sheet1!$B:$L,5,0)))</f>
        <v>0</v>
      </c>
      <c r="I25">
        <f>VLOOKUP($F25,Sheet1!$B:$L,6,0)</f>
        <v>0</v>
      </c>
      <c r="J25" t="str">
        <f>IF($D25&lt;4,VLOOKUP($F25,Sheet1!$B:$L,7,0),IF($D25=4,LEFT(VLOOKUP($F25,Sheet1!$B:$L,7,0),LEN(VLOOKUP($F25,Sheet1!$B:$L,7,0))-1)&amp;INT($A25/10),0))</f>
        <v>action_huo_pt_1</v>
      </c>
      <c r="K25" t="str">
        <f>VLOOKUP($F25,Sheet1!$B:$L,8,0)</f>
        <v>action_huo_pt_hit_1</v>
      </c>
      <c r="L25">
        <f>VLOOKUP($F25,Sheet1!$B:$L,9,0)</f>
        <v>0</v>
      </c>
      <c r="M25" s="61">
        <f>VLOOKUP($F25,Sheet1!$B:$L,10,0)</f>
        <v>0</v>
      </c>
    </row>
    <row r="26" spans="1:13">
      <c r="A26" s="62">
        <v>10</v>
      </c>
      <c r="B26" s="62">
        <v>102211</v>
      </c>
      <c r="C26" t="s">
        <v>71</v>
      </c>
      <c r="D26">
        <v>1</v>
      </c>
      <c r="E26" t="s">
        <v>1752</v>
      </c>
      <c r="F26" t="str">
        <f t="shared" si="0"/>
        <v>地底人1</v>
      </c>
      <c r="G26" s="62">
        <f>VLOOKUP($F26,Sheet1!$B:$L,4,0)</f>
        <v>1</v>
      </c>
      <c r="H26" s="62">
        <f>IF($D26&lt;4,VLOOKUP($F26,Sheet1!$B:$L,5,0),IF(AND($D26=4,$A26=10),VLOOKUP($F26,Sheet1!$B:$L,5,0),-VLOOKUP($F26,Sheet1!$B:$L,5,0)))</f>
        <v>0</v>
      </c>
      <c r="I26" s="62">
        <f>VLOOKUP($F26,Sheet1!$B:$L,6,0)</f>
        <v>0</v>
      </c>
      <c r="J26" t="str">
        <f>IF($D26&lt;4,VLOOKUP($F26,Sheet1!$B:$L,7,0),IF($D26=4,LEFT(VLOOKUP($F26,Sheet1!$B:$L,7,0),LEN(VLOOKUP($F26,Sheet1!$B:$L,7,0))-1)&amp;INT($A26/10),0))</f>
        <v>action_yanshi_pt_1</v>
      </c>
      <c r="K26" t="str">
        <f>VLOOKUP($F26,Sheet1!$B:$L,8,0)</f>
        <v>action_yanshi_pt_hit_1</v>
      </c>
      <c r="L26" s="63">
        <f>VLOOKUP($F26,Sheet1!$B:$L,9,0)</f>
        <v>0</v>
      </c>
      <c r="M26" s="61">
        <f>VLOOKUP($F26,Sheet1!$B:$L,10,0)</f>
        <v>0</v>
      </c>
    </row>
    <row r="27" spans="1:13">
      <c r="A27">
        <v>10</v>
      </c>
      <c r="B27">
        <v>102321</v>
      </c>
      <c r="C27" t="s">
        <v>72</v>
      </c>
      <c r="D27">
        <v>1</v>
      </c>
      <c r="E27" t="s">
        <v>1750</v>
      </c>
      <c r="F27" t="str">
        <f t="shared" si="0"/>
        <v>桃源团杂兵1</v>
      </c>
      <c r="G27">
        <f>VLOOKUP($F27,Sheet1!$B:$L,4,0)</f>
        <v>3</v>
      </c>
      <c r="H27">
        <f>IF($D27&lt;4,VLOOKUP($F27,Sheet1!$B:$L,5,0),IF(AND($D27=4,$A27=10),VLOOKUP($F27,Sheet1!$B:$L,5,0),-VLOOKUP($F27,Sheet1!$B:$L,5,0)))</f>
        <v>-100</v>
      </c>
      <c r="I27">
        <f>VLOOKUP($F27,Sheet1!$B:$L,6,0)</f>
        <v>-70</v>
      </c>
      <c r="J27" t="str">
        <f>IF($D27&lt;4,VLOOKUP($F27,Sheet1!$B:$L,7,0),IF($D27=4,LEFT(VLOOKUP($F27,Sheet1!$B:$L,7,0),LEN(VLOOKUP($F27,Sheet1!$B:$L,7,0))-1)&amp;INT($A27/10),0))</f>
        <v>action_gedou_pt_1</v>
      </c>
      <c r="K27" t="str">
        <f>VLOOKUP($F27,Sheet1!$B:$L,8,0)</f>
        <v>action_gedou_pt_hit_1</v>
      </c>
      <c r="L27">
        <f>VLOOKUP($F27,Sheet1!$B:$L,9,0)</f>
        <v>0</v>
      </c>
      <c r="M27" s="61">
        <f>VLOOKUP($F27,Sheet1!$B:$L,10,0)</f>
        <v>0</v>
      </c>
    </row>
    <row r="28" spans="1:13">
      <c r="A28">
        <v>10</v>
      </c>
      <c r="B28">
        <v>102431</v>
      </c>
      <c r="C28" t="s">
        <v>73</v>
      </c>
      <c r="D28">
        <v>1</v>
      </c>
      <c r="E28" t="s">
        <v>1750</v>
      </c>
      <c r="F28" t="str">
        <f t="shared" si="0"/>
        <v>三头龟1</v>
      </c>
      <c r="G28">
        <f>VLOOKUP($F28,Sheet1!$B:$L,4,0)</f>
        <v>3</v>
      </c>
      <c r="H28">
        <f>IF($D28&lt;4,VLOOKUP($F28,Sheet1!$B:$L,5,0),IF(AND($D28=4,$A28=10),VLOOKUP($F28,Sheet1!$B:$L,5,0),-VLOOKUP($F28,Sheet1!$B:$L,5,0)))</f>
        <v>-100</v>
      </c>
      <c r="I28">
        <f>VLOOKUP($F28,Sheet1!$B:$L,6,0)</f>
        <v>-70</v>
      </c>
      <c r="J28" t="str">
        <f>IF($D28&lt;4,VLOOKUP($F28,Sheet1!$B:$L,7,0),IF($D28=4,LEFT(VLOOKUP($F28,Sheet1!$B:$L,7,0),LEN(VLOOKUP($F28,Sheet1!$B:$L,7,0))-1)&amp;INT($A28/10),0))</f>
        <v>action_shui_pt_1</v>
      </c>
      <c r="K28" t="str">
        <f>VLOOKUP($F28,Sheet1!$B:$L,8,0)</f>
        <v>action_shui_pt_hit_1</v>
      </c>
      <c r="L28">
        <f>VLOOKUP($F28,Sheet1!$B:$L,9,0)</f>
        <v>0</v>
      </c>
      <c r="M28" s="61">
        <f>VLOOKUP($F28,Sheet1!$B:$L,10,0)</f>
        <v>0</v>
      </c>
    </row>
    <row r="29" spans="1:13">
      <c r="A29">
        <v>10</v>
      </c>
      <c r="B29">
        <v>102541</v>
      </c>
      <c r="C29" t="s">
        <v>74</v>
      </c>
      <c r="D29">
        <v>1</v>
      </c>
      <c r="E29" t="s">
        <v>1750</v>
      </c>
      <c r="F29" t="str">
        <f t="shared" si="0"/>
        <v>万年蝉幼虫1</v>
      </c>
      <c r="G29">
        <f>VLOOKUP($F29,Sheet1!$B:$L,4,0)</f>
        <v>1</v>
      </c>
      <c r="H29">
        <f>IF($D29&lt;4,VLOOKUP($F29,Sheet1!$B:$L,5,0),IF(AND($D29=4,$A29=10),VLOOKUP($F29,Sheet1!$B:$L,5,0),-VLOOKUP($F29,Sheet1!$B:$L,5,0)))</f>
        <v>0</v>
      </c>
      <c r="I29">
        <f>VLOOKUP($F29,Sheet1!$B:$L,6,0)</f>
        <v>0</v>
      </c>
      <c r="J29" t="str">
        <f>IF($D29&lt;4,VLOOKUP($F29,Sheet1!$B:$L,7,0),IF($D29=4,LEFT(VLOOKUP($F29,Sheet1!$B:$L,7,0),LEN(VLOOKUP($F29,Sheet1!$B:$L,7,0))-1)&amp;INT($A29/10),0))</f>
        <v>action_feng_pt_1</v>
      </c>
      <c r="K29" t="str">
        <f>VLOOKUP($F29,Sheet1!$B:$L,8,0)</f>
        <v>action_feng_pt_hit_1</v>
      </c>
      <c r="L29">
        <f>VLOOKUP($F29,Sheet1!$B:$L,9,0)</f>
        <v>0</v>
      </c>
      <c r="M29" s="61">
        <f>VLOOKUP($F29,Sheet1!$B:$L,10,0)</f>
        <v>0</v>
      </c>
    </row>
    <row r="30" spans="1:13">
      <c r="A30">
        <v>10</v>
      </c>
      <c r="B30">
        <v>102651</v>
      </c>
      <c r="C30" t="s">
        <v>122</v>
      </c>
      <c r="D30">
        <v>1</v>
      </c>
      <c r="E30" t="s">
        <v>1747</v>
      </c>
      <c r="F30" t="str">
        <f t="shared" si="0"/>
        <v>光头杂兵1</v>
      </c>
      <c r="G30">
        <f>VLOOKUP($F30,Sheet1!$B:$L,4,0)</f>
        <v>7</v>
      </c>
      <c r="H30">
        <f>IF($D30&lt;4,VLOOKUP($F30,Sheet1!$B:$L,5,0),IF(AND($D30=4,$A30=10),VLOOKUP($F30,Sheet1!$B:$L,5,0),-VLOOKUP($F30,Sheet1!$B:$L,5,0)))</f>
        <v>0</v>
      </c>
      <c r="I30">
        <f>VLOOKUP($F30,Sheet1!$B:$L,6,0)</f>
        <v>-200</v>
      </c>
      <c r="J30" t="str">
        <f>IF($D30&lt;4,VLOOKUP($F30,Sheet1!$B:$L,7,0),IF($D30=4,LEFT(VLOOKUP($F30,Sheet1!$B:$L,7,0),LEN(VLOOKUP($F30,Sheet1!$B:$L,7,0))-1)&amp;INT($A30/10),0))</f>
        <v>action_yanshi_pt_1</v>
      </c>
      <c r="K30" t="str">
        <f>VLOOKUP($F30,Sheet1!$B:$L,8,0)</f>
        <v>action_yanshi_pt_hit_1</v>
      </c>
      <c r="L30">
        <f>VLOOKUP($F30,Sheet1!$B:$L,9,0)</f>
        <v>0</v>
      </c>
      <c r="M30" s="61">
        <f>VLOOKUP($F30,Sheet1!$B:$L,10,0)</f>
        <v>0</v>
      </c>
    </row>
    <row r="31" spans="1:13">
      <c r="A31">
        <v>10</v>
      </c>
      <c r="B31">
        <v>102761</v>
      </c>
      <c r="C31" t="s">
        <v>123</v>
      </c>
      <c r="D31">
        <v>1</v>
      </c>
      <c r="E31" t="s">
        <v>1748</v>
      </c>
      <c r="F31" t="str">
        <f t="shared" si="0"/>
        <v>蝉幼虫1</v>
      </c>
      <c r="G31">
        <f>VLOOKUP($F31,Sheet1!$B:$L,4,0)</f>
        <v>1</v>
      </c>
      <c r="H31">
        <f>IF($D31&lt;4,VLOOKUP($F31,Sheet1!$B:$L,5,0),IF(AND($D31=4,$A31=10),VLOOKUP($F31,Sheet1!$B:$L,5,0),-VLOOKUP($F31,Sheet1!$B:$L,5,0)))</f>
        <v>0</v>
      </c>
      <c r="I31">
        <f>VLOOKUP($F31,Sheet1!$B:$L,6,0)</f>
        <v>0</v>
      </c>
      <c r="J31" t="str">
        <f>IF($D31&lt;4,VLOOKUP($F31,Sheet1!$B:$L,7,0),IF($D31=4,LEFT(VLOOKUP($F31,Sheet1!$B:$L,7,0),LEN(VLOOKUP($F31,Sheet1!$B:$L,7,0))-1)&amp;INT($A31/10),0))</f>
        <v>action_feng_pt_1</v>
      </c>
      <c r="K31" t="str">
        <f>VLOOKUP($F31,Sheet1!$B:$L,8,0)</f>
        <v>action_feng_pt_hit_1</v>
      </c>
      <c r="L31">
        <f>VLOOKUP($F31,Sheet1!$B:$L,9,0)</f>
        <v>0</v>
      </c>
      <c r="M31" s="61">
        <f>VLOOKUP($F31,Sheet1!$B:$L,10,0)</f>
        <v>0</v>
      </c>
    </row>
    <row r="32" spans="1:13">
      <c r="A32">
        <v>10</v>
      </c>
      <c r="B32">
        <v>102871</v>
      </c>
      <c r="C32" t="s">
        <v>332</v>
      </c>
      <c r="D32">
        <v>1</v>
      </c>
      <c r="E32" t="s">
        <v>1748</v>
      </c>
      <c r="F32" t="str">
        <f t="shared" si="0"/>
        <v>拉绳人1</v>
      </c>
      <c r="G32">
        <f>VLOOKUP($F32,Sheet1!$B:$L,4,0)</f>
        <v>7</v>
      </c>
      <c r="H32">
        <f>IF($D32&lt;4,VLOOKUP($F32,Sheet1!$B:$L,5,0),IF(AND($D32=4,$A32=10),VLOOKUP($F32,Sheet1!$B:$L,5,0),-VLOOKUP($F32,Sheet1!$B:$L,5,0)))</f>
        <v>-100</v>
      </c>
      <c r="I32">
        <f>VLOOKUP($F32,Sheet1!$B:$L,6,0)</f>
        <v>-70</v>
      </c>
      <c r="J32" t="str">
        <f>IF($D32&lt;4,VLOOKUP($F32,Sheet1!$B:$L,7,0),IF($D32=4,LEFT(VLOOKUP($F32,Sheet1!$B:$L,7,0),LEN(VLOOKUP($F32,Sheet1!$B:$L,7,0))-1)&amp;INT($A32/10),0))</f>
        <v>action_gedou_pt_1</v>
      </c>
      <c r="K32" t="str">
        <f>VLOOKUP($F32,Sheet1!$B:$L,8,0)</f>
        <v>action_gedou_pt_hit_1</v>
      </c>
      <c r="L32">
        <f>VLOOKUP($F32,Sheet1!$B:$L,9,0)</f>
        <v>0</v>
      </c>
      <c r="M32" s="61">
        <f>VLOOKUP($F32,Sheet1!$B:$L,10,0)</f>
        <v>0</v>
      </c>
    </row>
    <row r="33" spans="1:13">
      <c r="A33">
        <v>10</v>
      </c>
      <c r="B33">
        <v>102981</v>
      </c>
      <c r="C33" t="s">
        <v>75</v>
      </c>
      <c r="D33">
        <v>1</v>
      </c>
      <c r="E33" t="s">
        <v>1750</v>
      </c>
      <c r="F33" t="str">
        <f t="shared" si="0"/>
        <v>章鱼怪1</v>
      </c>
      <c r="G33">
        <f>VLOOKUP($F33,Sheet1!$B:$L,4,0)</f>
        <v>3</v>
      </c>
      <c r="H33">
        <f>IF($D33&lt;4,VLOOKUP($F33,Sheet1!$B:$L,5,0),IF(AND($D33=4,$A33=10),VLOOKUP($F33,Sheet1!$B:$L,5,0),-VLOOKUP($F33,Sheet1!$B:$L,5,0)))</f>
        <v>-100</v>
      </c>
      <c r="I33">
        <f>VLOOKUP($F33,Sheet1!$B:$L,6,0)</f>
        <v>-70</v>
      </c>
      <c r="J33" t="str">
        <f>IF($D33&lt;4,VLOOKUP($F33,Sheet1!$B:$L,7,0),IF($D33=4,LEFT(VLOOKUP($F33,Sheet1!$B:$L,7,0),LEN(VLOOKUP($F33,Sheet1!$B:$L,7,0))-1)&amp;INT($A33/10),0))</f>
        <v>action_shui_pt_1</v>
      </c>
      <c r="K33" t="str">
        <f>VLOOKUP($F33,Sheet1!$B:$L,8,0)</f>
        <v>action_shui_pt_hit_1</v>
      </c>
      <c r="L33">
        <f>VLOOKUP($F33,Sheet1!$B:$L,9,0)</f>
        <v>0</v>
      </c>
      <c r="M33" s="61">
        <f>VLOOKUP($F33,Sheet1!$B:$L,10,0)</f>
        <v>0</v>
      </c>
    </row>
    <row r="34" spans="1:13">
      <c r="A34">
        <v>10</v>
      </c>
      <c r="B34">
        <v>103091</v>
      </c>
      <c r="C34" t="s">
        <v>76</v>
      </c>
      <c r="D34">
        <v>1</v>
      </c>
      <c r="E34" t="s">
        <v>1750</v>
      </c>
      <c r="F34" t="str">
        <f t="shared" si="0"/>
        <v>克隆博士1</v>
      </c>
      <c r="G34">
        <f>VLOOKUP($F34,Sheet1!$B:$L,4,0)</f>
        <v>1</v>
      </c>
      <c r="H34">
        <f>IF($D34&lt;4,VLOOKUP($F34,Sheet1!$B:$L,5,0),IF(AND($D34=4,$A34=10),VLOOKUP($F34,Sheet1!$B:$L,5,0),-VLOOKUP($F34,Sheet1!$B:$L,5,0)))</f>
        <v>0</v>
      </c>
      <c r="I34">
        <f>VLOOKUP($F34,Sheet1!$B:$L,6,0)</f>
        <v>0</v>
      </c>
      <c r="J34" t="str">
        <f>IF($D34&lt;4,VLOOKUP($F34,Sheet1!$B:$L,7,0),IF($D34=4,LEFT(VLOOKUP($F34,Sheet1!$B:$L,7,0),LEN(VLOOKUP($F34,Sheet1!$B:$L,7,0))-1)&amp;INT($A34/10),0))</f>
        <v>action_dian_pt_1</v>
      </c>
      <c r="K34" t="str">
        <f>VLOOKUP($F34,Sheet1!$B:$L,8,0)</f>
        <v>action_dian_pt_hit_1</v>
      </c>
      <c r="L34">
        <f>VLOOKUP($F34,Sheet1!$B:$L,9,0)</f>
        <v>0</v>
      </c>
      <c r="M34" s="61">
        <f>VLOOKUP($F34,Sheet1!$B:$L,10,0)</f>
        <v>0</v>
      </c>
    </row>
    <row r="35" spans="1:13">
      <c r="A35">
        <v>10</v>
      </c>
      <c r="B35">
        <v>103201</v>
      </c>
      <c r="C35" t="s">
        <v>77</v>
      </c>
      <c r="D35">
        <v>1</v>
      </c>
      <c r="E35" t="s">
        <v>1748</v>
      </c>
      <c r="F35" t="str">
        <f t="shared" si="0"/>
        <v>雪人怪1</v>
      </c>
      <c r="G35">
        <f>VLOOKUP($F35,Sheet1!$B:$L,4,0)</f>
        <v>1</v>
      </c>
      <c r="H35">
        <f>IF($D35&lt;4,VLOOKUP($F35,Sheet1!$B:$L,5,0),IF(AND($D35=4,$A35=10),VLOOKUP($F35,Sheet1!$B:$L,5,0),-VLOOKUP($F35,Sheet1!$B:$L,5,0)))</f>
        <v>0</v>
      </c>
      <c r="I35">
        <f>VLOOKUP($F35,Sheet1!$B:$L,6,0)</f>
        <v>0</v>
      </c>
      <c r="J35" t="str">
        <f>IF($D35&lt;4,VLOOKUP($F35,Sheet1!$B:$L,7,0),IF($D35=4,LEFT(VLOOKUP($F35,Sheet1!$B:$L,7,0),LEN(VLOOKUP($F35,Sheet1!$B:$L,7,0))-1)&amp;INT($A35/10),0))</f>
        <v>action_shui_pt_1</v>
      </c>
      <c r="K35" t="str">
        <f>VLOOKUP($F35,Sheet1!$B:$L,8,0)</f>
        <v>action_shui_pt_hit_1</v>
      </c>
      <c r="L35">
        <f>VLOOKUP($F35,Sheet1!$B:$L,9,0)</f>
        <v>0</v>
      </c>
      <c r="M35" s="61">
        <f>VLOOKUP($F35,Sheet1!$B:$L,10,0)</f>
        <v>0</v>
      </c>
    </row>
    <row r="36" spans="1:13">
      <c r="A36">
        <v>10</v>
      </c>
      <c r="B36">
        <v>103311</v>
      </c>
      <c r="C36" t="s">
        <v>78</v>
      </c>
      <c r="D36">
        <v>1</v>
      </c>
      <c r="E36" t="s">
        <v>1748</v>
      </c>
      <c r="F36" t="str">
        <f t="shared" si="0"/>
        <v>茶岚子1</v>
      </c>
      <c r="G36">
        <f>VLOOKUP($F36,Sheet1!$B:$L,4,0)</f>
        <v>7</v>
      </c>
      <c r="H36">
        <f>IF($D36&lt;4,VLOOKUP($F36,Sheet1!$B:$L,5,0),IF(AND($D36=4,$A36=10),VLOOKUP($F36,Sheet1!$B:$L,5,0),-VLOOKUP($F36,Sheet1!$B:$L,5,0)))</f>
        <v>-100</v>
      </c>
      <c r="I36">
        <f>VLOOKUP($F36,Sheet1!$B:$L,6,0)</f>
        <v>-70</v>
      </c>
      <c r="J36" t="str">
        <f>IF($D36&lt;4,VLOOKUP($F36,Sheet1!$B:$L,7,0),IF($D36=4,LEFT(VLOOKUP($F36,Sheet1!$B:$L,7,0),LEN(VLOOKUP($F36,Sheet1!$B:$L,7,0))-1)&amp;INT($A36/10),0))</f>
        <v>action_gedou_pt_1</v>
      </c>
      <c r="K36" t="str">
        <f>VLOOKUP($F36,Sheet1!$B:$L,8,0)</f>
        <v>action_gedou_pt_hit_1</v>
      </c>
      <c r="L36">
        <f>VLOOKUP($F36,Sheet1!$B:$L,9,0)</f>
        <v>0</v>
      </c>
      <c r="M36" s="61">
        <f>VLOOKUP($F36,Sheet1!$B:$L,10,0)</f>
        <v>0</v>
      </c>
    </row>
    <row r="37" spans="1:13">
      <c r="A37">
        <v>10</v>
      </c>
      <c r="B37">
        <v>103421</v>
      </c>
      <c r="C37" t="s">
        <v>330</v>
      </c>
      <c r="D37">
        <v>1</v>
      </c>
      <c r="E37" t="s">
        <v>1750</v>
      </c>
      <c r="F37" t="str">
        <f t="shared" si="0"/>
        <v>地底怪人1</v>
      </c>
      <c r="G37">
        <f>VLOOKUP($F37,Sheet1!$B:$L,4,0)</f>
        <v>3</v>
      </c>
      <c r="H37">
        <f>IF($D37&lt;4,VLOOKUP($F37,Sheet1!$B:$L,5,0),IF(AND($D37=4,$A37=10),VLOOKUP($F37,Sheet1!$B:$L,5,0),-VLOOKUP($F37,Sheet1!$B:$L,5,0)))</f>
        <v>-100</v>
      </c>
      <c r="I37">
        <f>VLOOKUP($F37,Sheet1!$B:$L,6,0)</f>
        <v>-70</v>
      </c>
      <c r="J37" t="str">
        <f>IF($D37&lt;4,VLOOKUP($F37,Sheet1!$B:$L,7,0),IF($D37=4,LEFT(VLOOKUP($F37,Sheet1!$B:$L,7,0),LEN(VLOOKUP($F37,Sheet1!$B:$L,7,0))-1)&amp;INT($A37/10),0))</f>
        <v>action_yanshi_pt_1</v>
      </c>
      <c r="K37" t="str">
        <f>VLOOKUP($F37,Sheet1!$B:$L,8,0)</f>
        <v>action_yanshi_pt_hit_1</v>
      </c>
      <c r="L37">
        <f>VLOOKUP($F37,Sheet1!$B:$L,9,0)</f>
        <v>0</v>
      </c>
      <c r="M37" s="61">
        <f>VLOOKUP($F37,Sheet1!$B:$L,10,0)</f>
        <v>0</v>
      </c>
    </row>
    <row r="38" spans="1:13">
      <c r="A38">
        <v>10</v>
      </c>
      <c r="B38">
        <v>103531</v>
      </c>
      <c r="C38" t="s">
        <v>79</v>
      </c>
      <c r="D38">
        <v>1</v>
      </c>
      <c r="E38" t="s">
        <v>1750</v>
      </c>
      <c r="F38" t="str">
        <f t="shared" si="0"/>
        <v>千年蝉幼虫1</v>
      </c>
      <c r="G38">
        <f>VLOOKUP($F38,Sheet1!$B:$L,4,0)</f>
        <v>1</v>
      </c>
      <c r="H38">
        <f>IF($D38&lt;4,VLOOKUP($F38,Sheet1!$B:$L,5,0),IF(AND($D38=4,$A38=10),VLOOKUP($F38,Sheet1!$B:$L,5,0),-VLOOKUP($F38,Sheet1!$B:$L,5,0)))</f>
        <v>0</v>
      </c>
      <c r="I38">
        <f>VLOOKUP($F38,Sheet1!$B:$L,6,0)</f>
        <v>0</v>
      </c>
      <c r="J38" t="str">
        <f>IF($D38&lt;4,VLOOKUP($F38,Sheet1!$B:$L,7,0),IF($D38=4,LEFT(VLOOKUP($F38,Sheet1!$B:$L,7,0),LEN(VLOOKUP($F38,Sheet1!$B:$L,7,0))-1)&amp;INT($A38/10),0))</f>
        <v>action_feng_pt_1</v>
      </c>
      <c r="K38" t="str">
        <f>VLOOKUP($F38,Sheet1!$B:$L,8,0)</f>
        <v>action_feng_pt_hit_1</v>
      </c>
      <c r="L38">
        <f>VLOOKUP($F38,Sheet1!$B:$L,9,0)</f>
        <v>0</v>
      </c>
      <c r="M38" s="61">
        <f>VLOOKUP($F38,Sheet1!$B:$L,10,0)</f>
        <v>0</v>
      </c>
    </row>
    <row r="39" spans="1:13">
      <c r="A39">
        <v>10</v>
      </c>
      <c r="B39">
        <v>103641</v>
      </c>
      <c r="C39" t="s">
        <v>80</v>
      </c>
      <c r="D39">
        <v>1</v>
      </c>
      <c r="E39" t="s">
        <v>1750</v>
      </c>
      <c r="F39" t="str">
        <f t="shared" si="0"/>
        <v>海底人1</v>
      </c>
      <c r="G39">
        <f>VLOOKUP($F39,Sheet1!$B:$L,4,0)</f>
        <v>3</v>
      </c>
      <c r="H39">
        <f>IF($D39&lt;4,VLOOKUP($F39,Sheet1!$B:$L,5,0),IF(AND($D39=4,$A39=10),VLOOKUP($F39,Sheet1!$B:$L,5,0),-VLOOKUP($F39,Sheet1!$B:$L,5,0)))</f>
        <v>-100</v>
      </c>
      <c r="I39">
        <f>VLOOKUP($F39,Sheet1!$B:$L,6,0)</f>
        <v>-70</v>
      </c>
      <c r="J39" t="str">
        <f>IF($D39&lt;4,VLOOKUP($F39,Sheet1!$B:$L,7,0),IF($D39=4,LEFT(VLOOKUP($F39,Sheet1!$B:$L,7,0),LEN(VLOOKUP($F39,Sheet1!$B:$L,7,0))-1)&amp;INT($A39/10),0))</f>
        <v>action_shui_pt_1</v>
      </c>
      <c r="K39" t="str">
        <f>VLOOKUP($F39,Sheet1!$B:$L,8,0)</f>
        <v>action_shui_pt_hit_1</v>
      </c>
      <c r="L39">
        <f>VLOOKUP($F39,Sheet1!$B:$L,9,0)</f>
        <v>0</v>
      </c>
      <c r="M39" s="61">
        <f>VLOOKUP($F39,Sheet1!$B:$L,10,0)</f>
        <v>0</v>
      </c>
    </row>
    <row r="40" spans="1:13">
      <c r="A40">
        <v>10</v>
      </c>
      <c r="B40">
        <v>103751</v>
      </c>
      <c r="C40" t="s">
        <v>80</v>
      </c>
      <c r="D40">
        <v>1</v>
      </c>
      <c r="E40" t="s">
        <v>1750</v>
      </c>
      <c r="F40" t="str">
        <f t="shared" si="0"/>
        <v>海底人1</v>
      </c>
      <c r="G40">
        <f>VLOOKUP($F40,Sheet1!$B:$L,4,0)</f>
        <v>3</v>
      </c>
      <c r="H40">
        <f>IF($D40&lt;4,VLOOKUP($F40,Sheet1!$B:$L,5,0),IF(AND($D40=4,$A40=10),VLOOKUP($F40,Sheet1!$B:$L,5,0),-VLOOKUP($F40,Sheet1!$B:$L,5,0)))</f>
        <v>-100</v>
      </c>
      <c r="I40">
        <f>VLOOKUP($F40,Sheet1!$B:$L,6,0)</f>
        <v>-70</v>
      </c>
      <c r="J40" t="str">
        <f>IF($D40&lt;4,VLOOKUP($F40,Sheet1!$B:$L,7,0),IF($D40=4,LEFT(VLOOKUP($F40,Sheet1!$B:$L,7,0),LEN(VLOOKUP($F40,Sheet1!$B:$L,7,0))-1)&amp;INT($A40/10),0))</f>
        <v>action_shui_pt_1</v>
      </c>
      <c r="K40" t="str">
        <f>VLOOKUP($F40,Sheet1!$B:$L,8,0)</f>
        <v>action_shui_pt_hit_1</v>
      </c>
      <c r="L40">
        <f>VLOOKUP($F40,Sheet1!$B:$L,9,0)</f>
        <v>0</v>
      </c>
      <c r="M40" s="61">
        <f>VLOOKUP($F40,Sheet1!$B:$L,10,0)</f>
        <v>0</v>
      </c>
    </row>
    <row r="41" spans="1:13">
      <c r="A41">
        <v>10</v>
      </c>
      <c r="B41">
        <v>103861</v>
      </c>
      <c r="C41" t="s">
        <v>105</v>
      </c>
      <c r="D41">
        <v>1</v>
      </c>
      <c r="E41" t="s">
        <v>1748</v>
      </c>
      <c r="F41" t="str">
        <f t="shared" si="0"/>
        <v>哈尔托里诺1</v>
      </c>
      <c r="G41">
        <f>VLOOKUP($F41,Sheet1!$B:$L,4,0)</f>
        <v>1</v>
      </c>
      <c r="H41">
        <f>IF($D41&lt;4,VLOOKUP($F41,Sheet1!$B:$L,5,0),IF(AND($D41=4,$A41=10),VLOOKUP($F41,Sheet1!$B:$L,5,0),-VLOOKUP($F41,Sheet1!$B:$L,5,0)))</f>
        <v>0</v>
      </c>
      <c r="I41">
        <f>VLOOKUP($F41,Sheet1!$B:$L,6,0)</f>
        <v>0</v>
      </c>
      <c r="J41" t="str">
        <f>IF($D41&lt;4,VLOOKUP($F41,Sheet1!$B:$L,7,0),IF($D41=4,LEFT(VLOOKUP($F41,Sheet1!$B:$L,7,0),LEN(VLOOKUP($F41,Sheet1!$B:$L,7,0))-1)&amp;INT($A41/10),0))</f>
        <v>action_du_pt_1</v>
      </c>
      <c r="K41" t="str">
        <f>VLOOKUP($F41,Sheet1!$B:$L,8,0)</f>
        <v>action_du_pt_hit_1</v>
      </c>
      <c r="L41">
        <f>VLOOKUP($F41,Sheet1!$B:$L,9,0)</f>
        <v>0</v>
      </c>
      <c r="M41" s="61">
        <f>VLOOKUP($F41,Sheet1!$B:$L,10,0)</f>
        <v>0</v>
      </c>
    </row>
    <row r="42" spans="1:13">
      <c r="A42">
        <v>10</v>
      </c>
      <c r="B42">
        <v>103971</v>
      </c>
      <c r="C42" t="s">
        <v>81</v>
      </c>
      <c r="D42">
        <v>1</v>
      </c>
      <c r="E42" t="s">
        <v>1750</v>
      </c>
      <c r="F42" t="str">
        <f t="shared" si="0"/>
        <v>野人怪1</v>
      </c>
      <c r="G42">
        <f>VLOOKUP($F42,Sheet1!$B:$L,4,0)</f>
        <v>3</v>
      </c>
      <c r="H42">
        <f>IF($D42&lt;4,VLOOKUP($F42,Sheet1!$B:$L,5,0),IF(AND($D42=4,$A42=10),VLOOKUP($F42,Sheet1!$B:$L,5,0),-VLOOKUP($F42,Sheet1!$B:$L,5,0)))</f>
        <v>-100</v>
      </c>
      <c r="I42">
        <f>VLOOKUP($F42,Sheet1!$B:$L,6,0)</f>
        <v>-70</v>
      </c>
      <c r="J42" t="str">
        <f>IF($D42&lt;4,VLOOKUP($F42,Sheet1!$B:$L,7,0),IF($D42=4,LEFT(VLOOKUP($F42,Sheet1!$B:$L,7,0),LEN(VLOOKUP($F42,Sheet1!$B:$L,7,0))-1)&amp;INT($A42/10),0))</f>
        <v>action_gedou_pt_1</v>
      </c>
      <c r="K42" t="str">
        <f>VLOOKUP($F42,Sheet1!$B:$L,8,0)</f>
        <v>action_gedou_pt_hit_1</v>
      </c>
      <c r="L42">
        <f>VLOOKUP($F42,Sheet1!$B:$L,9,0)</f>
        <v>0</v>
      </c>
      <c r="M42" s="61">
        <f>VLOOKUP($F42,Sheet1!$B:$L,10,0)</f>
        <v>0</v>
      </c>
    </row>
    <row r="43" spans="1:13">
      <c r="A43">
        <v>10</v>
      </c>
      <c r="B43">
        <v>104081</v>
      </c>
      <c r="C43" t="s">
        <v>331</v>
      </c>
      <c r="D43">
        <v>1</v>
      </c>
      <c r="E43" t="s">
        <v>1750</v>
      </c>
      <c r="F43" t="str">
        <f t="shared" si="0"/>
        <v>电灯拉绳怪人1</v>
      </c>
      <c r="G43">
        <f>VLOOKUP($F43,Sheet1!$B:$L,4,0)</f>
        <v>3</v>
      </c>
      <c r="H43">
        <f>IF($D43&lt;4,VLOOKUP($F43,Sheet1!$B:$L,5,0),IF(AND($D43=4,$A43=10),VLOOKUP($F43,Sheet1!$B:$L,5,0),-VLOOKUP($F43,Sheet1!$B:$L,5,0)))</f>
        <v>-100</v>
      </c>
      <c r="I43">
        <f>VLOOKUP($F43,Sheet1!$B:$L,6,0)</f>
        <v>-70</v>
      </c>
      <c r="J43" t="str">
        <f>IF($D43&lt;4,VLOOKUP($F43,Sheet1!$B:$L,7,0),IF($D43=4,LEFT(VLOOKUP($F43,Sheet1!$B:$L,7,0),LEN(VLOOKUP($F43,Sheet1!$B:$L,7,0))-1)&amp;INT($A43/10),0))</f>
        <v>action_gedou_pt_1</v>
      </c>
      <c r="K43" t="str">
        <f>VLOOKUP($F43,Sheet1!$B:$L,8,0)</f>
        <v>action_gedou_pt_hit_1</v>
      </c>
      <c r="L43">
        <f>VLOOKUP($F43,Sheet1!$B:$L,9,0)</f>
        <v>0</v>
      </c>
      <c r="M43" s="61">
        <f>VLOOKUP($F43,Sheet1!$B:$L,10,0)</f>
        <v>0</v>
      </c>
    </row>
    <row r="44" spans="1:13">
      <c r="A44">
        <v>10</v>
      </c>
      <c r="B44">
        <v>104191</v>
      </c>
      <c r="C44" t="s">
        <v>82</v>
      </c>
      <c r="D44">
        <v>1</v>
      </c>
      <c r="E44" t="s">
        <v>1748</v>
      </c>
      <c r="F44" t="str">
        <f t="shared" si="0"/>
        <v>天空怪人1</v>
      </c>
      <c r="G44">
        <f>VLOOKUP($F44,Sheet1!$B:$L,4,0)</f>
        <v>1</v>
      </c>
      <c r="H44">
        <f>IF($D44&lt;4,VLOOKUP($F44,Sheet1!$B:$L,5,0),IF(AND($D44=4,$A44=10),VLOOKUP($F44,Sheet1!$B:$L,5,0),-VLOOKUP($F44,Sheet1!$B:$L,5,0)))</f>
        <v>0</v>
      </c>
      <c r="I44">
        <f>VLOOKUP($F44,Sheet1!$B:$L,6,0)</f>
        <v>0</v>
      </c>
      <c r="J44" t="str">
        <f>IF($D44&lt;4,VLOOKUP($F44,Sheet1!$B:$L,7,0),IF($D44=4,LEFT(VLOOKUP($F44,Sheet1!$B:$L,7,0),LEN(VLOOKUP($F44,Sheet1!$B:$L,7,0))-1)&amp;INT($A44/10),0))</f>
        <v>action_feng_pt_1</v>
      </c>
      <c r="K44" t="str">
        <f>VLOOKUP($F44,Sheet1!$B:$L,8,0)</f>
        <v>action_feng_pt_hit_1</v>
      </c>
      <c r="L44">
        <f>VLOOKUP($F44,Sheet1!$B:$L,9,0)</f>
        <v>0</v>
      </c>
      <c r="M44" s="61">
        <f>VLOOKUP($F44,Sheet1!$B:$L,10,0)</f>
        <v>0</v>
      </c>
    </row>
    <row r="45" spans="1:13">
      <c r="A45">
        <v>10</v>
      </c>
      <c r="B45">
        <v>104301</v>
      </c>
      <c r="C45" t="s">
        <v>83</v>
      </c>
      <c r="D45">
        <v>1</v>
      </c>
      <c r="E45" t="s">
        <v>1746</v>
      </c>
      <c r="F45" t="str">
        <f t="shared" si="0"/>
        <v>克隆人1</v>
      </c>
      <c r="G45">
        <f>VLOOKUP($F45,Sheet1!$B:$L,4,0)</f>
        <v>1</v>
      </c>
      <c r="H45">
        <f>IF($D45&lt;4,VLOOKUP($F45,Sheet1!$B:$L,5,0),IF(AND($D45=4,$A45=10),VLOOKUP($F45,Sheet1!$B:$L,5,0),-VLOOKUP($F45,Sheet1!$B:$L,5,0)))</f>
        <v>0</v>
      </c>
      <c r="I45">
        <f>VLOOKUP($F45,Sheet1!$B:$L,6,0)</f>
        <v>0</v>
      </c>
      <c r="J45" t="str">
        <f>IF($D45&lt;4,VLOOKUP($F45,Sheet1!$B:$L,7,0),IF($D45=4,LEFT(VLOOKUP($F45,Sheet1!$B:$L,7,0),LEN(VLOOKUP($F45,Sheet1!$B:$L,7,0))-1)&amp;INT($A45/10),0))</f>
        <v>action_jiaxue_skill_1</v>
      </c>
      <c r="K45" t="str">
        <f>VLOOKUP($F45,Sheet1!$B:$L,8,0)</f>
        <v>action_jiaxue_hit_1</v>
      </c>
      <c r="L45" t="str">
        <f>VLOOKUP($F45,Sheet1!$B:$L,9,0)</f>
        <v>action_jiaxue_hit_1</v>
      </c>
      <c r="M45" s="61">
        <f>VLOOKUP($F45,Sheet1!$B:$L,10,0)</f>
        <v>0</v>
      </c>
    </row>
    <row r="46" spans="1:13">
      <c r="A46">
        <v>10</v>
      </c>
      <c r="B46">
        <v>104411</v>
      </c>
      <c r="C46" t="s">
        <v>84</v>
      </c>
      <c r="D46">
        <v>1</v>
      </c>
      <c r="E46" t="s">
        <v>1750</v>
      </c>
      <c r="F46" t="str">
        <f t="shared" si="0"/>
        <v>小机器人1</v>
      </c>
      <c r="G46">
        <f>VLOOKUP($F46,Sheet1!$B:$L,4,0)</f>
        <v>1</v>
      </c>
      <c r="H46">
        <f>IF($D46&lt;4,VLOOKUP($F46,Sheet1!$B:$L,5,0),IF(AND($D46=4,$A46=10),VLOOKUP($F46,Sheet1!$B:$L,5,0),-VLOOKUP($F46,Sheet1!$B:$L,5,0)))</f>
        <v>0</v>
      </c>
      <c r="I46">
        <f>VLOOKUP($F46,Sheet1!$B:$L,6,0)</f>
        <v>0</v>
      </c>
      <c r="J46" t="str">
        <f>IF($D46&lt;4,VLOOKUP($F46,Sheet1!$B:$L,7,0),IF($D46=4,LEFT(VLOOKUP($F46,Sheet1!$B:$L,7,0),LEN(VLOOKUP($F46,Sheet1!$B:$L,7,0))-1)&amp;INT($A46/10),0))</f>
        <v>action_dian_pt_1</v>
      </c>
      <c r="K46" t="str">
        <f>VLOOKUP($F46,Sheet1!$B:$L,8,0)</f>
        <v>action_dian_pt_hit_1</v>
      </c>
      <c r="L46">
        <f>VLOOKUP($F46,Sheet1!$B:$L,9,0)</f>
        <v>0</v>
      </c>
      <c r="M46" s="61">
        <f>VLOOKUP($F46,Sheet1!$B:$L,10,0)</f>
        <v>0</v>
      </c>
    </row>
    <row r="47" spans="1:13">
      <c r="A47">
        <v>10</v>
      </c>
      <c r="B47">
        <v>104521</v>
      </c>
      <c r="C47" t="s">
        <v>85</v>
      </c>
      <c r="D47">
        <v>1</v>
      </c>
      <c r="E47" t="s">
        <v>1750</v>
      </c>
      <c r="F47" t="str">
        <f t="shared" si="0"/>
        <v>龟龟柏洛斯1</v>
      </c>
      <c r="G47">
        <f>VLOOKUP($F47,Sheet1!$B:$L,4,0)</f>
        <v>3</v>
      </c>
      <c r="H47">
        <f>IF($D47&lt;4,VLOOKUP($F47,Sheet1!$B:$L,5,0),IF(AND($D47=4,$A47=10),VLOOKUP($F47,Sheet1!$B:$L,5,0),-VLOOKUP($F47,Sheet1!$B:$L,5,0)))</f>
        <v>-100</v>
      </c>
      <c r="I47">
        <f>VLOOKUP($F47,Sheet1!$B:$L,6,0)</f>
        <v>-70</v>
      </c>
      <c r="J47" t="str">
        <f>IF($D47&lt;4,VLOOKUP($F47,Sheet1!$B:$L,7,0),IF($D47=4,LEFT(VLOOKUP($F47,Sheet1!$B:$L,7,0),LEN(VLOOKUP($F47,Sheet1!$B:$L,7,0))-1)&amp;INT($A47/10),0))</f>
        <v>action_yanshi_pt_1</v>
      </c>
      <c r="K47" t="str">
        <f>VLOOKUP($F47,Sheet1!$B:$L,8,0)</f>
        <v>action_yanshi_pt_hit_1</v>
      </c>
      <c r="L47">
        <f>VLOOKUP($F47,Sheet1!$B:$L,9,0)</f>
        <v>0</v>
      </c>
      <c r="M47" s="61">
        <f>VLOOKUP($F47,Sheet1!$B:$L,10,0)</f>
        <v>0</v>
      </c>
    </row>
    <row r="48" spans="1:13">
      <c r="A48">
        <v>10</v>
      </c>
      <c r="B48">
        <v>104631</v>
      </c>
      <c r="C48" t="s">
        <v>124</v>
      </c>
      <c r="D48">
        <v>1</v>
      </c>
      <c r="E48" t="s">
        <v>1750</v>
      </c>
      <c r="F48" t="str">
        <f t="shared" si="0"/>
        <v>比基尼美女1</v>
      </c>
      <c r="G48">
        <f>VLOOKUP($F48,Sheet1!$B:$L,4,0)</f>
        <v>1</v>
      </c>
      <c r="H48">
        <f>IF($D48&lt;4,VLOOKUP($F48,Sheet1!$B:$L,5,0),IF(AND($D48=4,$A48=10),VLOOKUP($F48,Sheet1!$B:$L,5,0),-VLOOKUP($F48,Sheet1!$B:$L,5,0)))</f>
        <v>0</v>
      </c>
      <c r="I48">
        <f>VLOOKUP($F48,Sheet1!$B:$L,6,0)</f>
        <v>0</v>
      </c>
      <c r="J48" t="str">
        <f>IF($D48&lt;4,VLOOKUP($F48,Sheet1!$B:$L,7,0),IF($D48=4,LEFT(VLOOKUP($F48,Sheet1!$B:$L,7,0),LEN(VLOOKUP($F48,Sheet1!$B:$L,7,0))-1)&amp;INT($A48/10),0))</f>
        <v>action_shui_pt_1</v>
      </c>
      <c r="K48" t="str">
        <f>VLOOKUP($F48,Sheet1!$B:$L,8,0)</f>
        <v>action_shui_pt_hit_1</v>
      </c>
      <c r="L48">
        <f>VLOOKUP($F48,Sheet1!$B:$L,9,0)</f>
        <v>0</v>
      </c>
      <c r="M48" s="61">
        <f>VLOOKUP($F48,Sheet1!$B:$L,10,0)</f>
        <v>0</v>
      </c>
    </row>
    <row r="49" spans="1:13">
      <c r="A49">
        <v>10</v>
      </c>
      <c r="B49">
        <v>104741</v>
      </c>
      <c r="C49" t="s">
        <v>6</v>
      </c>
      <c r="D49">
        <v>1</v>
      </c>
      <c r="E49" t="s">
        <v>1748</v>
      </c>
      <c r="F49" t="str">
        <f t="shared" si="0"/>
        <v>风扇1</v>
      </c>
      <c r="G49">
        <f>VLOOKUP($F49,Sheet1!$B:$L,4,0)</f>
        <v>1</v>
      </c>
      <c r="H49">
        <f>IF($D49&lt;4,VLOOKUP($F49,Sheet1!$B:$L,5,0),IF(AND($D49=4,$A49=10),VLOOKUP($F49,Sheet1!$B:$L,5,0),-VLOOKUP($F49,Sheet1!$B:$L,5,0)))</f>
        <v>0</v>
      </c>
      <c r="I49">
        <f>VLOOKUP($F49,Sheet1!$B:$L,6,0)</f>
        <v>0</v>
      </c>
      <c r="J49" t="str">
        <f>IF($D49&lt;4,VLOOKUP($F49,Sheet1!$B:$L,7,0),IF($D49=4,LEFT(VLOOKUP($F49,Sheet1!$B:$L,7,0),LEN(VLOOKUP($F49,Sheet1!$B:$L,7,0))-1)&amp;INT($A49/10),0))</f>
        <v>action_feng_pt_1</v>
      </c>
      <c r="K49" t="str">
        <f>VLOOKUP($F49,Sheet1!$B:$L,8,0)</f>
        <v>action_feng_pt_hit_1</v>
      </c>
      <c r="L49">
        <f>VLOOKUP($F49,Sheet1!$B:$L,9,0)</f>
        <v>0</v>
      </c>
      <c r="M49" s="61">
        <f>VLOOKUP($F49,Sheet1!$B:$L,10,0)</f>
        <v>0</v>
      </c>
    </row>
    <row r="50" spans="1:13">
      <c r="A50">
        <v>10</v>
      </c>
      <c r="B50">
        <v>104851</v>
      </c>
      <c r="C50" t="s">
        <v>125</v>
      </c>
      <c r="D50">
        <v>1</v>
      </c>
      <c r="E50" t="s">
        <v>1746</v>
      </c>
      <c r="F50" t="str">
        <f t="shared" si="0"/>
        <v>克隆体1</v>
      </c>
      <c r="G50">
        <f>VLOOKUP($F50,Sheet1!$B:$L,4,0)</f>
        <v>1</v>
      </c>
      <c r="H50">
        <f>IF($D50&lt;4,VLOOKUP($F50,Sheet1!$B:$L,5,0),IF(AND($D50=4,$A50=10),VLOOKUP($F50,Sheet1!$B:$L,5,0),-VLOOKUP($F50,Sheet1!$B:$L,5,0)))</f>
        <v>0</v>
      </c>
      <c r="I50">
        <f>VLOOKUP($F50,Sheet1!$B:$L,6,0)</f>
        <v>0</v>
      </c>
      <c r="J50" t="str">
        <f>IF($D50&lt;4,VLOOKUP($F50,Sheet1!$B:$L,7,0),IF($D50=4,LEFT(VLOOKUP($F50,Sheet1!$B:$L,7,0),LEN(VLOOKUP($F50,Sheet1!$B:$L,7,0))-1)&amp;INT($A50/10),0))</f>
        <v>action_jiaxue_skill_1</v>
      </c>
      <c r="K50" t="str">
        <f>VLOOKUP($F50,Sheet1!$B:$L,8,0)</f>
        <v>action_jiaxue_hit_1</v>
      </c>
      <c r="L50" t="str">
        <f>VLOOKUP($F50,Sheet1!$B:$L,9,0)</f>
        <v>action_jiaxue_hit_1</v>
      </c>
      <c r="M50" s="61">
        <f>VLOOKUP($F50,Sheet1!$B:$L,10,0)</f>
        <v>0</v>
      </c>
    </row>
    <row r="51" spans="1:13">
      <c r="A51">
        <v>10</v>
      </c>
      <c r="B51">
        <v>104961</v>
      </c>
      <c r="C51" t="s">
        <v>73</v>
      </c>
      <c r="D51">
        <v>1</v>
      </c>
      <c r="E51" t="s">
        <v>1750</v>
      </c>
      <c r="F51" t="str">
        <f t="shared" si="0"/>
        <v>三头龟1</v>
      </c>
      <c r="G51">
        <f>VLOOKUP($F51,Sheet1!$B:$L,4,0)</f>
        <v>3</v>
      </c>
      <c r="H51">
        <f>IF($D51&lt;4,VLOOKUP($F51,Sheet1!$B:$L,5,0),IF(AND($D51=4,$A51=10),VLOOKUP($F51,Sheet1!$B:$L,5,0),-VLOOKUP($F51,Sheet1!$B:$L,5,0)))</f>
        <v>-100</v>
      </c>
      <c r="I51">
        <f>VLOOKUP($F51,Sheet1!$B:$L,6,0)</f>
        <v>-70</v>
      </c>
      <c r="J51" t="str">
        <f>IF($D51&lt;4,VLOOKUP($F51,Sheet1!$B:$L,7,0),IF($D51=4,LEFT(VLOOKUP($F51,Sheet1!$B:$L,7,0),LEN(VLOOKUP($F51,Sheet1!$B:$L,7,0))-1)&amp;INT($A51/10),0))</f>
        <v>action_shui_pt_1</v>
      </c>
      <c r="K51" t="str">
        <f>VLOOKUP($F51,Sheet1!$B:$L,8,0)</f>
        <v>action_shui_pt_hit_1</v>
      </c>
      <c r="L51">
        <f>VLOOKUP($F51,Sheet1!$B:$L,9,0)</f>
        <v>0</v>
      </c>
      <c r="M51" s="61">
        <f>VLOOKUP($F51,Sheet1!$B:$L,10,0)</f>
        <v>0</v>
      </c>
    </row>
    <row r="52" spans="1:13">
      <c r="A52">
        <v>10</v>
      </c>
      <c r="B52">
        <v>105071</v>
      </c>
      <c r="C52" t="s">
        <v>73</v>
      </c>
      <c r="D52">
        <v>1</v>
      </c>
      <c r="E52" t="s">
        <v>1750</v>
      </c>
      <c r="F52" t="str">
        <f t="shared" si="0"/>
        <v>三头龟1</v>
      </c>
      <c r="G52">
        <f>VLOOKUP($F52,Sheet1!$B:$L,4,0)</f>
        <v>3</v>
      </c>
      <c r="H52">
        <f>IF($D52&lt;4,VLOOKUP($F52,Sheet1!$B:$L,5,0),IF(AND($D52=4,$A52=10),VLOOKUP($F52,Sheet1!$B:$L,5,0),-VLOOKUP($F52,Sheet1!$B:$L,5,0)))</f>
        <v>-100</v>
      </c>
      <c r="I52">
        <f>VLOOKUP($F52,Sheet1!$B:$L,6,0)</f>
        <v>-70</v>
      </c>
      <c r="J52" t="str">
        <f>IF($D52&lt;4,VLOOKUP($F52,Sheet1!$B:$L,7,0),IF($D52=4,LEFT(VLOOKUP($F52,Sheet1!$B:$L,7,0),LEN(VLOOKUP($F52,Sheet1!$B:$L,7,0))-1)&amp;INT($A52/10),0))</f>
        <v>action_shui_pt_1</v>
      </c>
      <c r="K52" t="str">
        <f>VLOOKUP($F52,Sheet1!$B:$L,8,0)</f>
        <v>action_shui_pt_hit_1</v>
      </c>
      <c r="L52">
        <f>VLOOKUP($F52,Sheet1!$B:$L,9,0)</f>
        <v>0</v>
      </c>
      <c r="M52" s="61">
        <f>VLOOKUP($F52,Sheet1!$B:$L,10,0)</f>
        <v>0</v>
      </c>
    </row>
    <row r="53" spans="1:13">
      <c r="A53">
        <v>10</v>
      </c>
      <c r="B53">
        <v>105181</v>
      </c>
      <c r="C53" t="s">
        <v>331</v>
      </c>
      <c r="D53">
        <v>1</v>
      </c>
      <c r="E53" t="s">
        <v>1750</v>
      </c>
      <c r="F53" t="str">
        <f t="shared" si="0"/>
        <v>电灯拉绳怪人1</v>
      </c>
      <c r="G53">
        <f>VLOOKUP($F53,Sheet1!$B:$L,4,0)</f>
        <v>3</v>
      </c>
      <c r="H53">
        <f>IF($D53&lt;4,VLOOKUP($F53,Sheet1!$B:$L,5,0),IF(AND($D53=4,$A53=10),VLOOKUP($F53,Sheet1!$B:$L,5,0),-VLOOKUP($F53,Sheet1!$B:$L,5,0)))</f>
        <v>-100</v>
      </c>
      <c r="I53">
        <f>VLOOKUP($F53,Sheet1!$B:$L,6,0)</f>
        <v>-70</v>
      </c>
      <c r="J53" t="str">
        <f>IF($D53&lt;4,VLOOKUP($F53,Sheet1!$B:$L,7,0),IF($D53=4,LEFT(VLOOKUP($F53,Sheet1!$B:$L,7,0),LEN(VLOOKUP($F53,Sheet1!$B:$L,7,0))-1)&amp;INT($A53/10),0))</f>
        <v>action_gedou_pt_1</v>
      </c>
      <c r="K53" t="str">
        <f>VLOOKUP($F53,Sheet1!$B:$L,8,0)</f>
        <v>action_gedou_pt_hit_1</v>
      </c>
      <c r="L53">
        <f>VLOOKUP($F53,Sheet1!$B:$L,9,0)</f>
        <v>0</v>
      </c>
      <c r="M53" s="61">
        <f>VLOOKUP($F53,Sheet1!$B:$L,10,0)</f>
        <v>0</v>
      </c>
    </row>
    <row r="54" spans="1:13">
      <c r="A54">
        <v>10</v>
      </c>
      <c r="B54">
        <v>105291</v>
      </c>
      <c r="C54" t="s">
        <v>331</v>
      </c>
      <c r="D54">
        <v>1</v>
      </c>
      <c r="E54" t="s">
        <v>1748</v>
      </c>
      <c r="F54" t="str">
        <f t="shared" si="0"/>
        <v>电灯拉绳怪人1</v>
      </c>
      <c r="G54">
        <f>VLOOKUP($F54,Sheet1!$B:$L,4,0)</f>
        <v>3</v>
      </c>
      <c r="H54">
        <f>IF($D54&lt;4,VLOOKUP($F54,Sheet1!$B:$L,5,0),IF(AND($D54=4,$A54=10),VLOOKUP($F54,Sheet1!$B:$L,5,0),-VLOOKUP($F54,Sheet1!$B:$L,5,0)))</f>
        <v>-100</v>
      </c>
      <c r="I54">
        <f>VLOOKUP($F54,Sheet1!$B:$L,6,0)</f>
        <v>-70</v>
      </c>
      <c r="J54" t="str">
        <f>IF($D54&lt;4,VLOOKUP($F54,Sheet1!$B:$L,7,0),IF($D54=4,LEFT(VLOOKUP($F54,Sheet1!$B:$L,7,0),LEN(VLOOKUP($F54,Sheet1!$B:$L,7,0))-1)&amp;INT($A54/10),0))</f>
        <v>action_gedou_pt_1</v>
      </c>
      <c r="K54" t="str">
        <f>VLOOKUP($F54,Sheet1!$B:$L,8,0)</f>
        <v>action_gedou_pt_hit_1</v>
      </c>
      <c r="L54">
        <f>VLOOKUP($F54,Sheet1!$B:$L,9,0)</f>
        <v>0</v>
      </c>
      <c r="M54" s="61">
        <f>VLOOKUP($F54,Sheet1!$B:$L,10,0)</f>
        <v>0</v>
      </c>
    </row>
    <row r="55" spans="1:13">
      <c r="A55">
        <v>10</v>
      </c>
      <c r="B55">
        <v>105401</v>
      </c>
      <c r="C55" t="s">
        <v>121</v>
      </c>
      <c r="D55">
        <v>1</v>
      </c>
      <c r="E55" t="s">
        <v>1748</v>
      </c>
      <c r="F55" t="str">
        <f t="shared" si="0"/>
        <v>蜘蛛半人兽1</v>
      </c>
      <c r="G55">
        <f>VLOOKUP($F55,Sheet1!$B:$L,4,0)</f>
        <v>1</v>
      </c>
      <c r="H55">
        <f>IF($D55&lt;4,VLOOKUP($F55,Sheet1!$B:$L,5,0),IF(AND($D55=4,$A55=10),VLOOKUP($F55,Sheet1!$B:$L,5,0),-VLOOKUP($F55,Sheet1!$B:$L,5,0)))</f>
        <v>0</v>
      </c>
      <c r="I55">
        <f>VLOOKUP($F55,Sheet1!$B:$L,6,0)</f>
        <v>0</v>
      </c>
      <c r="J55" t="str">
        <f>IF($D55&lt;4,VLOOKUP($F55,Sheet1!$B:$L,7,0),IF($D55=4,LEFT(VLOOKUP($F55,Sheet1!$B:$L,7,0),LEN(VLOOKUP($F55,Sheet1!$B:$L,7,0))-1)&amp;INT($A55/10),0))</f>
        <v>action_du_pt_1</v>
      </c>
      <c r="K55" t="str">
        <f>VLOOKUP($F55,Sheet1!$B:$L,8,0)</f>
        <v>action_du_pt_hit_1</v>
      </c>
      <c r="L55">
        <f>VLOOKUP($F55,Sheet1!$B:$L,9,0)</f>
        <v>0</v>
      </c>
      <c r="M55" s="61">
        <f>VLOOKUP($F55,Sheet1!$B:$L,10,0)</f>
        <v>0</v>
      </c>
    </row>
    <row r="56" spans="1:13">
      <c r="A56">
        <v>10</v>
      </c>
      <c r="B56">
        <v>105511</v>
      </c>
      <c r="C56" t="s">
        <v>73</v>
      </c>
      <c r="D56">
        <v>1</v>
      </c>
      <c r="E56" t="s">
        <v>1750</v>
      </c>
      <c r="F56" t="str">
        <f t="shared" si="0"/>
        <v>三头龟1</v>
      </c>
      <c r="G56">
        <f>VLOOKUP($F56,Sheet1!$B:$L,4,0)</f>
        <v>3</v>
      </c>
      <c r="H56">
        <f>IF($D56&lt;4,VLOOKUP($F56,Sheet1!$B:$L,5,0),IF(AND($D56=4,$A56=10),VLOOKUP($F56,Sheet1!$B:$L,5,0),-VLOOKUP($F56,Sheet1!$B:$L,5,0)))</f>
        <v>-100</v>
      </c>
      <c r="I56">
        <f>VLOOKUP($F56,Sheet1!$B:$L,6,0)</f>
        <v>-70</v>
      </c>
      <c r="J56" t="str">
        <f>IF($D56&lt;4,VLOOKUP($F56,Sheet1!$B:$L,7,0),IF($D56=4,LEFT(VLOOKUP($F56,Sheet1!$B:$L,7,0),LEN(VLOOKUP($F56,Sheet1!$B:$L,7,0))-1)&amp;INT($A56/10),0))</f>
        <v>action_shui_pt_1</v>
      </c>
      <c r="K56" t="str">
        <f>VLOOKUP($F56,Sheet1!$B:$L,8,0)</f>
        <v>action_shui_pt_hit_1</v>
      </c>
      <c r="L56">
        <f>VLOOKUP($F56,Sheet1!$B:$L,9,0)</f>
        <v>0</v>
      </c>
      <c r="M56" s="61">
        <f>VLOOKUP($F56,Sheet1!$B:$L,10,0)</f>
        <v>0</v>
      </c>
    </row>
    <row r="57" spans="1:13">
      <c r="A57">
        <v>10</v>
      </c>
      <c r="B57">
        <v>105621</v>
      </c>
      <c r="C57" t="s">
        <v>73</v>
      </c>
      <c r="D57">
        <v>1</v>
      </c>
      <c r="E57" t="s">
        <v>1750</v>
      </c>
      <c r="F57" t="str">
        <f t="shared" si="0"/>
        <v>三头龟1</v>
      </c>
      <c r="G57">
        <f>VLOOKUP($F57,Sheet1!$B:$L,4,0)</f>
        <v>3</v>
      </c>
      <c r="H57">
        <f>IF($D57&lt;4,VLOOKUP($F57,Sheet1!$B:$L,5,0),IF(AND($D57=4,$A57=10),VLOOKUP($F57,Sheet1!$B:$L,5,0),-VLOOKUP($F57,Sheet1!$B:$L,5,0)))</f>
        <v>-100</v>
      </c>
      <c r="I57">
        <f>VLOOKUP($F57,Sheet1!$B:$L,6,0)</f>
        <v>-70</v>
      </c>
      <c r="J57" t="str">
        <f>IF($D57&lt;4,VLOOKUP($F57,Sheet1!$B:$L,7,0),IF($D57=4,LEFT(VLOOKUP($F57,Sheet1!$B:$L,7,0),LEN(VLOOKUP($F57,Sheet1!$B:$L,7,0))-1)&amp;INT($A57/10),0))</f>
        <v>action_shui_pt_1</v>
      </c>
      <c r="K57" t="str">
        <f>VLOOKUP($F57,Sheet1!$B:$L,8,0)</f>
        <v>action_shui_pt_hit_1</v>
      </c>
      <c r="L57">
        <f>VLOOKUP($F57,Sheet1!$B:$L,9,0)</f>
        <v>0</v>
      </c>
      <c r="M57" s="61">
        <f>VLOOKUP($F57,Sheet1!$B:$L,10,0)</f>
        <v>0</v>
      </c>
    </row>
    <row r="58" spans="1:13">
      <c r="A58">
        <v>10</v>
      </c>
      <c r="B58">
        <v>105731</v>
      </c>
      <c r="C58" t="s">
        <v>131</v>
      </c>
      <c r="D58">
        <v>1</v>
      </c>
      <c r="E58" t="s">
        <v>1750</v>
      </c>
      <c r="F58" t="str">
        <f t="shared" si="0"/>
        <v>快拳黑人1</v>
      </c>
      <c r="G58">
        <f>VLOOKUP($F58,Sheet1!$B:$L,4,0)</f>
        <v>3</v>
      </c>
      <c r="H58">
        <f>IF($D58&lt;4,VLOOKUP($F58,Sheet1!$B:$L,5,0),IF(AND($D58=4,$A58=10),VLOOKUP($F58,Sheet1!$B:$L,5,0),-VLOOKUP($F58,Sheet1!$B:$L,5,0)))</f>
        <v>-100</v>
      </c>
      <c r="I58">
        <f>VLOOKUP($F58,Sheet1!$B:$L,6,0)</f>
        <v>-70</v>
      </c>
      <c r="J58" t="str">
        <f>IF($D58&lt;4,VLOOKUP($F58,Sheet1!$B:$L,7,0),IF($D58=4,LEFT(VLOOKUP($F58,Sheet1!$B:$L,7,0),LEN(VLOOKUP($F58,Sheet1!$B:$L,7,0))-1)&amp;INT($A58/10),0))</f>
        <v>action_gedou_pt_1</v>
      </c>
      <c r="K58" t="str">
        <f>VLOOKUP($F58,Sheet1!$B:$L,8,0)</f>
        <v>action_gedou_pt_hit_1</v>
      </c>
      <c r="L58">
        <f>VLOOKUP($F58,Sheet1!$B:$L,9,0)</f>
        <v>0</v>
      </c>
      <c r="M58" s="61">
        <f>VLOOKUP($F58,Sheet1!$B:$L,10,0)</f>
        <v>0</v>
      </c>
    </row>
    <row r="59" spans="1:13">
      <c r="A59">
        <v>10</v>
      </c>
      <c r="B59">
        <v>105841</v>
      </c>
      <c r="C59" t="s">
        <v>126</v>
      </c>
      <c r="D59">
        <v>1</v>
      </c>
      <c r="E59" t="s">
        <v>1750</v>
      </c>
      <c r="F59" t="str">
        <f t="shared" si="0"/>
        <v>梅人1</v>
      </c>
      <c r="G59">
        <f>VLOOKUP($F59,Sheet1!$B:$L,4,0)</f>
        <v>3</v>
      </c>
      <c r="H59">
        <f>IF($D59&lt;4,VLOOKUP($F59,Sheet1!$B:$L,5,0),IF(AND($D59=4,$A59=10),VLOOKUP($F59,Sheet1!$B:$L,5,0),-VLOOKUP($F59,Sheet1!$B:$L,5,0)))</f>
        <v>-100</v>
      </c>
      <c r="I59">
        <f>VLOOKUP($F59,Sheet1!$B:$L,6,0)</f>
        <v>-70</v>
      </c>
      <c r="J59" t="str">
        <f>IF($D59&lt;4,VLOOKUP($F59,Sheet1!$B:$L,7,0),IF($D59=4,LEFT(VLOOKUP($F59,Sheet1!$B:$L,7,0),LEN(VLOOKUP($F59,Sheet1!$B:$L,7,0))-1)&amp;INT($A59/10),0))</f>
        <v>action_gedou_pt_1</v>
      </c>
      <c r="K59" t="str">
        <f>VLOOKUP($F59,Sheet1!$B:$L,8,0)</f>
        <v>action_gedou_pt_hit_1</v>
      </c>
      <c r="L59">
        <f>VLOOKUP($F59,Sheet1!$B:$L,9,0)</f>
        <v>0</v>
      </c>
      <c r="M59" s="61">
        <f>VLOOKUP($F59,Sheet1!$B:$L,10,0)</f>
        <v>0</v>
      </c>
    </row>
    <row r="60" spans="1:13">
      <c r="A60">
        <v>10</v>
      </c>
      <c r="B60">
        <v>105951</v>
      </c>
      <c r="C60" t="s">
        <v>126</v>
      </c>
      <c r="D60">
        <v>1</v>
      </c>
      <c r="E60" t="s">
        <v>1750</v>
      </c>
      <c r="F60" t="str">
        <f t="shared" si="0"/>
        <v>梅人1</v>
      </c>
      <c r="G60">
        <f>VLOOKUP($F60,Sheet1!$B:$L,4,0)</f>
        <v>3</v>
      </c>
      <c r="H60">
        <f>IF($D60&lt;4,VLOOKUP($F60,Sheet1!$B:$L,5,0),IF(AND($D60=4,$A60=10),VLOOKUP($F60,Sheet1!$B:$L,5,0),-VLOOKUP($F60,Sheet1!$B:$L,5,0)))</f>
        <v>-100</v>
      </c>
      <c r="I60">
        <f>VLOOKUP($F60,Sheet1!$B:$L,6,0)</f>
        <v>-70</v>
      </c>
      <c r="J60" t="str">
        <f>IF($D60&lt;4,VLOOKUP($F60,Sheet1!$B:$L,7,0),IF($D60=4,LEFT(VLOOKUP($F60,Sheet1!$B:$L,7,0),LEN(VLOOKUP($F60,Sheet1!$B:$L,7,0))-1)&amp;INT($A60/10),0))</f>
        <v>action_gedou_pt_1</v>
      </c>
      <c r="K60" t="str">
        <f>VLOOKUP($F60,Sheet1!$B:$L,8,0)</f>
        <v>action_gedou_pt_hit_1</v>
      </c>
      <c r="L60">
        <f>VLOOKUP($F60,Sheet1!$B:$L,9,0)</f>
        <v>0</v>
      </c>
      <c r="M60" s="61">
        <f>VLOOKUP($F60,Sheet1!$B:$L,10,0)</f>
        <v>0</v>
      </c>
    </row>
    <row r="61" spans="1:13">
      <c r="A61">
        <v>10</v>
      </c>
      <c r="B61">
        <v>106061</v>
      </c>
      <c r="C61" t="s">
        <v>126</v>
      </c>
      <c r="D61">
        <v>1</v>
      </c>
      <c r="E61" t="s">
        <v>1750</v>
      </c>
      <c r="F61" t="str">
        <f t="shared" si="0"/>
        <v>梅人1</v>
      </c>
      <c r="G61">
        <f>VLOOKUP($F61,Sheet1!$B:$L,4,0)</f>
        <v>3</v>
      </c>
      <c r="H61">
        <f>IF($D61&lt;4,VLOOKUP($F61,Sheet1!$B:$L,5,0),IF(AND($D61=4,$A61=10),VLOOKUP($F61,Sheet1!$B:$L,5,0),-VLOOKUP($F61,Sheet1!$B:$L,5,0)))</f>
        <v>-100</v>
      </c>
      <c r="I61">
        <f>VLOOKUP($F61,Sheet1!$B:$L,6,0)</f>
        <v>-70</v>
      </c>
      <c r="J61" t="str">
        <f>IF($D61&lt;4,VLOOKUP($F61,Sheet1!$B:$L,7,0),IF($D61=4,LEFT(VLOOKUP($F61,Sheet1!$B:$L,7,0),LEN(VLOOKUP($F61,Sheet1!$B:$L,7,0))-1)&amp;INT($A61/10),0))</f>
        <v>action_gedou_pt_1</v>
      </c>
      <c r="K61" t="str">
        <f>VLOOKUP($F61,Sheet1!$B:$L,8,0)</f>
        <v>action_gedou_pt_hit_1</v>
      </c>
      <c r="L61">
        <f>VLOOKUP($F61,Sheet1!$B:$L,9,0)</f>
        <v>0</v>
      </c>
      <c r="M61" s="61">
        <f>VLOOKUP($F61,Sheet1!$B:$L,10,0)</f>
        <v>0</v>
      </c>
    </row>
    <row r="62" spans="1:13">
      <c r="A62">
        <v>10</v>
      </c>
      <c r="B62">
        <v>106171</v>
      </c>
      <c r="C62" t="s">
        <v>73</v>
      </c>
      <c r="D62">
        <v>1</v>
      </c>
      <c r="E62" t="s">
        <v>1748</v>
      </c>
      <c r="F62" t="str">
        <f t="shared" si="0"/>
        <v>三头龟1</v>
      </c>
      <c r="G62">
        <f>VLOOKUP($F62,Sheet1!$B:$L,4,0)</f>
        <v>3</v>
      </c>
      <c r="H62">
        <f>IF($D62&lt;4,VLOOKUP($F62,Sheet1!$B:$L,5,0),IF(AND($D62=4,$A62=10),VLOOKUP($F62,Sheet1!$B:$L,5,0),-VLOOKUP($F62,Sheet1!$B:$L,5,0)))</f>
        <v>-100</v>
      </c>
      <c r="I62">
        <f>VLOOKUP($F62,Sheet1!$B:$L,6,0)</f>
        <v>-70</v>
      </c>
      <c r="J62" t="str">
        <f>IF($D62&lt;4,VLOOKUP($F62,Sheet1!$B:$L,7,0),IF($D62=4,LEFT(VLOOKUP($F62,Sheet1!$B:$L,7,0),LEN(VLOOKUP($F62,Sheet1!$B:$L,7,0))-1)&amp;INT($A62/10),0))</f>
        <v>action_shui_pt_1</v>
      </c>
      <c r="K62" t="str">
        <f>VLOOKUP($F62,Sheet1!$B:$L,8,0)</f>
        <v>action_shui_pt_hit_1</v>
      </c>
      <c r="L62">
        <f>VLOOKUP($F62,Sheet1!$B:$L,9,0)</f>
        <v>0</v>
      </c>
      <c r="M62" s="61">
        <f>VLOOKUP($F62,Sheet1!$B:$L,10,0)</f>
        <v>0</v>
      </c>
    </row>
    <row r="63" spans="1:13">
      <c r="A63">
        <v>10</v>
      </c>
      <c r="B63">
        <v>106281</v>
      </c>
      <c r="C63" t="s">
        <v>119</v>
      </c>
      <c r="D63">
        <v>1</v>
      </c>
      <c r="E63" t="s">
        <v>1750</v>
      </c>
      <c r="F63" t="str">
        <f t="shared" si="0"/>
        <v>吃惊的美女1</v>
      </c>
      <c r="G63">
        <f>VLOOKUP($F63,Sheet1!$B:$L,4,0)</f>
        <v>1</v>
      </c>
      <c r="H63">
        <f>IF($D63&lt;4,VLOOKUP($F63,Sheet1!$B:$L,5,0),IF(AND($D63=4,$A63=10),VLOOKUP($F63,Sheet1!$B:$L,5,0),-VLOOKUP($F63,Sheet1!$B:$L,5,0)))</f>
        <v>0</v>
      </c>
      <c r="I63">
        <f>VLOOKUP($F63,Sheet1!$B:$L,6,0)</f>
        <v>0</v>
      </c>
      <c r="J63" t="str">
        <f>IF($D63&lt;4,VLOOKUP($F63,Sheet1!$B:$L,7,0),IF($D63=4,LEFT(VLOOKUP($F63,Sheet1!$B:$L,7,0),LEN(VLOOKUP($F63,Sheet1!$B:$L,7,0))-1)&amp;INT($A63/10),0))</f>
        <v>action_shui_pt_1</v>
      </c>
      <c r="K63" t="str">
        <f>VLOOKUP($F63,Sheet1!$B:$L,8,0)</f>
        <v>action_shui_pt_hit_1</v>
      </c>
      <c r="L63">
        <f>VLOOKUP($F63,Sheet1!$B:$L,9,0)</f>
        <v>0</v>
      </c>
      <c r="M63" s="61">
        <f>VLOOKUP($F63,Sheet1!$B:$L,10,0)</f>
        <v>0</v>
      </c>
    </row>
    <row r="64" spans="1:13">
      <c r="A64">
        <v>10</v>
      </c>
      <c r="B64">
        <v>106391</v>
      </c>
      <c r="C64" t="s">
        <v>129</v>
      </c>
      <c r="D64">
        <v>1</v>
      </c>
      <c r="E64" t="s">
        <v>1750</v>
      </c>
      <c r="F64" t="str">
        <f t="shared" si="0"/>
        <v>大弟子1</v>
      </c>
      <c r="G64">
        <f>VLOOKUP($F64,Sheet1!$B:$L,4,0)</f>
        <v>3</v>
      </c>
      <c r="H64">
        <f>IF($D64&lt;4,VLOOKUP($F64,Sheet1!$B:$L,5,0),IF(AND($D64=4,$A64=10),VLOOKUP($F64,Sheet1!$B:$L,5,0),-VLOOKUP($F64,Sheet1!$B:$L,5,0)))</f>
        <v>-100</v>
      </c>
      <c r="I64">
        <f>VLOOKUP($F64,Sheet1!$B:$L,6,0)</f>
        <v>-70</v>
      </c>
      <c r="J64" t="str">
        <f>IF($D64&lt;4,VLOOKUP($F64,Sheet1!$B:$L,7,0),IF($D64=4,LEFT(VLOOKUP($F64,Sheet1!$B:$L,7,0),LEN(VLOOKUP($F64,Sheet1!$B:$L,7,0))-1)&amp;INT($A64/10),0))</f>
        <v>action_gedou_pt_1</v>
      </c>
      <c r="K64" t="str">
        <f>VLOOKUP($F64,Sheet1!$B:$L,8,0)</f>
        <v>action_gedou_pt_hit_1</v>
      </c>
      <c r="L64">
        <f>VLOOKUP($F64,Sheet1!$B:$L,9,0)</f>
        <v>0</v>
      </c>
      <c r="M64" s="61">
        <f>VLOOKUP($F64,Sheet1!$B:$L,10,0)</f>
        <v>0</v>
      </c>
    </row>
    <row r="65" spans="1:13">
      <c r="A65">
        <v>10</v>
      </c>
      <c r="B65">
        <v>106501</v>
      </c>
      <c r="C65" t="s">
        <v>129</v>
      </c>
      <c r="D65">
        <v>1</v>
      </c>
      <c r="E65" t="s">
        <v>1748</v>
      </c>
      <c r="F65" t="str">
        <f t="shared" si="0"/>
        <v>大弟子1</v>
      </c>
      <c r="G65">
        <f>VLOOKUP($F65,Sheet1!$B:$L,4,0)</f>
        <v>3</v>
      </c>
      <c r="H65">
        <f>IF($D65&lt;4,VLOOKUP($F65,Sheet1!$B:$L,5,0),IF(AND($D65=4,$A65=10),VLOOKUP($F65,Sheet1!$B:$L,5,0),-VLOOKUP($F65,Sheet1!$B:$L,5,0)))</f>
        <v>-100</v>
      </c>
      <c r="I65">
        <f>VLOOKUP($F65,Sheet1!$B:$L,6,0)</f>
        <v>-70</v>
      </c>
      <c r="J65" t="str">
        <f>IF($D65&lt;4,VLOOKUP($F65,Sheet1!$B:$L,7,0),IF($D65=4,LEFT(VLOOKUP($F65,Sheet1!$B:$L,7,0),LEN(VLOOKUP($F65,Sheet1!$B:$L,7,0))-1)&amp;INT($A65/10),0))</f>
        <v>action_gedou_pt_1</v>
      </c>
      <c r="K65" t="str">
        <f>VLOOKUP($F65,Sheet1!$B:$L,8,0)</f>
        <v>action_gedou_pt_hit_1</v>
      </c>
      <c r="L65">
        <f>VLOOKUP($F65,Sheet1!$B:$L,9,0)</f>
        <v>0</v>
      </c>
      <c r="M65" s="61">
        <f>VLOOKUP($F65,Sheet1!$B:$L,10,0)</f>
        <v>0</v>
      </c>
    </row>
    <row r="66" spans="1:13">
      <c r="A66">
        <v>10</v>
      </c>
      <c r="B66">
        <v>106611</v>
      </c>
      <c r="C66" t="s">
        <v>130</v>
      </c>
      <c r="D66">
        <v>1</v>
      </c>
      <c r="E66" t="s">
        <v>1750</v>
      </c>
      <c r="F66" t="str">
        <f t="shared" si="0"/>
        <v>萝莉小姑娘1</v>
      </c>
      <c r="G66">
        <f>VLOOKUP($F66,Sheet1!$B:$L,4,0)</f>
        <v>3</v>
      </c>
      <c r="H66">
        <f>IF($D66&lt;4,VLOOKUP($F66,Sheet1!$B:$L,5,0),IF(AND($D66=4,$A66=10),VLOOKUP($F66,Sheet1!$B:$L,5,0),-VLOOKUP($F66,Sheet1!$B:$L,5,0)))</f>
        <v>-100</v>
      </c>
      <c r="I66">
        <f>VLOOKUP($F66,Sheet1!$B:$L,6,0)</f>
        <v>-70</v>
      </c>
      <c r="J66" t="str">
        <f>IF($D66&lt;4,VLOOKUP($F66,Sheet1!$B:$L,7,0),IF($D66=4,LEFT(VLOOKUP($F66,Sheet1!$B:$L,7,0),LEN(VLOOKUP($F66,Sheet1!$B:$L,7,0))-1)&amp;INT($A66/10),0))</f>
        <v>action_gedou_pt_1</v>
      </c>
      <c r="K66" t="str">
        <f>VLOOKUP($F66,Sheet1!$B:$L,8,0)</f>
        <v>action_gedou_pt_hit_1</v>
      </c>
      <c r="L66">
        <f>VLOOKUP($F66,Sheet1!$B:$L,9,0)</f>
        <v>0</v>
      </c>
      <c r="M66" s="61">
        <f>VLOOKUP($F66,Sheet1!$B:$L,10,0)</f>
        <v>0</v>
      </c>
    </row>
    <row r="67" spans="1:13">
      <c r="A67">
        <v>10</v>
      </c>
      <c r="B67">
        <v>106721</v>
      </c>
      <c r="C67" t="s">
        <v>130</v>
      </c>
      <c r="D67">
        <v>1</v>
      </c>
      <c r="E67" t="s">
        <v>1750</v>
      </c>
      <c r="F67" t="str">
        <f t="shared" si="0"/>
        <v>萝莉小姑娘1</v>
      </c>
      <c r="G67">
        <f>VLOOKUP($F67,Sheet1!$B:$L,4,0)</f>
        <v>3</v>
      </c>
      <c r="H67">
        <f>IF($D67&lt;4,VLOOKUP($F67,Sheet1!$B:$L,5,0),IF(AND($D67=4,$A67=10),VLOOKUP($F67,Sheet1!$B:$L,5,0),-VLOOKUP($F67,Sheet1!$B:$L,5,0)))</f>
        <v>-100</v>
      </c>
      <c r="I67">
        <f>VLOOKUP($F67,Sheet1!$B:$L,6,0)</f>
        <v>-70</v>
      </c>
      <c r="J67" t="str">
        <f>IF($D67&lt;4,VLOOKUP($F67,Sheet1!$B:$L,7,0),IF($D67=4,LEFT(VLOOKUP($F67,Sheet1!$B:$L,7,0),LEN(VLOOKUP($F67,Sheet1!$B:$L,7,0))-1)&amp;INT($A67/10),0))</f>
        <v>action_gedou_pt_1</v>
      </c>
      <c r="K67" t="str">
        <f>VLOOKUP($F67,Sheet1!$B:$L,8,0)</f>
        <v>action_gedou_pt_hit_1</v>
      </c>
      <c r="L67">
        <f>VLOOKUP($F67,Sheet1!$B:$L,9,0)</f>
        <v>0</v>
      </c>
      <c r="M67" s="61">
        <f>VLOOKUP($F67,Sheet1!$B:$L,10,0)</f>
        <v>0</v>
      </c>
    </row>
    <row r="68" spans="1:13">
      <c r="A68">
        <v>10</v>
      </c>
      <c r="B68">
        <v>200011</v>
      </c>
      <c r="C68" t="s">
        <v>317</v>
      </c>
      <c r="D68">
        <v>1</v>
      </c>
      <c r="E68" t="s">
        <v>1745</v>
      </c>
      <c r="F68" t="str">
        <f t="shared" si="0"/>
        <v>琦玉1</v>
      </c>
      <c r="G68">
        <f>VLOOKUP($F68,Sheet1!$B:$L,4,0)</f>
        <v>1</v>
      </c>
      <c r="H68">
        <f>IF($D68&lt;4,VLOOKUP($F68,Sheet1!$B:$L,5,0),IF(AND($D68=4,$A68=10),VLOOKUP($F68,Sheet1!$B:$L,5,0),-VLOOKUP($F68,Sheet1!$B:$L,5,0)))</f>
        <v>0</v>
      </c>
      <c r="I68">
        <f>VLOOKUP($F68,Sheet1!$B:$L,6,0)</f>
        <v>0</v>
      </c>
      <c r="J68" t="str">
        <f>IF($D68&lt;4,VLOOKUP($F68,Sheet1!$B:$L,7,0),IF($D68=4,LEFT(VLOOKUP($F68,Sheet1!$B:$L,7,0),LEN(VLOOKUP($F68,Sheet1!$B:$L,7,0))-1)&amp;INT($A68/10),0))</f>
        <v>action_gedou_pt_1</v>
      </c>
      <c r="K68" t="str">
        <f>VLOOKUP($F68,Sheet1!$B:$L,8,0)</f>
        <v>action_gedou_pt_hit_1</v>
      </c>
      <c r="L68">
        <f>VLOOKUP($F68,Sheet1!$B:$L,9,0)</f>
        <v>0</v>
      </c>
      <c r="M68" s="61">
        <f>VLOOKUP($F68,Sheet1!$B:$L,10,0)</f>
        <v>0</v>
      </c>
    </row>
    <row r="69" spans="1:13">
      <c r="A69">
        <v>30</v>
      </c>
      <c r="B69">
        <v>200121</v>
      </c>
      <c r="C69" t="s">
        <v>46</v>
      </c>
      <c r="D69">
        <v>1</v>
      </c>
      <c r="E69" t="s">
        <v>1749</v>
      </c>
      <c r="F69" t="str">
        <f t="shared" si="0"/>
        <v>杰诺斯1</v>
      </c>
      <c r="G69">
        <f>VLOOKUP($F69,Sheet1!$B:$L,4,0)</f>
        <v>7</v>
      </c>
      <c r="H69">
        <f>IF($D69&lt;4,VLOOKUP($F69,Sheet1!$B:$L,5,0),IF(AND($D69=4,$A69=10),VLOOKUP($F69,Sheet1!$B:$L,5,0),-VLOOKUP($F69,Sheet1!$B:$L,5,0)))</f>
        <v>-100</v>
      </c>
      <c r="I69">
        <f>VLOOKUP($F69,Sheet1!$B:$L,6,0)</f>
        <v>-70</v>
      </c>
      <c r="J69" t="str">
        <f>IF($D69&lt;4,VLOOKUP($F69,Sheet1!$B:$L,7,0),IF($D69=4,LEFT(VLOOKUP($F69,Sheet1!$B:$L,7,0),LEN(VLOOKUP($F69,Sheet1!$B:$L,7,0))-1)&amp;INT($A69/10),0))</f>
        <v>action_gedou_pt_1</v>
      </c>
      <c r="K69" t="str">
        <f>VLOOKUP($F69,Sheet1!$B:$L,8,0)</f>
        <v>action_gedou_pt_hit_1</v>
      </c>
      <c r="L69">
        <f>VLOOKUP($F69,Sheet1!$B:$L,9,0)</f>
        <v>0</v>
      </c>
      <c r="M69" s="61">
        <f>VLOOKUP($F69,Sheet1!$B:$L,10,0)</f>
        <v>0</v>
      </c>
    </row>
    <row r="70" spans="1:13">
      <c r="A70">
        <v>10</v>
      </c>
      <c r="B70">
        <v>200231</v>
      </c>
      <c r="C70" t="s">
        <v>37</v>
      </c>
      <c r="D70">
        <v>1</v>
      </c>
      <c r="E70" t="s">
        <v>1747</v>
      </c>
      <c r="F70" t="str">
        <f t="shared" si="0"/>
        <v>甜心假面1</v>
      </c>
      <c r="G70">
        <f>VLOOKUP($F70,Sheet1!$B:$L,4,0)</f>
        <v>7</v>
      </c>
      <c r="H70">
        <f>IF($D70&lt;4,VLOOKUP($F70,Sheet1!$B:$L,5,0),IF(AND($D70=4,$A70=10),VLOOKUP($F70,Sheet1!$B:$L,5,0),-VLOOKUP($F70,Sheet1!$B:$L,5,0)))</f>
        <v>-100</v>
      </c>
      <c r="I70">
        <f>VLOOKUP($F70,Sheet1!$B:$L,6,0)</f>
        <v>-70</v>
      </c>
      <c r="J70" t="str">
        <f>IF($D70&lt;4,VLOOKUP($F70,Sheet1!$B:$L,7,0),IF($D70=4,LEFT(VLOOKUP($F70,Sheet1!$B:$L,7,0),LEN(VLOOKUP($F70,Sheet1!$B:$L,7,0))-1)&amp;INT($A70/10),0))</f>
        <v>action_dian_pt_1</v>
      </c>
      <c r="K70" t="str">
        <f>VLOOKUP($F70,Sheet1!$B:$L,8,0)</f>
        <v>action_dian_pt_hit_1</v>
      </c>
      <c r="L70">
        <f>VLOOKUP($F70,Sheet1!$B:$L,9,0)</f>
        <v>0</v>
      </c>
      <c r="M70" s="61">
        <f>VLOOKUP($F70,Sheet1!$B:$L,10,0)</f>
        <v>0</v>
      </c>
    </row>
    <row r="71" spans="1:13">
      <c r="A71">
        <v>10</v>
      </c>
      <c r="B71">
        <v>200341</v>
      </c>
      <c r="C71" t="s">
        <v>67</v>
      </c>
      <c r="D71">
        <v>1</v>
      </c>
      <c r="E71" t="s">
        <v>1747</v>
      </c>
      <c r="F71" t="str">
        <f t="shared" ref="F71:F134" si="1">IF(TYPE($C71)=2,$C71&amp;$D71,INT($C71&amp;$D71))</f>
        <v>性感囚犯1</v>
      </c>
      <c r="G71">
        <f>VLOOKUP($F71,Sheet1!$B:$L,4,0)</f>
        <v>7</v>
      </c>
      <c r="H71">
        <f>IF($D71&lt;4,VLOOKUP($F71,Sheet1!$B:$L,5,0),IF(AND($D71=4,$A71=10),VLOOKUP($F71,Sheet1!$B:$L,5,0),-VLOOKUP($F71,Sheet1!$B:$L,5,0)))</f>
        <v>0</v>
      </c>
      <c r="I71">
        <f>VLOOKUP($F71,Sheet1!$B:$L,6,0)</f>
        <v>-100</v>
      </c>
      <c r="J71" t="str">
        <f>IF($D71&lt;4,VLOOKUP($F71,Sheet1!$B:$L,7,0),IF($D71=4,LEFT(VLOOKUP($F71,Sheet1!$B:$L,7,0),LEN(VLOOKUP($F71,Sheet1!$B:$L,7,0))-1)&amp;INT($A71/10),0))</f>
        <v>action_gedou_pt_1</v>
      </c>
      <c r="K71" t="str">
        <f>VLOOKUP($F71,Sheet1!$B:$L,8,0)</f>
        <v>action_gedou_pt_hit_1</v>
      </c>
      <c r="L71">
        <f>VLOOKUP($F71,Sheet1!$B:$L,9,0)</f>
        <v>0</v>
      </c>
      <c r="M71" s="61">
        <f>VLOOKUP($F71,Sheet1!$B:$L,10,0)</f>
        <v>0</v>
      </c>
    </row>
    <row r="72" spans="1:13">
      <c r="A72">
        <v>20</v>
      </c>
      <c r="B72">
        <v>200451</v>
      </c>
      <c r="C72" t="s">
        <v>40</v>
      </c>
      <c r="D72">
        <v>1</v>
      </c>
      <c r="E72" t="s">
        <v>1749</v>
      </c>
      <c r="F72" t="str">
        <f t="shared" si="1"/>
        <v>背心尊者1</v>
      </c>
      <c r="G72">
        <f>VLOOKUP($F72,Sheet1!$B:$L,4,0)</f>
        <v>7</v>
      </c>
      <c r="H72">
        <f>IF($D72&lt;4,VLOOKUP($F72,Sheet1!$B:$L,5,0),IF(AND($D72=4,$A72=10),VLOOKUP($F72,Sheet1!$B:$L,5,0),-VLOOKUP($F72,Sheet1!$B:$L,5,0)))</f>
        <v>-100</v>
      </c>
      <c r="I72">
        <f>VLOOKUP($F72,Sheet1!$B:$L,6,0)</f>
        <v>-70</v>
      </c>
      <c r="J72" t="str">
        <f>IF($D72&lt;4,VLOOKUP($F72,Sheet1!$B:$L,7,0),IF($D72=4,LEFT(VLOOKUP($F72,Sheet1!$B:$L,7,0),LEN(VLOOKUP($F72,Sheet1!$B:$L,7,0))-1)&amp;INT($A72/10),0))</f>
        <v>action_gedou_pt_1</v>
      </c>
      <c r="K72" t="str">
        <f>VLOOKUP($F72,Sheet1!$B:$L,8,0)</f>
        <v>action_gedou_pt_hit_1</v>
      </c>
      <c r="L72">
        <f>VLOOKUP($F72,Sheet1!$B:$L,9,0)</f>
        <v>0</v>
      </c>
      <c r="M72" s="61">
        <f>VLOOKUP($F72,Sheet1!$B:$L,10,0)</f>
        <v>0</v>
      </c>
    </row>
    <row r="73" spans="1:13">
      <c r="A73">
        <v>20</v>
      </c>
      <c r="B73">
        <v>200561</v>
      </c>
      <c r="C73" t="s">
        <v>38</v>
      </c>
      <c r="D73">
        <v>1</v>
      </c>
      <c r="E73" t="s">
        <v>1747</v>
      </c>
      <c r="F73" t="str">
        <f t="shared" si="1"/>
        <v>超合金黑光1</v>
      </c>
      <c r="G73">
        <f>VLOOKUP($F73,Sheet1!$B:$L,4,0)</f>
        <v>7</v>
      </c>
      <c r="H73">
        <f>IF($D73&lt;4,VLOOKUP($F73,Sheet1!$B:$L,5,0),IF(AND($D73=4,$A73=10),VLOOKUP($F73,Sheet1!$B:$L,5,0),-VLOOKUP($F73,Sheet1!$B:$L,5,0)))</f>
        <v>0</v>
      </c>
      <c r="I73">
        <f>VLOOKUP($F73,Sheet1!$B:$L,6,0)</f>
        <v>-100</v>
      </c>
      <c r="J73" t="str">
        <f>IF($D73&lt;4,VLOOKUP($F73,Sheet1!$B:$L,7,0),IF($D73=4,LEFT(VLOOKUP($F73,Sheet1!$B:$L,7,0),LEN(VLOOKUP($F73,Sheet1!$B:$L,7,0))-1)&amp;INT($A73/10),0))</f>
        <v>action_gedou_pt_1</v>
      </c>
      <c r="K73" t="str">
        <f>VLOOKUP($F73,Sheet1!$B:$L,8,0)</f>
        <v>action_gedou_pt_hit_1</v>
      </c>
      <c r="L73">
        <f>VLOOKUP($F73,Sheet1!$B:$L,9,0)</f>
        <v>0</v>
      </c>
      <c r="M73" s="61">
        <f>VLOOKUP($F73,Sheet1!$B:$L,10,0)</f>
        <v>0</v>
      </c>
    </row>
    <row r="74" spans="1:13">
      <c r="A74">
        <v>20</v>
      </c>
      <c r="B74">
        <v>200671</v>
      </c>
      <c r="C74" t="s">
        <v>43</v>
      </c>
      <c r="D74">
        <v>1</v>
      </c>
      <c r="E74" t="s">
        <v>1746</v>
      </c>
      <c r="F74" t="str">
        <f t="shared" si="1"/>
        <v>KING1</v>
      </c>
      <c r="G74">
        <f>VLOOKUP($F74,Sheet1!$B:$L,4,0)</f>
        <v>1</v>
      </c>
      <c r="H74">
        <f>IF($D74&lt;4,VLOOKUP($F74,Sheet1!$B:$L,5,0),IF(AND($D74=4,$A74=10),VLOOKUP($F74,Sheet1!$B:$L,5,0),-VLOOKUP($F74,Sheet1!$B:$L,5,0)))</f>
        <v>0</v>
      </c>
      <c r="I74">
        <f>VLOOKUP($F74,Sheet1!$B:$L,6,0)</f>
        <v>0</v>
      </c>
      <c r="J74" t="str">
        <f>IF($D74&lt;4,VLOOKUP($F74,Sheet1!$B:$L,7,0),IF($D74=4,LEFT(VLOOKUP($F74,Sheet1!$B:$L,7,0),LEN(VLOOKUP($F74,Sheet1!$B:$L,7,0))-1)&amp;INT($A74/10),0))</f>
        <v>action_jiaxue_skill_1</v>
      </c>
      <c r="K74" t="str">
        <f>VLOOKUP($F74,Sheet1!$B:$L,8,0)</f>
        <v>action_jiaxue_hit_1</v>
      </c>
      <c r="L74" t="str">
        <f>VLOOKUP($F74,Sheet1!$B:$L,9,0)</f>
        <v>action_jiaxue_hit_1</v>
      </c>
      <c r="M74" s="61">
        <f>VLOOKUP($F74,Sheet1!$B:$L,10,0)</f>
        <v>0</v>
      </c>
    </row>
    <row r="75" spans="1:13">
      <c r="A75">
        <v>10</v>
      </c>
      <c r="B75">
        <v>200781</v>
      </c>
      <c r="C75" t="s">
        <v>65</v>
      </c>
      <c r="D75">
        <v>1</v>
      </c>
      <c r="E75" t="s">
        <v>1749</v>
      </c>
      <c r="F75" t="str">
        <f t="shared" si="1"/>
        <v>阿修罗盔甲1</v>
      </c>
      <c r="G75">
        <f>VLOOKUP($F75,Sheet1!$B:$L,4,0)</f>
        <v>5</v>
      </c>
      <c r="H75">
        <f>IF($D75&lt;4,VLOOKUP($F75,Sheet1!$B:$L,5,0),IF(AND($D75=4,$A75=10),VLOOKUP($F75,Sheet1!$B:$L,5,0),-VLOOKUP($F75,Sheet1!$B:$L,5,0)))</f>
        <v>-100</v>
      </c>
      <c r="I75">
        <f>VLOOKUP($F75,Sheet1!$B:$L,6,0)</f>
        <v>-70</v>
      </c>
      <c r="J75" t="str">
        <f>IF($D75&lt;4,VLOOKUP($F75,Sheet1!$B:$L,7,0),IF($D75=4,LEFT(VLOOKUP($F75,Sheet1!$B:$L,7,0),LEN(VLOOKUP($F75,Sheet1!$B:$L,7,0))-1)&amp;INT($A75/10),0))</f>
        <v>action_gedou_pt_1</v>
      </c>
      <c r="K75" t="str">
        <f>VLOOKUP($F75,Sheet1!$B:$L,8,0)</f>
        <v>action_gedou_pt_hit_1</v>
      </c>
      <c r="L75">
        <f>VLOOKUP($F75,Sheet1!$B:$L,9,0)</f>
        <v>0</v>
      </c>
      <c r="M75" s="61">
        <f>VLOOKUP($F75,Sheet1!$B:$L,10,0)</f>
        <v>0</v>
      </c>
    </row>
    <row r="76" spans="1:13">
      <c r="A76">
        <v>10</v>
      </c>
      <c r="B76">
        <v>200891</v>
      </c>
      <c r="C76" t="s">
        <v>52</v>
      </c>
      <c r="D76">
        <v>1</v>
      </c>
      <c r="E76" t="s">
        <v>1751</v>
      </c>
      <c r="F76" t="str">
        <f t="shared" si="1"/>
        <v>警犬侠1</v>
      </c>
      <c r="G76">
        <f>VLOOKUP($F76,Sheet1!$B:$L,4,0)</f>
        <v>3</v>
      </c>
      <c r="H76">
        <f>IF($D76&lt;4,VLOOKUP($F76,Sheet1!$B:$L,5,0),IF(AND($D76=4,$A76=10),VLOOKUP($F76,Sheet1!$B:$L,5,0),-VLOOKUP($F76,Sheet1!$B:$L,5,0)))</f>
        <v>-100</v>
      </c>
      <c r="I76">
        <f>VLOOKUP($F76,Sheet1!$B:$L,6,0)</f>
        <v>-70</v>
      </c>
      <c r="J76" t="str">
        <f>IF($D76&lt;4,VLOOKUP($F76,Sheet1!$B:$L,7,0),IF($D76=4,LEFT(VLOOKUP($F76,Sheet1!$B:$L,7,0),LEN(VLOOKUP($F76,Sheet1!$B:$L,7,0))-1)&amp;INT($A76/10),0))</f>
        <v>action_gedou_pt_1</v>
      </c>
      <c r="K76" t="str">
        <f>VLOOKUP($F76,Sheet1!$B:$L,8,0)</f>
        <v>action_gedou_pt_hit_1</v>
      </c>
      <c r="L76">
        <f>VLOOKUP($F76,Sheet1!$B:$L,9,0)</f>
        <v>0</v>
      </c>
      <c r="M76" s="61">
        <f>VLOOKUP($F76,Sheet1!$B:$L,10,0)</f>
        <v>0</v>
      </c>
    </row>
    <row r="77" spans="1:13">
      <c r="A77">
        <v>10</v>
      </c>
      <c r="B77">
        <v>201001</v>
      </c>
      <c r="C77" t="s">
        <v>302</v>
      </c>
      <c r="D77">
        <v>1</v>
      </c>
      <c r="E77" t="s">
        <v>1748</v>
      </c>
      <c r="F77" t="str">
        <f t="shared" si="1"/>
        <v>学生1</v>
      </c>
      <c r="G77">
        <f>VLOOKUP($F77,Sheet1!$B:$L,4,0)</f>
        <v>7</v>
      </c>
      <c r="H77">
        <f>IF($D77&lt;4,VLOOKUP($F77,Sheet1!$B:$L,5,0),IF(AND($D77=4,$A77=10),VLOOKUP($F77,Sheet1!$B:$L,5,0),-VLOOKUP($F77,Sheet1!$B:$L,5,0)))</f>
        <v>-100</v>
      </c>
      <c r="I77">
        <f>VLOOKUP($F77,Sheet1!$B:$L,6,0)</f>
        <v>-70</v>
      </c>
      <c r="J77" t="str">
        <f>IF($D77&lt;4,VLOOKUP($F77,Sheet1!$B:$L,7,0),IF($D77=4,LEFT(VLOOKUP($F77,Sheet1!$B:$L,7,0),LEN(VLOOKUP($F77,Sheet1!$B:$L,7,0))-1)&amp;INT($A77/10),0))</f>
        <v>action_gedou_pt_1</v>
      </c>
      <c r="K77" t="str">
        <f>VLOOKUP($F77,Sheet1!$B:$L,8,0)</f>
        <v>action_gedou_pt_hit_1</v>
      </c>
      <c r="L77">
        <f>VLOOKUP($F77,Sheet1!$B:$L,9,0)</f>
        <v>0</v>
      </c>
      <c r="M77" s="61">
        <f>VLOOKUP($F77,Sheet1!$B:$L,10,0)</f>
        <v>0</v>
      </c>
    </row>
    <row r="78" spans="1:13">
      <c r="A78">
        <v>20</v>
      </c>
      <c r="B78">
        <v>201111</v>
      </c>
      <c r="C78" t="s">
        <v>1753</v>
      </c>
      <c r="D78">
        <v>1</v>
      </c>
      <c r="E78" t="s">
        <v>1749</v>
      </c>
      <c r="F78" t="str">
        <f t="shared" si="1"/>
        <v>变异疫苗人1</v>
      </c>
      <c r="G78">
        <f>VLOOKUP($F78,Sheet1!$B:$L,4,0)</f>
        <v>7</v>
      </c>
      <c r="H78">
        <f>IF($D78&lt;4,VLOOKUP($F78,Sheet1!$B:$L,5,0),IF(AND($D78=4,$A78=10),VLOOKUP($F78,Sheet1!$B:$L,5,0),-VLOOKUP($F78,Sheet1!$B:$L,5,0)))</f>
        <v>-100</v>
      </c>
      <c r="I78">
        <f>VLOOKUP($F78,Sheet1!$B:$L,6,0)</f>
        <v>-70</v>
      </c>
      <c r="J78" t="str">
        <f>IF($D78&lt;4,VLOOKUP($F78,Sheet1!$B:$L,7,0),IF($D78=4,LEFT(VLOOKUP($F78,Sheet1!$B:$L,7,0),LEN(VLOOKUP($F78,Sheet1!$B:$L,7,0))-1)&amp;INT($A78/10),0))</f>
        <v>action_gedou_pt_1</v>
      </c>
      <c r="K78" t="str">
        <f>VLOOKUP($F78,Sheet1!$B:$L,8,0)</f>
        <v>action_gedou_pt_hit_1</v>
      </c>
      <c r="L78">
        <f>VLOOKUP($F78,Sheet1!$B:$L,9,0)</f>
        <v>0</v>
      </c>
      <c r="M78" s="61">
        <f>VLOOKUP($F78,Sheet1!$B:$L,10,0)</f>
        <v>0</v>
      </c>
    </row>
    <row r="79" spans="1:13">
      <c r="A79">
        <v>10</v>
      </c>
      <c r="B79">
        <v>201221</v>
      </c>
      <c r="C79" t="s">
        <v>303</v>
      </c>
      <c r="D79">
        <v>1</v>
      </c>
      <c r="E79" t="s">
        <v>1750</v>
      </c>
      <c r="F79" t="str">
        <f t="shared" si="1"/>
        <v>睫毛1</v>
      </c>
      <c r="G79">
        <f>VLOOKUP($F79,Sheet1!$B:$L,4,0)</f>
        <v>1</v>
      </c>
      <c r="H79">
        <f>IF($D79&lt;4,VLOOKUP($F79,Sheet1!$B:$L,5,0),IF(AND($D79=4,$A79=10),VLOOKUP($F79,Sheet1!$B:$L,5,0),-VLOOKUP($F79,Sheet1!$B:$L,5,0)))</f>
        <v>0</v>
      </c>
      <c r="I79">
        <f>VLOOKUP($F79,Sheet1!$B:$L,6,0)</f>
        <v>0</v>
      </c>
      <c r="J79" t="str">
        <f>IF($D79&lt;4,VLOOKUP($F79,Sheet1!$B:$L,7,0),IF($D79=4,LEFT(VLOOKUP($F79,Sheet1!$B:$L,7,0),LEN(VLOOKUP($F79,Sheet1!$B:$L,7,0))-1)&amp;INT($A79/10),0))</f>
        <v>action_feng_pt_1</v>
      </c>
      <c r="K79" t="str">
        <f>VLOOKUP($F79,Sheet1!$B:$L,8,0)</f>
        <v>action_feng_pt_hit_1</v>
      </c>
      <c r="L79">
        <f>VLOOKUP($F79,Sheet1!$B:$L,9,0)</f>
        <v>0</v>
      </c>
      <c r="M79" s="61">
        <f>VLOOKUP($F79,Sheet1!$B:$L,10,0)</f>
        <v>0</v>
      </c>
    </row>
    <row r="80" spans="1:13">
      <c r="A80">
        <v>10</v>
      </c>
      <c r="B80">
        <v>201331</v>
      </c>
      <c r="C80" t="s">
        <v>304</v>
      </c>
      <c r="D80">
        <v>1</v>
      </c>
      <c r="E80" t="s">
        <v>1750</v>
      </c>
      <c r="F80" t="str">
        <f t="shared" si="1"/>
        <v>老虎背心1</v>
      </c>
      <c r="G80">
        <f>VLOOKUP($F80,Sheet1!$B:$L,4,0)</f>
        <v>3</v>
      </c>
      <c r="H80">
        <f>IF($D80&lt;4,VLOOKUP($F80,Sheet1!$B:$L,5,0),IF(AND($D80=4,$A80=10),VLOOKUP($F80,Sheet1!$B:$L,5,0),-VLOOKUP($F80,Sheet1!$B:$L,5,0)))</f>
        <v>-100</v>
      </c>
      <c r="I80">
        <f>VLOOKUP($F80,Sheet1!$B:$L,6,0)</f>
        <v>-70</v>
      </c>
      <c r="J80" t="str">
        <f>IF($D80&lt;4,VLOOKUP($F80,Sheet1!$B:$L,7,0),IF($D80=4,LEFT(VLOOKUP($F80,Sheet1!$B:$L,7,0),LEN(VLOOKUP($F80,Sheet1!$B:$L,7,0))-1)&amp;INT($A80/10),0))</f>
        <v>action_gedou_pt_1</v>
      </c>
      <c r="K80" t="str">
        <f>VLOOKUP($F80,Sheet1!$B:$L,8,0)</f>
        <v>action_gedou_pt_hit_1</v>
      </c>
      <c r="L80">
        <f>VLOOKUP($F80,Sheet1!$B:$L,9,0)</f>
        <v>0</v>
      </c>
      <c r="M80" s="61">
        <f>VLOOKUP($F80,Sheet1!$B:$L,10,0)</f>
        <v>0</v>
      </c>
    </row>
    <row r="81" spans="1:13">
      <c r="A81">
        <v>20</v>
      </c>
      <c r="B81">
        <v>201441</v>
      </c>
      <c r="C81" t="s">
        <v>160</v>
      </c>
      <c r="D81">
        <v>1</v>
      </c>
      <c r="E81" t="s">
        <v>1746</v>
      </c>
      <c r="F81" t="str">
        <f t="shared" si="1"/>
        <v>协会管理员1</v>
      </c>
      <c r="G81">
        <f>VLOOKUP($F81,Sheet1!$B:$L,4,0)</f>
        <v>1</v>
      </c>
      <c r="H81">
        <f>IF($D81&lt;4,VLOOKUP($F81,Sheet1!$B:$L,5,0),IF(AND($D81=4,$A81=10),VLOOKUP($F81,Sheet1!$B:$L,5,0),-VLOOKUP($F81,Sheet1!$B:$L,5,0)))</f>
        <v>0</v>
      </c>
      <c r="I81">
        <f>VLOOKUP($F81,Sheet1!$B:$L,6,0)</f>
        <v>0</v>
      </c>
      <c r="J81" t="str">
        <f>IF($D81&lt;4,VLOOKUP($F81,Sheet1!$B:$L,7,0),IF($D81=4,LEFT(VLOOKUP($F81,Sheet1!$B:$L,7,0),LEN(VLOOKUP($F81,Sheet1!$B:$L,7,0))-1)&amp;INT($A81/10),0))</f>
        <v>action_jiaxue_skill_1</v>
      </c>
      <c r="K81" t="str">
        <f>VLOOKUP($F81,Sheet1!$B:$L,8,0)</f>
        <v>action_jiaxue_hit_1</v>
      </c>
      <c r="L81" t="str">
        <f>VLOOKUP($F81,Sheet1!$B:$L,9,0)</f>
        <v>action_jiaxue_hit_1</v>
      </c>
      <c r="M81" s="61">
        <f>VLOOKUP($F81,Sheet1!$B:$L,10,0)</f>
        <v>0</v>
      </c>
    </row>
    <row r="82" spans="1:13">
      <c r="A82">
        <v>20</v>
      </c>
      <c r="B82">
        <v>201551</v>
      </c>
      <c r="C82" t="s">
        <v>53</v>
      </c>
      <c r="D82">
        <v>1</v>
      </c>
      <c r="E82" t="s">
        <v>1750</v>
      </c>
      <c r="F82" t="str">
        <f t="shared" si="1"/>
        <v>猪神1</v>
      </c>
      <c r="G82">
        <f>VLOOKUP($F82,Sheet1!$B:$L,4,0)</f>
        <v>3</v>
      </c>
      <c r="H82">
        <f>IF($D82&lt;4,VLOOKUP($F82,Sheet1!$B:$L,5,0),IF(AND($D82=4,$A82=10),VLOOKUP($F82,Sheet1!$B:$L,5,0),-VLOOKUP($F82,Sheet1!$B:$L,5,0)))</f>
        <v>-100</v>
      </c>
      <c r="I82">
        <f>VLOOKUP($F82,Sheet1!$B:$L,6,0)</f>
        <v>-70</v>
      </c>
      <c r="J82" t="str">
        <f>IF($D82&lt;4,VLOOKUP($F82,Sheet1!$B:$L,7,0),IF($D82=4,LEFT(VLOOKUP($F82,Sheet1!$B:$L,7,0),LEN(VLOOKUP($F82,Sheet1!$B:$L,7,0))-1)&amp;INT($A82/10),0))</f>
        <v>action_gedou_pt_1</v>
      </c>
      <c r="K82" t="str">
        <f>VLOOKUP($F82,Sheet1!$B:$L,8,0)</f>
        <v>action_gedou_pt_hit_1</v>
      </c>
      <c r="L82">
        <f>VLOOKUP($F82,Sheet1!$B:$L,9,0)</f>
        <v>0</v>
      </c>
      <c r="M82" s="61">
        <f>VLOOKUP($F82,Sheet1!$B:$L,10,0)</f>
        <v>0</v>
      </c>
    </row>
    <row r="83" spans="1:13">
      <c r="A83">
        <v>10</v>
      </c>
      <c r="B83">
        <v>201661</v>
      </c>
      <c r="C83" t="s">
        <v>157</v>
      </c>
      <c r="D83">
        <v>1</v>
      </c>
      <c r="E83" t="s">
        <v>1750</v>
      </c>
      <c r="F83" t="str">
        <f t="shared" si="1"/>
        <v>重战车兜裆布1</v>
      </c>
      <c r="G83">
        <f>VLOOKUP($F83,Sheet1!$B:$L,4,0)</f>
        <v>3</v>
      </c>
      <c r="H83">
        <f>IF($D83&lt;4,VLOOKUP($F83,Sheet1!$B:$L,5,0),IF(AND($D83=4,$A83=10),VLOOKUP($F83,Sheet1!$B:$L,5,0),-VLOOKUP($F83,Sheet1!$B:$L,5,0)))</f>
        <v>-100</v>
      </c>
      <c r="I83">
        <f>VLOOKUP($F83,Sheet1!$B:$L,6,0)</f>
        <v>-70</v>
      </c>
      <c r="J83" t="str">
        <f>IF($D83&lt;4,VLOOKUP($F83,Sheet1!$B:$L,7,0),IF($D83=4,LEFT(VLOOKUP($F83,Sheet1!$B:$L,7,0),LEN(VLOOKUP($F83,Sheet1!$B:$L,7,0))-1)&amp;INT($A83/10),0))</f>
        <v>action_gedou_pt_1</v>
      </c>
      <c r="K83" t="str">
        <f>VLOOKUP($F83,Sheet1!$B:$L,8,0)</f>
        <v>action_gedou_pt_hit_1</v>
      </c>
      <c r="L83">
        <f>VLOOKUP($F83,Sheet1!$B:$L,9,0)</f>
        <v>0</v>
      </c>
      <c r="M83" s="61">
        <f>VLOOKUP($F83,Sheet1!$B:$L,10,0)</f>
        <v>0</v>
      </c>
    </row>
    <row r="84" spans="1:13">
      <c r="A84">
        <v>20</v>
      </c>
      <c r="B84">
        <v>201771</v>
      </c>
      <c r="C84" t="s">
        <v>274</v>
      </c>
      <c r="D84">
        <v>1</v>
      </c>
      <c r="E84" t="s">
        <v>1750</v>
      </c>
      <c r="F84" t="str">
        <f t="shared" si="1"/>
        <v>魔术妙手1</v>
      </c>
      <c r="G84">
        <f>VLOOKUP($F84,Sheet1!$B:$L,4,0)</f>
        <v>1</v>
      </c>
      <c r="H84">
        <f>IF($D84&lt;4,VLOOKUP($F84,Sheet1!$B:$L,5,0),IF(AND($D84=4,$A84=10),VLOOKUP($F84,Sheet1!$B:$L,5,0),-VLOOKUP($F84,Sheet1!$B:$L,5,0)))</f>
        <v>0</v>
      </c>
      <c r="I84">
        <f>VLOOKUP($F84,Sheet1!$B:$L,6,0)</f>
        <v>0</v>
      </c>
      <c r="J84" t="str">
        <f>IF($D84&lt;4,VLOOKUP($F84,Sheet1!$B:$L,7,0),IF($D84=4,LEFT(VLOOKUP($F84,Sheet1!$B:$L,7,0),LEN(VLOOKUP($F84,Sheet1!$B:$L,7,0))-1)&amp;INT($A84/10),0))</f>
        <v>action_feng_pt_1</v>
      </c>
      <c r="K84" t="str">
        <f>VLOOKUP($F84,Sheet1!$B:$L,8,0)</f>
        <v>action_feng_pt_hit_1</v>
      </c>
      <c r="L84">
        <f>VLOOKUP($F84,Sheet1!$B:$L,9,0)</f>
        <v>0</v>
      </c>
      <c r="M84" s="61">
        <f>VLOOKUP($F84,Sheet1!$B:$L,10,0)</f>
        <v>0</v>
      </c>
    </row>
    <row r="85" spans="1:13">
      <c r="A85">
        <v>10</v>
      </c>
      <c r="B85">
        <v>201881</v>
      </c>
      <c r="C85" t="s">
        <v>316</v>
      </c>
      <c r="D85">
        <v>1</v>
      </c>
      <c r="E85" t="s">
        <v>1750</v>
      </c>
      <c r="F85" t="str">
        <f t="shared" si="1"/>
        <v>十字键1</v>
      </c>
      <c r="G85">
        <f>VLOOKUP($F85,Sheet1!$B:$L,4,0)</f>
        <v>1</v>
      </c>
      <c r="H85">
        <f>IF($D85&lt;4,VLOOKUP($F85,Sheet1!$B:$L,5,0),IF(AND($D85=4,$A85=10),VLOOKUP($F85,Sheet1!$B:$L,5,0),-VLOOKUP($F85,Sheet1!$B:$L,5,0)))</f>
        <v>0</v>
      </c>
      <c r="I85">
        <f>VLOOKUP($F85,Sheet1!$B:$L,6,0)</f>
        <v>0</v>
      </c>
      <c r="J85" t="str">
        <f>IF($D85&lt;4,VLOOKUP($F85,Sheet1!$B:$L,7,0),IF($D85=4,LEFT(VLOOKUP($F85,Sheet1!$B:$L,7,0),LEN(VLOOKUP($F85,Sheet1!$B:$L,7,0))-1)&amp;INT($A85/10),0))</f>
        <v>action_dian_pt_1</v>
      </c>
      <c r="K85" t="str">
        <f>VLOOKUP($F85,Sheet1!$B:$L,8,0)</f>
        <v>action_dian_pt_hit_1</v>
      </c>
      <c r="L85">
        <f>VLOOKUP($F85,Sheet1!$B:$L,9,0)</f>
        <v>0</v>
      </c>
      <c r="M85" s="61">
        <f>VLOOKUP($F85,Sheet1!$B:$L,10,0)</f>
        <v>0</v>
      </c>
    </row>
    <row r="86" spans="1:13">
      <c r="A86">
        <v>20</v>
      </c>
      <c r="B86">
        <v>201991</v>
      </c>
      <c r="C86" t="s">
        <v>309</v>
      </c>
      <c r="D86">
        <v>1</v>
      </c>
      <c r="E86" t="s">
        <v>1748</v>
      </c>
      <c r="F86" t="str">
        <f t="shared" si="1"/>
        <v>丧服吊带1</v>
      </c>
      <c r="G86">
        <f>VLOOKUP($F86,Sheet1!$B:$L,4,0)</f>
        <v>7</v>
      </c>
      <c r="H86">
        <f>IF($D86&lt;4,VLOOKUP($F86,Sheet1!$B:$L,5,0),IF(AND($D86=4,$A86=10),VLOOKUP($F86,Sheet1!$B:$L,5,0),-VLOOKUP($F86,Sheet1!$B:$L,5,0)))</f>
        <v>-100</v>
      </c>
      <c r="I86">
        <f>VLOOKUP($F86,Sheet1!$B:$L,6,0)</f>
        <v>-70</v>
      </c>
      <c r="J86" t="str">
        <f>IF($D86&lt;4,VLOOKUP($F86,Sheet1!$B:$L,7,0),IF($D86=4,LEFT(VLOOKUP($F86,Sheet1!$B:$L,7,0),LEN(VLOOKUP($F86,Sheet1!$B:$L,7,0))-1)&amp;INT($A86/10),0))</f>
        <v>action_gedou_pt_1</v>
      </c>
      <c r="K86" t="str">
        <f>VLOOKUP($F86,Sheet1!$B:$L,8,0)</f>
        <v>action_gedou_pt_hit_1</v>
      </c>
      <c r="L86">
        <f>VLOOKUP($F86,Sheet1!$B:$L,9,0)</f>
        <v>0</v>
      </c>
      <c r="M86" s="61">
        <f>VLOOKUP($F86,Sheet1!$B:$L,10,0)</f>
        <v>0</v>
      </c>
    </row>
    <row r="87" spans="1:13">
      <c r="A87">
        <v>10</v>
      </c>
      <c r="B87">
        <v>202101</v>
      </c>
      <c r="C87" t="s">
        <v>86</v>
      </c>
      <c r="D87">
        <v>1</v>
      </c>
      <c r="E87" t="s">
        <v>1747</v>
      </c>
      <c r="F87" t="str">
        <f t="shared" si="1"/>
        <v>大力怪1</v>
      </c>
      <c r="G87">
        <f>VLOOKUP($F87,Sheet1!$B:$L,4,0)</f>
        <v>7</v>
      </c>
      <c r="H87">
        <f>IF($D87&lt;4,VLOOKUP($F87,Sheet1!$B:$L,5,0),IF(AND($D87=4,$A87=10),VLOOKUP($F87,Sheet1!$B:$L,5,0),-VLOOKUP($F87,Sheet1!$B:$L,5,0)))</f>
        <v>0</v>
      </c>
      <c r="I87">
        <f>VLOOKUP($F87,Sheet1!$B:$L,6,0)</f>
        <v>-100</v>
      </c>
      <c r="J87" t="str">
        <f>IF($D87&lt;4,VLOOKUP($F87,Sheet1!$B:$L,7,0),IF($D87=4,LEFT(VLOOKUP($F87,Sheet1!$B:$L,7,0),LEN(VLOOKUP($F87,Sheet1!$B:$L,7,0))-1)&amp;INT($A87/10),0))</f>
        <v>action_gedou_pt_1</v>
      </c>
      <c r="K87" t="str">
        <f>VLOOKUP($F87,Sheet1!$B:$L,8,0)</f>
        <v>action_gedou_pt_hit_1</v>
      </c>
      <c r="L87">
        <f>VLOOKUP($F87,Sheet1!$B:$L,9,0)</f>
        <v>0</v>
      </c>
      <c r="M87" s="61">
        <f>VLOOKUP($F87,Sheet1!$B:$L,10,0)</f>
        <v>0</v>
      </c>
    </row>
    <row r="88" spans="1:13">
      <c r="A88">
        <v>10</v>
      </c>
      <c r="B88">
        <v>202211</v>
      </c>
      <c r="C88" t="s">
        <v>87</v>
      </c>
      <c r="D88">
        <v>1</v>
      </c>
      <c r="E88" t="s">
        <v>1750</v>
      </c>
      <c r="F88" t="str">
        <f t="shared" si="1"/>
        <v>百年蝉幼虫1</v>
      </c>
      <c r="G88">
        <f>VLOOKUP($F88,Sheet1!$B:$L,4,0)</f>
        <v>1</v>
      </c>
      <c r="H88">
        <f>IF($D88&lt;4,VLOOKUP($F88,Sheet1!$B:$L,5,0),IF(AND($D88=4,$A88=10),VLOOKUP($F88,Sheet1!$B:$L,5,0),-VLOOKUP($F88,Sheet1!$B:$L,5,0)))</f>
        <v>0</v>
      </c>
      <c r="I88">
        <f>VLOOKUP($F88,Sheet1!$B:$L,6,0)</f>
        <v>0</v>
      </c>
      <c r="J88" t="str">
        <f>IF($D88&lt;4,VLOOKUP($F88,Sheet1!$B:$L,7,0),IF($D88=4,LEFT(VLOOKUP($F88,Sheet1!$B:$L,7,0),LEN(VLOOKUP($F88,Sheet1!$B:$L,7,0))-1)&amp;INT($A88/10),0))</f>
        <v>action_feng_pt_1</v>
      </c>
      <c r="K88" t="str">
        <f>VLOOKUP($F88,Sheet1!$B:$L,8,0)</f>
        <v>action_feng_pt_hit_1</v>
      </c>
      <c r="L88">
        <f>VLOOKUP($F88,Sheet1!$B:$L,9,0)</f>
        <v>0</v>
      </c>
      <c r="M88" s="61">
        <f>VLOOKUP($F88,Sheet1!$B:$L,10,0)</f>
        <v>0</v>
      </c>
    </row>
    <row r="89" spans="1:13">
      <c r="A89">
        <v>10</v>
      </c>
      <c r="B89">
        <v>202321</v>
      </c>
      <c r="C89" t="s">
        <v>7</v>
      </c>
      <c r="D89">
        <v>1</v>
      </c>
      <c r="E89" t="s">
        <v>1750</v>
      </c>
      <c r="F89" t="str">
        <f t="shared" si="1"/>
        <v>小猪银行1</v>
      </c>
      <c r="G89">
        <f>VLOOKUP($F89,Sheet1!$B:$L,4,0)</f>
        <v>1</v>
      </c>
      <c r="H89">
        <f>IF($D89&lt;4,VLOOKUP($F89,Sheet1!$B:$L,5,0),IF(AND($D89=4,$A89=10),VLOOKUP($F89,Sheet1!$B:$L,5,0),-VLOOKUP($F89,Sheet1!$B:$L,5,0)))</f>
        <v>0</v>
      </c>
      <c r="I89">
        <f>VLOOKUP($F89,Sheet1!$B:$L,6,0)</f>
        <v>0</v>
      </c>
      <c r="J89" t="str">
        <f>IF($D89&lt;4,VLOOKUP($F89,Sheet1!$B:$L,7,0),IF($D89=4,LEFT(VLOOKUP($F89,Sheet1!$B:$L,7,0),LEN(VLOOKUP($F89,Sheet1!$B:$L,7,0))-1)&amp;INT($A89/10),0))</f>
        <v>action_dian_pt_1</v>
      </c>
      <c r="K89" t="str">
        <f>VLOOKUP($F89,Sheet1!$B:$L,8,0)</f>
        <v>action_dian_pt_hit_1</v>
      </c>
      <c r="L89">
        <f>VLOOKUP($F89,Sheet1!$B:$L,9,0)</f>
        <v>0</v>
      </c>
      <c r="M89" s="61">
        <f>VLOOKUP($F89,Sheet1!$B:$L,10,0)</f>
        <v>0</v>
      </c>
    </row>
    <row r="90" spans="1:13">
      <c r="A90">
        <v>10</v>
      </c>
      <c r="B90">
        <v>202431</v>
      </c>
      <c r="C90" t="s">
        <v>88</v>
      </c>
      <c r="D90">
        <v>1</v>
      </c>
      <c r="E90" t="s">
        <v>1750</v>
      </c>
      <c r="F90" t="str">
        <f t="shared" si="1"/>
        <v>猪怪1</v>
      </c>
      <c r="G90">
        <f>VLOOKUP($F90,Sheet1!$B:$L,4,0)</f>
        <v>1</v>
      </c>
      <c r="H90">
        <f>IF($D90&lt;4,VLOOKUP($F90,Sheet1!$B:$L,5,0),IF(AND($D90=4,$A90=10),VLOOKUP($F90,Sheet1!$B:$L,5,0),-VLOOKUP($F90,Sheet1!$B:$L,5,0)))</f>
        <v>0</v>
      </c>
      <c r="I90">
        <f>VLOOKUP($F90,Sheet1!$B:$L,6,0)</f>
        <v>0</v>
      </c>
      <c r="J90" t="str">
        <f>IF($D90&lt;4,VLOOKUP($F90,Sheet1!$B:$L,7,0),IF($D90=4,LEFT(VLOOKUP($F90,Sheet1!$B:$L,7,0),LEN(VLOOKUP($F90,Sheet1!$B:$L,7,0))-1)&amp;INT($A90/10),0))</f>
        <v>action_feng_pt_1</v>
      </c>
      <c r="K90" t="str">
        <f>VLOOKUP($F90,Sheet1!$B:$L,8,0)</f>
        <v>action_feng_pt_hit_1</v>
      </c>
      <c r="L90">
        <f>VLOOKUP($F90,Sheet1!$B:$L,9,0)</f>
        <v>0</v>
      </c>
      <c r="M90" s="61">
        <f>VLOOKUP($F90,Sheet1!$B:$L,10,0)</f>
        <v>0</v>
      </c>
    </row>
    <row r="91" spans="1:13">
      <c r="A91">
        <v>10</v>
      </c>
      <c r="B91">
        <v>202541</v>
      </c>
      <c r="C91" t="s">
        <v>89</v>
      </c>
      <c r="D91">
        <v>1</v>
      </c>
      <c r="E91" t="s">
        <v>1754</v>
      </c>
      <c r="F91" t="str">
        <f t="shared" si="1"/>
        <v>机甲杂兵1</v>
      </c>
      <c r="G91">
        <f>VLOOKUP($F91,Sheet1!$B:$L,4,0)</f>
        <v>1</v>
      </c>
      <c r="H91">
        <f>IF($D91&lt;4,VLOOKUP($F91,Sheet1!$B:$L,5,0),IF(AND($D91=4,$A91=10),VLOOKUP($F91,Sheet1!$B:$L,5,0),-VLOOKUP($F91,Sheet1!$B:$L,5,0)))</f>
        <v>0</v>
      </c>
      <c r="I91">
        <f>VLOOKUP($F91,Sheet1!$B:$L,6,0)</f>
        <v>0</v>
      </c>
      <c r="J91" t="str">
        <f>IF($D91&lt;4,VLOOKUP($F91,Sheet1!$B:$L,7,0),IF($D91=4,LEFT(VLOOKUP($F91,Sheet1!$B:$L,7,0),LEN(VLOOKUP($F91,Sheet1!$B:$L,7,0))-1)&amp;INT($A91/10),0))</f>
        <v>action_dian_pt_1</v>
      </c>
      <c r="K91" t="str">
        <f>VLOOKUP($F91,Sheet1!$B:$L,8,0)</f>
        <v>action_dian_pt_hit_1</v>
      </c>
      <c r="L91">
        <f>VLOOKUP($F91,Sheet1!$B:$L,9,0)</f>
        <v>0</v>
      </c>
      <c r="M91" s="61">
        <f>VLOOKUP($F91,Sheet1!$B:$L,10,0)</f>
        <v>0</v>
      </c>
    </row>
    <row r="92" spans="1:13">
      <c r="A92">
        <v>10</v>
      </c>
      <c r="B92">
        <v>202651</v>
      </c>
      <c r="C92" t="s">
        <v>90</v>
      </c>
      <c r="D92">
        <v>1</v>
      </c>
      <c r="E92" t="s">
        <v>1748</v>
      </c>
      <c r="F92" t="str">
        <f t="shared" si="1"/>
        <v>风扇怪人1</v>
      </c>
      <c r="G92">
        <f>VLOOKUP($F92,Sheet1!$B:$L,4,0)</f>
        <v>1</v>
      </c>
      <c r="H92">
        <f>IF($D92&lt;4,VLOOKUP($F92,Sheet1!$B:$L,5,0),IF(AND($D92=4,$A92=10),VLOOKUP($F92,Sheet1!$B:$L,5,0),-VLOOKUP($F92,Sheet1!$B:$L,5,0)))</f>
        <v>0</v>
      </c>
      <c r="I92">
        <f>VLOOKUP($F92,Sheet1!$B:$L,6,0)</f>
        <v>0</v>
      </c>
      <c r="J92" t="str">
        <f>IF($D92&lt;4,VLOOKUP($F92,Sheet1!$B:$L,7,0),IF($D92=4,LEFT(VLOOKUP($F92,Sheet1!$B:$L,7,0),LEN(VLOOKUP($F92,Sheet1!$B:$L,7,0))-1)&amp;INT($A92/10),0))</f>
        <v>action_feng_pt_1</v>
      </c>
      <c r="K92" t="str">
        <f>VLOOKUP($F92,Sheet1!$B:$L,8,0)</f>
        <v>action_feng_pt_hit_1</v>
      </c>
      <c r="L92">
        <f>VLOOKUP($F92,Sheet1!$B:$L,9,0)</f>
        <v>0</v>
      </c>
      <c r="M92" s="61">
        <f>VLOOKUP($F92,Sheet1!$B:$L,10,0)</f>
        <v>0</v>
      </c>
    </row>
    <row r="93" spans="1:13">
      <c r="A93">
        <v>10</v>
      </c>
      <c r="B93">
        <v>202761</v>
      </c>
      <c r="C93" t="s">
        <v>77</v>
      </c>
      <c r="D93">
        <v>1</v>
      </c>
      <c r="E93" t="s">
        <v>1750</v>
      </c>
      <c r="F93" t="str">
        <f t="shared" si="1"/>
        <v>雪人怪1</v>
      </c>
      <c r="G93">
        <f>VLOOKUP($F93,Sheet1!$B:$L,4,0)</f>
        <v>1</v>
      </c>
      <c r="H93">
        <f>IF($D93&lt;4,VLOOKUP($F93,Sheet1!$B:$L,5,0),IF(AND($D93=4,$A93=10),VLOOKUP($F93,Sheet1!$B:$L,5,0),-VLOOKUP($F93,Sheet1!$B:$L,5,0)))</f>
        <v>0</v>
      </c>
      <c r="I93">
        <f>VLOOKUP($F93,Sheet1!$B:$L,6,0)</f>
        <v>0</v>
      </c>
      <c r="J93" t="str">
        <f>IF($D93&lt;4,VLOOKUP($F93,Sheet1!$B:$L,7,0),IF($D93=4,LEFT(VLOOKUP($F93,Sheet1!$B:$L,7,0),LEN(VLOOKUP($F93,Sheet1!$B:$L,7,0))-1)&amp;INT($A93/10),0))</f>
        <v>action_shui_pt_1</v>
      </c>
      <c r="K93" t="str">
        <f>VLOOKUP($F93,Sheet1!$B:$L,8,0)</f>
        <v>action_shui_pt_hit_1</v>
      </c>
      <c r="L93">
        <f>VLOOKUP($F93,Sheet1!$B:$L,9,0)</f>
        <v>0</v>
      </c>
      <c r="M93" s="61">
        <f>VLOOKUP($F93,Sheet1!$B:$L,10,0)</f>
        <v>0</v>
      </c>
    </row>
    <row r="94" spans="1:13">
      <c r="A94">
        <v>10</v>
      </c>
      <c r="B94">
        <v>202871</v>
      </c>
      <c r="C94" t="s">
        <v>77</v>
      </c>
      <c r="D94">
        <v>1</v>
      </c>
      <c r="E94" t="s">
        <v>1750</v>
      </c>
      <c r="F94" t="str">
        <f t="shared" si="1"/>
        <v>雪人怪1</v>
      </c>
      <c r="G94">
        <f>VLOOKUP($F94,Sheet1!$B:$L,4,0)</f>
        <v>1</v>
      </c>
      <c r="H94">
        <f>IF($D94&lt;4,VLOOKUP($F94,Sheet1!$B:$L,5,0),IF(AND($D94=4,$A94=10),VLOOKUP($F94,Sheet1!$B:$L,5,0),-VLOOKUP($F94,Sheet1!$B:$L,5,0)))</f>
        <v>0</v>
      </c>
      <c r="I94">
        <f>VLOOKUP($F94,Sheet1!$B:$L,6,0)</f>
        <v>0</v>
      </c>
      <c r="J94" t="str">
        <f>IF($D94&lt;4,VLOOKUP($F94,Sheet1!$B:$L,7,0),IF($D94=4,LEFT(VLOOKUP($F94,Sheet1!$B:$L,7,0),LEN(VLOOKUP($F94,Sheet1!$B:$L,7,0))-1)&amp;INT($A94/10),0))</f>
        <v>action_shui_pt_1</v>
      </c>
      <c r="K94" t="str">
        <f>VLOOKUP($F94,Sheet1!$B:$L,8,0)</f>
        <v>action_shui_pt_hit_1</v>
      </c>
      <c r="L94">
        <f>VLOOKUP($F94,Sheet1!$B:$L,9,0)</f>
        <v>0</v>
      </c>
      <c r="M94" s="61">
        <f>VLOOKUP($F94,Sheet1!$B:$L,10,0)</f>
        <v>0</v>
      </c>
    </row>
    <row r="95" spans="1:13">
      <c r="A95">
        <v>10</v>
      </c>
      <c r="B95">
        <v>202981</v>
      </c>
      <c r="C95" t="s">
        <v>91</v>
      </c>
      <c r="D95">
        <v>1</v>
      </c>
      <c r="E95" t="s">
        <v>1750</v>
      </c>
      <c r="F95" t="str">
        <f t="shared" si="1"/>
        <v>博士1</v>
      </c>
      <c r="G95">
        <f>VLOOKUP($F95,Sheet1!$B:$L,4,0)</f>
        <v>1</v>
      </c>
      <c r="H95">
        <f>IF($D95&lt;4,VLOOKUP($F95,Sheet1!$B:$L,5,0),IF(AND($D95=4,$A95=10),VLOOKUP($F95,Sheet1!$B:$L,5,0),-VLOOKUP($F95,Sheet1!$B:$L,5,0)))</f>
        <v>0</v>
      </c>
      <c r="I95">
        <f>VLOOKUP($F95,Sheet1!$B:$L,6,0)</f>
        <v>0</v>
      </c>
      <c r="J95" t="str">
        <f>IF($D95&lt;4,VLOOKUP($F95,Sheet1!$B:$L,7,0),IF($D95=4,LEFT(VLOOKUP($F95,Sheet1!$B:$L,7,0),LEN(VLOOKUP($F95,Sheet1!$B:$L,7,0))-1)&amp;INT($A95/10),0))</f>
        <v>action_dian_pt_1</v>
      </c>
      <c r="K95" t="str">
        <f>VLOOKUP($F95,Sheet1!$B:$L,8,0)</f>
        <v>action_dian_pt_hit_1</v>
      </c>
      <c r="L95">
        <f>VLOOKUP($F95,Sheet1!$B:$L,9,0)</f>
        <v>0</v>
      </c>
      <c r="M95" s="61">
        <f>VLOOKUP($F95,Sheet1!$B:$L,10,0)</f>
        <v>0</v>
      </c>
    </row>
    <row r="96" spans="1:13">
      <c r="A96">
        <v>10</v>
      </c>
      <c r="B96">
        <v>203091</v>
      </c>
      <c r="C96" t="s">
        <v>331</v>
      </c>
      <c r="D96">
        <v>1</v>
      </c>
      <c r="E96" t="s">
        <v>1750</v>
      </c>
      <c r="F96" t="str">
        <f t="shared" si="1"/>
        <v>电灯拉绳怪人1</v>
      </c>
      <c r="G96">
        <f>VLOOKUP($F96,Sheet1!$B:$L,4,0)</f>
        <v>3</v>
      </c>
      <c r="H96">
        <f>IF($D96&lt;4,VLOOKUP($F96,Sheet1!$B:$L,5,0),IF(AND($D96=4,$A96=10),VLOOKUP($F96,Sheet1!$B:$L,5,0),-VLOOKUP($F96,Sheet1!$B:$L,5,0)))</f>
        <v>-100</v>
      </c>
      <c r="I96">
        <f>VLOOKUP($F96,Sheet1!$B:$L,6,0)</f>
        <v>-70</v>
      </c>
      <c r="J96" t="str">
        <f>IF($D96&lt;4,VLOOKUP($F96,Sheet1!$B:$L,7,0),IF($D96=4,LEFT(VLOOKUP($F96,Sheet1!$B:$L,7,0),LEN(VLOOKUP($F96,Sheet1!$B:$L,7,0))-1)&amp;INT($A96/10),0))</f>
        <v>action_gedou_pt_1</v>
      </c>
      <c r="K96" t="str">
        <f>VLOOKUP($F96,Sheet1!$B:$L,8,0)</f>
        <v>action_gedou_pt_hit_1</v>
      </c>
      <c r="L96">
        <f>VLOOKUP($F96,Sheet1!$B:$L,9,0)</f>
        <v>0</v>
      </c>
      <c r="M96" s="61">
        <f>VLOOKUP($F96,Sheet1!$B:$L,10,0)</f>
        <v>0</v>
      </c>
    </row>
    <row r="97" spans="1:13">
      <c r="A97">
        <v>10</v>
      </c>
      <c r="B97">
        <v>203201</v>
      </c>
      <c r="C97" t="s">
        <v>116</v>
      </c>
      <c r="D97">
        <v>1</v>
      </c>
      <c r="E97" t="s">
        <v>1748</v>
      </c>
      <c r="F97" t="str">
        <f t="shared" si="1"/>
        <v>袖珍机器人1</v>
      </c>
      <c r="G97">
        <f>VLOOKUP($F97,Sheet1!$B:$L,4,0)</f>
        <v>1</v>
      </c>
      <c r="H97">
        <f>IF($D97&lt;4,VLOOKUP($F97,Sheet1!$B:$L,5,0),IF(AND($D97=4,$A97=10),VLOOKUP($F97,Sheet1!$B:$L,5,0),-VLOOKUP($F97,Sheet1!$B:$L,5,0)))</f>
        <v>0</v>
      </c>
      <c r="I97">
        <f>VLOOKUP($F97,Sheet1!$B:$L,6,0)</f>
        <v>0</v>
      </c>
      <c r="J97" t="str">
        <f>IF($D97&lt;4,VLOOKUP($F97,Sheet1!$B:$L,7,0),IF($D97=4,LEFT(VLOOKUP($F97,Sheet1!$B:$L,7,0),LEN(VLOOKUP($F97,Sheet1!$B:$L,7,0))-1)&amp;INT($A97/10),0))</f>
        <v>action_dian_pt_1</v>
      </c>
      <c r="K97" t="str">
        <f>VLOOKUP($F97,Sheet1!$B:$L,8,0)</f>
        <v>action_dian_pt_hit_1</v>
      </c>
      <c r="L97">
        <f>VLOOKUP($F97,Sheet1!$B:$L,9,0)</f>
        <v>0</v>
      </c>
      <c r="M97" s="61">
        <f>VLOOKUP($F97,Sheet1!$B:$L,10,0)</f>
        <v>0</v>
      </c>
    </row>
    <row r="98" spans="1:13">
      <c r="A98">
        <v>10</v>
      </c>
      <c r="B98">
        <v>203311</v>
      </c>
      <c r="C98" t="s">
        <v>104</v>
      </c>
      <c r="D98">
        <v>1</v>
      </c>
      <c r="E98" t="s">
        <v>1750</v>
      </c>
      <c r="F98" t="str">
        <f t="shared" si="1"/>
        <v>霸王臭花1</v>
      </c>
      <c r="G98">
        <f>VLOOKUP($F98,Sheet1!$B:$L,4,0)</f>
        <v>1</v>
      </c>
      <c r="H98">
        <f>IF($D98&lt;4,VLOOKUP($F98,Sheet1!$B:$L,5,0),IF(AND($D98=4,$A98=10),VLOOKUP($F98,Sheet1!$B:$L,5,0),-VLOOKUP($F98,Sheet1!$B:$L,5,0)))</f>
        <v>0</v>
      </c>
      <c r="I98">
        <f>VLOOKUP($F98,Sheet1!$B:$L,6,0)</f>
        <v>0</v>
      </c>
      <c r="J98" t="str">
        <f>IF($D98&lt;4,VLOOKUP($F98,Sheet1!$B:$L,7,0),IF($D98=4,LEFT(VLOOKUP($F98,Sheet1!$B:$L,7,0),LEN(VLOOKUP($F98,Sheet1!$B:$L,7,0))-1)&amp;INT($A98/10),0))</f>
        <v>action_du_pt_1</v>
      </c>
      <c r="K98" t="str">
        <f>VLOOKUP($F98,Sheet1!$B:$L,8,0)</f>
        <v>action_du_pt_hit_1</v>
      </c>
      <c r="L98">
        <f>VLOOKUP($F98,Sheet1!$B:$L,9,0)</f>
        <v>0</v>
      </c>
      <c r="M98" s="61">
        <f>VLOOKUP($F98,Sheet1!$B:$L,10,0)</f>
        <v>0</v>
      </c>
    </row>
    <row r="99" spans="1:13">
      <c r="A99">
        <v>10</v>
      </c>
      <c r="B99">
        <v>203421</v>
      </c>
      <c r="C99" t="s">
        <v>120</v>
      </c>
      <c r="D99">
        <v>1</v>
      </c>
      <c r="E99" t="s">
        <v>1748</v>
      </c>
      <c r="F99" t="str">
        <f t="shared" si="1"/>
        <v>天空鸟人1</v>
      </c>
      <c r="G99">
        <f>VLOOKUP($F99,Sheet1!$B:$L,4,0)</f>
        <v>1</v>
      </c>
      <c r="H99">
        <f>IF($D99&lt;4,VLOOKUP($F99,Sheet1!$B:$L,5,0),IF(AND($D99=4,$A99=10),VLOOKUP($F99,Sheet1!$B:$L,5,0),-VLOOKUP($F99,Sheet1!$B:$L,5,0)))</f>
        <v>0</v>
      </c>
      <c r="I99">
        <f>VLOOKUP($F99,Sheet1!$B:$L,6,0)</f>
        <v>0</v>
      </c>
      <c r="J99" t="str">
        <f>IF($D99&lt;4,VLOOKUP($F99,Sheet1!$B:$L,7,0),IF($D99=4,LEFT(VLOOKUP($F99,Sheet1!$B:$L,7,0),LEN(VLOOKUP($F99,Sheet1!$B:$L,7,0))-1)&amp;INT($A99/10),0))</f>
        <v>action_feng_pt_1</v>
      </c>
      <c r="K99" t="str">
        <f>VLOOKUP($F99,Sheet1!$B:$L,8,0)</f>
        <v>action_feng_pt_hit_1</v>
      </c>
      <c r="L99">
        <f>VLOOKUP($F99,Sheet1!$B:$L,9,0)</f>
        <v>0</v>
      </c>
      <c r="M99" s="61">
        <f>VLOOKUP($F99,Sheet1!$B:$L,10,0)</f>
        <v>0</v>
      </c>
    </row>
    <row r="100" spans="1:13">
      <c r="A100">
        <v>10</v>
      </c>
      <c r="B100">
        <v>203531</v>
      </c>
      <c r="C100" t="s">
        <v>131</v>
      </c>
      <c r="D100">
        <v>1</v>
      </c>
      <c r="E100" t="s">
        <v>1750</v>
      </c>
      <c r="F100" t="str">
        <f t="shared" si="1"/>
        <v>快拳黑人1</v>
      </c>
      <c r="G100">
        <f>VLOOKUP($F100,Sheet1!$B:$L,4,0)</f>
        <v>3</v>
      </c>
      <c r="H100">
        <f>IF($D100&lt;4,VLOOKUP($F100,Sheet1!$B:$L,5,0),IF(AND($D100=4,$A100=10),VLOOKUP($F100,Sheet1!$B:$L,5,0),-VLOOKUP($F100,Sheet1!$B:$L,5,0)))</f>
        <v>-100</v>
      </c>
      <c r="I100">
        <f>VLOOKUP($F100,Sheet1!$B:$L,6,0)</f>
        <v>-70</v>
      </c>
      <c r="J100" t="str">
        <f>IF($D100&lt;4,VLOOKUP($F100,Sheet1!$B:$L,7,0),IF($D100=4,LEFT(VLOOKUP($F100,Sheet1!$B:$L,7,0),LEN(VLOOKUP($F100,Sheet1!$B:$L,7,0))-1)&amp;INT($A100/10),0))</f>
        <v>action_gedou_pt_1</v>
      </c>
      <c r="K100" t="str">
        <f>VLOOKUP($F100,Sheet1!$B:$L,8,0)</f>
        <v>action_gedou_pt_hit_1</v>
      </c>
      <c r="L100">
        <f>VLOOKUP($F100,Sheet1!$B:$L,9,0)</f>
        <v>0</v>
      </c>
      <c r="M100" s="61">
        <f>VLOOKUP($F100,Sheet1!$B:$L,10,0)</f>
        <v>0</v>
      </c>
    </row>
    <row r="101" spans="1:13">
      <c r="A101">
        <v>10</v>
      </c>
      <c r="B101">
        <v>203641</v>
      </c>
      <c r="C101" t="s">
        <v>92</v>
      </c>
      <c r="D101">
        <v>1</v>
      </c>
      <c r="E101" t="s">
        <v>1750</v>
      </c>
      <c r="F101" t="str">
        <f t="shared" si="1"/>
        <v>海洋章鱼人1</v>
      </c>
      <c r="G101">
        <f>VLOOKUP($F101,Sheet1!$B:$L,4,0)</f>
        <v>3</v>
      </c>
      <c r="H101">
        <f>IF($D101&lt;4,VLOOKUP($F101,Sheet1!$B:$L,5,0),IF(AND($D101=4,$A101=10),VLOOKUP($F101,Sheet1!$B:$L,5,0),-VLOOKUP($F101,Sheet1!$B:$L,5,0)))</f>
        <v>-100</v>
      </c>
      <c r="I101">
        <f>VLOOKUP($F101,Sheet1!$B:$L,6,0)</f>
        <v>-70</v>
      </c>
      <c r="J101" t="str">
        <f>IF($D101&lt;4,VLOOKUP($F101,Sheet1!$B:$L,7,0),IF($D101=4,LEFT(VLOOKUP($F101,Sheet1!$B:$L,7,0),LEN(VLOOKUP($F101,Sheet1!$B:$L,7,0))-1)&amp;INT($A101/10),0))</f>
        <v>action_shui_pt_1</v>
      </c>
      <c r="K101" t="str">
        <f>VLOOKUP($F101,Sheet1!$B:$L,8,0)</f>
        <v>action_shui_pt_hit_1</v>
      </c>
      <c r="L101">
        <f>VLOOKUP($F101,Sheet1!$B:$L,9,0)</f>
        <v>0</v>
      </c>
      <c r="M101" s="61">
        <f>VLOOKUP($F101,Sheet1!$B:$L,10,0)</f>
        <v>0</v>
      </c>
    </row>
    <row r="102" spans="1:13">
      <c r="A102">
        <v>10</v>
      </c>
      <c r="B102">
        <v>203751</v>
      </c>
      <c r="C102" t="s">
        <v>93</v>
      </c>
      <c r="D102">
        <v>1</v>
      </c>
      <c r="E102" t="s">
        <v>1748</v>
      </c>
      <c r="F102" t="str">
        <f t="shared" si="1"/>
        <v>冲浪女1</v>
      </c>
      <c r="G102">
        <f>VLOOKUP($F102,Sheet1!$B:$L,4,0)</f>
        <v>1</v>
      </c>
      <c r="H102">
        <f>IF($D102&lt;4,VLOOKUP($F102,Sheet1!$B:$L,5,0),IF(AND($D102=4,$A102=10),VLOOKUP($F102,Sheet1!$B:$L,5,0),-VLOOKUP($F102,Sheet1!$B:$L,5,0)))</f>
        <v>0</v>
      </c>
      <c r="I102">
        <f>VLOOKUP($F102,Sheet1!$B:$L,6,0)</f>
        <v>0</v>
      </c>
      <c r="J102" t="str">
        <f>IF($D102&lt;4,VLOOKUP($F102,Sheet1!$B:$L,7,0),IF($D102=4,LEFT(VLOOKUP($F102,Sheet1!$B:$L,7,0),LEN(VLOOKUP($F102,Sheet1!$B:$L,7,0))-1)&amp;INT($A102/10),0))</f>
        <v>action_shui_pt_1</v>
      </c>
      <c r="K102" t="str">
        <f>VLOOKUP($F102,Sheet1!$B:$L,8,0)</f>
        <v>action_shui_pt_hit_1</v>
      </c>
      <c r="L102">
        <f>VLOOKUP($F102,Sheet1!$B:$L,9,0)</f>
        <v>0</v>
      </c>
      <c r="M102" s="61">
        <f>VLOOKUP($F102,Sheet1!$B:$L,10,0)</f>
        <v>0</v>
      </c>
    </row>
    <row r="103" spans="1:13">
      <c r="A103">
        <v>10</v>
      </c>
      <c r="B103">
        <v>203861</v>
      </c>
      <c r="C103" t="s">
        <v>80</v>
      </c>
      <c r="D103">
        <v>1</v>
      </c>
      <c r="E103" t="s">
        <v>1750</v>
      </c>
      <c r="F103" t="str">
        <f t="shared" si="1"/>
        <v>海底人1</v>
      </c>
      <c r="G103">
        <f>VLOOKUP($F103,Sheet1!$B:$L,4,0)</f>
        <v>3</v>
      </c>
      <c r="H103">
        <f>IF($D103&lt;4,VLOOKUP($F103,Sheet1!$B:$L,5,0),IF(AND($D103=4,$A103=10),VLOOKUP($F103,Sheet1!$B:$L,5,0),-VLOOKUP($F103,Sheet1!$B:$L,5,0)))</f>
        <v>-100</v>
      </c>
      <c r="I103">
        <f>VLOOKUP($F103,Sheet1!$B:$L,6,0)</f>
        <v>-70</v>
      </c>
      <c r="J103" t="str">
        <f>IF($D103&lt;4,VLOOKUP($F103,Sheet1!$B:$L,7,0),IF($D103=4,LEFT(VLOOKUP($F103,Sheet1!$B:$L,7,0),LEN(VLOOKUP($F103,Sheet1!$B:$L,7,0))-1)&amp;INT($A103/10),0))</f>
        <v>action_shui_pt_1</v>
      </c>
      <c r="K103" t="str">
        <f>VLOOKUP($F103,Sheet1!$B:$L,8,0)</f>
        <v>action_shui_pt_hit_1</v>
      </c>
      <c r="L103">
        <f>VLOOKUP($F103,Sheet1!$B:$L,9,0)</f>
        <v>0</v>
      </c>
      <c r="M103" s="61">
        <f>VLOOKUP($F103,Sheet1!$B:$L,10,0)</f>
        <v>0</v>
      </c>
    </row>
    <row r="104" spans="1:13">
      <c r="A104">
        <v>10</v>
      </c>
      <c r="B104">
        <v>203971</v>
      </c>
      <c r="C104" t="s">
        <v>105</v>
      </c>
      <c r="D104">
        <v>1</v>
      </c>
      <c r="E104" t="s">
        <v>1748</v>
      </c>
      <c r="F104" t="str">
        <f t="shared" si="1"/>
        <v>哈尔托里诺1</v>
      </c>
      <c r="G104">
        <f>VLOOKUP($F104,Sheet1!$B:$L,4,0)</f>
        <v>1</v>
      </c>
      <c r="H104">
        <f>IF($D104&lt;4,VLOOKUP($F104,Sheet1!$B:$L,5,0),IF(AND($D104=4,$A104=10),VLOOKUP($F104,Sheet1!$B:$L,5,0),-VLOOKUP($F104,Sheet1!$B:$L,5,0)))</f>
        <v>0</v>
      </c>
      <c r="I104">
        <f>VLOOKUP($F104,Sheet1!$B:$L,6,0)</f>
        <v>0</v>
      </c>
      <c r="J104" t="str">
        <f>IF($D104&lt;4,VLOOKUP($F104,Sheet1!$B:$L,7,0),IF($D104=4,LEFT(VLOOKUP($F104,Sheet1!$B:$L,7,0),LEN(VLOOKUP($F104,Sheet1!$B:$L,7,0))-1)&amp;INT($A104/10),0))</f>
        <v>action_du_pt_1</v>
      </c>
      <c r="K104" t="str">
        <f>VLOOKUP($F104,Sheet1!$B:$L,8,0)</f>
        <v>action_du_pt_hit_1</v>
      </c>
      <c r="L104">
        <f>VLOOKUP($F104,Sheet1!$B:$L,9,0)</f>
        <v>0</v>
      </c>
      <c r="M104" s="61">
        <f>VLOOKUP($F104,Sheet1!$B:$L,10,0)</f>
        <v>0</v>
      </c>
    </row>
    <row r="105" spans="1:13">
      <c r="A105">
        <v>10</v>
      </c>
      <c r="B105">
        <v>204081</v>
      </c>
      <c r="C105" t="s">
        <v>111</v>
      </c>
      <c r="D105">
        <v>1</v>
      </c>
      <c r="E105" t="s">
        <v>1750</v>
      </c>
      <c r="F105" t="str">
        <f t="shared" si="1"/>
        <v>霸王花1</v>
      </c>
      <c r="G105">
        <f>VLOOKUP($F105,Sheet1!$B:$L,4,0)</f>
        <v>1</v>
      </c>
      <c r="H105">
        <f>IF($D105&lt;4,VLOOKUP($F105,Sheet1!$B:$L,5,0),IF(AND($D105=4,$A105=10),VLOOKUP($F105,Sheet1!$B:$L,5,0),-VLOOKUP($F105,Sheet1!$B:$L,5,0)))</f>
        <v>0</v>
      </c>
      <c r="I105">
        <f>VLOOKUP($F105,Sheet1!$B:$L,6,0)</f>
        <v>0</v>
      </c>
      <c r="J105" t="str">
        <f>IF($D105&lt;4,VLOOKUP($F105,Sheet1!$B:$L,7,0),IF($D105=4,LEFT(VLOOKUP($F105,Sheet1!$B:$L,7,0),LEN(VLOOKUP($F105,Sheet1!$B:$L,7,0))-1)&amp;INT($A105/10),0))</f>
        <v>action_du_pt_1</v>
      </c>
      <c r="K105" t="str">
        <f>VLOOKUP($F105,Sheet1!$B:$L,8,0)</f>
        <v>action_du_pt_hit_1</v>
      </c>
      <c r="L105">
        <f>VLOOKUP($F105,Sheet1!$B:$L,9,0)</f>
        <v>0</v>
      </c>
      <c r="M105" s="61">
        <f>VLOOKUP($F105,Sheet1!$B:$L,10,0)</f>
        <v>0</v>
      </c>
    </row>
    <row r="106" spans="1:13">
      <c r="A106">
        <v>10</v>
      </c>
      <c r="B106">
        <v>204191</v>
      </c>
      <c r="C106" t="s">
        <v>118</v>
      </c>
      <c r="D106">
        <v>1</v>
      </c>
      <c r="E106" t="s">
        <v>1750</v>
      </c>
      <c r="F106" t="str">
        <f t="shared" si="1"/>
        <v>蜘蛛怪1</v>
      </c>
      <c r="G106">
        <f>VLOOKUP($F106,Sheet1!$B:$L,4,0)</f>
        <v>1</v>
      </c>
      <c r="H106">
        <f>IF($D106&lt;4,VLOOKUP($F106,Sheet1!$B:$L,5,0),IF(AND($D106=4,$A106=10),VLOOKUP($F106,Sheet1!$B:$L,5,0),-VLOOKUP($F106,Sheet1!$B:$L,5,0)))</f>
        <v>0</v>
      </c>
      <c r="I106">
        <f>VLOOKUP($F106,Sheet1!$B:$L,6,0)</f>
        <v>0</v>
      </c>
      <c r="J106" t="str">
        <f>IF($D106&lt;4,VLOOKUP($F106,Sheet1!$B:$L,7,0),IF($D106=4,LEFT(VLOOKUP($F106,Sheet1!$B:$L,7,0),LEN(VLOOKUP($F106,Sheet1!$B:$L,7,0))-1)&amp;INT($A106/10),0))</f>
        <v>action_du_pt_1</v>
      </c>
      <c r="K106" t="str">
        <f>VLOOKUP($F106,Sheet1!$B:$L,8,0)</f>
        <v>action_du_pt_hit_1</v>
      </c>
      <c r="L106">
        <f>VLOOKUP($F106,Sheet1!$B:$L,9,0)</f>
        <v>0</v>
      </c>
      <c r="M106" s="61">
        <f>VLOOKUP($F106,Sheet1!$B:$L,10,0)</f>
        <v>0</v>
      </c>
    </row>
    <row r="107" spans="1:13">
      <c r="A107">
        <v>10</v>
      </c>
      <c r="B107">
        <v>204301</v>
      </c>
      <c r="C107" t="s">
        <v>118</v>
      </c>
      <c r="D107">
        <v>1</v>
      </c>
      <c r="E107" t="s">
        <v>1750</v>
      </c>
      <c r="F107" t="str">
        <f t="shared" si="1"/>
        <v>蜘蛛怪1</v>
      </c>
      <c r="G107">
        <f>VLOOKUP($F107,Sheet1!$B:$L,4,0)</f>
        <v>1</v>
      </c>
      <c r="H107">
        <f>IF($D107&lt;4,VLOOKUP($F107,Sheet1!$B:$L,5,0),IF(AND($D107=4,$A107=10),VLOOKUP($F107,Sheet1!$B:$L,5,0),-VLOOKUP($F107,Sheet1!$B:$L,5,0)))</f>
        <v>0</v>
      </c>
      <c r="I107">
        <f>VLOOKUP($F107,Sheet1!$B:$L,6,0)</f>
        <v>0</v>
      </c>
      <c r="J107" t="str">
        <f>IF($D107&lt;4,VLOOKUP($F107,Sheet1!$B:$L,7,0),IF($D107=4,LEFT(VLOOKUP($F107,Sheet1!$B:$L,7,0),LEN(VLOOKUP($F107,Sheet1!$B:$L,7,0))-1)&amp;INT($A107/10),0))</f>
        <v>action_du_pt_1</v>
      </c>
      <c r="K107" t="str">
        <f>VLOOKUP($F107,Sheet1!$B:$L,8,0)</f>
        <v>action_du_pt_hit_1</v>
      </c>
      <c r="L107">
        <f>VLOOKUP($F107,Sheet1!$B:$L,9,0)</f>
        <v>0</v>
      </c>
      <c r="M107" s="61">
        <f>VLOOKUP($F107,Sheet1!$B:$L,10,0)</f>
        <v>0</v>
      </c>
    </row>
    <row r="108" spans="1:13">
      <c r="A108">
        <v>10</v>
      </c>
      <c r="B108">
        <v>204411</v>
      </c>
      <c r="C108" t="s">
        <v>94</v>
      </c>
      <c r="D108">
        <v>1</v>
      </c>
      <c r="E108" t="s">
        <v>1748</v>
      </c>
      <c r="F108" t="str">
        <f t="shared" si="1"/>
        <v>奇袭梅1</v>
      </c>
      <c r="G108">
        <f>VLOOKUP($F108,Sheet1!$B:$L,4,0)</f>
        <v>1</v>
      </c>
      <c r="H108">
        <f>IF($D108&lt;4,VLOOKUP($F108,Sheet1!$B:$L,5,0),IF(AND($D108=4,$A108=10),VLOOKUP($F108,Sheet1!$B:$L,5,0),-VLOOKUP($F108,Sheet1!$B:$L,5,0)))</f>
        <v>0</v>
      </c>
      <c r="I108">
        <f>VLOOKUP($F108,Sheet1!$B:$L,6,0)</f>
        <v>0</v>
      </c>
      <c r="J108" t="str">
        <f>IF($D108&lt;4,VLOOKUP($F108,Sheet1!$B:$L,7,0),IF($D108=4,LEFT(VLOOKUP($F108,Sheet1!$B:$L,7,0),LEN(VLOOKUP($F108,Sheet1!$B:$L,7,0))-1)&amp;INT($A108/10),0))</f>
        <v>action_shui_pt_1</v>
      </c>
      <c r="K108" t="str">
        <f>VLOOKUP($F108,Sheet1!$B:$L,8,0)</f>
        <v>action_shui_pt_hit_1</v>
      </c>
      <c r="L108">
        <f>VLOOKUP($F108,Sheet1!$B:$L,9,0)</f>
        <v>0</v>
      </c>
      <c r="M108" s="61">
        <f>VLOOKUP($F108,Sheet1!$B:$L,10,0)</f>
        <v>0</v>
      </c>
    </row>
    <row r="109" spans="1:13">
      <c r="A109">
        <v>10</v>
      </c>
      <c r="B109">
        <v>204521</v>
      </c>
      <c r="C109" t="s">
        <v>132</v>
      </c>
      <c r="D109">
        <v>1</v>
      </c>
      <c r="E109" t="s">
        <v>1748</v>
      </c>
      <c r="F109" t="str">
        <f t="shared" si="1"/>
        <v>海章鱼1</v>
      </c>
      <c r="G109">
        <f>VLOOKUP($F109,Sheet1!$B:$L,4,0)</f>
        <v>1</v>
      </c>
      <c r="H109">
        <f>IF($D109&lt;4,VLOOKUP($F109,Sheet1!$B:$L,5,0),IF(AND($D109=4,$A109=10),VLOOKUP($F109,Sheet1!$B:$L,5,0),-VLOOKUP($F109,Sheet1!$B:$L,5,0)))</f>
        <v>0</v>
      </c>
      <c r="I109">
        <f>VLOOKUP($F109,Sheet1!$B:$L,6,0)</f>
        <v>0</v>
      </c>
      <c r="J109" t="str">
        <f>IF($D109&lt;4,VLOOKUP($F109,Sheet1!$B:$L,7,0),IF($D109=4,LEFT(VLOOKUP($F109,Sheet1!$B:$L,7,0),LEN(VLOOKUP($F109,Sheet1!$B:$L,7,0))-1)&amp;INT($A109/10),0))</f>
        <v>action_shui_pt_1</v>
      </c>
      <c r="K109" t="str">
        <f>VLOOKUP($F109,Sheet1!$B:$L,8,0)</f>
        <v>action_shui_pt_hit_1</v>
      </c>
      <c r="L109">
        <f>VLOOKUP($F109,Sheet1!$B:$L,9,0)</f>
        <v>0</v>
      </c>
      <c r="M109" s="61">
        <f>VLOOKUP($F109,Sheet1!$B:$L,10,0)</f>
        <v>0</v>
      </c>
    </row>
    <row r="110" spans="1:13">
      <c r="A110">
        <v>10</v>
      </c>
      <c r="B110">
        <v>204631</v>
      </c>
      <c r="C110" t="s">
        <v>95</v>
      </c>
      <c r="D110">
        <v>1</v>
      </c>
      <c r="E110" t="s">
        <v>1750</v>
      </c>
      <c r="F110" t="str">
        <f t="shared" si="1"/>
        <v>原始人王八1</v>
      </c>
      <c r="G110">
        <f>VLOOKUP($F110,Sheet1!$B:$L,4,0)</f>
        <v>3</v>
      </c>
      <c r="H110">
        <f>IF($D110&lt;4,VLOOKUP($F110,Sheet1!$B:$L,5,0),IF(AND($D110=4,$A110=10),VLOOKUP($F110,Sheet1!$B:$L,5,0),-VLOOKUP($F110,Sheet1!$B:$L,5,0)))</f>
        <v>-100</v>
      </c>
      <c r="I110">
        <f>VLOOKUP($F110,Sheet1!$B:$L,6,0)</f>
        <v>-70</v>
      </c>
      <c r="J110" t="str">
        <f>IF($D110&lt;4,VLOOKUP($F110,Sheet1!$B:$L,7,0),IF($D110=4,LEFT(VLOOKUP($F110,Sheet1!$B:$L,7,0),LEN(VLOOKUP($F110,Sheet1!$B:$L,7,0))-1)&amp;INT($A110/10),0))</f>
        <v>action_gedou_pt_1</v>
      </c>
      <c r="K110" t="str">
        <f>VLOOKUP($F110,Sheet1!$B:$L,8,0)</f>
        <v>action_gedou_pt_hit_1</v>
      </c>
      <c r="L110">
        <f>VLOOKUP($F110,Sheet1!$B:$L,9,0)</f>
        <v>0</v>
      </c>
      <c r="M110" s="61">
        <f>VLOOKUP($F110,Sheet1!$B:$L,10,0)</f>
        <v>0</v>
      </c>
    </row>
    <row r="111" spans="1:13">
      <c r="A111">
        <v>10</v>
      </c>
      <c r="B111">
        <v>204741</v>
      </c>
      <c r="C111" t="s">
        <v>96</v>
      </c>
      <c r="D111">
        <v>1</v>
      </c>
      <c r="E111" t="s">
        <v>1748</v>
      </c>
      <c r="F111" t="str">
        <f t="shared" si="1"/>
        <v>螺旋桨1</v>
      </c>
      <c r="G111">
        <f>VLOOKUP($F111,Sheet1!$B:$L,4,0)</f>
        <v>1</v>
      </c>
      <c r="H111">
        <f>IF($D111&lt;4,VLOOKUP($F111,Sheet1!$B:$L,5,0),IF(AND($D111=4,$A111=10),VLOOKUP($F111,Sheet1!$B:$L,5,0),-VLOOKUP($F111,Sheet1!$B:$L,5,0)))</f>
        <v>0</v>
      </c>
      <c r="I111">
        <f>VLOOKUP($F111,Sheet1!$B:$L,6,0)</f>
        <v>0</v>
      </c>
      <c r="J111" t="str">
        <f>IF($D111&lt;4,VLOOKUP($F111,Sheet1!$B:$L,7,0),IF($D111=4,LEFT(VLOOKUP($F111,Sheet1!$B:$L,7,0),LEN(VLOOKUP($F111,Sheet1!$B:$L,7,0))-1)&amp;INT($A111/10),0))</f>
        <v>action_du_pt_1</v>
      </c>
      <c r="K111" t="str">
        <f>VLOOKUP($F111,Sheet1!$B:$L,8,0)</f>
        <v>action_du_pt_hit_1</v>
      </c>
      <c r="L111">
        <f>VLOOKUP($F111,Sheet1!$B:$L,9,0)</f>
        <v>0</v>
      </c>
      <c r="M111" s="61">
        <f>VLOOKUP($F111,Sheet1!$B:$L,10,0)</f>
        <v>0</v>
      </c>
    </row>
    <row r="112" spans="1:13">
      <c r="A112">
        <v>10</v>
      </c>
      <c r="B112">
        <v>204851</v>
      </c>
      <c r="C112" t="s">
        <v>131</v>
      </c>
      <c r="D112">
        <v>1</v>
      </c>
      <c r="E112" t="s">
        <v>1750</v>
      </c>
      <c r="F112" t="str">
        <f t="shared" si="1"/>
        <v>快拳黑人1</v>
      </c>
      <c r="G112">
        <f>VLOOKUP($F112,Sheet1!$B:$L,4,0)</f>
        <v>3</v>
      </c>
      <c r="H112">
        <f>IF($D112&lt;4,VLOOKUP($F112,Sheet1!$B:$L,5,0),IF(AND($D112=4,$A112=10),VLOOKUP($F112,Sheet1!$B:$L,5,0),-VLOOKUP($F112,Sheet1!$B:$L,5,0)))</f>
        <v>-100</v>
      </c>
      <c r="I112">
        <f>VLOOKUP($F112,Sheet1!$B:$L,6,0)</f>
        <v>-70</v>
      </c>
      <c r="J112" t="str">
        <f>IF($D112&lt;4,VLOOKUP($F112,Sheet1!$B:$L,7,0),IF($D112=4,LEFT(VLOOKUP($F112,Sheet1!$B:$L,7,0),LEN(VLOOKUP($F112,Sheet1!$B:$L,7,0))-1)&amp;INT($A112/10),0))</f>
        <v>action_gedou_pt_1</v>
      </c>
      <c r="K112" t="str">
        <f>VLOOKUP($F112,Sheet1!$B:$L,8,0)</f>
        <v>action_gedou_pt_hit_1</v>
      </c>
      <c r="L112">
        <f>VLOOKUP($F112,Sheet1!$B:$L,9,0)</f>
        <v>0</v>
      </c>
      <c r="M112" s="61">
        <f>VLOOKUP($F112,Sheet1!$B:$L,10,0)</f>
        <v>0</v>
      </c>
    </row>
    <row r="113" spans="1:13">
      <c r="A113">
        <v>10</v>
      </c>
      <c r="B113">
        <v>204961</v>
      </c>
      <c r="C113" t="s">
        <v>131</v>
      </c>
      <c r="D113">
        <v>1</v>
      </c>
      <c r="E113" t="s">
        <v>1750</v>
      </c>
      <c r="F113" t="str">
        <f t="shared" si="1"/>
        <v>快拳黑人1</v>
      </c>
      <c r="G113">
        <f>VLOOKUP($F113,Sheet1!$B:$L,4,0)</f>
        <v>3</v>
      </c>
      <c r="H113">
        <f>IF($D113&lt;4,VLOOKUP($F113,Sheet1!$B:$L,5,0),IF(AND($D113=4,$A113=10),VLOOKUP($F113,Sheet1!$B:$L,5,0),-VLOOKUP($F113,Sheet1!$B:$L,5,0)))</f>
        <v>-100</v>
      </c>
      <c r="I113">
        <f>VLOOKUP($F113,Sheet1!$B:$L,6,0)</f>
        <v>-70</v>
      </c>
      <c r="J113" t="str">
        <f>IF($D113&lt;4,VLOOKUP($F113,Sheet1!$B:$L,7,0),IF($D113=4,LEFT(VLOOKUP($F113,Sheet1!$B:$L,7,0),LEN(VLOOKUP($F113,Sheet1!$B:$L,7,0))-1)&amp;INT($A113/10),0))</f>
        <v>action_gedou_pt_1</v>
      </c>
      <c r="K113" t="str">
        <f>VLOOKUP($F113,Sheet1!$B:$L,8,0)</f>
        <v>action_gedou_pt_hit_1</v>
      </c>
      <c r="L113">
        <f>VLOOKUP($F113,Sheet1!$B:$L,9,0)</f>
        <v>0</v>
      </c>
      <c r="M113" s="61">
        <f>VLOOKUP($F113,Sheet1!$B:$L,10,0)</f>
        <v>0</v>
      </c>
    </row>
    <row r="114" spans="1:13">
      <c r="A114">
        <v>10</v>
      </c>
      <c r="B114">
        <v>205071</v>
      </c>
      <c r="C114" t="s">
        <v>126</v>
      </c>
      <c r="D114">
        <v>1</v>
      </c>
      <c r="E114" t="s">
        <v>1748</v>
      </c>
      <c r="F114" t="str">
        <f t="shared" si="1"/>
        <v>梅人1</v>
      </c>
      <c r="G114">
        <f>VLOOKUP($F114,Sheet1!$B:$L,4,0)</f>
        <v>3</v>
      </c>
      <c r="H114">
        <f>IF($D114&lt;4,VLOOKUP($F114,Sheet1!$B:$L,5,0),IF(AND($D114=4,$A114=10),VLOOKUP($F114,Sheet1!$B:$L,5,0),-VLOOKUP($F114,Sheet1!$B:$L,5,0)))</f>
        <v>-100</v>
      </c>
      <c r="I114">
        <f>VLOOKUP($F114,Sheet1!$B:$L,6,0)</f>
        <v>-70</v>
      </c>
      <c r="J114" t="str">
        <f>IF($D114&lt;4,VLOOKUP($F114,Sheet1!$B:$L,7,0),IF($D114=4,LEFT(VLOOKUP($F114,Sheet1!$B:$L,7,0),LEN(VLOOKUP($F114,Sheet1!$B:$L,7,0))-1)&amp;INT($A114/10),0))</f>
        <v>action_gedou_pt_1</v>
      </c>
      <c r="K114" t="str">
        <f>VLOOKUP($F114,Sheet1!$B:$L,8,0)</f>
        <v>action_gedou_pt_hit_1</v>
      </c>
      <c r="L114">
        <f>VLOOKUP($F114,Sheet1!$B:$L,9,0)</f>
        <v>0</v>
      </c>
      <c r="M114" s="61">
        <f>VLOOKUP($F114,Sheet1!$B:$L,10,0)</f>
        <v>0</v>
      </c>
    </row>
    <row r="115" spans="1:13">
      <c r="A115">
        <v>10</v>
      </c>
      <c r="B115">
        <v>205181</v>
      </c>
      <c r="C115" t="s">
        <v>131</v>
      </c>
      <c r="D115">
        <v>1</v>
      </c>
      <c r="E115" t="s">
        <v>1750</v>
      </c>
      <c r="F115" t="str">
        <f t="shared" si="1"/>
        <v>快拳黑人1</v>
      </c>
      <c r="G115">
        <f>VLOOKUP($F115,Sheet1!$B:$L,4,0)</f>
        <v>3</v>
      </c>
      <c r="H115">
        <f>IF($D115&lt;4,VLOOKUP($F115,Sheet1!$B:$L,5,0),IF(AND($D115=4,$A115=10),VLOOKUP($F115,Sheet1!$B:$L,5,0),-VLOOKUP($F115,Sheet1!$B:$L,5,0)))</f>
        <v>-100</v>
      </c>
      <c r="I115">
        <f>VLOOKUP($F115,Sheet1!$B:$L,6,0)</f>
        <v>-70</v>
      </c>
      <c r="J115" t="str">
        <f>IF($D115&lt;4,VLOOKUP($F115,Sheet1!$B:$L,7,0),IF($D115=4,LEFT(VLOOKUP($F115,Sheet1!$B:$L,7,0),LEN(VLOOKUP($F115,Sheet1!$B:$L,7,0))-1)&amp;INT($A115/10),0))</f>
        <v>action_gedou_pt_1</v>
      </c>
      <c r="K115" t="str">
        <f>VLOOKUP($F115,Sheet1!$B:$L,8,0)</f>
        <v>action_gedou_pt_hit_1</v>
      </c>
      <c r="L115">
        <f>VLOOKUP($F115,Sheet1!$B:$L,9,0)</f>
        <v>0</v>
      </c>
      <c r="M115" s="61">
        <f>VLOOKUP($F115,Sheet1!$B:$L,10,0)</f>
        <v>0</v>
      </c>
    </row>
    <row r="116" spans="1:13">
      <c r="A116">
        <v>10</v>
      </c>
      <c r="B116">
        <v>205291</v>
      </c>
      <c r="C116" t="s">
        <v>77</v>
      </c>
      <c r="D116">
        <v>1</v>
      </c>
      <c r="E116" t="s">
        <v>1750</v>
      </c>
      <c r="F116" t="str">
        <f t="shared" si="1"/>
        <v>雪人怪1</v>
      </c>
      <c r="G116">
        <f>VLOOKUP($F116,Sheet1!$B:$L,4,0)</f>
        <v>1</v>
      </c>
      <c r="H116">
        <f>IF($D116&lt;4,VLOOKUP($F116,Sheet1!$B:$L,5,0),IF(AND($D116=4,$A116=10),VLOOKUP($F116,Sheet1!$B:$L,5,0),-VLOOKUP($F116,Sheet1!$B:$L,5,0)))</f>
        <v>0</v>
      </c>
      <c r="I116">
        <f>VLOOKUP($F116,Sheet1!$B:$L,6,0)</f>
        <v>0</v>
      </c>
      <c r="J116" t="str">
        <f>IF($D116&lt;4,VLOOKUP($F116,Sheet1!$B:$L,7,0),IF($D116=4,LEFT(VLOOKUP($F116,Sheet1!$B:$L,7,0),LEN(VLOOKUP($F116,Sheet1!$B:$L,7,0))-1)&amp;INT($A116/10),0))</f>
        <v>action_shui_pt_1</v>
      </c>
      <c r="K116" t="str">
        <f>VLOOKUP($F116,Sheet1!$B:$L,8,0)</f>
        <v>action_shui_pt_hit_1</v>
      </c>
      <c r="L116">
        <f>VLOOKUP($F116,Sheet1!$B:$L,9,0)</f>
        <v>0</v>
      </c>
      <c r="M116" s="61">
        <f>VLOOKUP($F116,Sheet1!$B:$L,10,0)</f>
        <v>0</v>
      </c>
    </row>
    <row r="117" spans="1:13">
      <c r="A117">
        <v>10</v>
      </c>
      <c r="B117">
        <v>205401</v>
      </c>
      <c r="C117" t="s">
        <v>99</v>
      </c>
      <c r="D117">
        <v>1</v>
      </c>
      <c r="E117" t="s">
        <v>1748</v>
      </c>
      <c r="F117" t="str">
        <f t="shared" si="1"/>
        <v>臭花1</v>
      </c>
      <c r="G117">
        <f>VLOOKUP($F117,Sheet1!$B:$L,4,0)</f>
        <v>1</v>
      </c>
      <c r="H117">
        <f>IF($D117&lt;4,VLOOKUP($F117,Sheet1!$B:$L,5,0),IF(AND($D117=4,$A117=10),VLOOKUP($F117,Sheet1!$B:$L,5,0),-VLOOKUP($F117,Sheet1!$B:$L,5,0)))</f>
        <v>0</v>
      </c>
      <c r="I117">
        <f>VLOOKUP($F117,Sheet1!$B:$L,6,0)</f>
        <v>0</v>
      </c>
      <c r="J117" t="str">
        <f>IF($D117&lt;4,VLOOKUP($F117,Sheet1!$B:$L,7,0),IF($D117=4,LEFT(VLOOKUP($F117,Sheet1!$B:$L,7,0),LEN(VLOOKUP($F117,Sheet1!$B:$L,7,0))-1)&amp;INT($A117/10),0))</f>
        <v>action_du_pt_1</v>
      </c>
      <c r="K117" t="str">
        <f>VLOOKUP($F117,Sheet1!$B:$L,8,0)</f>
        <v>action_du_pt_hit_1</v>
      </c>
      <c r="L117">
        <f>VLOOKUP($F117,Sheet1!$B:$L,9,0)</f>
        <v>0</v>
      </c>
      <c r="M117" s="61">
        <f>VLOOKUP($F117,Sheet1!$B:$L,10,0)</f>
        <v>0</v>
      </c>
    </row>
    <row r="118" spans="1:13">
      <c r="A118">
        <v>10</v>
      </c>
      <c r="B118">
        <v>205511</v>
      </c>
      <c r="C118" t="s">
        <v>333</v>
      </c>
      <c r="D118">
        <v>1</v>
      </c>
      <c r="E118" t="s">
        <v>1750</v>
      </c>
      <c r="F118" t="str">
        <f t="shared" si="1"/>
        <v>土龙1</v>
      </c>
      <c r="G118">
        <f>VLOOKUP($F118,Sheet1!$B:$L,4,0)</f>
        <v>3</v>
      </c>
      <c r="H118">
        <f>IF($D118&lt;4,VLOOKUP($F118,Sheet1!$B:$L,5,0),IF(AND($D118=4,$A118=10),VLOOKUP($F118,Sheet1!$B:$L,5,0),-VLOOKUP($F118,Sheet1!$B:$L,5,0)))</f>
        <v>-100</v>
      </c>
      <c r="I118">
        <f>VLOOKUP($F118,Sheet1!$B:$L,6,0)</f>
        <v>-70</v>
      </c>
      <c r="J118" t="str">
        <f>IF($D118&lt;4,VLOOKUP($F118,Sheet1!$B:$L,7,0),IF($D118=4,LEFT(VLOOKUP($F118,Sheet1!$B:$L,7,0),LEN(VLOOKUP($F118,Sheet1!$B:$L,7,0))-1)&amp;INT($A118/10),0))</f>
        <v>action_yanshi_pt_1</v>
      </c>
      <c r="K118" t="str">
        <f>VLOOKUP($F118,Sheet1!$B:$L,8,0)</f>
        <v>action_yanshi_pt_hit_1</v>
      </c>
      <c r="L118">
        <f>VLOOKUP($F118,Sheet1!$B:$L,9,0)</f>
        <v>0</v>
      </c>
      <c r="M118" s="61">
        <f>VLOOKUP($F118,Sheet1!$B:$L,10,0)</f>
        <v>0</v>
      </c>
    </row>
    <row r="119" spans="1:13">
      <c r="A119">
        <v>10</v>
      </c>
      <c r="B119">
        <v>300011</v>
      </c>
      <c r="C119" t="s">
        <v>5</v>
      </c>
      <c r="D119">
        <v>1</v>
      </c>
      <c r="E119" t="s">
        <v>1747</v>
      </c>
      <c r="F119" t="str">
        <f t="shared" si="1"/>
        <v>深海之王1</v>
      </c>
      <c r="G119">
        <f>VLOOKUP($F119,Sheet1!$B:$L,4,0)</f>
        <v>7</v>
      </c>
      <c r="H119">
        <f>IF($D119&lt;4,VLOOKUP($F119,Sheet1!$B:$L,5,0),IF(AND($D119=4,$A119=10),VLOOKUP($F119,Sheet1!$B:$L,5,0),-VLOOKUP($F119,Sheet1!$B:$L,5,0)))</f>
        <v>0</v>
      </c>
      <c r="I119">
        <f>VLOOKUP($F119,Sheet1!$B:$L,6,0)</f>
        <v>-200</v>
      </c>
      <c r="J119" t="str">
        <f>IF($D119&lt;4,VLOOKUP($F119,Sheet1!$B:$L,7,0),IF($D119=4,LEFT(VLOOKUP($F119,Sheet1!$B:$L,7,0),LEN(VLOOKUP($F119,Sheet1!$B:$L,7,0))-1)&amp;INT($A119/10),0))</f>
        <v>action_gedou_pt_1</v>
      </c>
      <c r="K119" t="str">
        <f>VLOOKUP($F119,Sheet1!$B:$L,8,0)</f>
        <v>action_gedou_pt_hit_1</v>
      </c>
      <c r="L119">
        <f>VLOOKUP($F119,Sheet1!$B:$L,9,0)</f>
        <v>0</v>
      </c>
      <c r="M119" s="61">
        <f>VLOOKUP($F119,Sheet1!$B:$L,10,0)</f>
        <v>0</v>
      </c>
    </row>
    <row r="120" spans="1:13">
      <c r="A120">
        <v>20</v>
      </c>
      <c r="B120">
        <v>300121</v>
      </c>
      <c r="C120" t="s">
        <v>3</v>
      </c>
      <c r="D120">
        <v>1</v>
      </c>
      <c r="E120" t="s">
        <v>1749</v>
      </c>
      <c r="F120" t="str">
        <f t="shared" si="1"/>
        <v>蚊女王1</v>
      </c>
      <c r="G120">
        <f>VLOOKUP($F120,Sheet1!$B:$L,4,0)</f>
        <v>1</v>
      </c>
      <c r="H120">
        <f>IF($D120&lt;4,VLOOKUP($F120,Sheet1!$B:$L,5,0),IF(AND($D120=4,$A120=10),VLOOKUP($F120,Sheet1!$B:$L,5,0),-VLOOKUP($F120,Sheet1!$B:$L,5,0)))</f>
        <v>0</v>
      </c>
      <c r="I120">
        <f>VLOOKUP($F120,Sheet1!$B:$L,6,0)</f>
        <v>0</v>
      </c>
      <c r="J120" t="str">
        <f>IF($D120&lt;4,VLOOKUP($F120,Sheet1!$B:$L,7,0),IF($D120=4,LEFT(VLOOKUP($F120,Sheet1!$B:$L,7,0),LEN(VLOOKUP($F120,Sheet1!$B:$L,7,0))-1)&amp;INT($A120/10),0))</f>
        <v>action_atk_pt_01</v>
      </c>
      <c r="K120" t="str">
        <f>VLOOKUP($F120,Sheet1!$B:$L,8,0)</f>
        <v>action_hit_1</v>
      </c>
      <c r="L120">
        <f>VLOOKUP($F120,Sheet1!$B:$L,9,0)</f>
        <v>0</v>
      </c>
      <c r="M120" s="61" t="str">
        <f>VLOOKUP($F120,Sheet1!$B:$L,10,0)</f>
        <v>sp_shoot_wenzi</v>
      </c>
    </row>
    <row r="121" spans="1:13">
      <c r="A121">
        <v>20</v>
      </c>
      <c r="B121">
        <v>300231</v>
      </c>
      <c r="C121" t="s">
        <v>57</v>
      </c>
      <c r="D121">
        <v>1</v>
      </c>
      <c r="E121" t="s">
        <v>1749</v>
      </c>
      <c r="F121" t="str">
        <f t="shared" si="1"/>
        <v>钻头武士1</v>
      </c>
      <c r="G121">
        <f>VLOOKUP($F121,Sheet1!$B:$L,4,0)</f>
        <v>5</v>
      </c>
      <c r="H121">
        <f>IF($D121&lt;4,VLOOKUP($F121,Sheet1!$B:$L,5,0),IF(AND($D121=4,$A121=10),VLOOKUP($F121,Sheet1!$B:$L,5,0),-VLOOKUP($F121,Sheet1!$B:$L,5,0)))</f>
        <v>-100</v>
      </c>
      <c r="I121">
        <f>VLOOKUP($F121,Sheet1!$B:$L,6,0)</f>
        <v>-70</v>
      </c>
      <c r="J121" t="str">
        <f>IF($D121&lt;4,VLOOKUP($F121,Sheet1!$B:$L,7,0),IF($D121=4,LEFT(VLOOKUP($F121,Sheet1!$B:$L,7,0),LEN(VLOOKUP($F121,Sheet1!$B:$L,7,0))-1)&amp;INT($A121/10),0))</f>
        <v>action_daojian_atk</v>
      </c>
      <c r="K121" t="str">
        <f>VLOOKUP($F121,Sheet1!$B:$L,8,0)</f>
        <v>action_hit_daoguang_1</v>
      </c>
      <c r="L121">
        <f>VLOOKUP($F121,Sheet1!$B:$L,9,0)</f>
        <v>0</v>
      </c>
      <c r="M121" s="61">
        <f>VLOOKUP($F121,Sheet1!$B:$L,10,0)</f>
        <v>0</v>
      </c>
    </row>
    <row r="122" spans="1:13">
      <c r="A122">
        <v>10</v>
      </c>
      <c r="B122">
        <v>300341</v>
      </c>
      <c r="C122" t="s">
        <v>61</v>
      </c>
      <c r="D122">
        <v>1</v>
      </c>
      <c r="E122" t="s">
        <v>1748</v>
      </c>
      <c r="F122" t="str">
        <f t="shared" si="1"/>
        <v>外星女王1</v>
      </c>
      <c r="G122">
        <f>VLOOKUP($F122,Sheet1!$B:$L,4,0)</f>
        <v>1</v>
      </c>
      <c r="H122">
        <f>IF($D122&lt;4,VLOOKUP($F122,Sheet1!$B:$L,5,0),IF(AND($D122=4,$A122=10),VLOOKUP($F122,Sheet1!$B:$L,5,0),-VLOOKUP($F122,Sheet1!$B:$L,5,0)))</f>
        <v>0</v>
      </c>
      <c r="I122">
        <f>VLOOKUP($F122,Sheet1!$B:$L,6,0)</f>
        <v>0</v>
      </c>
      <c r="J122" t="str">
        <f>IF($D122&lt;4,VLOOKUP($F122,Sheet1!$B:$L,7,0),IF($D122=4,LEFT(VLOOKUP($F122,Sheet1!$B:$L,7,0),LEN(VLOOKUP($F122,Sheet1!$B:$L,7,0))-1)&amp;INT($A122/10),0))</f>
        <v>action_dian_pt_1</v>
      </c>
      <c r="K122" t="str">
        <f>VLOOKUP($F122,Sheet1!$B:$L,8,0)</f>
        <v>action_dian_pt_hit_1</v>
      </c>
      <c r="L122">
        <f>VLOOKUP($F122,Sheet1!$B:$L,9,0)</f>
        <v>0</v>
      </c>
      <c r="M122" s="61">
        <f>VLOOKUP($F122,Sheet1!$B:$L,10,0)</f>
        <v>0</v>
      </c>
    </row>
    <row r="123" spans="1:13">
      <c r="A123">
        <v>10</v>
      </c>
      <c r="B123">
        <v>300451</v>
      </c>
      <c r="C123" t="s">
        <v>0</v>
      </c>
      <c r="D123">
        <v>1</v>
      </c>
      <c r="E123" t="s">
        <v>1745</v>
      </c>
      <c r="F123" t="str">
        <f t="shared" si="1"/>
        <v>金属骑士1</v>
      </c>
      <c r="G123">
        <f>VLOOKUP($F123,Sheet1!$B:$L,4,0)</f>
        <v>1</v>
      </c>
      <c r="H123">
        <f>IF($D123&lt;4,VLOOKUP($F123,Sheet1!$B:$L,5,0),IF(AND($D123=4,$A123=10),VLOOKUP($F123,Sheet1!$B:$L,5,0),-VLOOKUP($F123,Sheet1!$B:$L,5,0)))</f>
        <v>0</v>
      </c>
      <c r="I123">
        <f>VLOOKUP($F123,Sheet1!$B:$L,6,0)</f>
        <v>0</v>
      </c>
      <c r="J123" t="str">
        <f>IF($D123&lt;4,VLOOKUP($F123,Sheet1!$B:$L,7,0),IF($D123=4,LEFT(VLOOKUP($F123,Sheet1!$B:$L,7,0),LEN(VLOOKUP($F123,Sheet1!$B:$L,7,0))-1)&amp;INT($A123/10),0))</f>
        <v>action_atk_pt_01</v>
      </c>
      <c r="K123" t="str">
        <f>VLOOKUP($F123,Sheet1!$B:$L,8,0)</f>
        <v>action_huo_hit_1</v>
      </c>
      <c r="L123">
        <f>VLOOKUP($F123,Sheet1!$B:$L,9,0)</f>
        <v>0</v>
      </c>
      <c r="M123" s="61" t="str">
        <f>VLOOKUP($F123,Sheet1!$B:$L,10,0)</f>
        <v>sp_shoot_daodan</v>
      </c>
    </row>
    <row r="124" spans="1:13">
      <c r="A124">
        <v>10</v>
      </c>
      <c r="B124">
        <v>300561</v>
      </c>
      <c r="C124" t="s">
        <v>64</v>
      </c>
      <c r="D124">
        <v>1</v>
      </c>
      <c r="E124" t="s">
        <v>1749</v>
      </c>
      <c r="F124" t="str">
        <f t="shared" si="1"/>
        <v>丘舞太刀1</v>
      </c>
      <c r="G124">
        <f>VLOOKUP($F124,Sheet1!$B:$L,4,0)</f>
        <v>5</v>
      </c>
      <c r="H124">
        <f>IF($D124&lt;4,VLOOKUP($F124,Sheet1!$B:$L,5,0),IF(AND($D124=4,$A124=10),VLOOKUP($F124,Sheet1!$B:$L,5,0),-VLOOKUP($F124,Sheet1!$B:$L,5,0)))</f>
        <v>-100</v>
      </c>
      <c r="I124">
        <f>VLOOKUP($F124,Sheet1!$B:$L,6,0)</f>
        <v>-70</v>
      </c>
      <c r="J124" t="str">
        <f>IF($D124&lt;4,VLOOKUP($F124,Sheet1!$B:$L,7,0),IF($D124=4,LEFT(VLOOKUP($F124,Sheet1!$B:$L,7,0),LEN(VLOOKUP($F124,Sheet1!$B:$L,7,0))-1)&amp;INT($A124/10),0))</f>
        <v>action_daojian_atk</v>
      </c>
      <c r="K124" t="str">
        <f>VLOOKUP($F124,Sheet1!$B:$L,8,0)</f>
        <v>action_hit_daoguang_1</v>
      </c>
      <c r="L124">
        <f>VLOOKUP($F124,Sheet1!$B:$L,9,0)</f>
        <v>0</v>
      </c>
      <c r="M124" s="61">
        <f>VLOOKUP($F124,Sheet1!$B:$L,10,0)</f>
        <v>0</v>
      </c>
    </row>
    <row r="125" spans="1:13">
      <c r="A125">
        <v>10</v>
      </c>
      <c r="B125">
        <v>300671</v>
      </c>
      <c r="C125" t="s">
        <v>318</v>
      </c>
      <c r="D125">
        <v>1</v>
      </c>
      <c r="E125" t="s">
        <v>1748</v>
      </c>
      <c r="F125" t="str">
        <f t="shared" si="1"/>
        <v>原子武士1</v>
      </c>
      <c r="G125">
        <f>VLOOKUP($F125,Sheet1!$B:$L,4,0)</f>
        <v>5</v>
      </c>
      <c r="H125">
        <f>IF($D125&lt;4,VLOOKUP($F125,Sheet1!$B:$L,5,0),IF(AND($D125=4,$A125=10),VLOOKUP($F125,Sheet1!$B:$L,5,0),-VLOOKUP($F125,Sheet1!$B:$L,5,0)))</f>
        <v>-100</v>
      </c>
      <c r="I125">
        <f>VLOOKUP($F125,Sheet1!$B:$L,6,0)</f>
        <v>-70</v>
      </c>
      <c r="J125" t="str">
        <f>IF($D125&lt;4,VLOOKUP($F125,Sheet1!$B:$L,7,0),IF($D125=4,LEFT(VLOOKUP($F125,Sheet1!$B:$L,7,0),LEN(VLOOKUP($F125,Sheet1!$B:$L,7,0))-1)&amp;INT($A125/10),0))</f>
        <v>action_daojian_atk</v>
      </c>
      <c r="K125" t="str">
        <f>VLOOKUP($F125,Sheet1!$B:$L,8,0)</f>
        <v>action_hit_daoguang_1</v>
      </c>
      <c r="L125">
        <f>VLOOKUP($F125,Sheet1!$B:$L,9,0)</f>
        <v>0</v>
      </c>
      <c r="M125" s="61">
        <f>VLOOKUP($F125,Sheet1!$B:$L,10,0)</f>
        <v>0</v>
      </c>
    </row>
    <row r="126" spans="1:13">
      <c r="A126">
        <v>20</v>
      </c>
      <c r="B126">
        <v>300781</v>
      </c>
      <c r="C126" t="s">
        <v>69</v>
      </c>
      <c r="D126">
        <v>1</v>
      </c>
      <c r="E126" t="s">
        <v>1748</v>
      </c>
      <c r="F126" t="str">
        <f t="shared" si="1"/>
        <v>居合钢1</v>
      </c>
      <c r="G126">
        <f>VLOOKUP($F126,Sheet1!$B:$L,4,0)</f>
        <v>5</v>
      </c>
      <c r="H126">
        <f>IF($D126&lt;4,VLOOKUP($F126,Sheet1!$B:$L,5,0),IF(AND($D126=4,$A126=10),VLOOKUP($F126,Sheet1!$B:$L,5,0),-VLOOKUP($F126,Sheet1!$B:$L,5,0)))</f>
        <v>-100</v>
      </c>
      <c r="I126">
        <f>VLOOKUP($F126,Sheet1!$B:$L,6,0)</f>
        <v>-70</v>
      </c>
      <c r="J126" t="str">
        <f>IF($D126&lt;4,VLOOKUP($F126,Sheet1!$B:$L,7,0),IF($D126=4,LEFT(VLOOKUP($F126,Sheet1!$B:$L,7,0),LEN(VLOOKUP($F126,Sheet1!$B:$L,7,0))-1)&amp;INT($A126/10),0))</f>
        <v>action_daojian_atk</v>
      </c>
      <c r="K126" t="str">
        <f>VLOOKUP($F126,Sheet1!$B:$L,8,0)</f>
        <v>action_hit_daoguang_1</v>
      </c>
      <c r="L126">
        <f>VLOOKUP($F126,Sheet1!$B:$L,9,0)</f>
        <v>0</v>
      </c>
      <c r="M126" s="61">
        <f>VLOOKUP($F126,Sheet1!$B:$L,10,0)</f>
        <v>0</v>
      </c>
    </row>
    <row r="127" spans="1:13">
      <c r="A127">
        <v>20</v>
      </c>
      <c r="B127">
        <v>300891</v>
      </c>
      <c r="C127" t="s">
        <v>48</v>
      </c>
      <c r="D127">
        <v>1</v>
      </c>
      <c r="E127" t="s">
        <v>1746</v>
      </c>
      <c r="F127" t="str">
        <f t="shared" si="1"/>
        <v>天空之王1</v>
      </c>
      <c r="G127">
        <f>VLOOKUP($F127,Sheet1!$B:$L,4,0)</f>
        <v>1</v>
      </c>
      <c r="H127">
        <f>IF($D127&lt;4,VLOOKUP($F127,Sheet1!$B:$L,5,0),IF(AND($D127=4,$A127=10),VLOOKUP($F127,Sheet1!$B:$L,5,0),-VLOOKUP($F127,Sheet1!$B:$L,5,0)))</f>
        <v>0</v>
      </c>
      <c r="I127">
        <f>VLOOKUP($F127,Sheet1!$B:$L,6,0)</f>
        <v>0</v>
      </c>
      <c r="J127" t="str">
        <f>IF($D127&lt;4,VLOOKUP($F127,Sheet1!$B:$L,7,0),IF($D127=4,LEFT(VLOOKUP($F127,Sheet1!$B:$L,7,0),LEN(VLOOKUP($F127,Sheet1!$B:$L,7,0))-1)&amp;INT($A127/10),0))</f>
        <v>action_jiaxue_skill_1</v>
      </c>
      <c r="K127" t="str">
        <f>VLOOKUP($F127,Sheet1!$B:$L,8,0)</f>
        <v>action_jiaxue_hit_1</v>
      </c>
      <c r="L127" t="str">
        <f>VLOOKUP($F127,Sheet1!$B:$L,9,0)</f>
        <v>action_jiaxue_hit_1</v>
      </c>
      <c r="M127" s="61">
        <f>VLOOKUP($F127,Sheet1!$B:$L,10,0)</f>
        <v>0</v>
      </c>
    </row>
    <row r="128" spans="1:13">
      <c r="A128">
        <v>10</v>
      </c>
      <c r="B128">
        <v>301001</v>
      </c>
      <c r="C128" t="s">
        <v>308</v>
      </c>
      <c r="D128">
        <v>1</v>
      </c>
      <c r="E128" t="s">
        <v>1750</v>
      </c>
      <c r="F128" t="str">
        <f t="shared" si="1"/>
        <v>莫西干头1</v>
      </c>
      <c r="G128">
        <f>VLOOKUP($F128,Sheet1!$B:$L,4,0)</f>
        <v>3</v>
      </c>
      <c r="H128">
        <f>IF($D128&lt;4,VLOOKUP($F128,Sheet1!$B:$L,5,0),IF(AND($D128=4,$A128=10),VLOOKUP($F128,Sheet1!$B:$L,5,0),-VLOOKUP($F128,Sheet1!$B:$L,5,0)))</f>
        <v>-100</v>
      </c>
      <c r="I128">
        <f>VLOOKUP($F128,Sheet1!$B:$L,6,0)</f>
        <v>-70</v>
      </c>
      <c r="J128" t="str">
        <f>IF($D128&lt;4,VLOOKUP($F128,Sheet1!$B:$L,7,0),IF($D128=4,LEFT(VLOOKUP($F128,Sheet1!$B:$L,7,0),LEN(VLOOKUP($F128,Sheet1!$B:$L,7,0))-1)&amp;INT($A128/10),0))</f>
        <v>action_shui_pt_1</v>
      </c>
      <c r="K128" t="str">
        <f>VLOOKUP($F128,Sheet1!$B:$L,8,0)</f>
        <v>action_shui_pt_hit_1</v>
      </c>
      <c r="L128">
        <f>VLOOKUP($F128,Sheet1!$B:$L,9,0)</f>
        <v>0</v>
      </c>
      <c r="M128" s="61">
        <f>VLOOKUP($F128,Sheet1!$B:$L,10,0)</f>
        <v>0</v>
      </c>
    </row>
    <row r="129" spans="1:13">
      <c r="A129">
        <v>10</v>
      </c>
      <c r="B129">
        <v>301111</v>
      </c>
      <c r="C129" t="s">
        <v>163</v>
      </c>
      <c r="D129">
        <v>1</v>
      </c>
      <c r="E129" t="s">
        <v>1748</v>
      </c>
      <c r="F129" t="str">
        <f t="shared" si="1"/>
        <v>牛牛1</v>
      </c>
      <c r="G129">
        <f>VLOOKUP($F129,Sheet1!$B:$L,4,0)</f>
        <v>7</v>
      </c>
      <c r="H129">
        <f>IF($D129&lt;4,VLOOKUP($F129,Sheet1!$B:$L,5,0),IF(AND($D129=4,$A129=10),VLOOKUP($F129,Sheet1!$B:$L,5,0),-VLOOKUP($F129,Sheet1!$B:$L,5,0)))</f>
        <v>-100</v>
      </c>
      <c r="I129">
        <f>VLOOKUP($F129,Sheet1!$B:$L,6,0)</f>
        <v>-70</v>
      </c>
      <c r="J129" t="str">
        <f>IF($D129&lt;4,VLOOKUP($F129,Sheet1!$B:$L,7,0),IF($D129=4,LEFT(VLOOKUP($F129,Sheet1!$B:$L,7,0),LEN(VLOOKUP($F129,Sheet1!$B:$L,7,0))-1)&amp;INT($A129/10),0))</f>
        <v>action_gedou_pt_1</v>
      </c>
      <c r="K129" t="str">
        <f>VLOOKUP($F129,Sheet1!$B:$L,8,0)</f>
        <v>action_gedou_pt_hit_1</v>
      </c>
      <c r="L129">
        <f>VLOOKUP($F129,Sheet1!$B:$L,9,0)</f>
        <v>0</v>
      </c>
      <c r="M129" s="61">
        <f>VLOOKUP($F129,Sheet1!$B:$L,10,0)</f>
        <v>0</v>
      </c>
    </row>
    <row r="130" spans="1:13">
      <c r="A130">
        <v>20</v>
      </c>
      <c r="B130">
        <v>301221</v>
      </c>
      <c r="C130" t="s">
        <v>310</v>
      </c>
      <c r="D130">
        <v>1</v>
      </c>
      <c r="E130" t="s">
        <v>1750</v>
      </c>
      <c r="F130" t="str">
        <f t="shared" si="1"/>
        <v>大哲人1</v>
      </c>
      <c r="G130">
        <f>VLOOKUP($F130,Sheet1!$B:$L,4,0)</f>
        <v>1</v>
      </c>
      <c r="H130">
        <f>IF($D130&lt;4,VLOOKUP($F130,Sheet1!$B:$L,5,0),IF(AND($D130=4,$A130=10),VLOOKUP($F130,Sheet1!$B:$L,5,0),-VLOOKUP($F130,Sheet1!$B:$L,5,0)))</f>
        <v>0</v>
      </c>
      <c r="I130">
        <f>VLOOKUP($F130,Sheet1!$B:$L,6,0)</f>
        <v>0</v>
      </c>
      <c r="J130" t="str">
        <f>IF($D130&lt;4,VLOOKUP($F130,Sheet1!$B:$L,7,0),IF($D130=4,LEFT(VLOOKUP($F130,Sheet1!$B:$L,7,0),LEN(VLOOKUP($F130,Sheet1!$B:$L,7,0))-1)&amp;INT($A130/10),0))</f>
        <v>action_feng_pt_1</v>
      </c>
      <c r="K130" t="str">
        <f>VLOOKUP($F130,Sheet1!$B:$L,8,0)</f>
        <v>action_feng_pt_hit_1</v>
      </c>
      <c r="L130">
        <f>VLOOKUP($F130,Sheet1!$B:$L,9,0)</f>
        <v>0</v>
      </c>
      <c r="M130" s="61">
        <f>VLOOKUP($F130,Sheet1!$B:$L,10,0)</f>
        <v>0</v>
      </c>
    </row>
    <row r="131" spans="1:13">
      <c r="A131">
        <v>10</v>
      </c>
      <c r="B131">
        <v>301331</v>
      </c>
      <c r="C131" t="s">
        <v>2</v>
      </c>
      <c r="D131">
        <v>1</v>
      </c>
      <c r="E131" t="s">
        <v>1750</v>
      </c>
      <c r="F131" t="str">
        <f t="shared" si="1"/>
        <v>地底王1</v>
      </c>
      <c r="G131">
        <f>VLOOKUP($F131,Sheet1!$B:$L,4,0)</f>
        <v>3</v>
      </c>
      <c r="H131">
        <f>IF($D131&lt;4,VLOOKUP($F131,Sheet1!$B:$L,5,0),IF(AND($D131=4,$A131=10),VLOOKUP($F131,Sheet1!$B:$L,5,0),-VLOOKUP($F131,Sheet1!$B:$L,5,0)))</f>
        <v>-100</v>
      </c>
      <c r="I131">
        <f>VLOOKUP($F131,Sheet1!$B:$L,6,0)</f>
        <v>-70</v>
      </c>
      <c r="J131" t="str">
        <f>IF($D131&lt;4,VLOOKUP($F131,Sheet1!$B:$L,7,0),IF($D131=4,LEFT(VLOOKUP($F131,Sheet1!$B:$L,7,0),LEN(VLOOKUP($F131,Sheet1!$B:$L,7,0))-1)&amp;INT($A131/10),0))</f>
        <v>action_yanshi_pt_1</v>
      </c>
      <c r="K131" t="str">
        <f>VLOOKUP($F131,Sheet1!$B:$L,8,0)</f>
        <v>action_yanshi_pt_hit_1</v>
      </c>
      <c r="L131">
        <f>VLOOKUP($F131,Sheet1!$B:$L,9,0)</f>
        <v>0</v>
      </c>
      <c r="M131" s="61">
        <f>VLOOKUP($F131,Sheet1!$B:$L,10,0)</f>
        <v>0</v>
      </c>
    </row>
    <row r="132" spans="1:13">
      <c r="A132">
        <v>20</v>
      </c>
      <c r="B132">
        <v>301441</v>
      </c>
      <c r="C132" t="s">
        <v>140</v>
      </c>
      <c r="D132">
        <v>1</v>
      </c>
      <c r="E132" t="s">
        <v>1746</v>
      </c>
      <c r="F132" t="str">
        <f t="shared" si="1"/>
        <v>童帝1</v>
      </c>
      <c r="G132">
        <f>VLOOKUP($F132,Sheet1!$B:$L,4,0)</f>
        <v>1</v>
      </c>
      <c r="H132">
        <f>IF($D132&lt;4,VLOOKUP($F132,Sheet1!$B:$L,5,0),IF(AND($D132=4,$A132=10),VLOOKUP($F132,Sheet1!$B:$L,5,0),-VLOOKUP($F132,Sheet1!$B:$L,5,0)))</f>
        <v>0</v>
      </c>
      <c r="I132">
        <f>VLOOKUP($F132,Sheet1!$B:$L,6,0)</f>
        <v>0</v>
      </c>
      <c r="J132" t="str">
        <f>IF($D132&lt;4,VLOOKUP($F132,Sheet1!$B:$L,7,0),IF($D132=4,LEFT(VLOOKUP($F132,Sheet1!$B:$L,7,0),LEN(VLOOKUP($F132,Sheet1!$B:$L,7,0))-1)&amp;INT($A132/10),0))</f>
        <v>action_jiaxue_skill_1</v>
      </c>
      <c r="K132" t="str">
        <f>VLOOKUP($F132,Sheet1!$B:$L,8,0)</f>
        <v>action_jiaxue_hit_1</v>
      </c>
      <c r="L132" t="str">
        <f>VLOOKUP($F132,Sheet1!$B:$L,9,0)</f>
        <v>action_jiaxue_hit_1</v>
      </c>
      <c r="M132" s="61">
        <f>VLOOKUP($F132,Sheet1!$B:$L,10,0)</f>
        <v>0</v>
      </c>
    </row>
    <row r="133" spans="1:13">
      <c r="A133">
        <v>10</v>
      </c>
      <c r="B133">
        <v>301551</v>
      </c>
      <c r="C133" t="s">
        <v>311</v>
      </c>
      <c r="D133">
        <v>1</v>
      </c>
      <c r="E133" t="s">
        <v>1750</v>
      </c>
      <c r="F133" t="str">
        <f t="shared" si="1"/>
        <v>背心黑洞1</v>
      </c>
      <c r="G133">
        <f>VLOOKUP($F133,Sheet1!$B:$L,4,0)</f>
        <v>3</v>
      </c>
      <c r="H133">
        <f>IF($D133&lt;4,VLOOKUP($F133,Sheet1!$B:$L,5,0),IF(AND($D133=4,$A133=10),VLOOKUP($F133,Sheet1!$B:$L,5,0),-VLOOKUP($F133,Sheet1!$B:$L,5,0)))</f>
        <v>-100</v>
      </c>
      <c r="I133">
        <f>VLOOKUP($F133,Sheet1!$B:$L,6,0)</f>
        <v>-70</v>
      </c>
      <c r="J133" t="str">
        <f>IF($D133&lt;4,VLOOKUP($F133,Sheet1!$B:$L,7,0),IF($D133=4,LEFT(VLOOKUP($F133,Sheet1!$B:$L,7,0),LEN(VLOOKUP($F133,Sheet1!$B:$L,7,0))-1)&amp;INT($A133/10),0))</f>
        <v>action_gedou_pt_1</v>
      </c>
      <c r="K133" t="str">
        <f>VLOOKUP($F133,Sheet1!$B:$L,8,0)</f>
        <v>action_gedou_pt_hit_1</v>
      </c>
      <c r="L133">
        <f>VLOOKUP($F133,Sheet1!$B:$L,9,0)</f>
        <v>0</v>
      </c>
      <c r="M133" s="61">
        <f>VLOOKUP($F133,Sheet1!$B:$L,10,0)</f>
        <v>0</v>
      </c>
    </row>
    <row r="134" spans="1:13">
      <c r="A134">
        <v>10</v>
      </c>
      <c r="B134">
        <v>301661</v>
      </c>
      <c r="C134" t="s">
        <v>312</v>
      </c>
      <c r="D134">
        <v>1</v>
      </c>
      <c r="E134" t="s">
        <v>1750</v>
      </c>
      <c r="F134" t="str">
        <f t="shared" si="1"/>
        <v>红围巾斗士1</v>
      </c>
      <c r="G134">
        <f>VLOOKUP($F134,Sheet1!$B:$L,4,0)</f>
        <v>3</v>
      </c>
      <c r="H134">
        <f>IF($D134&lt;4,VLOOKUP($F134,Sheet1!$B:$L,5,0),IF(AND($D134=4,$A134=10),VLOOKUP($F134,Sheet1!$B:$L,5,0),-VLOOKUP($F134,Sheet1!$B:$L,5,0)))</f>
        <v>-100</v>
      </c>
      <c r="I134">
        <f>VLOOKUP($F134,Sheet1!$B:$L,6,0)</f>
        <v>-70</v>
      </c>
      <c r="J134" t="str">
        <f>IF($D134&lt;4,VLOOKUP($F134,Sheet1!$B:$L,7,0),IF($D134=4,LEFT(VLOOKUP($F134,Sheet1!$B:$L,7,0),LEN(VLOOKUP($F134,Sheet1!$B:$L,7,0))-1)&amp;INT($A134/10),0))</f>
        <v>action_gedou_pt_1</v>
      </c>
      <c r="K134" t="str">
        <f>VLOOKUP($F134,Sheet1!$B:$L,8,0)</f>
        <v>action_gedou_pt_hit_1</v>
      </c>
      <c r="L134">
        <f>VLOOKUP($F134,Sheet1!$B:$L,9,0)</f>
        <v>0</v>
      </c>
      <c r="M134" s="61">
        <f>VLOOKUP($F134,Sheet1!$B:$L,10,0)</f>
        <v>0</v>
      </c>
    </row>
    <row r="135" spans="1:13">
      <c r="A135">
        <v>20</v>
      </c>
      <c r="B135">
        <v>301771</v>
      </c>
      <c r="C135" t="s">
        <v>313</v>
      </c>
      <c r="D135">
        <v>1</v>
      </c>
      <c r="E135" t="s">
        <v>1750</v>
      </c>
      <c r="F135" t="str">
        <f t="shared" ref="F135:F198" si="2">IF(TYPE($C135)=2,$C135&amp;$D135,INT($C135&amp;$D135))</f>
        <v>冲天好小子1</v>
      </c>
      <c r="G135">
        <f>VLOOKUP($F135,Sheet1!$B:$L,4,0)</f>
        <v>3</v>
      </c>
      <c r="H135">
        <f>IF($D135&lt;4,VLOOKUP($F135,Sheet1!$B:$L,5,0),IF(AND($D135=4,$A135=10),VLOOKUP($F135,Sheet1!$B:$L,5,0),-VLOOKUP($F135,Sheet1!$B:$L,5,0)))</f>
        <v>-100</v>
      </c>
      <c r="I135">
        <f>VLOOKUP($F135,Sheet1!$B:$L,6,0)</f>
        <v>-70</v>
      </c>
      <c r="J135" t="str">
        <f>IF($D135&lt;4,VLOOKUP($F135,Sheet1!$B:$L,7,0),IF($D135=4,LEFT(VLOOKUP($F135,Sheet1!$B:$L,7,0),LEN(VLOOKUP($F135,Sheet1!$B:$L,7,0))-1)&amp;INT($A135/10),0))</f>
        <v>action_gedou_pt_1</v>
      </c>
      <c r="K135" t="str">
        <f>VLOOKUP($F135,Sheet1!$B:$L,8,0)</f>
        <v>action_gedou_pt_hit_1</v>
      </c>
      <c r="L135">
        <f>VLOOKUP($F135,Sheet1!$B:$L,9,0)</f>
        <v>0</v>
      </c>
      <c r="M135" s="61">
        <f>VLOOKUP($F135,Sheet1!$B:$L,10,0)</f>
        <v>0</v>
      </c>
    </row>
    <row r="136" spans="1:13">
      <c r="A136">
        <v>10</v>
      </c>
      <c r="B136">
        <v>301881</v>
      </c>
      <c r="C136" t="s">
        <v>298</v>
      </c>
      <c r="D136">
        <v>1</v>
      </c>
      <c r="E136" t="s">
        <v>1750</v>
      </c>
      <c r="F136" t="str">
        <f t="shared" si="2"/>
        <v>黑暗炎龙刀使1</v>
      </c>
      <c r="G136">
        <f>VLOOKUP($F136,Sheet1!$B:$L,4,0)</f>
        <v>3</v>
      </c>
      <c r="H136">
        <f>IF($D136&lt;4,VLOOKUP($F136,Sheet1!$B:$L,5,0),IF(AND($D136=4,$A136=10),VLOOKUP($F136,Sheet1!$B:$L,5,0),-VLOOKUP($F136,Sheet1!$B:$L,5,0)))</f>
        <v>-100</v>
      </c>
      <c r="I136">
        <f>VLOOKUP($F136,Sheet1!$B:$L,6,0)</f>
        <v>-70</v>
      </c>
      <c r="J136" t="str">
        <f>IF($D136&lt;4,VLOOKUP($F136,Sheet1!$B:$L,7,0),IF($D136=4,LEFT(VLOOKUP($F136,Sheet1!$B:$L,7,0),LEN(VLOOKUP($F136,Sheet1!$B:$L,7,0))-1)&amp;INT($A136/10),0))</f>
        <v>action_daojian_atk</v>
      </c>
      <c r="K136" t="str">
        <f>VLOOKUP($F136,Sheet1!$B:$L,8,0)</f>
        <v>action_hit_jinsedaoguang</v>
      </c>
      <c r="L136">
        <f>VLOOKUP($F136,Sheet1!$B:$L,9,0)</f>
        <v>0</v>
      </c>
      <c r="M136" s="61">
        <f>VLOOKUP($F136,Sheet1!$B:$L,10,0)</f>
        <v>0</v>
      </c>
    </row>
    <row r="137" spans="1:13">
      <c r="A137">
        <v>20</v>
      </c>
      <c r="B137">
        <v>301991</v>
      </c>
      <c r="C137" t="s">
        <v>314</v>
      </c>
      <c r="D137">
        <v>1</v>
      </c>
      <c r="E137" t="s">
        <v>1748</v>
      </c>
      <c r="F137" t="str">
        <f t="shared" si="2"/>
        <v>闪电侠1</v>
      </c>
      <c r="G137">
        <f>VLOOKUP($F137,Sheet1!$B:$L,4,0)</f>
        <v>1</v>
      </c>
      <c r="H137">
        <f>IF($D137&lt;4,VLOOKUP($F137,Sheet1!$B:$L,5,0),IF(AND($D137=4,$A137=10),VLOOKUP($F137,Sheet1!$B:$L,5,0),-VLOOKUP($F137,Sheet1!$B:$L,5,0)))</f>
        <v>0</v>
      </c>
      <c r="I137">
        <f>VLOOKUP($F137,Sheet1!$B:$L,6,0)</f>
        <v>0</v>
      </c>
      <c r="J137" t="str">
        <f>IF($D137&lt;4,VLOOKUP($F137,Sheet1!$B:$L,7,0),IF($D137=4,LEFT(VLOOKUP($F137,Sheet1!$B:$L,7,0),LEN(VLOOKUP($F137,Sheet1!$B:$L,7,0))-1)&amp;INT($A137/10),0))</f>
        <v>action_dian_pt_1</v>
      </c>
      <c r="K137" t="str">
        <f>VLOOKUP($F137,Sheet1!$B:$L,8,0)</f>
        <v>action_dian_pt_hit_1</v>
      </c>
      <c r="L137">
        <f>VLOOKUP($F137,Sheet1!$B:$L,9,0)</f>
        <v>0</v>
      </c>
      <c r="M137" s="61">
        <f>VLOOKUP($F137,Sheet1!$B:$L,10,0)</f>
        <v>0</v>
      </c>
    </row>
    <row r="138" spans="1:13">
      <c r="A138">
        <v>10</v>
      </c>
      <c r="B138">
        <v>302101</v>
      </c>
      <c r="C138" t="s">
        <v>97</v>
      </c>
      <c r="D138">
        <v>1</v>
      </c>
      <c r="E138" t="s">
        <v>1750</v>
      </c>
      <c r="F138" t="str">
        <f t="shared" si="2"/>
        <v>银行猪怪1</v>
      </c>
      <c r="G138">
        <f>VLOOKUP($F138,Sheet1!$B:$L,4,0)</f>
        <v>1</v>
      </c>
      <c r="H138">
        <f>IF($D138&lt;4,VLOOKUP($F138,Sheet1!$B:$L,5,0),IF(AND($D138=4,$A138=10),VLOOKUP($F138,Sheet1!$B:$L,5,0),-VLOOKUP($F138,Sheet1!$B:$L,5,0)))</f>
        <v>0</v>
      </c>
      <c r="I138">
        <f>VLOOKUP($F138,Sheet1!$B:$L,6,0)</f>
        <v>0</v>
      </c>
      <c r="J138" t="str">
        <f>IF($D138&lt;4,VLOOKUP($F138,Sheet1!$B:$L,7,0),IF($D138=4,LEFT(VLOOKUP($F138,Sheet1!$B:$L,7,0),LEN(VLOOKUP($F138,Sheet1!$B:$L,7,0))-1)&amp;INT($A138/10),0))</f>
        <v>action_dian_pt_1</v>
      </c>
      <c r="K138" t="str">
        <f>VLOOKUP($F138,Sheet1!$B:$L,8,0)</f>
        <v>action_dian_pt_hit_1</v>
      </c>
      <c r="L138">
        <f>VLOOKUP($F138,Sheet1!$B:$L,9,0)</f>
        <v>0</v>
      </c>
      <c r="M138" s="61">
        <f>VLOOKUP($F138,Sheet1!$B:$L,10,0)</f>
        <v>0</v>
      </c>
    </row>
    <row r="139" spans="1:13">
      <c r="A139">
        <v>10</v>
      </c>
      <c r="B139">
        <v>302211</v>
      </c>
      <c r="C139" t="s">
        <v>98</v>
      </c>
      <c r="D139">
        <v>1</v>
      </c>
      <c r="E139" t="s">
        <v>1750</v>
      </c>
      <c r="F139" t="str">
        <f t="shared" si="2"/>
        <v>大雪人1</v>
      </c>
      <c r="G139">
        <f>VLOOKUP($F139,Sheet1!$B:$L,4,0)</f>
        <v>3</v>
      </c>
      <c r="H139">
        <f>IF($D139&lt;4,VLOOKUP($F139,Sheet1!$B:$L,5,0),IF(AND($D139=4,$A139=10),VLOOKUP($F139,Sheet1!$B:$L,5,0),-VLOOKUP($F139,Sheet1!$B:$L,5,0)))</f>
        <v>-100</v>
      </c>
      <c r="I139">
        <f>VLOOKUP($F139,Sheet1!$B:$L,6,0)</f>
        <v>-70</v>
      </c>
      <c r="J139" t="str">
        <f>IF($D139&lt;4,VLOOKUP($F139,Sheet1!$B:$L,7,0),IF($D139=4,LEFT(VLOOKUP($F139,Sheet1!$B:$L,7,0),LEN(VLOOKUP($F139,Sheet1!$B:$L,7,0))-1)&amp;INT($A139/10),0))</f>
        <v>action_shui_pt_1</v>
      </c>
      <c r="K139" t="str">
        <f>VLOOKUP($F139,Sheet1!$B:$L,8,0)</f>
        <v>action_shui_pt_hit_1</v>
      </c>
      <c r="L139">
        <f>VLOOKUP($F139,Sheet1!$B:$L,9,0)</f>
        <v>0</v>
      </c>
      <c r="M139" s="61">
        <f>VLOOKUP($F139,Sheet1!$B:$L,10,0)</f>
        <v>0</v>
      </c>
    </row>
    <row r="140" spans="1:13">
      <c r="A140">
        <v>10</v>
      </c>
      <c r="B140">
        <v>302321</v>
      </c>
      <c r="C140" t="s">
        <v>131</v>
      </c>
      <c r="D140">
        <v>1</v>
      </c>
      <c r="E140" t="s">
        <v>1750</v>
      </c>
      <c r="F140" t="str">
        <f t="shared" si="2"/>
        <v>快拳黑人1</v>
      </c>
      <c r="G140">
        <f>VLOOKUP($F140,Sheet1!$B:$L,4,0)</f>
        <v>3</v>
      </c>
      <c r="H140">
        <f>IF($D140&lt;4,VLOOKUP($F140,Sheet1!$B:$L,5,0),IF(AND($D140=4,$A140=10),VLOOKUP($F140,Sheet1!$B:$L,5,0),-VLOOKUP($F140,Sheet1!$B:$L,5,0)))</f>
        <v>-100</v>
      </c>
      <c r="I140">
        <f>VLOOKUP($F140,Sheet1!$B:$L,6,0)</f>
        <v>-70</v>
      </c>
      <c r="J140" t="str">
        <f>IF($D140&lt;4,VLOOKUP($F140,Sheet1!$B:$L,7,0),IF($D140=4,LEFT(VLOOKUP($F140,Sheet1!$B:$L,7,0),LEN(VLOOKUP($F140,Sheet1!$B:$L,7,0))-1)&amp;INT($A140/10),0))</f>
        <v>action_gedou_pt_1</v>
      </c>
      <c r="K140" t="str">
        <f>VLOOKUP($F140,Sheet1!$B:$L,8,0)</f>
        <v>action_gedou_pt_hit_1</v>
      </c>
      <c r="L140">
        <f>VLOOKUP($F140,Sheet1!$B:$L,9,0)</f>
        <v>0</v>
      </c>
      <c r="M140" s="61">
        <f>VLOOKUP($F140,Sheet1!$B:$L,10,0)</f>
        <v>0</v>
      </c>
    </row>
    <row r="141" spans="1:13">
      <c r="A141">
        <v>10</v>
      </c>
      <c r="B141">
        <v>302431</v>
      </c>
      <c r="C141" t="s">
        <v>73</v>
      </c>
      <c r="D141">
        <v>1</v>
      </c>
      <c r="E141" t="s">
        <v>1750</v>
      </c>
      <c r="F141" t="str">
        <f t="shared" si="2"/>
        <v>三头龟1</v>
      </c>
      <c r="G141">
        <f>VLOOKUP($F141,Sheet1!$B:$L,4,0)</f>
        <v>3</v>
      </c>
      <c r="H141">
        <f>IF($D141&lt;4,VLOOKUP($F141,Sheet1!$B:$L,5,0),IF(AND($D141=4,$A141=10),VLOOKUP($F141,Sheet1!$B:$L,5,0),-VLOOKUP($F141,Sheet1!$B:$L,5,0)))</f>
        <v>-100</v>
      </c>
      <c r="I141">
        <f>VLOOKUP($F141,Sheet1!$B:$L,6,0)</f>
        <v>-70</v>
      </c>
      <c r="J141" t="str">
        <f>IF($D141&lt;4,VLOOKUP($F141,Sheet1!$B:$L,7,0),IF($D141=4,LEFT(VLOOKUP($F141,Sheet1!$B:$L,7,0),LEN(VLOOKUP($F141,Sheet1!$B:$L,7,0))-1)&amp;INT($A141/10),0))</f>
        <v>action_shui_pt_1</v>
      </c>
      <c r="K141" t="str">
        <f>VLOOKUP($F141,Sheet1!$B:$L,8,0)</f>
        <v>action_shui_pt_hit_1</v>
      </c>
      <c r="L141">
        <f>VLOOKUP($F141,Sheet1!$B:$L,9,0)</f>
        <v>0</v>
      </c>
      <c r="M141" s="61">
        <f>VLOOKUP($F141,Sheet1!$B:$L,10,0)</f>
        <v>0</v>
      </c>
    </row>
    <row r="142" spans="1:13">
      <c r="A142">
        <v>10</v>
      </c>
      <c r="B142">
        <v>302541</v>
      </c>
      <c r="C142" t="s">
        <v>98</v>
      </c>
      <c r="D142">
        <v>1</v>
      </c>
      <c r="E142" t="s">
        <v>1748</v>
      </c>
      <c r="F142" t="str">
        <f t="shared" si="2"/>
        <v>大雪人1</v>
      </c>
      <c r="G142">
        <f>VLOOKUP($F142,Sheet1!$B:$L,4,0)</f>
        <v>3</v>
      </c>
      <c r="H142">
        <f>IF($D142&lt;4,VLOOKUP($F142,Sheet1!$B:$L,5,0),IF(AND($D142=4,$A142=10),VLOOKUP($F142,Sheet1!$B:$L,5,0),-VLOOKUP($F142,Sheet1!$B:$L,5,0)))</f>
        <v>-100</v>
      </c>
      <c r="I142">
        <f>VLOOKUP($F142,Sheet1!$B:$L,6,0)</f>
        <v>-70</v>
      </c>
      <c r="J142" t="str">
        <f>IF($D142&lt;4,VLOOKUP($F142,Sheet1!$B:$L,7,0),IF($D142=4,LEFT(VLOOKUP($F142,Sheet1!$B:$L,7,0),LEN(VLOOKUP($F142,Sheet1!$B:$L,7,0))-1)&amp;INT($A142/10),0))</f>
        <v>action_shui_pt_1</v>
      </c>
      <c r="K142" t="str">
        <f>VLOOKUP($F142,Sheet1!$B:$L,8,0)</f>
        <v>action_shui_pt_hit_1</v>
      </c>
      <c r="L142">
        <f>VLOOKUP($F142,Sheet1!$B:$L,9,0)</f>
        <v>0</v>
      </c>
      <c r="M142" s="61">
        <f>VLOOKUP($F142,Sheet1!$B:$L,10,0)</f>
        <v>0</v>
      </c>
    </row>
    <row r="143" spans="1:13">
      <c r="A143">
        <v>10</v>
      </c>
      <c r="B143">
        <v>302651</v>
      </c>
      <c r="C143" t="s">
        <v>98</v>
      </c>
      <c r="D143">
        <v>1</v>
      </c>
      <c r="E143" t="s">
        <v>1748</v>
      </c>
      <c r="F143" t="str">
        <f t="shared" si="2"/>
        <v>大雪人1</v>
      </c>
      <c r="G143">
        <f>VLOOKUP($F143,Sheet1!$B:$L,4,0)</f>
        <v>3</v>
      </c>
      <c r="H143">
        <f>IF($D143&lt;4,VLOOKUP($F143,Sheet1!$B:$L,5,0),IF(AND($D143=4,$A143=10),VLOOKUP($F143,Sheet1!$B:$L,5,0),-VLOOKUP($F143,Sheet1!$B:$L,5,0)))</f>
        <v>-100</v>
      </c>
      <c r="I143">
        <f>VLOOKUP($F143,Sheet1!$B:$L,6,0)</f>
        <v>-70</v>
      </c>
      <c r="J143" t="str">
        <f>IF($D143&lt;4,VLOOKUP($F143,Sheet1!$B:$L,7,0),IF($D143=4,LEFT(VLOOKUP($F143,Sheet1!$B:$L,7,0),LEN(VLOOKUP($F143,Sheet1!$B:$L,7,0))-1)&amp;INT($A143/10),0))</f>
        <v>action_shui_pt_1</v>
      </c>
      <c r="K143" t="str">
        <f>VLOOKUP($F143,Sheet1!$B:$L,8,0)</f>
        <v>action_shui_pt_hit_1</v>
      </c>
      <c r="L143">
        <f>VLOOKUP($F143,Sheet1!$B:$L,9,0)</f>
        <v>0</v>
      </c>
      <c r="M143" s="61">
        <f>VLOOKUP($F143,Sheet1!$B:$L,10,0)</f>
        <v>0</v>
      </c>
    </row>
    <row r="144" spans="1:13">
      <c r="A144">
        <v>10</v>
      </c>
      <c r="B144">
        <v>302761</v>
      </c>
      <c r="C144" t="s">
        <v>99</v>
      </c>
      <c r="D144">
        <v>1</v>
      </c>
      <c r="E144" t="s">
        <v>1750</v>
      </c>
      <c r="F144" t="str">
        <f t="shared" si="2"/>
        <v>臭花1</v>
      </c>
      <c r="G144">
        <f>VLOOKUP($F144,Sheet1!$B:$L,4,0)</f>
        <v>1</v>
      </c>
      <c r="H144">
        <f>IF($D144&lt;4,VLOOKUP($F144,Sheet1!$B:$L,5,0),IF(AND($D144=4,$A144=10),VLOOKUP($F144,Sheet1!$B:$L,5,0),-VLOOKUP($F144,Sheet1!$B:$L,5,0)))</f>
        <v>0</v>
      </c>
      <c r="I144">
        <f>VLOOKUP($F144,Sheet1!$B:$L,6,0)</f>
        <v>0</v>
      </c>
      <c r="J144" t="str">
        <f>IF($D144&lt;4,VLOOKUP($F144,Sheet1!$B:$L,7,0),IF($D144=4,LEFT(VLOOKUP($F144,Sheet1!$B:$L,7,0),LEN(VLOOKUP($F144,Sheet1!$B:$L,7,0))-1)&amp;INT($A144/10),0))</f>
        <v>action_du_pt_1</v>
      </c>
      <c r="K144" t="str">
        <f>VLOOKUP($F144,Sheet1!$B:$L,8,0)</f>
        <v>action_du_pt_hit_1</v>
      </c>
      <c r="L144">
        <f>VLOOKUP($F144,Sheet1!$B:$L,9,0)</f>
        <v>0</v>
      </c>
      <c r="M144" s="61">
        <f>VLOOKUP($F144,Sheet1!$B:$L,10,0)</f>
        <v>0</v>
      </c>
    </row>
    <row r="145" spans="1:13">
      <c r="A145">
        <v>10</v>
      </c>
      <c r="B145">
        <v>302871</v>
      </c>
      <c r="C145" t="s">
        <v>131</v>
      </c>
      <c r="D145">
        <v>1</v>
      </c>
      <c r="E145" t="s">
        <v>1750</v>
      </c>
      <c r="F145" t="str">
        <f t="shared" si="2"/>
        <v>快拳黑人1</v>
      </c>
      <c r="G145">
        <f>VLOOKUP($F145,Sheet1!$B:$L,4,0)</f>
        <v>3</v>
      </c>
      <c r="H145">
        <f>IF($D145&lt;4,VLOOKUP($F145,Sheet1!$B:$L,5,0),IF(AND($D145=4,$A145=10),VLOOKUP($F145,Sheet1!$B:$L,5,0),-VLOOKUP($F145,Sheet1!$B:$L,5,0)))</f>
        <v>-100</v>
      </c>
      <c r="I145">
        <f>VLOOKUP($F145,Sheet1!$B:$L,6,0)</f>
        <v>-70</v>
      </c>
      <c r="J145" t="str">
        <f>IF($D145&lt;4,VLOOKUP($F145,Sheet1!$B:$L,7,0),IF($D145=4,LEFT(VLOOKUP($F145,Sheet1!$B:$L,7,0),LEN(VLOOKUP($F145,Sheet1!$B:$L,7,0))-1)&amp;INT($A145/10),0))</f>
        <v>action_gedou_pt_1</v>
      </c>
      <c r="K145" t="str">
        <f>VLOOKUP($F145,Sheet1!$B:$L,8,0)</f>
        <v>action_gedou_pt_hit_1</v>
      </c>
      <c r="L145">
        <f>VLOOKUP($F145,Sheet1!$B:$L,9,0)</f>
        <v>0</v>
      </c>
      <c r="M145" s="61">
        <f>VLOOKUP($F145,Sheet1!$B:$L,10,0)</f>
        <v>0</v>
      </c>
    </row>
    <row r="146" spans="1:13">
      <c r="A146">
        <v>10</v>
      </c>
      <c r="B146">
        <v>302981</v>
      </c>
      <c r="C146" t="s">
        <v>119</v>
      </c>
      <c r="D146">
        <v>1</v>
      </c>
      <c r="E146" t="s">
        <v>1750</v>
      </c>
      <c r="F146" t="str">
        <f t="shared" si="2"/>
        <v>吃惊的美女1</v>
      </c>
      <c r="G146">
        <f>VLOOKUP($F146,Sheet1!$B:$L,4,0)</f>
        <v>1</v>
      </c>
      <c r="H146">
        <f>IF($D146&lt;4,VLOOKUP($F146,Sheet1!$B:$L,5,0),IF(AND($D146=4,$A146=10),VLOOKUP($F146,Sheet1!$B:$L,5,0),-VLOOKUP($F146,Sheet1!$B:$L,5,0)))</f>
        <v>0</v>
      </c>
      <c r="I146">
        <f>VLOOKUP($F146,Sheet1!$B:$L,6,0)</f>
        <v>0</v>
      </c>
      <c r="J146" t="str">
        <f>IF($D146&lt;4,VLOOKUP($F146,Sheet1!$B:$L,7,0),IF($D146=4,LEFT(VLOOKUP($F146,Sheet1!$B:$L,7,0),LEN(VLOOKUP($F146,Sheet1!$B:$L,7,0))-1)&amp;INT($A146/10),0))</f>
        <v>action_shui_pt_1</v>
      </c>
      <c r="K146" t="str">
        <f>VLOOKUP($F146,Sheet1!$B:$L,8,0)</f>
        <v>action_shui_pt_hit_1</v>
      </c>
      <c r="L146">
        <f>VLOOKUP($F146,Sheet1!$B:$L,9,0)</f>
        <v>0</v>
      </c>
      <c r="M146" s="61">
        <f>VLOOKUP($F146,Sheet1!$B:$L,10,0)</f>
        <v>0</v>
      </c>
    </row>
    <row r="147" spans="1:13">
      <c r="A147">
        <v>10</v>
      </c>
      <c r="B147">
        <v>303091</v>
      </c>
      <c r="C147" t="s">
        <v>100</v>
      </c>
      <c r="D147">
        <v>1</v>
      </c>
      <c r="E147" t="s">
        <v>1749</v>
      </c>
      <c r="F147" t="str">
        <f t="shared" si="2"/>
        <v>萝莉女1</v>
      </c>
      <c r="G147">
        <f>VLOOKUP($F147,Sheet1!$B:$L,4,0)</f>
        <v>1</v>
      </c>
      <c r="H147">
        <f>IF($D147&lt;4,VLOOKUP($F147,Sheet1!$B:$L,5,0),IF(AND($D147=4,$A147=10),VLOOKUP($F147,Sheet1!$B:$L,5,0),-VLOOKUP($F147,Sheet1!$B:$L,5,0)))</f>
        <v>0</v>
      </c>
      <c r="I147">
        <f>VLOOKUP($F147,Sheet1!$B:$L,6,0)</f>
        <v>0</v>
      </c>
      <c r="J147" t="str">
        <f>IF($D147&lt;4,VLOOKUP($F147,Sheet1!$B:$L,7,0),IF($D147=4,LEFT(VLOOKUP($F147,Sheet1!$B:$L,7,0),LEN(VLOOKUP($F147,Sheet1!$B:$L,7,0))-1)&amp;INT($A147/10),0))</f>
        <v>action_feng_pt_1</v>
      </c>
      <c r="K147" t="str">
        <f>VLOOKUP($F147,Sheet1!$B:$L,8,0)</f>
        <v>action_feng_pt_hit_1</v>
      </c>
      <c r="L147">
        <f>VLOOKUP($F147,Sheet1!$B:$L,9,0)</f>
        <v>0</v>
      </c>
      <c r="M147" s="61">
        <f>VLOOKUP($F147,Sheet1!$B:$L,10,0)</f>
        <v>0</v>
      </c>
    </row>
    <row r="148" spans="1:13">
      <c r="A148">
        <v>10</v>
      </c>
      <c r="B148">
        <v>303201</v>
      </c>
      <c r="C148" t="s">
        <v>104</v>
      </c>
      <c r="D148">
        <v>1</v>
      </c>
      <c r="E148" t="s">
        <v>1748</v>
      </c>
      <c r="F148" t="str">
        <f t="shared" si="2"/>
        <v>霸王臭花1</v>
      </c>
      <c r="G148">
        <f>VLOOKUP($F148,Sheet1!$B:$L,4,0)</f>
        <v>1</v>
      </c>
      <c r="H148">
        <f>IF($D148&lt;4,VLOOKUP($F148,Sheet1!$B:$L,5,0),IF(AND($D148=4,$A148=10),VLOOKUP($F148,Sheet1!$B:$L,5,0),-VLOOKUP($F148,Sheet1!$B:$L,5,0)))</f>
        <v>0</v>
      </c>
      <c r="I148">
        <f>VLOOKUP($F148,Sheet1!$B:$L,6,0)</f>
        <v>0</v>
      </c>
      <c r="J148" t="str">
        <f>IF($D148&lt;4,VLOOKUP($F148,Sheet1!$B:$L,7,0),IF($D148=4,LEFT(VLOOKUP($F148,Sheet1!$B:$L,7,0),LEN(VLOOKUP($F148,Sheet1!$B:$L,7,0))-1)&amp;INT($A148/10),0))</f>
        <v>action_du_pt_1</v>
      </c>
      <c r="K148" t="str">
        <f>VLOOKUP($F148,Sheet1!$B:$L,8,0)</f>
        <v>action_du_pt_hit_1</v>
      </c>
      <c r="L148">
        <f>VLOOKUP($F148,Sheet1!$B:$L,9,0)</f>
        <v>0</v>
      </c>
      <c r="M148" s="61">
        <f>VLOOKUP($F148,Sheet1!$B:$L,10,0)</f>
        <v>0</v>
      </c>
    </row>
    <row r="149" spans="1:13">
      <c r="A149">
        <v>10</v>
      </c>
      <c r="B149">
        <v>303311</v>
      </c>
      <c r="C149" t="s">
        <v>119</v>
      </c>
      <c r="D149">
        <v>1</v>
      </c>
      <c r="E149" t="s">
        <v>1750</v>
      </c>
      <c r="F149" t="str">
        <f t="shared" si="2"/>
        <v>吃惊的美女1</v>
      </c>
      <c r="G149">
        <f>VLOOKUP($F149,Sheet1!$B:$L,4,0)</f>
        <v>1</v>
      </c>
      <c r="H149">
        <f>IF($D149&lt;4,VLOOKUP($F149,Sheet1!$B:$L,5,0),IF(AND($D149=4,$A149=10),VLOOKUP($F149,Sheet1!$B:$L,5,0),-VLOOKUP($F149,Sheet1!$B:$L,5,0)))</f>
        <v>0</v>
      </c>
      <c r="I149">
        <f>VLOOKUP($F149,Sheet1!$B:$L,6,0)</f>
        <v>0</v>
      </c>
      <c r="J149" t="str">
        <f>IF($D149&lt;4,VLOOKUP($F149,Sheet1!$B:$L,7,0),IF($D149=4,LEFT(VLOOKUP($F149,Sheet1!$B:$L,7,0),LEN(VLOOKUP($F149,Sheet1!$B:$L,7,0))-1)&amp;INT($A149/10),0))</f>
        <v>action_shui_pt_1</v>
      </c>
      <c r="K149" t="str">
        <f>VLOOKUP($F149,Sheet1!$B:$L,8,0)</f>
        <v>action_shui_pt_hit_1</v>
      </c>
      <c r="L149">
        <f>VLOOKUP($F149,Sheet1!$B:$L,9,0)</f>
        <v>0</v>
      </c>
      <c r="M149" s="61">
        <f>VLOOKUP($F149,Sheet1!$B:$L,10,0)</f>
        <v>0</v>
      </c>
    </row>
    <row r="150" spans="1:13">
      <c r="A150">
        <v>10</v>
      </c>
      <c r="B150">
        <v>303421</v>
      </c>
      <c r="C150" t="s">
        <v>120</v>
      </c>
      <c r="D150">
        <v>1</v>
      </c>
      <c r="E150" t="s">
        <v>1750</v>
      </c>
      <c r="F150" t="str">
        <f t="shared" si="2"/>
        <v>天空鸟人1</v>
      </c>
      <c r="G150">
        <f>VLOOKUP($F150,Sheet1!$B:$L,4,0)</f>
        <v>1</v>
      </c>
      <c r="H150">
        <f>IF($D150&lt;4,VLOOKUP($F150,Sheet1!$B:$L,5,0),IF(AND($D150=4,$A150=10),VLOOKUP($F150,Sheet1!$B:$L,5,0),-VLOOKUP($F150,Sheet1!$B:$L,5,0)))</f>
        <v>0</v>
      </c>
      <c r="I150">
        <f>VLOOKUP($F150,Sheet1!$B:$L,6,0)</f>
        <v>0</v>
      </c>
      <c r="J150" t="str">
        <f>IF($D150&lt;4,VLOOKUP($F150,Sheet1!$B:$L,7,0),IF($D150=4,LEFT(VLOOKUP($F150,Sheet1!$B:$L,7,0),LEN(VLOOKUP($F150,Sheet1!$B:$L,7,0))-1)&amp;INT($A150/10),0))</f>
        <v>action_feng_pt_1</v>
      </c>
      <c r="K150" t="str">
        <f>VLOOKUP($F150,Sheet1!$B:$L,8,0)</f>
        <v>action_feng_pt_hit_1</v>
      </c>
      <c r="L150">
        <f>VLOOKUP($F150,Sheet1!$B:$L,9,0)</f>
        <v>0</v>
      </c>
      <c r="M150" s="61">
        <f>VLOOKUP($F150,Sheet1!$B:$L,10,0)</f>
        <v>0</v>
      </c>
    </row>
    <row r="151" spans="1:13">
      <c r="A151">
        <v>10</v>
      </c>
      <c r="B151" s="62">
        <v>303531</v>
      </c>
      <c r="C151" t="s">
        <v>121</v>
      </c>
      <c r="D151">
        <v>1</v>
      </c>
      <c r="E151" t="s">
        <v>1748</v>
      </c>
      <c r="F151" t="str">
        <f t="shared" si="2"/>
        <v>蜘蛛半人兽1</v>
      </c>
      <c r="G151">
        <f>VLOOKUP($F151,Sheet1!$B:$L,4,0)</f>
        <v>1</v>
      </c>
      <c r="H151">
        <f>IF($D151&lt;4,VLOOKUP($F151,Sheet1!$B:$L,5,0),IF(AND($D151=4,$A151=10),VLOOKUP($F151,Sheet1!$B:$L,5,0),-VLOOKUP($F151,Sheet1!$B:$L,5,0)))</f>
        <v>0</v>
      </c>
      <c r="I151">
        <f>VLOOKUP($F151,Sheet1!$B:$L,6,0)</f>
        <v>0</v>
      </c>
      <c r="J151" t="str">
        <f>IF($D151&lt;4,VLOOKUP($F151,Sheet1!$B:$L,7,0),IF($D151=4,LEFT(VLOOKUP($F151,Sheet1!$B:$L,7,0),LEN(VLOOKUP($F151,Sheet1!$B:$L,7,0))-1)&amp;INT($A151/10),0))</f>
        <v>action_du_pt_1</v>
      </c>
      <c r="K151" t="str">
        <f>VLOOKUP($F151,Sheet1!$B:$L,8,0)</f>
        <v>action_du_pt_hit_1</v>
      </c>
      <c r="L151">
        <f>VLOOKUP($F151,Sheet1!$B:$L,9,0)</f>
        <v>0</v>
      </c>
      <c r="M151" s="61">
        <f>VLOOKUP($F151,Sheet1!$B:$L,10,0)</f>
        <v>0</v>
      </c>
    </row>
    <row r="152" spans="1:13">
      <c r="A152">
        <v>10</v>
      </c>
      <c r="B152">
        <v>303641</v>
      </c>
      <c r="C152" t="s">
        <v>117</v>
      </c>
      <c r="D152">
        <v>1</v>
      </c>
      <c r="E152" t="s">
        <v>1750</v>
      </c>
      <c r="F152" t="str">
        <f t="shared" si="2"/>
        <v>空手道弟子1</v>
      </c>
      <c r="G152">
        <f>VLOOKUP($F152,Sheet1!$B:$L,4,0)</f>
        <v>3</v>
      </c>
      <c r="H152">
        <f>IF($D152&lt;4,VLOOKUP($F152,Sheet1!$B:$L,5,0),IF(AND($D152=4,$A152=10),VLOOKUP($F152,Sheet1!$B:$L,5,0),-VLOOKUP($F152,Sheet1!$B:$L,5,0)))</f>
        <v>-100</v>
      </c>
      <c r="I152">
        <f>VLOOKUP($F152,Sheet1!$B:$L,6,0)</f>
        <v>-70</v>
      </c>
      <c r="J152" t="str">
        <f>IF($D152&lt;4,VLOOKUP($F152,Sheet1!$B:$L,7,0),IF($D152=4,LEFT(VLOOKUP($F152,Sheet1!$B:$L,7,0),LEN(VLOOKUP($F152,Sheet1!$B:$L,7,0))-1)&amp;INT($A152/10),0))</f>
        <v>action_gedou_pt_1</v>
      </c>
      <c r="K152" t="str">
        <f>VLOOKUP($F152,Sheet1!$B:$L,8,0)</f>
        <v>action_gedou_pt_hit_1</v>
      </c>
      <c r="L152">
        <f>VLOOKUP($F152,Sheet1!$B:$L,9,0)</f>
        <v>0</v>
      </c>
      <c r="M152" s="61">
        <f>VLOOKUP($F152,Sheet1!$B:$L,10,0)</f>
        <v>0</v>
      </c>
    </row>
    <row r="153" spans="1:13">
      <c r="A153">
        <v>10</v>
      </c>
      <c r="B153">
        <v>303751</v>
      </c>
      <c r="C153" t="s">
        <v>117</v>
      </c>
      <c r="D153">
        <v>1</v>
      </c>
      <c r="E153" t="s">
        <v>1750</v>
      </c>
      <c r="F153" t="str">
        <f t="shared" si="2"/>
        <v>空手道弟子1</v>
      </c>
      <c r="G153">
        <f>VLOOKUP($F153,Sheet1!$B:$L,4,0)</f>
        <v>3</v>
      </c>
      <c r="H153">
        <f>IF($D153&lt;4,VLOOKUP($F153,Sheet1!$B:$L,5,0),IF(AND($D153=4,$A153=10),VLOOKUP($F153,Sheet1!$B:$L,5,0),-VLOOKUP($F153,Sheet1!$B:$L,5,0)))</f>
        <v>-100</v>
      </c>
      <c r="I153">
        <f>VLOOKUP($F153,Sheet1!$B:$L,6,0)</f>
        <v>-70</v>
      </c>
      <c r="J153" t="str">
        <f>IF($D153&lt;4,VLOOKUP($F153,Sheet1!$B:$L,7,0),IF($D153=4,LEFT(VLOOKUP($F153,Sheet1!$B:$L,7,0),LEN(VLOOKUP($F153,Sheet1!$B:$L,7,0))-1)&amp;INT($A153/10),0))</f>
        <v>action_gedou_pt_1</v>
      </c>
      <c r="K153" t="str">
        <f>VLOOKUP($F153,Sheet1!$B:$L,8,0)</f>
        <v>action_gedou_pt_hit_1</v>
      </c>
      <c r="L153">
        <f>VLOOKUP($F153,Sheet1!$B:$L,9,0)</f>
        <v>0</v>
      </c>
      <c r="M153" s="61">
        <f>VLOOKUP($F153,Sheet1!$B:$L,10,0)</f>
        <v>0</v>
      </c>
    </row>
    <row r="154" spans="1:13">
      <c r="A154">
        <v>10</v>
      </c>
      <c r="B154">
        <v>303861</v>
      </c>
      <c r="C154" t="s">
        <v>101</v>
      </c>
      <c r="D154">
        <v>1</v>
      </c>
      <c r="E154" t="s">
        <v>1754</v>
      </c>
      <c r="F154" t="str">
        <f t="shared" si="2"/>
        <v>鹭1</v>
      </c>
      <c r="G154">
        <f>VLOOKUP($F154,Sheet1!$B:$L,4,0)</f>
        <v>1</v>
      </c>
      <c r="H154">
        <f>IF($D154&lt;4,VLOOKUP($F154,Sheet1!$B:$L,5,0),IF(AND($D154=4,$A154=10),VLOOKUP($F154,Sheet1!$B:$L,5,0),-VLOOKUP($F154,Sheet1!$B:$L,5,0)))</f>
        <v>0</v>
      </c>
      <c r="I154">
        <f>VLOOKUP($F154,Sheet1!$B:$L,6,0)</f>
        <v>0</v>
      </c>
      <c r="J154" t="str">
        <f>IF($D154&lt;4,VLOOKUP($F154,Sheet1!$B:$L,7,0),IF($D154=4,LEFT(VLOOKUP($F154,Sheet1!$B:$L,7,0),LEN(VLOOKUP($F154,Sheet1!$B:$L,7,0))-1)&amp;INT($A154/10),0))</f>
        <v>action_gedou_pt_1</v>
      </c>
      <c r="K154" t="str">
        <f>VLOOKUP($F154,Sheet1!$B:$L,8,0)</f>
        <v>action_gedou_pt_hit_1</v>
      </c>
      <c r="L154">
        <f>VLOOKUP($F154,Sheet1!$B:$L,9,0)</f>
        <v>0</v>
      </c>
      <c r="M154" s="61">
        <f>VLOOKUP($F154,Sheet1!$B:$L,10,0)</f>
        <v>0</v>
      </c>
    </row>
    <row r="155" spans="1:13">
      <c r="A155">
        <v>10</v>
      </c>
      <c r="B155">
        <v>303971</v>
      </c>
      <c r="C155" t="s">
        <v>102</v>
      </c>
      <c r="D155">
        <v>1</v>
      </c>
      <c r="E155" t="s">
        <v>1750</v>
      </c>
      <c r="F155" t="str">
        <f t="shared" si="2"/>
        <v>拳击怪人1</v>
      </c>
      <c r="G155">
        <f>VLOOKUP($F155,Sheet1!$B:$L,4,0)</f>
        <v>3</v>
      </c>
      <c r="H155">
        <f>IF($D155&lt;4,VLOOKUP($F155,Sheet1!$B:$L,5,0),IF(AND($D155=4,$A155=10),VLOOKUP($F155,Sheet1!$B:$L,5,0),-VLOOKUP($F155,Sheet1!$B:$L,5,0)))</f>
        <v>-100</v>
      </c>
      <c r="I155">
        <f>VLOOKUP($F155,Sheet1!$B:$L,6,0)</f>
        <v>-70</v>
      </c>
      <c r="J155" t="str">
        <f>IF($D155&lt;4,VLOOKUP($F155,Sheet1!$B:$L,7,0),IF($D155=4,LEFT(VLOOKUP($F155,Sheet1!$B:$L,7,0),LEN(VLOOKUP($F155,Sheet1!$B:$L,7,0))-1)&amp;INT($A155/10),0))</f>
        <v>action_gedou_pt_1</v>
      </c>
      <c r="K155" t="str">
        <f>VLOOKUP($F155,Sheet1!$B:$L,8,0)</f>
        <v>action_gedou_pt_hit_1</v>
      </c>
      <c r="L155">
        <f>VLOOKUP($F155,Sheet1!$B:$L,9,0)</f>
        <v>0</v>
      </c>
      <c r="M155" s="61">
        <f>VLOOKUP($F155,Sheet1!$B:$L,10,0)</f>
        <v>0</v>
      </c>
    </row>
    <row r="156" spans="1:13">
      <c r="A156">
        <v>10</v>
      </c>
      <c r="B156">
        <v>304081</v>
      </c>
      <c r="C156" t="s">
        <v>103</v>
      </c>
      <c r="D156">
        <v>1</v>
      </c>
      <c r="E156" t="s">
        <v>1750</v>
      </c>
      <c r="F156" t="str">
        <f t="shared" si="2"/>
        <v>陆地怪兽1</v>
      </c>
      <c r="G156">
        <f>VLOOKUP($F156,Sheet1!$B:$L,4,0)</f>
        <v>1</v>
      </c>
      <c r="H156">
        <f>IF($D156&lt;4,VLOOKUP($F156,Sheet1!$B:$L,5,0),IF(AND($D156=4,$A156=10),VLOOKUP($F156,Sheet1!$B:$L,5,0),-VLOOKUP($F156,Sheet1!$B:$L,5,0)))</f>
        <v>0</v>
      </c>
      <c r="I156">
        <f>VLOOKUP($F156,Sheet1!$B:$L,6,0)</f>
        <v>0</v>
      </c>
      <c r="J156" t="str">
        <f>IF($D156&lt;4,VLOOKUP($F156,Sheet1!$B:$L,7,0),IF($D156=4,LEFT(VLOOKUP($F156,Sheet1!$B:$L,7,0),LEN(VLOOKUP($F156,Sheet1!$B:$L,7,0))-1)&amp;INT($A156/10),0))</f>
        <v>action_du_pt_1</v>
      </c>
      <c r="K156" t="str">
        <f>VLOOKUP($F156,Sheet1!$B:$L,8,0)</f>
        <v>action_du_pt_hit_1</v>
      </c>
      <c r="L156">
        <f>VLOOKUP($F156,Sheet1!$B:$L,9,0)</f>
        <v>0</v>
      </c>
      <c r="M156" s="61">
        <f>VLOOKUP($F156,Sheet1!$B:$L,10,0)</f>
        <v>0</v>
      </c>
    </row>
    <row r="157" spans="1:13">
      <c r="A157">
        <v>10</v>
      </c>
      <c r="B157">
        <v>304191</v>
      </c>
      <c r="C157" t="s">
        <v>104</v>
      </c>
      <c r="D157">
        <v>1</v>
      </c>
      <c r="E157" t="s">
        <v>1750</v>
      </c>
      <c r="F157" t="str">
        <f t="shared" si="2"/>
        <v>霸王臭花1</v>
      </c>
      <c r="G157">
        <f>VLOOKUP($F157,Sheet1!$B:$L,4,0)</f>
        <v>1</v>
      </c>
      <c r="H157">
        <f>IF($D157&lt;4,VLOOKUP($F157,Sheet1!$B:$L,5,0),IF(AND($D157=4,$A157=10),VLOOKUP($F157,Sheet1!$B:$L,5,0),-VLOOKUP($F157,Sheet1!$B:$L,5,0)))</f>
        <v>0</v>
      </c>
      <c r="I157">
        <f>VLOOKUP($F157,Sheet1!$B:$L,6,0)</f>
        <v>0</v>
      </c>
      <c r="J157" t="str">
        <f>IF($D157&lt;4,VLOOKUP($F157,Sheet1!$B:$L,7,0),IF($D157=4,LEFT(VLOOKUP($F157,Sheet1!$B:$L,7,0),LEN(VLOOKUP($F157,Sheet1!$B:$L,7,0))-1)&amp;INT($A157/10),0))</f>
        <v>action_du_pt_1</v>
      </c>
      <c r="K157" t="str">
        <f>VLOOKUP($F157,Sheet1!$B:$L,8,0)</f>
        <v>action_du_pt_hit_1</v>
      </c>
      <c r="L157">
        <f>VLOOKUP($F157,Sheet1!$B:$L,9,0)</f>
        <v>0</v>
      </c>
      <c r="M157" s="61">
        <f>VLOOKUP($F157,Sheet1!$B:$L,10,0)</f>
        <v>0</v>
      </c>
    </row>
    <row r="158" spans="1:13">
      <c r="A158">
        <v>10</v>
      </c>
      <c r="B158">
        <v>304301</v>
      </c>
      <c r="C158" t="s">
        <v>104</v>
      </c>
      <c r="D158">
        <v>1</v>
      </c>
      <c r="E158" t="s">
        <v>1750</v>
      </c>
      <c r="F158" t="str">
        <f t="shared" si="2"/>
        <v>霸王臭花1</v>
      </c>
      <c r="G158">
        <f>VLOOKUP($F158,Sheet1!$B:$L,4,0)</f>
        <v>1</v>
      </c>
      <c r="H158">
        <f>IF($D158&lt;4,VLOOKUP($F158,Sheet1!$B:$L,5,0),IF(AND($D158=4,$A158=10),VLOOKUP($F158,Sheet1!$B:$L,5,0),-VLOOKUP($F158,Sheet1!$B:$L,5,0)))</f>
        <v>0</v>
      </c>
      <c r="I158">
        <f>VLOOKUP($F158,Sheet1!$B:$L,6,0)</f>
        <v>0</v>
      </c>
      <c r="J158" t="str">
        <f>IF($D158&lt;4,VLOOKUP($F158,Sheet1!$B:$L,7,0),IF($D158=4,LEFT(VLOOKUP($F158,Sheet1!$B:$L,7,0),LEN(VLOOKUP($F158,Sheet1!$B:$L,7,0))-1)&amp;INT($A158/10),0))</f>
        <v>action_du_pt_1</v>
      </c>
      <c r="K158" t="str">
        <f>VLOOKUP($F158,Sheet1!$B:$L,8,0)</f>
        <v>action_du_pt_hit_1</v>
      </c>
      <c r="L158">
        <f>VLOOKUP($F158,Sheet1!$B:$L,9,0)</f>
        <v>0</v>
      </c>
      <c r="M158" s="61">
        <f>VLOOKUP($F158,Sheet1!$B:$L,10,0)</f>
        <v>0</v>
      </c>
    </row>
    <row r="159" spans="1:13">
      <c r="A159">
        <v>10</v>
      </c>
      <c r="B159">
        <v>304411</v>
      </c>
      <c r="C159" t="s">
        <v>118</v>
      </c>
      <c r="D159">
        <v>1</v>
      </c>
      <c r="E159" t="s">
        <v>1748</v>
      </c>
      <c r="F159" t="str">
        <f t="shared" si="2"/>
        <v>蜘蛛怪1</v>
      </c>
      <c r="G159">
        <f>VLOOKUP($F159,Sheet1!$B:$L,4,0)</f>
        <v>1</v>
      </c>
      <c r="H159">
        <f>IF($D159&lt;4,VLOOKUP($F159,Sheet1!$B:$L,5,0),IF(AND($D159=4,$A159=10),VLOOKUP($F159,Sheet1!$B:$L,5,0),-VLOOKUP($F159,Sheet1!$B:$L,5,0)))</f>
        <v>0</v>
      </c>
      <c r="I159">
        <f>VLOOKUP($F159,Sheet1!$B:$L,6,0)</f>
        <v>0</v>
      </c>
      <c r="J159" t="str">
        <f>IF($D159&lt;4,VLOOKUP($F159,Sheet1!$B:$L,7,0),IF($D159=4,LEFT(VLOOKUP($F159,Sheet1!$B:$L,7,0),LEN(VLOOKUP($F159,Sheet1!$B:$L,7,0))-1)&amp;INT($A159/10),0))</f>
        <v>action_du_pt_1</v>
      </c>
      <c r="K159" t="str">
        <f>VLOOKUP($F159,Sheet1!$B:$L,8,0)</f>
        <v>action_du_pt_hit_1</v>
      </c>
      <c r="L159">
        <f>VLOOKUP($F159,Sheet1!$B:$L,9,0)</f>
        <v>0</v>
      </c>
      <c r="M159" s="61">
        <f>VLOOKUP($F159,Sheet1!$B:$L,10,0)</f>
        <v>0</v>
      </c>
    </row>
    <row r="160" spans="1:13">
      <c r="A160">
        <v>10</v>
      </c>
      <c r="B160">
        <v>304521</v>
      </c>
      <c r="C160" t="s">
        <v>104</v>
      </c>
      <c r="D160">
        <v>1</v>
      </c>
      <c r="E160" t="s">
        <v>1750</v>
      </c>
      <c r="F160" t="str">
        <f t="shared" si="2"/>
        <v>霸王臭花1</v>
      </c>
      <c r="G160">
        <f>VLOOKUP($F160,Sheet1!$B:$L,4,0)</f>
        <v>1</v>
      </c>
      <c r="H160">
        <f>IF($D160&lt;4,VLOOKUP($F160,Sheet1!$B:$L,5,0),IF(AND($D160=4,$A160=10),VLOOKUP($F160,Sheet1!$B:$L,5,0),-VLOOKUP($F160,Sheet1!$B:$L,5,0)))</f>
        <v>0</v>
      </c>
      <c r="I160">
        <f>VLOOKUP($F160,Sheet1!$B:$L,6,0)</f>
        <v>0</v>
      </c>
      <c r="J160" t="str">
        <f>IF($D160&lt;4,VLOOKUP($F160,Sheet1!$B:$L,7,0),IF($D160=4,LEFT(VLOOKUP($F160,Sheet1!$B:$L,7,0),LEN(VLOOKUP($F160,Sheet1!$B:$L,7,0))-1)&amp;INT($A160/10),0))</f>
        <v>action_du_pt_1</v>
      </c>
      <c r="K160" t="str">
        <f>VLOOKUP($F160,Sheet1!$B:$L,8,0)</f>
        <v>action_du_pt_hit_1</v>
      </c>
      <c r="L160">
        <f>VLOOKUP($F160,Sheet1!$B:$L,9,0)</f>
        <v>0</v>
      </c>
      <c r="M160" s="61">
        <f>VLOOKUP($F160,Sheet1!$B:$L,10,0)</f>
        <v>0</v>
      </c>
    </row>
    <row r="161" spans="1:13">
      <c r="A161">
        <v>10</v>
      </c>
      <c r="B161">
        <v>304631</v>
      </c>
      <c r="C161" t="s">
        <v>133</v>
      </c>
      <c r="D161">
        <v>1</v>
      </c>
      <c r="E161" t="s">
        <v>1750</v>
      </c>
      <c r="F161" t="str">
        <f t="shared" si="2"/>
        <v>风扇怪物1</v>
      </c>
      <c r="G161">
        <f>VLOOKUP($F161,Sheet1!$B:$L,4,0)</f>
        <v>1</v>
      </c>
      <c r="H161">
        <f>IF($D161&lt;4,VLOOKUP($F161,Sheet1!$B:$L,5,0),IF(AND($D161=4,$A161=10),VLOOKUP($F161,Sheet1!$B:$L,5,0),-VLOOKUP($F161,Sheet1!$B:$L,5,0)))</f>
        <v>0</v>
      </c>
      <c r="I161">
        <f>VLOOKUP($F161,Sheet1!$B:$L,6,0)</f>
        <v>0</v>
      </c>
      <c r="J161" t="str">
        <f>IF($D161&lt;4,VLOOKUP($F161,Sheet1!$B:$L,7,0),IF($D161=4,LEFT(VLOOKUP($F161,Sheet1!$B:$L,7,0),LEN(VLOOKUP($F161,Sheet1!$B:$L,7,0))-1)&amp;INT($A161/10),0))</f>
        <v>action_feng_pt_1</v>
      </c>
      <c r="K161" t="str">
        <f>VLOOKUP($F161,Sheet1!$B:$L,8,0)</f>
        <v>action_feng_pt_hit_1</v>
      </c>
      <c r="L161">
        <f>VLOOKUP($F161,Sheet1!$B:$L,9,0)</f>
        <v>0</v>
      </c>
      <c r="M161" s="61">
        <f>VLOOKUP($F161,Sheet1!$B:$L,10,0)</f>
        <v>0</v>
      </c>
    </row>
    <row r="162" spans="1:13">
      <c r="A162">
        <v>10</v>
      </c>
      <c r="B162">
        <v>304741</v>
      </c>
      <c r="C162" t="s">
        <v>118</v>
      </c>
      <c r="D162">
        <v>1</v>
      </c>
      <c r="E162" t="s">
        <v>1750</v>
      </c>
      <c r="F162" t="str">
        <f t="shared" si="2"/>
        <v>蜘蛛怪1</v>
      </c>
      <c r="G162">
        <f>VLOOKUP($F162,Sheet1!$B:$L,4,0)</f>
        <v>1</v>
      </c>
      <c r="H162">
        <f>IF($D162&lt;4,VLOOKUP($F162,Sheet1!$B:$L,5,0),IF(AND($D162=4,$A162=10),VLOOKUP($F162,Sheet1!$B:$L,5,0),-VLOOKUP($F162,Sheet1!$B:$L,5,0)))</f>
        <v>0</v>
      </c>
      <c r="I162">
        <f>VLOOKUP($F162,Sheet1!$B:$L,6,0)</f>
        <v>0</v>
      </c>
      <c r="J162" t="str">
        <f>IF($D162&lt;4,VLOOKUP($F162,Sheet1!$B:$L,7,0),IF($D162=4,LEFT(VLOOKUP($F162,Sheet1!$B:$L,7,0),LEN(VLOOKUP($F162,Sheet1!$B:$L,7,0))-1)&amp;INT($A162/10),0))</f>
        <v>action_du_pt_1</v>
      </c>
      <c r="K162" t="str">
        <f>VLOOKUP($F162,Sheet1!$B:$L,8,0)</f>
        <v>action_du_pt_hit_1</v>
      </c>
      <c r="L162">
        <f>VLOOKUP($F162,Sheet1!$B:$L,9,0)</f>
        <v>0</v>
      </c>
      <c r="M162" s="61">
        <f>VLOOKUP($F162,Sheet1!$B:$L,10,0)</f>
        <v>0</v>
      </c>
    </row>
    <row r="163" spans="1:13">
      <c r="A163">
        <v>10</v>
      </c>
      <c r="B163">
        <v>304851</v>
      </c>
      <c r="C163" t="s">
        <v>104</v>
      </c>
      <c r="D163">
        <v>1</v>
      </c>
      <c r="E163" t="s">
        <v>1748</v>
      </c>
      <c r="F163" t="str">
        <f t="shared" si="2"/>
        <v>霸王臭花1</v>
      </c>
      <c r="G163">
        <f>VLOOKUP($F163,Sheet1!$B:$L,4,0)</f>
        <v>1</v>
      </c>
      <c r="H163">
        <f>IF($D163&lt;4,VLOOKUP($F163,Sheet1!$B:$L,5,0),IF(AND($D163=4,$A163=10),VLOOKUP($F163,Sheet1!$B:$L,5,0),-VLOOKUP($F163,Sheet1!$B:$L,5,0)))</f>
        <v>0</v>
      </c>
      <c r="I163">
        <f>VLOOKUP($F163,Sheet1!$B:$L,6,0)</f>
        <v>0</v>
      </c>
      <c r="J163" t="str">
        <f>IF($D163&lt;4,VLOOKUP($F163,Sheet1!$B:$L,7,0),IF($D163=4,LEFT(VLOOKUP($F163,Sheet1!$B:$L,7,0),LEN(VLOOKUP($F163,Sheet1!$B:$L,7,0))-1)&amp;INT($A163/10),0))</f>
        <v>action_du_pt_1</v>
      </c>
      <c r="K163" t="str">
        <f>VLOOKUP($F163,Sheet1!$B:$L,8,0)</f>
        <v>action_du_pt_hit_1</v>
      </c>
      <c r="L163">
        <f>VLOOKUP($F163,Sheet1!$B:$L,9,0)</f>
        <v>0</v>
      </c>
      <c r="M163" s="61">
        <f>VLOOKUP($F163,Sheet1!$B:$L,10,0)</f>
        <v>0</v>
      </c>
    </row>
    <row r="164" spans="1:13">
      <c r="A164">
        <v>10</v>
      </c>
      <c r="B164">
        <v>304961</v>
      </c>
      <c r="C164" t="s">
        <v>118</v>
      </c>
      <c r="D164">
        <v>1</v>
      </c>
      <c r="E164" t="s">
        <v>1748</v>
      </c>
      <c r="F164" t="str">
        <f t="shared" si="2"/>
        <v>蜘蛛怪1</v>
      </c>
      <c r="G164">
        <f>VLOOKUP($F164,Sheet1!$B:$L,4,0)</f>
        <v>1</v>
      </c>
      <c r="H164">
        <f>IF($D164&lt;4,VLOOKUP($F164,Sheet1!$B:$L,5,0),IF(AND($D164=4,$A164=10),VLOOKUP($F164,Sheet1!$B:$L,5,0),-VLOOKUP($F164,Sheet1!$B:$L,5,0)))</f>
        <v>0</v>
      </c>
      <c r="I164">
        <f>VLOOKUP($F164,Sheet1!$B:$L,6,0)</f>
        <v>0</v>
      </c>
      <c r="J164" t="str">
        <f>IF($D164&lt;4,VLOOKUP($F164,Sheet1!$B:$L,7,0),IF($D164=4,LEFT(VLOOKUP($F164,Sheet1!$B:$L,7,0),LEN(VLOOKUP($F164,Sheet1!$B:$L,7,0))-1)&amp;INT($A164/10),0))</f>
        <v>action_du_pt_1</v>
      </c>
      <c r="K164" t="str">
        <f>VLOOKUP($F164,Sheet1!$B:$L,8,0)</f>
        <v>action_du_pt_hit_1</v>
      </c>
      <c r="L164">
        <f>VLOOKUP($F164,Sheet1!$B:$L,9,0)</f>
        <v>0</v>
      </c>
      <c r="M164" s="61">
        <f>VLOOKUP($F164,Sheet1!$B:$L,10,0)</f>
        <v>0</v>
      </c>
    </row>
    <row r="165" spans="1:13">
      <c r="A165">
        <v>10</v>
      </c>
      <c r="B165">
        <v>305071</v>
      </c>
      <c r="C165" t="s">
        <v>80</v>
      </c>
      <c r="D165">
        <v>1</v>
      </c>
      <c r="E165" t="s">
        <v>1750</v>
      </c>
      <c r="F165" t="str">
        <f t="shared" si="2"/>
        <v>海底人1</v>
      </c>
      <c r="G165">
        <f>VLOOKUP($F165,Sheet1!$B:$L,4,0)</f>
        <v>3</v>
      </c>
      <c r="H165">
        <f>IF($D165&lt;4,VLOOKUP($F165,Sheet1!$B:$L,5,0),IF(AND($D165=4,$A165=10),VLOOKUP($F165,Sheet1!$B:$L,5,0),-VLOOKUP($F165,Sheet1!$B:$L,5,0)))</f>
        <v>-100</v>
      </c>
      <c r="I165">
        <f>VLOOKUP($F165,Sheet1!$B:$L,6,0)</f>
        <v>-70</v>
      </c>
      <c r="J165" t="str">
        <f>IF($D165&lt;4,VLOOKUP($F165,Sheet1!$B:$L,7,0),IF($D165=4,LEFT(VLOOKUP($F165,Sheet1!$B:$L,7,0),LEN(VLOOKUP($F165,Sheet1!$B:$L,7,0))-1)&amp;INT($A165/10),0))</f>
        <v>action_shui_pt_1</v>
      </c>
      <c r="K165" t="str">
        <f>VLOOKUP($F165,Sheet1!$B:$L,8,0)</f>
        <v>action_shui_pt_hit_1</v>
      </c>
      <c r="L165">
        <f>VLOOKUP($F165,Sheet1!$B:$L,9,0)</f>
        <v>0</v>
      </c>
      <c r="M165" s="61">
        <f>VLOOKUP($F165,Sheet1!$B:$L,10,0)</f>
        <v>0</v>
      </c>
    </row>
    <row r="166" spans="1:13">
      <c r="A166">
        <v>10</v>
      </c>
      <c r="B166">
        <v>305181</v>
      </c>
      <c r="C166" t="s">
        <v>104</v>
      </c>
      <c r="D166">
        <v>1</v>
      </c>
      <c r="E166" t="s">
        <v>1750</v>
      </c>
      <c r="F166" t="str">
        <f t="shared" si="2"/>
        <v>霸王臭花1</v>
      </c>
      <c r="G166">
        <f>VLOOKUP($F166,Sheet1!$B:$L,4,0)</f>
        <v>1</v>
      </c>
      <c r="H166">
        <f>IF($D166&lt;4,VLOOKUP($F166,Sheet1!$B:$L,5,0),IF(AND($D166=4,$A166=10),VLOOKUP($F166,Sheet1!$B:$L,5,0),-VLOOKUP($F166,Sheet1!$B:$L,5,0)))</f>
        <v>0</v>
      </c>
      <c r="I166">
        <f>VLOOKUP($F166,Sheet1!$B:$L,6,0)</f>
        <v>0</v>
      </c>
      <c r="J166" t="str">
        <f>IF($D166&lt;4,VLOOKUP($F166,Sheet1!$B:$L,7,0),IF($D166=4,LEFT(VLOOKUP($F166,Sheet1!$B:$L,7,0),LEN(VLOOKUP($F166,Sheet1!$B:$L,7,0))-1)&amp;INT($A166/10),0))</f>
        <v>action_du_pt_1</v>
      </c>
      <c r="K166" t="str">
        <f>VLOOKUP($F166,Sheet1!$B:$L,8,0)</f>
        <v>action_du_pt_hit_1</v>
      </c>
      <c r="L166">
        <f>VLOOKUP($F166,Sheet1!$B:$L,9,0)</f>
        <v>0</v>
      </c>
      <c r="M166" s="61">
        <f>VLOOKUP($F166,Sheet1!$B:$L,10,0)</f>
        <v>0</v>
      </c>
    </row>
    <row r="167" spans="1:13">
      <c r="A167">
        <v>10</v>
      </c>
      <c r="B167">
        <v>305291</v>
      </c>
      <c r="C167" t="s">
        <v>80</v>
      </c>
      <c r="D167">
        <v>1</v>
      </c>
      <c r="E167" t="s">
        <v>1750</v>
      </c>
      <c r="F167" t="str">
        <f t="shared" si="2"/>
        <v>海底人1</v>
      </c>
      <c r="G167">
        <f>VLOOKUP($F167,Sheet1!$B:$L,4,0)</f>
        <v>3</v>
      </c>
      <c r="H167">
        <f>IF($D167&lt;4,VLOOKUP($F167,Sheet1!$B:$L,5,0),IF(AND($D167=4,$A167=10),VLOOKUP($F167,Sheet1!$B:$L,5,0),-VLOOKUP($F167,Sheet1!$B:$L,5,0)))</f>
        <v>-100</v>
      </c>
      <c r="I167">
        <f>VLOOKUP($F167,Sheet1!$B:$L,6,0)</f>
        <v>-70</v>
      </c>
      <c r="J167" t="str">
        <f>IF($D167&lt;4,VLOOKUP($F167,Sheet1!$B:$L,7,0),IF($D167=4,LEFT(VLOOKUP($F167,Sheet1!$B:$L,7,0),LEN(VLOOKUP($F167,Sheet1!$B:$L,7,0))-1)&amp;INT($A167/10),0))</f>
        <v>action_shui_pt_1</v>
      </c>
      <c r="K167" t="str">
        <f>VLOOKUP($F167,Sheet1!$B:$L,8,0)</f>
        <v>action_shui_pt_hit_1</v>
      </c>
      <c r="L167">
        <f>VLOOKUP($F167,Sheet1!$B:$L,9,0)</f>
        <v>0</v>
      </c>
      <c r="M167" s="61">
        <f>VLOOKUP($F167,Sheet1!$B:$L,10,0)</f>
        <v>0</v>
      </c>
    </row>
    <row r="168" spans="1:13">
      <c r="A168">
        <v>10</v>
      </c>
      <c r="B168">
        <v>305401</v>
      </c>
      <c r="C168" t="s">
        <v>85</v>
      </c>
      <c r="D168">
        <v>1</v>
      </c>
      <c r="E168" t="s">
        <v>1748</v>
      </c>
      <c r="F168" t="str">
        <f t="shared" si="2"/>
        <v>龟龟柏洛斯1</v>
      </c>
      <c r="G168">
        <f>VLOOKUP($F168,Sheet1!$B:$L,4,0)</f>
        <v>3</v>
      </c>
      <c r="H168">
        <f>IF($D168&lt;4,VLOOKUP($F168,Sheet1!$B:$L,5,0),IF(AND($D168=4,$A168=10),VLOOKUP($F168,Sheet1!$B:$L,5,0),-VLOOKUP($F168,Sheet1!$B:$L,5,0)))</f>
        <v>-100</v>
      </c>
      <c r="I168">
        <f>VLOOKUP($F168,Sheet1!$B:$L,6,0)</f>
        <v>-70</v>
      </c>
      <c r="J168" t="str">
        <f>IF($D168&lt;4,VLOOKUP($F168,Sheet1!$B:$L,7,0),IF($D168=4,LEFT(VLOOKUP($F168,Sheet1!$B:$L,7,0),LEN(VLOOKUP($F168,Sheet1!$B:$L,7,0))-1)&amp;INT($A168/10),0))</f>
        <v>action_yanshi_pt_1</v>
      </c>
      <c r="K168" t="str">
        <f>VLOOKUP($F168,Sheet1!$B:$L,8,0)</f>
        <v>action_yanshi_pt_hit_1</v>
      </c>
      <c r="L168">
        <f>VLOOKUP($F168,Sheet1!$B:$L,9,0)</f>
        <v>0</v>
      </c>
      <c r="M168" s="61">
        <f>VLOOKUP($F168,Sheet1!$B:$L,10,0)</f>
        <v>0</v>
      </c>
    </row>
    <row r="169" spans="1:13">
      <c r="A169">
        <v>10</v>
      </c>
      <c r="B169">
        <v>400011</v>
      </c>
      <c r="C169" t="s">
        <v>34</v>
      </c>
      <c r="D169">
        <v>1</v>
      </c>
      <c r="E169" t="s">
        <v>1745</v>
      </c>
      <c r="F169" t="str">
        <f t="shared" si="2"/>
        <v>波罗斯1</v>
      </c>
      <c r="G169">
        <f>VLOOKUP($F169,Sheet1!$B:$L,4,0)</f>
        <v>1</v>
      </c>
      <c r="H169">
        <f>IF($D169&lt;4,VLOOKUP($F169,Sheet1!$B:$L,5,0),IF(AND($D169=4,$A169=10),VLOOKUP($F169,Sheet1!$B:$L,5,0),-VLOOKUP($F169,Sheet1!$B:$L,5,0)))</f>
        <v>0</v>
      </c>
      <c r="I169">
        <f>VLOOKUP($F169,Sheet1!$B:$L,6,0)</f>
        <v>0</v>
      </c>
      <c r="J169" t="str">
        <f>IF($D169&lt;4,VLOOKUP($F169,Sheet1!$B:$L,7,0),IF($D169=4,LEFT(VLOOKUP($F169,Sheet1!$B:$L,7,0),LEN(VLOOKUP($F169,Sheet1!$B:$L,7,0))-1)&amp;INT($A169/10),0))</f>
        <v>action_gedou_pt_1</v>
      </c>
      <c r="K169" t="str">
        <f>VLOOKUP($F169,Sheet1!$B:$L,8,0)</f>
        <v>action_gedou_pt_hit_1</v>
      </c>
      <c r="L169">
        <f>VLOOKUP($F169,Sheet1!$B:$L,9,0)</f>
        <v>0</v>
      </c>
      <c r="M169" s="61">
        <f>VLOOKUP($F169,Sheet1!$B:$L,10,0)</f>
        <v>0</v>
      </c>
    </row>
    <row r="170" spans="1:13">
      <c r="A170">
        <v>10</v>
      </c>
      <c r="B170">
        <v>400121</v>
      </c>
      <c r="C170" t="s">
        <v>1</v>
      </c>
      <c r="D170">
        <v>1</v>
      </c>
      <c r="E170" t="s">
        <v>1749</v>
      </c>
      <c r="F170" t="str">
        <f t="shared" si="2"/>
        <v>毒刺1</v>
      </c>
      <c r="G170">
        <f>VLOOKUP($F170,Sheet1!$B:$L,4,0)</f>
        <v>5</v>
      </c>
      <c r="H170">
        <f>IF($D170&lt;4,VLOOKUP($F170,Sheet1!$B:$L,5,0),IF(AND($D170=4,$A170=10),VLOOKUP($F170,Sheet1!$B:$L,5,0),-VLOOKUP($F170,Sheet1!$B:$L,5,0)))</f>
        <v>-100</v>
      </c>
      <c r="I170">
        <f>VLOOKUP($F170,Sheet1!$B:$L,6,0)</f>
        <v>-70</v>
      </c>
      <c r="J170" t="str">
        <f>IF($D170&lt;4,VLOOKUP($F170,Sheet1!$B:$L,7,0),IF($D170=4,LEFT(VLOOKUP($F170,Sheet1!$B:$L,7,0),LEN(VLOOKUP($F170,Sheet1!$B:$L,7,0))-1)&amp;INT($A170/10),0))</f>
        <v>action_daojian_atk</v>
      </c>
      <c r="K170" t="str">
        <f>VLOOKUP($F170,Sheet1!$B:$L,8,0)</f>
        <v>action_hit_daoguang_jinse_02</v>
      </c>
      <c r="L170">
        <f>VLOOKUP($F170,Sheet1!$B:$L,9,0)</f>
        <v>0</v>
      </c>
      <c r="M170" s="61">
        <f>VLOOKUP($F170,Sheet1!$B:$L,10,0)</f>
        <v>0</v>
      </c>
    </row>
    <row r="171" spans="1:13">
      <c r="A171">
        <v>20</v>
      </c>
      <c r="B171">
        <v>400231</v>
      </c>
      <c r="C171" t="s">
        <v>56</v>
      </c>
      <c r="D171">
        <v>1</v>
      </c>
      <c r="E171" t="s">
        <v>1750</v>
      </c>
      <c r="F171" t="str">
        <f t="shared" si="2"/>
        <v>梅而紫迦德1</v>
      </c>
      <c r="G171">
        <f>VLOOKUP($F171,Sheet1!$B:$L,4,0)</f>
        <v>1</v>
      </c>
      <c r="H171">
        <f>IF($D171&lt;4,VLOOKUP($F171,Sheet1!$B:$L,5,0),IF(AND($D171=4,$A171=10),VLOOKUP($F171,Sheet1!$B:$L,5,0),-VLOOKUP($F171,Sheet1!$B:$L,5,0)))</f>
        <v>0</v>
      </c>
      <c r="I171">
        <f>VLOOKUP($F171,Sheet1!$B:$L,6,0)</f>
        <v>0</v>
      </c>
      <c r="J171" t="str">
        <f>IF($D171&lt;4,VLOOKUP($F171,Sheet1!$B:$L,7,0),IF($D171=4,LEFT(VLOOKUP($F171,Sheet1!$B:$L,7,0),LEN(VLOOKUP($F171,Sheet1!$B:$L,7,0))-1)&amp;INT($A171/10),0))</f>
        <v>action_feng_pt_1</v>
      </c>
      <c r="K171" t="str">
        <f>VLOOKUP($F171,Sheet1!$B:$L,8,0)</f>
        <v>action_feng_pt_hit_1</v>
      </c>
      <c r="L171">
        <f>VLOOKUP($F171,Sheet1!$B:$L,9,0)</f>
        <v>0</v>
      </c>
      <c r="M171" s="61">
        <f>VLOOKUP($F171,Sheet1!$B:$L,10,0)</f>
        <v>0</v>
      </c>
    </row>
    <row r="172" spans="1:13">
      <c r="A172">
        <v>10</v>
      </c>
      <c r="B172">
        <v>400341</v>
      </c>
      <c r="C172" t="s">
        <v>307</v>
      </c>
      <c r="D172">
        <v>1</v>
      </c>
      <c r="E172" t="s">
        <v>1750</v>
      </c>
      <c r="F172" t="str">
        <f t="shared" si="2"/>
        <v>无证骑士1</v>
      </c>
      <c r="G172">
        <f>VLOOKUP($F172,Sheet1!$B:$L,4,0)</f>
        <v>3</v>
      </c>
      <c r="H172">
        <f>IF($D172&lt;4,VLOOKUP($F172,Sheet1!$B:$L,5,0),IF(AND($D172=4,$A172=10),VLOOKUP($F172,Sheet1!$B:$L,5,0),-VLOOKUP($F172,Sheet1!$B:$L,5,0)))</f>
        <v>-100</v>
      </c>
      <c r="I172">
        <f>VLOOKUP($F172,Sheet1!$B:$L,6,0)</f>
        <v>-70</v>
      </c>
      <c r="J172" t="str">
        <f>IF($D172&lt;4,VLOOKUP($F172,Sheet1!$B:$L,7,0),IF($D172=4,LEFT(VLOOKUP($F172,Sheet1!$B:$L,7,0),LEN(VLOOKUP($F172,Sheet1!$B:$L,7,0))-1)&amp;INT($A172/10),0))</f>
        <v>action_gedou_pt_1</v>
      </c>
      <c r="K172" t="str">
        <f>VLOOKUP($F172,Sheet1!$B:$L,8,0)</f>
        <v>action_gedou_pt_hit_1</v>
      </c>
      <c r="L172">
        <f>VLOOKUP($F172,Sheet1!$B:$L,9,0)</f>
        <v>0</v>
      </c>
      <c r="M172" s="61">
        <f>VLOOKUP($F172,Sheet1!$B:$L,10,0)</f>
        <v>0</v>
      </c>
    </row>
    <row r="173" spans="1:13">
      <c r="A173">
        <v>10</v>
      </c>
      <c r="B173">
        <v>400451</v>
      </c>
      <c r="C173" t="s">
        <v>32</v>
      </c>
      <c r="D173">
        <v>1</v>
      </c>
      <c r="E173" t="s">
        <v>1745</v>
      </c>
      <c r="F173" t="str">
        <f t="shared" si="2"/>
        <v>饿狼1</v>
      </c>
      <c r="G173">
        <f>VLOOKUP($F173,Sheet1!$B:$L,4,0)</f>
        <v>1</v>
      </c>
      <c r="H173">
        <f>IF($D173&lt;4,VLOOKUP($F173,Sheet1!$B:$L,5,0),IF(AND($D173=4,$A173=10),VLOOKUP($F173,Sheet1!$B:$L,5,0),-VLOOKUP($F173,Sheet1!$B:$L,5,0)))</f>
        <v>0</v>
      </c>
      <c r="I173">
        <f>VLOOKUP($F173,Sheet1!$B:$L,6,0)</f>
        <v>0</v>
      </c>
      <c r="J173" t="str">
        <f>IF($D173&lt;4,VLOOKUP($F173,Sheet1!$B:$L,7,0),IF($D173=4,LEFT(VLOOKUP($F173,Sheet1!$B:$L,7,0),LEN(VLOOKUP($F173,Sheet1!$B:$L,7,0))-1)&amp;INT($A173/10),0))</f>
        <v>action_gedou_pt_1</v>
      </c>
      <c r="K173" t="str">
        <f>VLOOKUP($F173,Sheet1!$B:$L,8,0)</f>
        <v>action_gedou_pt_hit_1</v>
      </c>
      <c r="L173">
        <f>VLOOKUP($F173,Sheet1!$B:$L,9,0)</f>
        <v>0</v>
      </c>
      <c r="M173" s="61">
        <f>VLOOKUP($F173,Sheet1!$B:$L,10,0)</f>
        <v>0</v>
      </c>
    </row>
    <row r="174" spans="1:13">
      <c r="A174">
        <v>20</v>
      </c>
      <c r="B174">
        <v>400561</v>
      </c>
      <c r="C174" t="s">
        <v>62</v>
      </c>
      <c r="D174">
        <v>1</v>
      </c>
      <c r="E174" t="s">
        <v>1750</v>
      </c>
      <c r="F174" t="str">
        <f t="shared" si="2"/>
        <v>机神G41</v>
      </c>
      <c r="G174">
        <f>VLOOKUP($F174,Sheet1!$B:$L,4,0)</f>
        <v>3</v>
      </c>
      <c r="H174">
        <f>IF($D174&lt;4,VLOOKUP($F174,Sheet1!$B:$L,5,0),IF(AND($D174=4,$A174=10),VLOOKUP($F174,Sheet1!$B:$L,5,0),-VLOOKUP($F174,Sheet1!$B:$L,5,0)))</f>
        <v>-100</v>
      </c>
      <c r="I174">
        <f>VLOOKUP($F174,Sheet1!$B:$L,6,0)</f>
        <v>-70</v>
      </c>
      <c r="J174" t="str">
        <f>IF($D174&lt;4,VLOOKUP($F174,Sheet1!$B:$L,7,0),IF($D174=4,LEFT(VLOOKUP($F174,Sheet1!$B:$L,7,0),LEN(VLOOKUP($F174,Sheet1!$B:$L,7,0))-1)&amp;INT($A174/10),0))</f>
        <v>action_daojian_atk</v>
      </c>
      <c r="K174" t="str">
        <f>VLOOKUP($F174,Sheet1!$B:$L,8,0)</f>
        <v>action_hit_jinsedaoguang</v>
      </c>
      <c r="L174">
        <f>VLOOKUP($F174,Sheet1!$B:$L,9,0)</f>
        <v>0</v>
      </c>
      <c r="M174" s="61">
        <f>VLOOKUP($F174,Sheet1!$B:$L,10,0)</f>
        <v>0</v>
      </c>
    </row>
    <row r="175" spans="1:13">
      <c r="A175">
        <v>10</v>
      </c>
      <c r="B175">
        <v>400671</v>
      </c>
      <c r="C175" t="s">
        <v>325</v>
      </c>
      <c r="D175">
        <v>1</v>
      </c>
      <c r="E175" t="s">
        <v>1750</v>
      </c>
      <c r="F175" t="str">
        <f t="shared" si="2"/>
        <v>大背头侠1</v>
      </c>
      <c r="G175">
        <f>VLOOKUP($F175,Sheet1!$B:$L,4,0)</f>
        <v>3</v>
      </c>
      <c r="H175">
        <f>IF($D175&lt;4,VLOOKUP($F175,Sheet1!$B:$L,5,0),IF(AND($D175=4,$A175=10),VLOOKUP($F175,Sheet1!$B:$L,5,0),-VLOOKUP($F175,Sheet1!$B:$L,5,0)))</f>
        <v>-100</v>
      </c>
      <c r="I175">
        <f>VLOOKUP($F175,Sheet1!$B:$L,6,0)</f>
        <v>-70</v>
      </c>
      <c r="J175" t="str">
        <f>IF($D175&lt;4,VLOOKUP($F175,Sheet1!$B:$L,7,0),IF($D175=4,LEFT(VLOOKUP($F175,Sheet1!$B:$L,7,0),LEN(VLOOKUP($F175,Sheet1!$B:$L,7,0))-1)&amp;INT($A175/10),0))</f>
        <v>action_gedou_pt_1</v>
      </c>
      <c r="K175" t="str">
        <f>VLOOKUP($F175,Sheet1!$B:$L,8,0)</f>
        <v>action_gedou_pt_hit_1</v>
      </c>
      <c r="L175">
        <f>VLOOKUP($F175,Sheet1!$B:$L,9,0)</f>
        <v>0</v>
      </c>
      <c r="M175" s="61">
        <f>VLOOKUP($F175,Sheet1!$B:$L,10,0)</f>
        <v>0</v>
      </c>
    </row>
    <row r="176" spans="1:13">
      <c r="A176">
        <v>20</v>
      </c>
      <c r="B176">
        <v>400781</v>
      </c>
      <c r="C176" t="s">
        <v>315</v>
      </c>
      <c r="D176">
        <v>1</v>
      </c>
      <c r="E176" t="s">
        <v>1750</v>
      </c>
      <c r="F176" t="str">
        <f t="shared" si="2"/>
        <v>赤鼻1</v>
      </c>
      <c r="G176">
        <f>VLOOKUP($F176,Sheet1!$B:$L,4,0)</f>
        <v>3</v>
      </c>
      <c r="H176">
        <f>IF($D176&lt;4,VLOOKUP($F176,Sheet1!$B:$L,5,0),IF(AND($D176=4,$A176=10),VLOOKUP($F176,Sheet1!$B:$L,5,0),-VLOOKUP($F176,Sheet1!$B:$L,5,0)))</f>
        <v>-100</v>
      </c>
      <c r="I176">
        <f>VLOOKUP($F176,Sheet1!$B:$L,6,0)</f>
        <v>-70</v>
      </c>
      <c r="J176" t="str">
        <f>IF($D176&lt;4,VLOOKUP($F176,Sheet1!$B:$L,7,0),IF($D176=4,LEFT(VLOOKUP($F176,Sheet1!$B:$L,7,0),LEN(VLOOKUP($F176,Sheet1!$B:$L,7,0))-1)&amp;INT($A176/10),0))</f>
        <v>action_gedou_pt_1</v>
      </c>
      <c r="K176" t="str">
        <f>VLOOKUP($F176,Sheet1!$B:$L,8,0)</f>
        <v>action_gedou_pt_hit_1</v>
      </c>
      <c r="L176">
        <f>VLOOKUP($F176,Sheet1!$B:$L,9,0)</f>
        <v>0</v>
      </c>
      <c r="M176" s="61">
        <f>VLOOKUP($F176,Sheet1!$B:$L,10,0)</f>
        <v>0</v>
      </c>
    </row>
    <row r="177" spans="1:13">
      <c r="A177">
        <v>10</v>
      </c>
      <c r="B177">
        <v>400891</v>
      </c>
      <c r="C177" t="s">
        <v>326</v>
      </c>
      <c r="D177">
        <v>1</v>
      </c>
      <c r="E177" t="s">
        <v>1750</v>
      </c>
      <c r="F177" t="str">
        <f t="shared" si="2"/>
        <v>菠萝人1</v>
      </c>
      <c r="G177">
        <f>VLOOKUP($F177,Sheet1!$B:$L,4,0)</f>
        <v>1</v>
      </c>
      <c r="H177">
        <f>IF($D177&lt;4,VLOOKUP($F177,Sheet1!$B:$L,5,0),IF(AND($D177=4,$A177=10),VLOOKUP($F177,Sheet1!$B:$L,5,0),-VLOOKUP($F177,Sheet1!$B:$L,5,0)))</f>
        <v>0</v>
      </c>
      <c r="I177">
        <f>VLOOKUP($F177,Sheet1!$B:$L,6,0)</f>
        <v>0</v>
      </c>
      <c r="J177" t="str">
        <f>IF($D177&lt;4,VLOOKUP($F177,Sheet1!$B:$L,7,0),IF($D177=4,LEFT(VLOOKUP($F177,Sheet1!$B:$L,7,0),LEN(VLOOKUP($F177,Sheet1!$B:$L,7,0))-1)&amp;INT($A177/10),0))</f>
        <v>action_du_pt_1</v>
      </c>
      <c r="K177" t="str">
        <f>VLOOKUP($F177,Sheet1!$B:$L,8,0)</f>
        <v>action_du_pt_hit_1</v>
      </c>
      <c r="L177">
        <f>VLOOKUP($F177,Sheet1!$B:$L,9,0)</f>
        <v>0</v>
      </c>
      <c r="M177" s="61">
        <f>VLOOKUP($F177,Sheet1!$B:$L,10,0)</f>
        <v>0</v>
      </c>
    </row>
    <row r="178" spans="1:13">
      <c r="A178">
        <v>10</v>
      </c>
      <c r="B178">
        <v>401001</v>
      </c>
      <c r="C178" t="s">
        <v>327</v>
      </c>
      <c r="D178">
        <v>1</v>
      </c>
      <c r="E178" t="s">
        <v>1748</v>
      </c>
      <c r="F178" t="str">
        <f t="shared" si="2"/>
        <v>乌马洪1</v>
      </c>
      <c r="G178">
        <f>VLOOKUP($F178,Sheet1!$B:$L,4,0)</f>
        <v>1</v>
      </c>
      <c r="H178">
        <f>IF($D178&lt;4,VLOOKUP($F178,Sheet1!$B:$L,5,0),IF(AND($D178=4,$A178=10),VLOOKUP($F178,Sheet1!$B:$L,5,0),-VLOOKUP($F178,Sheet1!$B:$L,5,0)))</f>
        <v>0</v>
      </c>
      <c r="I178">
        <f>VLOOKUP($F178,Sheet1!$B:$L,6,0)</f>
        <v>0</v>
      </c>
      <c r="J178" t="str">
        <f>IF($D178&lt;4,VLOOKUP($F178,Sheet1!$B:$L,7,0),IF($D178=4,LEFT(VLOOKUP($F178,Sheet1!$B:$L,7,0),LEN(VLOOKUP($F178,Sheet1!$B:$L,7,0))-1)&amp;INT($A178/10),0))</f>
        <v>action_feng_pt_1</v>
      </c>
      <c r="K178" t="str">
        <f>VLOOKUP($F178,Sheet1!$B:$L,8,0)</f>
        <v>action_feng_pt_hit_1</v>
      </c>
      <c r="L178">
        <f>VLOOKUP($F178,Sheet1!$B:$L,9,0)</f>
        <v>0</v>
      </c>
      <c r="M178" s="61">
        <f>VLOOKUP($F178,Sheet1!$B:$L,10,0)</f>
        <v>0</v>
      </c>
    </row>
    <row r="179" spans="1:13">
      <c r="A179">
        <v>10</v>
      </c>
      <c r="B179">
        <v>401111</v>
      </c>
      <c r="C179" t="s">
        <v>328</v>
      </c>
      <c r="D179">
        <v>1</v>
      </c>
      <c r="E179" t="s">
        <v>1750</v>
      </c>
      <c r="F179" t="str">
        <f t="shared" si="2"/>
        <v>海比空格1</v>
      </c>
      <c r="G179">
        <f>VLOOKUP($F179,Sheet1!$B:$L,4,0)</f>
        <v>3</v>
      </c>
      <c r="H179">
        <f>IF($D179&lt;4,VLOOKUP($F179,Sheet1!$B:$L,5,0),IF(AND($D179=4,$A179=10),VLOOKUP($F179,Sheet1!$B:$L,5,0),-VLOOKUP($F179,Sheet1!$B:$L,5,0)))</f>
        <v>-100</v>
      </c>
      <c r="I179">
        <f>VLOOKUP($F179,Sheet1!$B:$L,6,0)</f>
        <v>-70</v>
      </c>
      <c r="J179" t="str">
        <f>IF($D179&lt;4,VLOOKUP($F179,Sheet1!$B:$L,7,0),IF($D179=4,LEFT(VLOOKUP($F179,Sheet1!$B:$L,7,0),LEN(VLOOKUP($F179,Sheet1!$B:$L,7,0))-1)&amp;INT($A179/10),0))</f>
        <v>action_gedou_pt_1</v>
      </c>
      <c r="K179" t="str">
        <f>VLOOKUP($F179,Sheet1!$B:$L,8,0)</f>
        <v>action_gedou_pt_hit_1</v>
      </c>
      <c r="L179">
        <f>VLOOKUP($F179,Sheet1!$B:$L,9,0)</f>
        <v>0</v>
      </c>
      <c r="M179" s="61">
        <f>VLOOKUP($F179,Sheet1!$B:$L,10,0)</f>
        <v>0</v>
      </c>
    </row>
    <row r="180" spans="1:13">
      <c r="A180">
        <v>20</v>
      </c>
      <c r="B180">
        <v>401221</v>
      </c>
      <c r="C180" t="s">
        <v>329</v>
      </c>
      <c r="D180">
        <v>1</v>
      </c>
      <c r="E180" t="s">
        <v>1750</v>
      </c>
      <c r="F180" t="str">
        <f t="shared" si="2"/>
        <v>快拳侠1</v>
      </c>
      <c r="G180">
        <f>VLOOKUP($F180,Sheet1!$B:$L,4,0)</f>
        <v>3</v>
      </c>
      <c r="H180">
        <f>IF($D180&lt;4,VLOOKUP($F180,Sheet1!$B:$L,5,0),IF(AND($D180=4,$A180=10),VLOOKUP($F180,Sheet1!$B:$L,5,0),-VLOOKUP($F180,Sheet1!$B:$L,5,0)))</f>
        <v>-100</v>
      </c>
      <c r="I180">
        <f>VLOOKUP($F180,Sheet1!$B:$L,6,0)</f>
        <v>-70</v>
      </c>
      <c r="J180" t="str">
        <f>IF($D180&lt;4,VLOOKUP($F180,Sheet1!$B:$L,7,0),IF($D180=4,LEFT(VLOOKUP($F180,Sheet1!$B:$L,7,0),LEN(VLOOKUP($F180,Sheet1!$B:$L,7,0))-1)&amp;INT($A180/10),0))</f>
        <v>action_gedou_pt_1</v>
      </c>
      <c r="K180" t="str">
        <f>VLOOKUP($F180,Sheet1!$B:$L,8,0)</f>
        <v>action_gedou_pt_hit_1</v>
      </c>
      <c r="L180">
        <f>VLOOKUP($F180,Sheet1!$B:$L,9,0)</f>
        <v>0</v>
      </c>
      <c r="M180" s="61">
        <f>VLOOKUP($F180,Sheet1!$B:$L,10,0)</f>
        <v>0</v>
      </c>
    </row>
    <row r="181" spans="1:13">
      <c r="A181">
        <v>10</v>
      </c>
      <c r="B181">
        <v>401331</v>
      </c>
      <c r="C181" t="s">
        <v>323</v>
      </c>
      <c r="D181">
        <v>1</v>
      </c>
      <c r="E181" t="s">
        <v>1750</v>
      </c>
      <c r="F181" t="str">
        <f t="shared" si="2"/>
        <v>万年蝉成虫1</v>
      </c>
      <c r="G181">
        <f>VLOOKUP($F181,Sheet1!$B:$L,4,0)</f>
        <v>1</v>
      </c>
      <c r="H181">
        <f>IF($D181&lt;4,VLOOKUP($F181,Sheet1!$B:$L,5,0),IF(AND($D181=4,$A181=10),VLOOKUP($F181,Sheet1!$B:$L,5,0),-VLOOKUP($F181,Sheet1!$B:$L,5,0)))</f>
        <v>0</v>
      </c>
      <c r="I181">
        <f>VLOOKUP($F181,Sheet1!$B:$L,6,0)</f>
        <v>0</v>
      </c>
      <c r="J181" t="str">
        <f>IF($D181&lt;4,VLOOKUP($F181,Sheet1!$B:$L,7,0),IF($D181=4,LEFT(VLOOKUP($F181,Sheet1!$B:$L,7,0),LEN(VLOOKUP($F181,Sheet1!$B:$L,7,0))-1)&amp;INT($A181/10),0))</f>
        <v>action_feng_pt_1</v>
      </c>
      <c r="K181" t="str">
        <f>VLOOKUP($F181,Sheet1!$B:$L,8,0)</f>
        <v>action_feng_pt_hit_1</v>
      </c>
      <c r="L181">
        <f>VLOOKUP($F181,Sheet1!$B:$L,9,0)</f>
        <v>0</v>
      </c>
      <c r="M181" s="61">
        <f>VLOOKUP($F181,Sheet1!$B:$L,10,0)</f>
        <v>0</v>
      </c>
    </row>
    <row r="182" spans="1:13">
      <c r="A182">
        <v>10</v>
      </c>
      <c r="B182">
        <v>401441</v>
      </c>
      <c r="C182" t="s">
        <v>8</v>
      </c>
      <c r="D182">
        <v>1</v>
      </c>
      <c r="E182" t="s">
        <v>1747</v>
      </c>
      <c r="F182" t="str">
        <f t="shared" si="2"/>
        <v>变异巨人1</v>
      </c>
      <c r="G182">
        <f>VLOOKUP($F182,Sheet1!$B:$L,4,0)</f>
        <v>7</v>
      </c>
      <c r="H182">
        <f>IF($D182&lt;4,VLOOKUP($F182,Sheet1!$B:$L,5,0),IF(AND($D182=4,$A182=10),VLOOKUP($F182,Sheet1!$B:$L,5,0),-VLOOKUP($F182,Sheet1!$B:$L,5,0)))</f>
        <v>0</v>
      </c>
      <c r="I182">
        <f>VLOOKUP($F182,Sheet1!$B:$L,6,0)</f>
        <v>-100</v>
      </c>
      <c r="J182" t="str">
        <f>IF($D182&lt;4,VLOOKUP($F182,Sheet1!$B:$L,7,0),IF($D182=4,LEFT(VLOOKUP($F182,Sheet1!$B:$L,7,0),LEN(VLOOKUP($F182,Sheet1!$B:$L,7,0))-1)&amp;INT($A182/10),0))</f>
        <v>action_gedou_pt_1</v>
      </c>
      <c r="K182" t="str">
        <f>VLOOKUP($F182,Sheet1!$B:$L,8,0)</f>
        <v>action_gedou_pt_hit_1</v>
      </c>
      <c r="L182">
        <f>VLOOKUP($F182,Sheet1!$B:$L,9,0)</f>
        <v>0</v>
      </c>
      <c r="M182" s="61">
        <f>VLOOKUP($F182,Sheet1!$B:$L,10,0)</f>
        <v>0</v>
      </c>
    </row>
    <row r="183" spans="1:13">
      <c r="A183">
        <v>20</v>
      </c>
      <c r="B183">
        <v>401551</v>
      </c>
      <c r="C183" t="s">
        <v>321</v>
      </c>
      <c r="D183">
        <v>1</v>
      </c>
      <c r="E183" t="s">
        <v>1749</v>
      </c>
      <c r="F183" t="str">
        <f t="shared" si="2"/>
        <v>古力斯尼亚1</v>
      </c>
      <c r="G183">
        <f>VLOOKUP($F183,Sheet1!$B:$L,4,0)</f>
        <v>7</v>
      </c>
      <c r="H183">
        <f>IF($D183&lt;4,VLOOKUP($F183,Sheet1!$B:$L,5,0),IF(AND($D183=4,$A183=10),VLOOKUP($F183,Sheet1!$B:$L,5,0),-VLOOKUP($F183,Sheet1!$B:$L,5,0)))</f>
        <v>-100</v>
      </c>
      <c r="I183">
        <f>VLOOKUP($F183,Sheet1!$B:$L,6,0)</f>
        <v>-70</v>
      </c>
      <c r="J183" t="str">
        <f>IF($D183&lt;4,VLOOKUP($F183,Sheet1!$B:$L,7,0),IF($D183=4,LEFT(VLOOKUP($F183,Sheet1!$B:$L,7,0),LEN(VLOOKUP($F183,Sheet1!$B:$L,7,0))-1)&amp;INT($A183/10),0))</f>
        <v>action_gedou_pt_1</v>
      </c>
      <c r="K183" t="str">
        <f>VLOOKUP($F183,Sheet1!$B:$L,8,0)</f>
        <v>action_hit_daoguang_jinse_02</v>
      </c>
      <c r="L183">
        <f>VLOOKUP($F183,Sheet1!$B:$L,9,0)</f>
        <v>0</v>
      </c>
      <c r="M183" s="61">
        <f>VLOOKUP($F183,Sheet1!$B:$L,10,0)</f>
        <v>0</v>
      </c>
    </row>
    <row r="184" spans="1:13">
      <c r="A184">
        <v>20</v>
      </c>
      <c r="B184">
        <v>401661</v>
      </c>
      <c r="C184" t="s">
        <v>59</v>
      </c>
      <c r="D184">
        <v>1</v>
      </c>
      <c r="E184" t="s">
        <v>1750</v>
      </c>
      <c r="F184" t="str">
        <f t="shared" si="2"/>
        <v>蜈蚣长老1</v>
      </c>
      <c r="G184">
        <f>VLOOKUP($F184,Sheet1!$B:$L,4,0)</f>
        <v>3</v>
      </c>
      <c r="H184">
        <f>IF($D184&lt;4,VLOOKUP($F184,Sheet1!$B:$L,5,0),IF(AND($D184=4,$A184=10),VLOOKUP($F184,Sheet1!$B:$L,5,0),-VLOOKUP($F184,Sheet1!$B:$L,5,0)))</f>
        <v>-100</v>
      </c>
      <c r="I184">
        <f>VLOOKUP($F184,Sheet1!$B:$L,6,0)</f>
        <v>-70</v>
      </c>
      <c r="J184" t="str">
        <f>IF($D184&lt;4,VLOOKUP($F184,Sheet1!$B:$L,7,0),IF($D184=4,LEFT(VLOOKUP($F184,Sheet1!$B:$L,7,0),LEN(VLOOKUP($F184,Sheet1!$B:$L,7,0))-1)&amp;INT($A184/10),0))</f>
        <v>action_yanshi_pt_1</v>
      </c>
      <c r="K184" t="str">
        <f>VLOOKUP($F184,Sheet1!$B:$L,8,0)</f>
        <v>action_yanshi_pt_hit_1</v>
      </c>
      <c r="L184">
        <f>VLOOKUP($F184,Sheet1!$B:$L,9,0)</f>
        <v>0</v>
      </c>
      <c r="M184" s="61">
        <f>VLOOKUP($F184,Sheet1!$B:$L,10,0)</f>
        <v>0</v>
      </c>
    </row>
    <row r="185" spans="1:13">
      <c r="A185">
        <v>20</v>
      </c>
      <c r="B185">
        <v>401771</v>
      </c>
      <c r="C185" t="s">
        <v>320</v>
      </c>
      <c r="D185">
        <v>1</v>
      </c>
      <c r="E185" t="s">
        <v>1745</v>
      </c>
      <c r="F185" t="str">
        <f t="shared" si="2"/>
        <v>银色獠牙1</v>
      </c>
      <c r="G185">
        <f>VLOOKUP($F185,Sheet1!$B:$L,4,0)</f>
        <v>1</v>
      </c>
      <c r="H185">
        <f>IF($D185&lt;4,VLOOKUP($F185,Sheet1!$B:$L,5,0),IF(AND($D185=4,$A185=10),VLOOKUP($F185,Sheet1!$B:$L,5,0),-VLOOKUP($F185,Sheet1!$B:$L,5,0)))</f>
        <v>0</v>
      </c>
      <c r="I185">
        <f>VLOOKUP($F185,Sheet1!$B:$L,6,0)</f>
        <v>0</v>
      </c>
      <c r="J185" t="str">
        <f>IF($D185&lt;4,VLOOKUP($F185,Sheet1!$B:$L,7,0),IF($D185=4,LEFT(VLOOKUP($F185,Sheet1!$B:$L,7,0),LEN(VLOOKUP($F185,Sheet1!$B:$L,7,0))-1)&amp;INT($A185/10),0))</f>
        <v>action_shui_pt_1</v>
      </c>
      <c r="K185" t="str">
        <f>VLOOKUP($F185,Sheet1!$B:$L,8,0)</f>
        <v>action_shui_pt_hit_1</v>
      </c>
      <c r="L185">
        <f>VLOOKUP($F185,Sheet1!$B:$L,9,0)</f>
        <v>0</v>
      </c>
      <c r="M185" s="61">
        <f>VLOOKUP($F185,Sheet1!$B:$L,10,0)</f>
        <v>0</v>
      </c>
    </row>
    <row r="186" spans="1:13">
      <c r="A186">
        <v>10</v>
      </c>
      <c r="B186">
        <v>401881</v>
      </c>
      <c r="C186" t="s">
        <v>58</v>
      </c>
      <c r="D186">
        <v>1</v>
      </c>
      <c r="E186" t="s">
        <v>1754</v>
      </c>
      <c r="F186" t="str">
        <f t="shared" si="2"/>
        <v>驱动骑士1</v>
      </c>
      <c r="G186">
        <f>VLOOKUP($F186,Sheet1!$B:$L,4,0)</f>
        <v>2</v>
      </c>
      <c r="H186">
        <f>IF($D186&lt;4,VLOOKUP($F186,Sheet1!$B:$L,5,0),IF(AND($D186=4,$A186=10),VLOOKUP($F186,Sheet1!$B:$L,5,0),-VLOOKUP($F186,Sheet1!$B:$L,5,0)))</f>
        <v>0</v>
      </c>
      <c r="I186">
        <f>VLOOKUP($F186,Sheet1!$B:$L,6,0)</f>
        <v>-100</v>
      </c>
      <c r="J186" t="str">
        <f>IF($D186&lt;4,VLOOKUP($F186,Sheet1!$B:$L,7,0),IF($D186=4,LEFT(VLOOKUP($F186,Sheet1!$B:$L,7,0),LEN(VLOOKUP($F186,Sheet1!$B:$L,7,0))-1)&amp;INT($A186/10),0))</f>
        <v>action_daojian_atk</v>
      </c>
      <c r="K186" t="str">
        <f>VLOOKUP($F186,Sheet1!$B:$L,8,0)</f>
        <v>action_hit_jinsedaoguang</v>
      </c>
      <c r="L186">
        <f>VLOOKUP($F186,Sheet1!$B:$L,9,0)</f>
        <v>0</v>
      </c>
      <c r="M186" s="61">
        <f>VLOOKUP($F186,Sheet1!$B:$L,10,0)</f>
        <v>0</v>
      </c>
    </row>
    <row r="187" spans="1:13">
      <c r="A187">
        <v>10</v>
      </c>
      <c r="B187">
        <v>401991</v>
      </c>
      <c r="C187" t="s">
        <v>105</v>
      </c>
      <c r="D187">
        <v>1</v>
      </c>
      <c r="E187" t="s">
        <v>1748</v>
      </c>
      <c r="F187" t="str">
        <f t="shared" si="2"/>
        <v>哈尔托里诺1</v>
      </c>
      <c r="G187">
        <f>VLOOKUP($F187,Sheet1!$B:$L,4,0)</f>
        <v>1</v>
      </c>
      <c r="H187">
        <f>IF($D187&lt;4,VLOOKUP($F187,Sheet1!$B:$L,5,0),IF(AND($D187=4,$A187=10),VLOOKUP($F187,Sheet1!$B:$L,5,0),-VLOOKUP($F187,Sheet1!$B:$L,5,0)))</f>
        <v>0</v>
      </c>
      <c r="I187">
        <f>VLOOKUP($F187,Sheet1!$B:$L,6,0)</f>
        <v>0</v>
      </c>
      <c r="J187" t="str">
        <f>IF($D187&lt;4,VLOOKUP($F187,Sheet1!$B:$L,7,0),IF($D187=4,LEFT(VLOOKUP($F187,Sheet1!$B:$L,7,0),LEN(VLOOKUP($F187,Sheet1!$B:$L,7,0))-1)&amp;INT($A187/10),0))</f>
        <v>action_du_pt_1</v>
      </c>
      <c r="K187" t="str">
        <f>VLOOKUP($F187,Sheet1!$B:$L,8,0)</f>
        <v>action_du_pt_hit_1</v>
      </c>
      <c r="L187">
        <f>VLOOKUP($F187,Sheet1!$B:$L,9,0)</f>
        <v>0</v>
      </c>
      <c r="M187" s="61">
        <f>VLOOKUP($F187,Sheet1!$B:$L,10,0)</f>
        <v>0</v>
      </c>
    </row>
    <row r="188" spans="1:13">
      <c r="A188">
        <v>10</v>
      </c>
      <c r="B188">
        <v>402101</v>
      </c>
      <c r="C188" t="s">
        <v>106</v>
      </c>
      <c r="D188">
        <v>1</v>
      </c>
      <c r="E188" t="s">
        <v>1750</v>
      </c>
      <c r="F188" t="str">
        <f t="shared" si="2"/>
        <v>白色雪怪1</v>
      </c>
      <c r="G188">
        <f>VLOOKUP($F188,Sheet1!$B:$L,4,0)</f>
        <v>1</v>
      </c>
      <c r="H188">
        <f>IF($D188&lt;4,VLOOKUP($F188,Sheet1!$B:$L,5,0),IF(AND($D188=4,$A188=10),VLOOKUP($F188,Sheet1!$B:$L,5,0),-VLOOKUP($F188,Sheet1!$B:$L,5,0)))</f>
        <v>0</v>
      </c>
      <c r="I188">
        <f>VLOOKUP($F188,Sheet1!$B:$L,6,0)</f>
        <v>0</v>
      </c>
      <c r="J188" t="str">
        <f>IF($D188&lt;4,VLOOKUP($F188,Sheet1!$B:$L,7,0),IF($D188=4,LEFT(VLOOKUP($F188,Sheet1!$B:$L,7,0),LEN(VLOOKUP($F188,Sheet1!$B:$L,7,0))-1)&amp;INT($A188/10),0))</f>
        <v>action_atk_pt_01</v>
      </c>
      <c r="K188" t="str">
        <f>VLOOKUP($F188,Sheet1!$B:$L,8,0)</f>
        <v>action_hit_1</v>
      </c>
      <c r="L188">
        <f>VLOOKUP($F188,Sheet1!$B:$L,9,0)</f>
        <v>0</v>
      </c>
      <c r="M188" s="61" t="str">
        <f>VLOOKUP($F188,Sheet1!$B:$L,10,0)</f>
        <v>sp_shoot_huangjinqiu</v>
      </c>
    </row>
    <row r="189" spans="1:13">
      <c r="A189">
        <v>10</v>
      </c>
      <c r="B189">
        <v>402211</v>
      </c>
      <c r="C189" t="s">
        <v>107</v>
      </c>
      <c r="D189">
        <v>1</v>
      </c>
      <c r="E189" t="s">
        <v>1750</v>
      </c>
      <c r="F189" t="str">
        <f t="shared" si="2"/>
        <v>光头拳怪1</v>
      </c>
      <c r="G189">
        <f>VLOOKUP($F189,Sheet1!$B:$L,4,0)</f>
        <v>3</v>
      </c>
      <c r="H189">
        <f>IF($D189&lt;4,VLOOKUP($F189,Sheet1!$B:$L,5,0),IF(AND($D189=4,$A189=10),VLOOKUP($F189,Sheet1!$B:$L,5,0),-VLOOKUP($F189,Sheet1!$B:$L,5,0)))</f>
        <v>-100</v>
      </c>
      <c r="I189">
        <f>VLOOKUP($F189,Sheet1!$B:$L,6,0)</f>
        <v>-70</v>
      </c>
      <c r="J189" t="str">
        <f>IF($D189&lt;4,VLOOKUP($F189,Sheet1!$B:$L,7,0),IF($D189=4,LEFT(VLOOKUP($F189,Sheet1!$B:$L,7,0),LEN(VLOOKUP($F189,Sheet1!$B:$L,7,0))-1)&amp;INT($A189/10),0))</f>
        <v>action_gedou_pt_1</v>
      </c>
      <c r="K189" t="str">
        <f>VLOOKUP($F189,Sheet1!$B:$L,8,0)</f>
        <v>action_gedou_pt_hit_1</v>
      </c>
      <c r="L189">
        <f>VLOOKUP($F189,Sheet1!$B:$L,9,0)</f>
        <v>0</v>
      </c>
      <c r="M189" s="61">
        <f>VLOOKUP($F189,Sheet1!$B:$L,10,0)</f>
        <v>0</v>
      </c>
    </row>
    <row r="190" spans="1:13">
      <c r="A190">
        <v>10</v>
      </c>
      <c r="B190">
        <v>402321</v>
      </c>
      <c r="C190" t="s">
        <v>131</v>
      </c>
      <c r="D190">
        <v>1</v>
      </c>
      <c r="E190" t="s">
        <v>1748</v>
      </c>
      <c r="F190" t="str">
        <f t="shared" si="2"/>
        <v>快拳黑人1</v>
      </c>
      <c r="G190">
        <f>VLOOKUP($F190,Sheet1!$B:$L,4,0)</f>
        <v>3</v>
      </c>
      <c r="H190">
        <f>IF($D190&lt;4,VLOOKUP($F190,Sheet1!$B:$L,5,0),IF(AND($D190=4,$A190=10),VLOOKUP($F190,Sheet1!$B:$L,5,0),-VLOOKUP($F190,Sheet1!$B:$L,5,0)))</f>
        <v>-100</v>
      </c>
      <c r="I190">
        <f>VLOOKUP($F190,Sheet1!$B:$L,6,0)</f>
        <v>-70</v>
      </c>
      <c r="J190" t="str">
        <f>IF($D190&lt;4,VLOOKUP($F190,Sheet1!$B:$L,7,0),IF($D190=4,LEFT(VLOOKUP($F190,Sheet1!$B:$L,7,0),LEN(VLOOKUP($F190,Sheet1!$B:$L,7,0))-1)&amp;INT($A190/10),0))</f>
        <v>action_gedou_pt_1</v>
      </c>
      <c r="K190" t="str">
        <f>VLOOKUP($F190,Sheet1!$B:$L,8,0)</f>
        <v>action_gedou_pt_hit_1</v>
      </c>
      <c r="L190">
        <f>VLOOKUP($F190,Sheet1!$B:$L,9,0)</f>
        <v>0</v>
      </c>
      <c r="M190" s="61">
        <f>VLOOKUP($F190,Sheet1!$B:$L,10,0)</f>
        <v>0</v>
      </c>
    </row>
    <row r="191" spans="1:13">
      <c r="A191">
        <v>10</v>
      </c>
      <c r="B191">
        <v>402431</v>
      </c>
      <c r="C191" t="s">
        <v>131</v>
      </c>
      <c r="D191">
        <v>1</v>
      </c>
      <c r="E191" t="s">
        <v>1747</v>
      </c>
      <c r="F191" t="str">
        <f t="shared" si="2"/>
        <v>快拳黑人1</v>
      </c>
      <c r="G191">
        <f>VLOOKUP($F191,Sheet1!$B:$L,4,0)</f>
        <v>3</v>
      </c>
      <c r="H191">
        <f>IF($D191&lt;4,VLOOKUP($F191,Sheet1!$B:$L,5,0),IF(AND($D191=4,$A191=10),VLOOKUP($F191,Sheet1!$B:$L,5,0),-VLOOKUP($F191,Sheet1!$B:$L,5,0)))</f>
        <v>-100</v>
      </c>
      <c r="I191">
        <f>VLOOKUP($F191,Sheet1!$B:$L,6,0)</f>
        <v>-70</v>
      </c>
      <c r="J191" t="str">
        <f>IF($D191&lt;4,VLOOKUP($F191,Sheet1!$B:$L,7,0),IF($D191=4,LEFT(VLOOKUP($F191,Sheet1!$B:$L,7,0),LEN(VLOOKUP($F191,Sheet1!$B:$L,7,0))-1)&amp;INT($A191/10),0))</f>
        <v>action_gedou_pt_1</v>
      </c>
      <c r="K191" t="str">
        <f>VLOOKUP($F191,Sheet1!$B:$L,8,0)</f>
        <v>action_gedou_pt_hit_1</v>
      </c>
      <c r="L191">
        <f>VLOOKUP($F191,Sheet1!$B:$L,9,0)</f>
        <v>0</v>
      </c>
      <c r="M191" s="61">
        <f>VLOOKUP($F191,Sheet1!$B:$L,10,0)</f>
        <v>0</v>
      </c>
    </row>
    <row r="192" spans="1:13">
      <c r="A192">
        <v>10</v>
      </c>
      <c r="B192">
        <v>402541</v>
      </c>
      <c r="C192" t="s">
        <v>80</v>
      </c>
      <c r="D192">
        <v>1</v>
      </c>
      <c r="E192" t="s">
        <v>1750</v>
      </c>
      <c r="F192" t="str">
        <f t="shared" si="2"/>
        <v>海底人1</v>
      </c>
      <c r="G192">
        <f>VLOOKUP($F192,Sheet1!$B:$L,4,0)</f>
        <v>3</v>
      </c>
      <c r="H192">
        <f>IF($D192&lt;4,VLOOKUP($F192,Sheet1!$B:$L,5,0),IF(AND($D192=4,$A192=10),VLOOKUP($F192,Sheet1!$B:$L,5,0),-VLOOKUP($F192,Sheet1!$B:$L,5,0)))</f>
        <v>-100</v>
      </c>
      <c r="I192">
        <f>VLOOKUP($F192,Sheet1!$B:$L,6,0)</f>
        <v>-70</v>
      </c>
      <c r="J192" t="str">
        <f>IF($D192&lt;4,VLOOKUP($F192,Sheet1!$B:$L,7,0),IF($D192=4,LEFT(VLOOKUP($F192,Sheet1!$B:$L,7,0),LEN(VLOOKUP($F192,Sheet1!$B:$L,7,0))-1)&amp;INT($A192/10),0))</f>
        <v>action_shui_pt_1</v>
      </c>
      <c r="K192" t="str">
        <f>VLOOKUP($F192,Sheet1!$B:$L,8,0)</f>
        <v>action_shui_pt_hit_1</v>
      </c>
      <c r="L192">
        <f>VLOOKUP($F192,Sheet1!$B:$L,9,0)</f>
        <v>0</v>
      </c>
      <c r="M192" s="61">
        <f>VLOOKUP($F192,Sheet1!$B:$L,10,0)</f>
        <v>0</v>
      </c>
    </row>
    <row r="193" spans="1:13">
      <c r="A193">
        <v>10</v>
      </c>
      <c r="B193">
        <v>402651</v>
      </c>
      <c r="C193" t="s">
        <v>108</v>
      </c>
      <c r="D193">
        <v>1</v>
      </c>
      <c r="E193" t="s">
        <v>1748</v>
      </c>
      <c r="F193" t="str">
        <f t="shared" si="2"/>
        <v>肌肉怪1</v>
      </c>
      <c r="G193">
        <f>VLOOKUP($F193,Sheet1!$B:$L,4,0)</f>
        <v>7</v>
      </c>
      <c r="H193">
        <f>IF($D193&lt;4,VLOOKUP($F193,Sheet1!$B:$L,5,0),IF(AND($D193=4,$A193=10),VLOOKUP($F193,Sheet1!$B:$L,5,0),-VLOOKUP($F193,Sheet1!$B:$L,5,0)))</f>
        <v>-100</v>
      </c>
      <c r="I193">
        <f>VLOOKUP($F193,Sheet1!$B:$L,6,0)</f>
        <v>-70</v>
      </c>
      <c r="J193" t="str">
        <f>IF($D193&lt;4,VLOOKUP($F193,Sheet1!$B:$L,7,0),IF($D193=4,LEFT(VLOOKUP($F193,Sheet1!$B:$L,7,0),LEN(VLOOKUP($F193,Sheet1!$B:$L,7,0))-1)&amp;INT($A193/10),0))</f>
        <v>action_gedou_pt_1</v>
      </c>
      <c r="K193" t="str">
        <f>VLOOKUP($F193,Sheet1!$B:$L,8,0)</f>
        <v>action_gedou_pt_hit_1</v>
      </c>
      <c r="L193">
        <f>VLOOKUP($F193,Sheet1!$B:$L,9,0)</f>
        <v>0</v>
      </c>
      <c r="M193" s="61">
        <f>VLOOKUP($F193,Sheet1!$B:$L,10,0)</f>
        <v>0</v>
      </c>
    </row>
    <row r="194" spans="1:13">
      <c r="A194">
        <v>10</v>
      </c>
      <c r="B194">
        <v>402761</v>
      </c>
      <c r="C194" t="s">
        <v>109</v>
      </c>
      <c r="D194">
        <v>1</v>
      </c>
      <c r="E194" t="s">
        <v>1748</v>
      </c>
      <c r="F194" t="str">
        <f t="shared" si="2"/>
        <v>三眼外星人1</v>
      </c>
      <c r="G194">
        <f>VLOOKUP($F194,Sheet1!$B:$L,4,0)</f>
        <v>1</v>
      </c>
      <c r="H194">
        <f>IF($D194&lt;4,VLOOKUP($F194,Sheet1!$B:$L,5,0),IF(AND($D194=4,$A194=10),VLOOKUP($F194,Sheet1!$B:$L,5,0),-VLOOKUP($F194,Sheet1!$B:$L,5,0)))</f>
        <v>0</v>
      </c>
      <c r="I194">
        <f>VLOOKUP($F194,Sheet1!$B:$L,6,0)</f>
        <v>0</v>
      </c>
      <c r="J194" t="str">
        <f>IF($D194&lt;4,VLOOKUP($F194,Sheet1!$B:$L,7,0),IF($D194=4,LEFT(VLOOKUP($F194,Sheet1!$B:$L,7,0),LEN(VLOOKUP($F194,Sheet1!$B:$L,7,0))-1)&amp;INT($A194/10),0))</f>
        <v>action_dian_pt_1</v>
      </c>
      <c r="K194" t="str">
        <f>VLOOKUP($F194,Sheet1!$B:$L,8,0)</f>
        <v>action_dian_pt_hit_1</v>
      </c>
      <c r="L194">
        <f>VLOOKUP($F194,Sheet1!$B:$L,9,0)</f>
        <v>0</v>
      </c>
      <c r="M194" s="61">
        <f>VLOOKUP($F194,Sheet1!$B:$L,10,0)</f>
        <v>0</v>
      </c>
    </row>
    <row r="195" spans="1:13">
      <c r="A195">
        <v>10</v>
      </c>
      <c r="B195">
        <v>402871</v>
      </c>
      <c r="C195" t="s">
        <v>110</v>
      </c>
      <c r="D195">
        <v>1</v>
      </c>
      <c r="E195" t="s">
        <v>1749</v>
      </c>
      <c r="F195" t="str">
        <f t="shared" si="2"/>
        <v>小女孩1</v>
      </c>
      <c r="G195">
        <f>VLOOKUP($F195,Sheet1!$B:$L,4,0)</f>
        <v>1</v>
      </c>
      <c r="H195">
        <f>IF($D195&lt;4,VLOOKUP($F195,Sheet1!$B:$L,5,0),IF(AND($D195=4,$A195=10),VLOOKUP($F195,Sheet1!$B:$L,5,0),-VLOOKUP($F195,Sheet1!$B:$L,5,0)))</f>
        <v>0</v>
      </c>
      <c r="I195">
        <f>VLOOKUP($F195,Sheet1!$B:$L,6,0)</f>
        <v>0</v>
      </c>
      <c r="J195" t="str">
        <f>IF($D195&lt;4,VLOOKUP($F195,Sheet1!$B:$L,7,0),IF($D195=4,LEFT(VLOOKUP($F195,Sheet1!$B:$L,7,0),LEN(VLOOKUP($F195,Sheet1!$B:$L,7,0))-1)&amp;INT($A195/10),0))</f>
        <v>action_feng_pt_1</v>
      </c>
      <c r="K195" t="str">
        <f>VLOOKUP($F195,Sheet1!$B:$L,8,0)</f>
        <v>action_feng_pt_hit_1</v>
      </c>
      <c r="L195">
        <f>VLOOKUP($F195,Sheet1!$B:$L,9,0)</f>
        <v>0</v>
      </c>
      <c r="M195" s="61">
        <f>VLOOKUP($F195,Sheet1!$B:$L,10,0)</f>
        <v>0</v>
      </c>
    </row>
    <row r="196" spans="1:13">
      <c r="A196">
        <v>10</v>
      </c>
      <c r="B196">
        <v>402981</v>
      </c>
      <c r="C196" t="s">
        <v>118</v>
      </c>
      <c r="D196">
        <v>1</v>
      </c>
      <c r="E196" t="s">
        <v>1750</v>
      </c>
      <c r="F196" t="str">
        <f t="shared" si="2"/>
        <v>蜘蛛怪1</v>
      </c>
      <c r="G196">
        <f>VLOOKUP($F196,Sheet1!$B:$L,4,0)</f>
        <v>1</v>
      </c>
      <c r="H196">
        <f>IF($D196&lt;4,VLOOKUP($F196,Sheet1!$B:$L,5,0),IF(AND($D196=4,$A196=10),VLOOKUP($F196,Sheet1!$B:$L,5,0),-VLOOKUP($F196,Sheet1!$B:$L,5,0)))</f>
        <v>0</v>
      </c>
      <c r="I196">
        <f>VLOOKUP($F196,Sheet1!$B:$L,6,0)</f>
        <v>0</v>
      </c>
      <c r="J196" t="str">
        <f>IF($D196&lt;4,VLOOKUP($F196,Sheet1!$B:$L,7,0),IF($D196=4,LEFT(VLOOKUP($F196,Sheet1!$B:$L,7,0),LEN(VLOOKUP($F196,Sheet1!$B:$L,7,0))-1)&amp;INT($A196/10),0))</f>
        <v>action_du_pt_1</v>
      </c>
      <c r="K196" t="str">
        <f>VLOOKUP($F196,Sheet1!$B:$L,8,0)</f>
        <v>action_du_pt_hit_1</v>
      </c>
      <c r="L196">
        <f>VLOOKUP($F196,Sheet1!$B:$L,9,0)</f>
        <v>0</v>
      </c>
      <c r="M196" s="61">
        <f>VLOOKUP($F196,Sheet1!$B:$L,10,0)</f>
        <v>0</v>
      </c>
    </row>
    <row r="197" spans="1:13">
      <c r="A197">
        <v>10</v>
      </c>
      <c r="B197">
        <v>403091</v>
      </c>
      <c r="C197" t="s">
        <v>111</v>
      </c>
      <c r="D197">
        <v>1</v>
      </c>
      <c r="E197" t="s">
        <v>1748</v>
      </c>
      <c r="F197" t="str">
        <f t="shared" si="2"/>
        <v>霸王花1</v>
      </c>
      <c r="G197">
        <f>VLOOKUP($F197,Sheet1!$B:$L,4,0)</f>
        <v>1</v>
      </c>
      <c r="H197">
        <f>IF($D197&lt;4,VLOOKUP($F197,Sheet1!$B:$L,5,0),IF(AND($D197=4,$A197=10),VLOOKUP($F197,Sheet1!$B:$L,5,0),-VLOOKUP($F197,Sheet1!$B:$L,5,0)))</f>
        <v>0</v>
      </c>
      <c r="I197">
        <f>VLOOKUP($F197,Sheet1!$B:$L,6,0)</f>
        <v>0</v>
      </c>
      <c r="J197" t="str">
        <f>IF($D197&lt;4,VLOOKUP($F197,Sheet1!$B:$L,7,0),IF($D197=4,LEFT(VLOOKUP($F197,Sheet1!$B:$L,7,0),LEN(VLOOKUP($F197,Sheet1!$B:$L,7,0))-1)&amp;INT($A197/10),0))</f>
        <v>action_du_pt_1</v>
      </c>
      <c r="K197" t="str">
        <f>VLOOKUP($F197,Sheet1!$B:$L,8,0)</f>
        <v>action_du_pt_hit_1</v>
      </c>
      <c r="L197">
        <f>VLOOKUP($F197,Sheet1!$B:$L,9,0)</f>
        <v>0</v>
      </c>
      <c r="M197" s="61">
        <f>VLOOKUP($F197,Sheet1!$B:$L,10,0)</f>
        <v>0</v>
      </c>
    </row>
    <row r="198" spans="1:13">
      <c r="A198">
        <v>10</v>
      </c>
      <c r="B198">
        <v>403201</v>
      </c>
      <c r="C198" t="s">
        <v>112</v>
      </c>
      <c r="D198">
        <v>1</v>
      </c>
      <c r="E198" t="s">
        <v>1750</v>
      </c>
      <c r="F198" t="str">
        <f t="shared" si="2"/>
        <v>道馆弟子1</v>
      </c>
      <c r="G198">
        <f>VLOOKUP($F198,Sheet1!$B:$L,4,0)</f>
        <v>3</v>
      </c>
      <c r="H198">
        <f>IF($D198&lt;4,VLOOKUP($F198,Sheet1!$B:$L,5,0),IF(AND($D198=4,$A198=10),VLOOKUP($F198,Sheet1!$B:$L,5,0),-VLOOKUP($F198,Sheet1!$B:$L,5,0)))</f>
        <v>-100</v>
      </c>
      <c r="I198">
        <f>VLOOKUP($F198,Sheet1!$B:$L,6,0)</f>
        <v>-70</v>
      </c>
      <c r="J198" t="str">
        <f>IF($D198&lt;4,VLOOKUP($F198,Sheet1!$B:$L,7,0),IF($D198=4,LEFT(VLOOKUP($F198,Sheet1!$B:$L,7,0),LEN(VLOOKUP($F198,Sheet1!$B:$L,7,0))-1)&amp;INT($A198/10),0))</f>
        <v>action_gedou_pt_1</v>
      </c>
      <c r="K198" t="str">
        <f>VLOOKUP($F198,Sheet1!$B:$L,8,0)</f>
        <v>action_gedou_pt_hit_1</v>
      </c>
      <c r="L198">
        <f>VLOOKUP($F198,Sheet1!$B:$L,9,0)</f>
        <v>0</v>
      </c>
      <c r="M198" s="61">
        <f>VLOOKUP($F198,Sheet1!$B:$L,10,0)</f>
        <v>0</v>
      </c>
    </row>
    <row r="199" spans="1:13">
      <c r="A199">
        <v>10</v>
      </c>
      <c r="B199">
        <v>403311</v>
      </c>
      <c r="C199" t="s">
        <v>80</v>
      </c>
      <c r="D199">
        <v>1</v>
      </c>
      <c r="E199" t="s">
        <v>1750</v>
      </c>
      <c r="F199" t="str">
        <f t="shared" ref="F199:F262" si="3">IF(TYPE($C199)=2,$C199&amp;$D199,INT($C199&amp;$D199))</f>
        <v>海底人1</v>
      </c>
      <c r="G199">
        <f>VLOOKUP($F199,Sheet1!$B:$L,4,0)</f>
        <v>3</v>
      </c>
      <c r="H199">
        <f>IF($D199&lt;4,VLOOKUP($F199,Sheet1!$B:$L,5,0),IF(AND($D199=4,$A199=10),VLOOKUP($F199,Sheet1!$B:$L,5,0),-VLOOKUP($F199,Sheet1!$B:$L,5,0)))</f>
        <v>-100</v>
      </c>
      <c r="I199">
        <f>VLOOKUP($F199,Sheet1!$B:$L,6,0)</f>
        <v>-70</v>
      </c>
      <c r="J199" t="str">
        <f>IF($D199&lt;4,VLOOKUP($F199,Sheet1!$B:$L,7,0),IF($D199=4,LEFT(VLOOKUP($F199,Sheet1!$B:$L,7,0),LEN(VLOOKUP($F199,Sheet1!$B:$L,7,0))-1)&amp;INT($A199/10),0))</f>
        <v>action_shui_pt_1</v>
      </c>
      <c r="K199" t="str">
        <f>VLOOKUP($F199,Sheet1!$B:$L,8,0)</f>
        <v>action_shui_pt_hit_1</v>
      </c>
      <c r="L199">
        <f>VLOOKUP($F199,Sheet1!$B:$L,9,0)</f>
        <v>0</v>
      </c>
      <c r="M199" s="61">
        <f>VLOOKUP($F199,Sheet1!$B:$L,10,0)</f>
        <v>0</v>
      </c>
    </row>
    <row r="200" spans="1:13">
      <c r="A200">
        <v>10</v>
      </c>
      <c r="B200">
        <v>403421</v>
      </c>
      <c r="C200" t="s">
        <v>112</v>
      </c>
      <c r="D200">
        <v>1</v>
      </c>
      <c r="E200" t="s">
        <v>1748</v>
      </c>
      <c r="F200" t="str">
        <f t="shared" si="3"/>
        <v>道馆弟子1</v>
      </c>
      <c r="G200">
        <f>VLOOKUP($F200,Sheet1!$B:$L,4,0)</f>
        <v>3</v>
      </c>
      <c r="H200">
        <f>IF($D200&lt;4,VLOOKUP($F200,Sheet1!$B:$L,5,0),IF(AND($D200=4,$A200=10),VLOOKUP($F200,Sheet1!$B:$L,5,0),-VLOOKUP($F200,Sheet1!$B:$L,5,0)))</f>
        <v>-100</v>
      </c>
      <c r="I200">
        <f>VLOOKUP($F200,Sheet1!$B:$L,6,0)</f>
        <v>-70</v>
      </c>
      <c r="J200" t="str">
        <f>IF($D200&lt;4,VLOOKUP($F200,Sheet1!$B:$L,7,0),IF($D200=4,LEFT(VLOOKUP($F200,Sheet1!$B:$L,7,0),LEN(VLOOKUP($F200,Sheet1!$B:$L,7,0))-1)&amp;INT($A200/10),0))</f>
        <v>action_gedou_pt_1</v>
      </c>
      <c r="K200" t="str">
        <f>VLOOKUP($F200,Sheet1!$B:$L,8,0)</f>
        <v>action_gedou_pt_hit_1</v>
      </c>
      <c r="L200">
        <f>VLOOKUP($F200,Sheet1!$B:$L,9,0)</f>
        <v>0</v>
      </c>
      <c r="M200" s="61">
        <f>VLOOKUP($F200,Sheet1!$B:$L,10,0)</f>
        <v>0</v>
      </c>
    </row>
    <row r="201" spans="1:13">
      <c r="A201">
        <v>10</v>
      </c>
      <c r="B201">
        <v>403531</v>
      </c>
      <c r="C201" t="s">
        <v>117</v>
      </c>
      <c r="D201">
        <v>1</v>
      </c>
      <c r="E201" t="s">
        <v>1748</v>
      </c>
      <c r="F201" t="str">
        <f t="shared" si="3"/>
        <v>空手道弟子1</v>
      </c>
      <c r="G201">
        <f>VLOOKUP($F201,Sheet1!$B:$L,4,0)</f>
        <v>3</v>
      </c>
      <c r="H201">
        <f>IF($D201&lt;4,VLOOKUP($F201,Sheet1!$B:$L,5,0),IF(AND($D201=4,$A201=10),VLOOKUP($F201,Sheet1!$B:$L,5,0),-VLOOKUP($F201,Sheet1!$B:$L,5,0)))</f>
        <v>-100</v>
      </c>
      <c r="I201">
        <f>VLOOKUP($F201,Sheet1!$B:$L,6,0)</f>
        <v>-70</v>
      </c>
      <c r="J201" t="str">
        <f>IF($D201&lt;4,VLOOKUP($F201,Sheet1!$B:$L,7,0),IF($D201=4,LEFT(VLOOKUP($F201,Sheet1!$B:$L,7,0),LEN(VLOOKUP($F201,Sheet1!$B:$L,7,0))-1)&amp;INT($A201/10),0))</f>
        <v>action_gedou_pt_1</v>
      </c>
      <c r="K201" t="str">
        <f>VLOOKUP($F201,Sheet1!$B:$L,8,0)</f>
        <v>action_gedou_pt_hit_1</v>
      </c>
      <c r="L201">
        <f>VLOOKUP($F201,Sheet1!$B:$L,9,0)</f>
        <v>0</v>
      </c>
      <c r="M201" s="61">
        <f>VLOOKUP($F201,Sheet1!$B:$L,10,0)</f>
        <v>0</v>
      </c>
    </row>
    <row r="202" spans="1:13">
      <c r="A202">
        <v>10</v>
      </c>
      <c r="B202">
        <v>403641</v>
      </c>
      <c r="C202" t="s">
        <v>113</v>
      </c>
      <c r="D202">
        <v>1</v>
      </c>
      <c r="E202" t="s">
        <v>1750</v>
      </c>
      <c r="F202" t="str">
        <f t="shared" si="3"/>
        <v>原始野人1</v>
      </c>
      <c r="G202">
        <f>VLOOKUP($F202,Sheet1!$B:$L,4,0)</f>
        <v>3</v>
      </c>
      <c r="H202">
        <f>IF($D202&lt;4,VLOOKUP($F202,Sheet1!$B:$L,5,0),IF(AND($D202=4,$A202=10),VLOOKUP($F202,Sheet1!$B:$L,5,0),-VLOOKUP($F202,Sheet1!$B:$L,5,0)))</f>
        <v>-100</v>
      </c>
      <c r="I202">
        <f>VLOOKUP($F202,Sheet1!$B:$L,6,0)</f>
        <v>-70</v>
      </c>
      <c r="J202" t="str">
        <f>IF($D202&lt;4,VLOOKUP($F202,Sheet1!$B:$L,7,0),IF($D202=4,LEFT(VLOOKUP($F202,Sheet1!$B:$L,7,0),LEN(VLOOKUP($F202,Sheet1!$B:$L,7,0))-1)&amp;INT($A202/10),0))</f>
        <v>action_gedou_pt_1</v>
      </c>
      <c r="K202" t="str">
        <f>VLOOKUP($F202,Sheet1!$B:$L,8,0)</f>
        <v>action_gedou_pt_hit_1</v>
      </c>
      <c r="L202">
        <f>VLOOKUP($F202,Sheet1!$B:$L,9,0)</f>
        <v>0</v>
      </c>
      <c r="M202" s="61">
        <f>VLOOKUP($F202,Sheet1!$B:$L,10,0)</f>
        <v>0</v>
      </c>
    </row>
    <row r="203" spans="1:13">
      <c r="A203">
        <v>10</v>
      </c>
      <c r="B203">
        <v>403751</v>
      </c>
      <c r="C203" t="s">
        <v>118</v>
      </c>
      <c r="D203">
        <v>1</v>
      </c>
      <c r="E203" t="s">
        <v>1748</v>
      </c>
      <c r="F203" t="str">
        <f t="shared" si="3"/>
        <v>蜘蛛怪1</v>
      </c>
      <c r="G203">
        <f>VLOOKUP($F203,Sheet1!$B:$L,4,0)</f>
        <v>1</v>
      </c>
      <c r="H203">
        <f>IF($D203&lt;4,VLOOKUP($F203,Sheet1!$B:$L,5,0),IF(AND($D203=4,$A203=10),VLOOKUP($F203,Sheet1!$B:$L,5,0),-VLOOKUP($F203,Sheet1!$B:$L,5,0)))</f>
        <v>0</v>
      </c>
      <c r="I203">
        <f>VLOOKUP($F203,Sheet1!$B:$L,6,0)</f>
        <v>0</v>
      </c>
      <c r="J203" t="str">
        <f>IF($D203&lt;4,VLOOKUP($F203,Sheet1!$B:$L,7,0),IF($D203=4,LEFT(VLOOKUP($F203,Sheet1!$B:$L,7,0),LEN(VLOOKUP($F203,Sheet1!$B:$L,7,0))-1)&amp;INT($A203/10),0))</f>
        <v>action_du_pt_1</v>
      </c>
      <c r="K203" t="str">
        <f>VLOOKUP($F203,Sheet1!$B:$L,8,0)</f>
        <v>action_du_pt_hit_1</v>
      </c>
      <c r="L203">
        <f>VLOOKUP($F203,Sheet1!$B:$L,9,0)</f>
        <v>0</v>
      </c>
      <c r="M203" s="61">
        <f>VLOOKUP($F203,Sheet1!$B:$L,10,0)</f>
        <v>0</v>
      </c>
    </row>
    <row r="204" spans="1:13">
      <c r="A204">
        <v>10</v>
      </c>
      <c r="B204">
        <v>403861</v>
      </c>
      <c r="C204" t="s">
        <v>112</v>
      </c>
      <c r="D204">
        <v>1</v>
      </c>
      <c r="E204" t="s">
        <v>1749</v>
      </c>
      <c r="F204" t="str">
        <f t="shared" si="3"/>
        <v>道馆弟子1</v>
      </c>
      <c r="G204">
        <f>VLOOKUP($F204,Sheet1!$B:$L,4,0)</f>
        <v>3</v>
      </c>
      <c r="H204">
        <f>IF($D204&lt;4,VLOOKUP($F204,Sheet1!$B:$L,5,0),IF(AND($D204=4,$A204=10),VLOOKUP($F204,Sheet1!$B:$L,5,0),-VLOOKUP($F204,Sheet1!$B:$L,5,0)))</f>
        <v>-100</v>
      </c>
      <c r="I204">
        <f>VLOOKUP($F204,Sheet1!$B:$L,6,0)</f>
        <v>-70</v>
      </c>
      <c r="J204" t="str">
        <f>IF($D204&lt;4,VLOOKUP($F204,Sheet1!$B:$L,7,0),IF($D204=4,LEFT(VLOOKUP($F204,Sheet1!$B:$L,7,0),LEN(VLOOKUP($F204,Sheet1!$B:$L,7,0))-1)&amp;INT($A204/10),0))</f>
        <v>action_gedou_pt_1</v>
      </c>
      <c r="K204" t="str">
        <f>VLOOKUP($F204,Sheet1!$B:$L,8,0)</f>
        <v>action_gedou_pt_hit_1</v>
      </c>
      <c r="L204">
        <f>VLOOKUP($F204,Sheet1!$B:$L,9,0)</f>
        <v>0</v>
      </c>
      <c r="M204" s="61">
        <f>VLOOKUP($F204,Sheet1!$B:$L,10,0)</f>
        <v>0</v>
      </c>
    </row>
    <row r="205" spans="1:13">
      <c r="A205">
        <v>10</v>
      </c>
      <c r="B205">
        <v>403971</v>
      </c>
      <c r="C205" t="s">
        <v>114</v>
      </c>
      <c r="D205">
        <v>1</v>
      </c>
      <c r="E205" t="s">
        <v>1750</v>
      </c>
      <c r="F205" t="str">
        <f t="shared" si="3"/>
        <v>岩石怪1</v>
      </c>
      <c r="G205">
        <f>VLOOKUP($F205,Sheet1!$B:$L,4,0)</f>
        <v>3</v>
      </c>
      <c r="H205">
        <f>IF($D205&lt;4,VLOOKUP($F205,Sheet1!$B:$L,5,0),IF(AND($D205=4,$A205=10),VLOOKUP($F205,Sheet1!$B:$L,5,0),-VLOOKUP($F205,Sheet1!$B:$L,5,0)))</f>
        <v>-100</v>
      </c>
      <c r="I205">
        <f>VLOOKUP($F205,Sheet1!$B:$L,6,0)</f>
        <v>-70</v>
      </c>
      <c r="J205" t="str">
        <f>IF($D205&lt;4,VLOOKUP($F205,Sheet1!$B:$L,7,0),IF($D205=4,LEFT(VLOOKUP($F205,Sheet1!$B:$L,7,0),LEN(VLOOKUP($F205,Sheet1!$B:$L,7,0))-1)&amp;INT($A205/10),0))</f>
        <v>action_yanshi_pt_1</v>
      </c>
      <c r="K205" t="str">
        <f>VLOOKUP($F205,Sheet1!$B:$L,8,0)</f>
        <v>action_yanshi_pt_hit_1</v>
      </c>
      <c r="L205">
        <f>VLOOKUP($F205,Sheet1!$B:$L,9,0)</f>
        <v>0</v>
      </c>
      <c r="M205" s="61">
        <f>VLOOKUP($F205,Sheet1!$B:$L,10,0)</f>
        <v>0</v>
      </c>
    </row>
    <row r="206" spans="1:13">
      <c r="A206">
        <v>10</v>
      </c>
      <c r="B206">
        <v>404081</v>
      </c>
      <c r="C206" t="s">
        <v>107</v>
      </c>
      <c r="D206">
        <v>1</v>
      </c>
      <c r="E206" t="s">
        <v>1750</v>
      </c>
      <c r="F206" t="str">
        <f t="shared" si="3"/>
        <v>光头拳怪1</v>
      </c>
      <c r="G206">
        <f>VLOOKUP($F206,Sheet1!$B:$L,4,0)</f>
        <v>3</v>
      </c>
      <c r="H206">
        <f>IF($D206&lt;4,VLOOKUP($F206,Sheet1!$B:$L,5,0),IF(AND($D206=4,$A206=10),VLOOKUP($F206,Sheet1!$B:$L,5,0),-VLOOKUP($F206,Sheet1!$B:$L,5,0)))</f>
        <v>-100</v>
      </c>
      <c r="I206">
        <f>VLOOKUP($F206,Sheet1!$B:$L,6,0)</f>
        <v>-70</v>
      </c>
      <c r="J206" t="str">
        <f>IF($D206&lt;4,VLOOKUP($F206,Sheet1!$B:$L,7,0),IF($D206=4,LEFT(VLOOKUP($F206,Sheet1!$B:$L,7,0),LEN(VLOOKUP($F206,Sheet1!$B:$L,7,0))-1)&amp;INT($A206/10),0))</f>
        <v>action_gedou_pt_1</v>
      </c>
      <c r="K206" t="str">
        <f>VLOOKUP($F206,Sheet1!$B:$L,8,0)</f>
        <v>action_gedou_pt_hit_1</v>
      </c>
      <c r="L206">
        <f>VLOOKUP($F206,Sheet1!$B:$L,9,0)</f>
        <v>0</v>
      </c>
      <c r="M206" s="61">
        <f>VLOOKUP($F206,Sheet1!$B:$L,10,0)</f>
        <v>0</v>
      </c>
    </row>
    <row r="207" spans="1:13">
      <c r="A207">
        <v>10</v>
      </c>
      <c r="B207">
        <v>404191</v>
      </c>
      <c r="C207" t="s">
        <v>112</v>
      </c>
      <c r="D207">
        <v>1</v>
      </c>
      <c r="E207" t="s">
        <v>1748</v>
      </c>
      <c r="F207" t="str">
        <f t="shared" si="3"/>
        <v>道馆弟子1</v>
      </c>
      <c r="G207">
        <f>VLOOKUP($F207,Sheet1!$B:$L,4,0)</f>
        <v>3</v>
      </c>
      <c r="H207">
        <f>IF($D207&lt;4,VLOOKUP($F207,Sheet1!$B:$L,5,0),IF(AND($D207=4,$A207=10),VLOOKUP($F207,Sheet1!$B:$L,5,0),-VLOOKUP($F207,Sheet1!$B:$L,5,0)))</f>
        <v>-100</v>
      </c>
      <c r="I207">
        <f>VLOOKUP($F207,Sheet1!$B:$L,6,0)</f>
        <v>-70</v>
      </c>
      <c r="J207" t="str">
        <f>IF($D207&lt;4,VLOOKUP($F207,Sheet1!$B:$L,7,0),IF($D207=4,LEFT(VLOOKUP($F207,Sheet1!$B:$L,7,0),LEN(VLOOKUP($F207,Sheet1!$B:$L,7,0))-1)&amp;INT($A207/10),0))</f>
        <v>action_gedou_pt_1</v>
      </c>
      <c r="K207" t="str">
        <f>VLOOKUP($F207,Sheet1!$B:$L,8,0)</f>
        <v>action_gedou_pt_hit_1</v>
      </c>
      <c r="L207">
        <f>VLOOKUP($F207,Sheet1!$B:$L,9,0)</f>
        <v>0</v>
      </c>
      <c r="M207" s="61">
        <f>VLOOKUP($F207,Sheet1!$B:$L,10,0)</f>
        <v>0</v>
      </c>
    </row>
    <row r="208" spans="1:13">
      <c r="A208">
        <v>10</v>
      </c>
      <c r="B208">
        <v>404301</v>
      </c>
      <c r="C208" t="s">
        <v>115</v>
      </c>
      <c r="D208">
        <v>1</v>
      </c>
      <c r="E208" t="s">
        <v>1750</v>
      </c>
      <c r="F208" t="str">
        <f t="shared" si="3"/>
        <v>小美女1</v>
      </c>
      <c r="G208">
        <f>VLOOKUP($F208,Sheet1!$B:$L,4,0)</f>
        <v>1</v>
      </c>
      <c r="H208">
        <f>IF($D208&lt;4,VLOOKUP($F208,Sheet1!$B:$L,5,0),IF(AND($D208=4,$A208=10),VLOOKUP($F208,Sheet1!$B:$L,5,0),-VLOOKUP($F208,Sheet1!$B:$L,5,0)))</f>
        <v>0</v>
      </c>
      <c r="I208">
        <f>VLOOKUP($F208,Sheet1!$B:$L,6,0)</f>
        <v>0</v>
      </c>
      <c r="J208" t="str">
        <f>IF($D208&lt;4,VLOOKUP($F208,Sheet1!$B:$L,7,0),IF($D208=4,LEFT(VLOOKUP($F208,Sheet1!$B:$L,7,0),LEN(VLOOKUP($F208,Sheet1!$B:$L,7,0))-1)&amp;INT($A208/10),0))</f>
        <v>action_feng_pt_1</v>
      </c>
      <c r="K208" t="str">
        <f>VLOOKUP($F208,Sheet1!$B:$L,8,0)</f>
        <v>action_feng_pt_hit_1</v>
      </c>
      <c r="L208">
        <f>VLOOKUP($F208,Sheet1!$B:$L,9,0)</f>
        <v>0</v>
      </c>
      <c r="M208" s="61">
        <f>VLOOKUP($F208,Sheet1!$B:$L,10,0)</f>
        <v>0</v>
      </c>
    </row>
    <row r="209" spans="1:13">
      <c r="A209">
        <v>10</v>
      </c>
      <c r="B209">
        <v>404411</v>
      </c>
      <c r="C209" t="s">
        <v>112</v>
      </c>
      <c r="D209">
        <v>1</v>
      </c>
      <c r="E209" t="s">
        <v>1747</v>
      </c>
      <c r="F209" t="str">
        <f t="shared" si="3"/>
        <v>道馆弟子1</v>
      </c>
      <c r="G209">
        <f>VLOOKUP($F209,Sheet1!$B:$L,4,0)</f>
        <v>3</v>
      </c>
      <c r="H209">
        <f>IF($D209&lt;4,VLOOKUP($F209,Sheet1!$B:$L,5,0),IF(AND($D209=4,$A209=10),VLOOKUP($F209,Sheet1!$B:$L,5,0),-VLOOKUP($F209,Sheet1!$B:$L,5,0)))</f>
        <v>-100</v>
      </c>
      <c r="I209">
        <f>VLOOKUP($F209,Sheet1!$B:$L,6,0)</f>
        <v>-70</v>
      </c>
      <c r="J209" t="str">
        <f>IF($D209&lt;4,VLOOKUP($F209,Sheet1!$B:$L,7,0),IF($D209=4,LEFT(VLOOKUP($F209,Sheet1!$B:$L,7,0),LEN(VLOOKUP($F209,Sheet1!$B:$L,7,0))-1)&amp;INT($A209/10),0))</f>
        <v>action_gedou_pt_1</v>
      </c>
      <c r="K209" t="str">
        <f>VLOOKUP($F209,Sheet1!$B:$L,8,0)</f>
        <v>action_gedou_pt_hit_1</v>
      </c>
      <c r="L209">
        <f>VLOOKUP($F209,Sheet1!$B:$L,9,0)</f>
        <v>0</v>
      </c>
      <c r="M209" s="61">
        <f>VLOOKUP($F209,Sheet1!$B:$L,10,0)</f>
        <v>0</v>
      </c>
    </row>
    <row r="210" spans="1:13">
      <c r="A210">
        <v>10</v>
      </c>
      <c r="B210">
        <v>404521</v>
      </c>
      <c r="C210" t="s">
        <v>134</v>
      </c>
      <c r="D210">
        <v>1</v>
      </c>
      <c r="E210" t="s">
        <v>1750</v>
      </c>
      <c r="F210" t="str">
        <f t="shared" si="3"/>
        <v>小猪储蓄罐1</v>
      </c>
      <c r="G210">
        <f>VLOOKUP($F210,Sheet1!$B:$L,4,0)</f>
        <v>1</v>
      </c>
      <c r="H210">
        <f>IF($D210&lt;4,VLOOKUP($F210,Sheet1!$B:$L,5,0),IF(AND($D210=4,$A210=10),VLOOKUP($F210,Sheet1!$B:$L,5,0),-VLOOKUP($F210,Sheet1!$B:$L,5,0)))</f>
        <v>0</v>
      </c>
      <c r="I210">
        <f>VLOOKUP($F210,Sheet1!$B:$L,6,0)</f>
        <v>0</v>
      </c>
      <c r="J210" t="str">
        <f>IF($D210&lt;4,VLOOKUP($F210,Sheet1!$B:$L,7,0),IF($D210=4,LEFT(VLOOKUP($F210,Sheet1!$B:$L,7,0),LEN(VLOOKUP($F210,Sheet1!$B:$L,7,0))-1)&amp;INT($A210/10),0))</f>
        <v>action_dian_pt_1</v>
      </c>
      <c r="K210" t="str">
        <f>VLOOKUP($F210,Sheet1!$B:$L,8,0)</f>
        <v>action_dian_pt_hit_1</v>
      </c>
      <c r="L210">
        <f>VLOOKUP($F210,Sheet1!$B:$L,9,0)</f>
        <v>0</v>
      </c>
      <c r="M210" s="61">
        <f>VLOOKUP($F210,Sheet1!$B:$L,10,0)</f>
        <v>0</v>
      </c>
    </row>
    <row r="211" spans="1:13">
      <c r="A211">
        <v>10</v>
      </c>
      <c r="B211">
        <v>404631</v>
      </c>
      <c r="C211" t="s">
        <v>126</v>
      </c>
      <c r="D211">
        <v>1</v>
      </c>
      <c r="E211" t="s">
        <v>1748</v>
      </c>
      <c r="F211" t="str">
        <f t="shared" si="3"/>
        <v>梅人1</v>
      </c>
      <c r="G211">
        <f>VLOOKUP($F211,Sheet1!$B:$L,4,0)</f>
        <v>3</v>
      </c>
      <c r="H211">
        <f>IF($D211&lt;4,VLOOKUP($F211,Sheet1!$B:$L,5,0),IF(AND($D211=4,$A211=10),VLOOKUP($F211,Sheet1!$B:$L,5,0),-VLOOKUP($F211,Sheet1!$B:$L,5,0)))</f>
        <v>-100</v>
      </c>
      <c r="I211">
        <f>VLOOKUP($F211,Sheet1!$B:$L,6,0)</f>
        <v>-70</v>
      </c>
      <c r="J211" t="str">
        <f>IF($D211&lt;4,VLOOKUP($F211,Sheet1!$B:$L,7,0),IF($D211=4,LEFT(VLOOKUP($F211,Sheet1!$B:$L,7,0),LEN(VLOOKUP($F211,Sheet1!$B:$L,7,0))-1)&amp;INT($A211/10),0))</f>
        <v>action_gedou_pt_1</v>
      </c>
      <c r="K211" t="str">
        <f>VLOOKUP($F211,Sheet1!$B:$L,8,0)</f>
        <v>action_gedou_pt_hit_1</v>
      </c>
      <c r="L211">
        <f>VLOOKUP($F211,Sheet1!$B:$L,9,0)</f>
        <v>0</v>
      </c>
      <c r="M211" s="61">
        <f>VLOOKUP($F211,Sheet1!$B:$L,10,0)</f>
        <v>0</v>
      </c>
    </row>
    <row r="212" spans="1:13">
      <c r="A212">
        <v>10</v>
      </c>
      <c r="B212">
        <v>404741</v>
      </c>
      <c r="C212" t="s">
        <v>135</v>
      </c>
      <c r="D212">
        <v>1</v>
      </c>
      <c r="E212" t="s">
        <v>1748</v>
      </c>
      <c r="F212" t="str">
        <f t="shared" si="3"/>
        <v>原始人1</v>
      </c>
      <c r="G212">
        <f>VLOOKUP($F212,Sheet1!$B:$L,4,0)</f>
        <v>7</v>
      </c>
      <c r="H212">
        <f>IF($D212&lt;4,VLOOKUP($F212,Sheet1!$B:$L,5,0),IF(AND($D212=4,$A212=10),VLOOKUP($F212,Sheet1!$B:$L,5,0),-VLOOKUP($F212,Sheet1!$B:$L,5,0)))</f>
        <v>-100</v>
      </c>
      <c r="I212">
        <f>VLOOKUP($F212,Sheet1!$B:$L,6,0)</f>
        <v>-70</v>
      </c>
      <c r="J212" t="str">
        <f>IF($D212&lt;4,VLOOKUP($F212,Sheet1!$B:$L,7,0),IF($D212=4,LEFT(VLOOKUP($F212,Sheet1!$B:$L,7,0),LEN(VLOOKUP($F212,Sheet1!$B:$L,7,0))-1)&amp;INT($A212/10),0))</f>
        <v>action_gedou_pt_1</v>
      </c>
      <c r="K212" t="str">
        <f>VLOOKUP($F212,Sheet1!$B:$L,8,0)</f>
        <v>action_gedou_pt_hit_1</v>
      </c>
      <c r="L212">
        <f>VLOOKUP($F212,Sheet1!$B:$L,9,0)</f>
        <v>0</v>
      </c>
      <c r="M212" s="61">
        <f>VLOOKUP($F212,Sheet1!$B:$L,10,0)</f>
        <v>0</v>
      </c>
    </row>
    <row r="213" spans="1:13">
      <c r="A213">
        <v>10</v>
      </c>
      <c r="B213">
        <v>404851</v>
      </c>
      <c r="C213" t="s">
        <v>80</v>
      </c>
      <c r="D213">
        <v>1</v>
      </c>
      <c r="E213" t="s">
        <v>1745</v>
      </c>
      <c r="F213" t="str">
        <f t="shared" si="3"/>
        <v>海底人1</v>
      </c>
      <c r="G213">
        <f>VLOOKUP($F213,Sheet1!$B:$L,4,0)</f>
        <v>3</v>
      </c>
      <c r="H213">
        <f>IF($D213&lt;4,VLOOKUP($F213,Sheet1!$B:$L,5,0),IF(AND($D213=4,$A213=10),VLOOKUP($F213,Sheet1!$B:$L,5,0),-VLOOKUP($F213,Sheet1!$B:$L,5,0)))</f>
        <v>-100</v>
      </c>
      <c r="I213">
        <f>VLOOKUP($F213,Sheet1!$B:$L,6,0)</f>
        <v>-70</v>
      </c>
      <c r="J213" t="str">
        <f>IF($D213&lt;4,VLOOKUP($F213,Sheet1!$B:$L,7,0),IF($D213=4,LEFT(VLOOKUP($F213,Sheet1!$B:$L,7,0),LEN(VLOOKUP($F213,Sheet1!$B:$L,7,0))-1)&amp;INT($A213/10),0))</f>
        <v>action_shui_pt_1</v>
      </c>
      <c r="K213" t="str">
        <f>VLOOKUP($F213,Sheet1!$B:$L,8,0)</f>
        <v>action_shui_pt_hit_1</v>
      </c>
      <c r="L213">
        <f>VLOOKUP($F213,Sheet1!$B:$L,9,0)</f>
        <v>0</v>
      </c>
      <c r="M213" s="61">
        <f>VLOOKUP($F213,Sheet1!$B:$L,10,0)</f>
        <v>0</v>
      </c>
    </row>
    <row r="214" spans="1:13">
      <c r="A214">
        <v>10</v>
      </c>
      <c r="B214">
        <v>404961</v>
      </c>
      <c r="C214" t="s">
        <v>118</v>
      </c>
      <c r="D214">
        <v>1</v>
      </c>
      <c r="E214" t="s">
        <v>1748</v>
      </c>
      <c r="F214" t="str">
        <f t="shared" si="3"/>
        <v>蜘蛛怪1</v>
      </c>
      <c r="G214">
        <f>VLOOKUP($F214,Sheet1!$B:$L,4,0)</f>
        <v>1</v>
      </c>
      <c r="H214">
        <f>IF($D214&lt;4,VLOOKUP($F214,Sheet1!$B:$L,5,0),IF(AND($D214=4,$A214=10),VLOOKUP($F214,Sheet1!$B:$L,5,0),-VLOOKUP($F214,Sheet1!$B:$L,5,0)))</f>
        <v>0</v>
      </c>
      <c r="I214">
        <f>VLOOKUP($F214,Sheet1!$B:$L,6,0)</f>
        <v>0</v>
      </c>
      <c r="J214" t="str">
        <f>IF($D214&lt;4,VLOOKUP($F214,Sheet1!$B:$L,7,0),IF($D214=4,LEFT(VLOOKUP($F214,Sheet1!$B:$L,7,0),LEN(VLOOKUP($F214,Sheet1!$B:$L,7,0))-1)&amp;INT($A214/10),0))</f>
        <v>action_du_pt_1</v>
      </c>
      <c r="K214" t="str">
        <f>VLOOKUP($F214,Sheet1!$B:$L,8,0)</f>
        <v>action_du_pt_hit_1</v>
      </c>
      <c r="L214">
        <f>VLOOKUP($F214,Sheet1!$B:$L,9,0)</f>
        <v>0</v>
      </c>
      <c r="M214" s="61">
        <f>VLOOKUP($F214,Sheet1!$B:$L,10,0)</f>
        <v>0</v>
      </c>
    </row>
    <row r="215" spans="1:13">
      <c r="A215">
        <v>10</v>
      </c>
      <c r="B215">
        <v>100012</v>
      </c>
      <c r="C215" t="s">
        <v>28</v>
      </c>
      <c r="D215">
        <v>2</v>
      </c>
      <c r="E215" t="s">
        <v>1745</v>
      </c>
      <c r="F215" t="str">
        <f t="shared" si="3"/>
        <v>小龙卷2</v>
      </c>
      <c r="G215">
        <f>VLOOKUP($F215,Sheet1!$B:$L,4,0)</f>
        <v>2</v>
      </c>
      <c r="H215">
        <f>IF($D215&lt;4,VLOOKUP($F215,Sheet1!$B:$L,5,0),IF(AND($D215=4,$A215=10),VLOOKUP($F215,Sheet1!$B:$L,5,0),-VLOOKUP($F215,Sheet1!$B:$L,5,0)))</f>
        <v>0</v>
      </c>
      <c r="I215">
        <f>VLOOKUP($F215,Sheet1!$B:$L,6,0)</f>
        <v>-100</v>
      </c>
      <c r="J215" t="str">
        <f>IF($D215&lt;4,VLOOKUP($F215,Sheet1!$B:$L,7,0),IF($D215=4,LEFT(VLOOKUP($F215,Sheet1!$B:$L,7,0),LEN(VLOOKUP($F215,Sheet1!$B:$L,7,0))-1)&amp;INT($A215/10),0))</f>
        <v>action_skill_chaonengliuxing</v>
      </c>
      <c r="K215" t="str">
        <f>VLOOKUP($F215,Sheet1!$B:$L,8,0)</f>
        <v>action_huo_hit_1</v>
      </c>
      <c r="L215">
        <f>VLOOKUP($F215,Sheet1!$B:$L,9,0)</f>
        <v>0</v>
      </c>
      <c r="M215" s="61">
        <f>VLOOKUP($F215,Sheet1!$B:$L,10,0)</f>
        <v>0</v>
      </c>
    </row>
    <row r="216" spans="1:13">
      <c r="A216">
        <v>20</v>
      </c>
      <c r="B216">
        <v>100122</v>
      </c>
      <c r="C216" t="s">
        <v>41</v>
      </c>
      <c r="D216">
        <v>2</v>
      </c>
      <c r="E216" t="s">
        <v>1755</v>
      </c>
      <c r="F216" t="str">
        <f t="shared" si="3"/>
        <v>僵尸男2</v>
      </c>
      <c r="G216">
        <f>VLOOKUP($F216,Sheet1!$B:$L,4,0)</f>
        <v>1</v>
      </c>
      <c r="H216">
        <f>IF($D216&lt;4,VLOOKUP($F216,Sheet1!$B:$L,5,0),IF(AND($D216=4,$A216=10),VLOOKUP($F216,Sheet1!$B:$L,5,0),-VLOOKUP($F216,Sheet1!$B:$L,5,0)))</f>
        <v>0</v>
      </c>
      <c r="I216">
        <f>VLOOKUP($F216,Sheet1!$B:$L,6,0)</f>
        <v>0</v>
      </c>
      <c r="J216" t="str">
        <f>IF($D216&lt;4,VLOOKUP($F216,Sheet1!$B:$L,7,0),IF($D216=4,LEFT(VLOOKUP($F216,Sheet1!$B:$L,7,0),LEN(VLOOKUP($F216,Sheet1!$B:$L,7,0))-1)&amp;INT($A216/10),0))</f>
        <v>action_jiaxue_skill_1</v>
      </c>
      <c r="K216" t="str">
        <f>VLOOKUP($F216,Sheet1!$B:$L,8,0)</f>
        <v>action_jiaxue_hit_1</v>
      </c>
      <c r="L216" t="str">
        <f>VLOOKUP($F216,Sheet1!$B:$L,9,0)</f>
        <v>action_jiaxue_hit_1</v>
      </c>
      <c r="M216" s="61">
        <f>VLOOKUP($F216,Sheet1!$B:$L,10,0)</f>
        <v>0</v>
      </c>
    </row>
    <row r="217" spans="1:13">
      <c r="A217">
        <v>10</v>
      </c>
      <c r="B217">
        <v>100232</v>
      </c>
      <c r="C217" t="s">
        <v>44</v>
      </c>
      <c r="D217">
        <v>2</v>
      </c>
      <c r="E217" t="s">
        <v>1747</v>
      </c>
      <c r="F217" t="str">
        <f t="shared" si="3"/>
        <v>金属球棒2</v>
      </c>
      <c r="G217">
        <f>VLOOKUP($F217,Sheet1!$B:$L,4,0)</f>
        <v>7</v>
      </c>
      <c r="H217">
        <f>IF($D217&lt;4,VLOOKUP($F217,Sheet1!$B:$L,5,0),IF(AND($D217=4,$A217=10),VLOOKUP($F217,Sheet1!$B:$L,5,0),-VLOOKUP($F217,Sheet1!$B:$L,5,0)))</f>
        <v>0</v>
      </c>
      <c r="I217">
        <f>VLOOKUP($F217,Sheet1!$B:$L,6,0)</f>
        <v>-100</v>
      </c>
      <c r="J217" t="str">
        <f>IF($D217&lt;4,VLOOKUP($F217,Sheet1!$B:$L,7,0),IF($D217=4,LEFT(VLOOKUP($F217,Sheet1!$B:$L,7,0),LEN(VLOOKUP($F217,Sheet1!$B:$L,7,0))-1)&amp;INT($A217/10),0))</f>
        <v>action_skill_jinsedaoguang</v>
      </c>
      <c r="K217" t="str">
        <f>VLOOKUP($F217,Sheet1!$B:$L,8,0)</f>
        <v>action_hit_jinsedaoguang</v>
      </c>
      <c r="L217">
        <f>VLOOKUP($F217,Sheet1!$B:$L,9,0)</f>
        <v>0</v>
      </c>
      <c r="M217" s="61">
        <f>VLOOKUP($F217,Sheet1!$B:$L,10,0)</f>
        <v>0</v>
      </c>
    </row>
    <row r="218" spans="1:13">
      <c r="A218">
        <v>20</v>
      </c>
      <c r="B218">
        <v>100342</v>
      </c>
      <c r="C218" t="s">
        <v>319</v>
      </c>
      <c r="D218">
        <v>2</v>
      </c>
      <c r="E218" t="s">
        <v>1748</v>
      </c>
      <c r="F218" t="str">
        <f t="shared" si="3"/>
        <v>闪光佛莱士2</v>
      </c>
      <c r="G218">
        <f>VLOOKUP($F218,Sheet1!$B:$L,4,0)</f>
        <v>2</v>
      </c>
      <c r="H218">
        <f>IF($D218&lt;4,VLOOKUP($F218,Sheet1!$B:$L,5,0),IF(AND($D218=4,$A218=10),VLOOKUP($F218,Sheet1!$B:$L,5,0),-VLOOKUP($F218,Sheet1!$B:$L,5,0)))</f>
        <v>0</v>
      </c>
      <c r="I218">
        <f>VLOOKUP($F218,Sheet1!$B:$L,6,0)</f>
        <v>0</v>
      </c>
      <c r="J218" t="str">
        <f>IF($D218&lt;4,VLOOKUP($F218,Sheet1!$B:$L,7,0),IF($D218=4,LEFT(VLOOKUP($F218,Sheet1!$B:$L,7,0),LEN(VLOOKUP($F218,Sheet1!$B:$L,7,0))-1)&amp;INT($A218/10),0))</f>
        <v>action_skill_jinsedaoguang</v>
      </c>
      <c r="K218" t="str">
        <f>VLOOKUP($F218,Sheet1!$B:$L,8,0)</f>
        <v>action_hit_jinsedaoguang</v>
      </c>
      <c r="L218">
        <f>VLOOKUP($F218,Sheet1!$B:$L,9,0)</f>
        <v>0</v>
      </c>
      <c r="M218" s="61">
        <f>VLOOKUP($F218,Sheet1!$B:$L,10,0)</f>
        <v>0</v>
      </c>
    </row>
    <row r="219" spans="1:13">
      <c r="A219">
        <v>10</v>
      </c>
      <c r="B219">
        <v>100452</v>
      </c>
      <c r="C219" t="s">
        <v>324</v>
      </c>
      <c r="D219">
        <v>2</v>
      </c>
      <c r="E219" t="s">
        <v>1745</v>
      </c>
      <c r="F219" t="str">
        <f t="shared" si="3"/>
        <v>狮子兽王2</v>
      </c>
      <c r="G219">
        <f>VLOOKUP($F219,Sheet1!$B:$L,4,0)</f>
        <v>2</v>
      </c>
      <c r="H219">
        <f>IF($D219&lt;4,VLOOKUP($F219,Sheet1!$B:$L,5,0),IF(AND($D219=4,$A219=10),VLOOKUP($F219,Sheet1!$B:$L,5,0),-VLOOKUP($F219,Sheet1!$B:$L,5,0)))</f>
        <v>0</v>
      </c>
      <c r="I219">
        <f>VLOOKUP($F219,Sheet1!$B:$L,6,0)</f>
        <v>-100</v>
      </c>
      <c r="J219" t="str">
        <f>IF($D219&lt;4,VLOOKUP($F219,Sheet1!$B:$L,7,0),IF($D219=4,LEFT(VLOOKUP($F219,Sheet1!$B:$L,7,0),LEN(VLOOKUP($F219,Sheet1!$B:$L,7,0))-1)&amp;INT($A219/10),0))</f>
        <v>action_gedou_skill_1</v>
      </c>
      <c r="K219" t="str">
        <f>VLOOKUP($F219,Sheet1!$B:$L,8,0)</f>
        <v>action_gedou_hit_1</v>
      </c>
      <c r="L219">
        <f>VLOOKUP($F219,Sheet1!$B:$L,9,0)</f>
        <v>0</v>
      </c>
      <c r="M219" s="61">
        <f>VLOOKUP($F219,Sheet1!$B:$L,10,0)</f>
        <v>0</v>
      </c>
    </row>
    <row r="220" spans="1:13">
      <c r="A220">
        <v>10</v>
      </c>
      <c r="B220">
        <v>100562</v>
      </c>
      <c r="C220" t="s">
        <v>21</v>
      </c>
      <c r="D220">
        <v>2</v>
      </c>
      <c r="E220" t="s">
        <v>1745</v>
      </c>
      <c r="F220" t="str">
        <f t="shared" si="3"/>
        <v>音速索尼克2</v>
      </c>
      <c r="G220">
        <f>VLOOKUP($F220,Sheet1!$B:$L,4,0)</f>
        <v>2</v>
      </c>
      <c r="H220">
        <f>IF($D220&lt;4,VLOOKUP($F220,Sheet1!$B:$L,5,0),IF(AND($D220=4,$A220=10),VLOOKUP($F220,Sheet1!$B:$L,5,0),-VLOOKUP($F220,Sheet1!$B:$L,5,0)))</f>
        <v>0</v>
      </c>
      <c r="I220">
        <f>VLOOKUP($F220,Sheet1!$B:$L,6,0)</f>
        <v>-200</v>
      </c>
      <c r="J220" t="str">
        <f>IF($D220&lt;4,VLOOKUP($F220,Sheet1!$B:$L,7,0),IF($D220=4,LEFT(VLOOKUP($F220,Sheet1!$B:$L,7,0),LEN(VLOOKUP($F220,Sheet1!$B:$L,7,0))-1)&amp;INT($A220/10),0))</f>
        <v>action_skill_shiyingzang</v>
      </c>
      <c r="K220" t="str">
        <f>VLOOKUP($F220,Sheet1!$B:$L,8,0)</f>
        <v>action_hit_daoguang_zise</v>
      </c>
      <c r="L220">
        <f>VLOOKUP($F220,Sheet1!$B:$L,9,0)</f>
        <v>0</v>
      </c>
      <c r="M220" s="61">
        <f>VLOOKUP($F220,Sheet1!$B:$L,10,0)</f>
        <v>0</v>
      </c>
    </row>
    <row r="221" spans="1:13">
      <c r="A221">
        <v>20</v>
      </c>
      <c r="B221">
        <v>100672</v>
      </c>
      <c r="C221" t="s">
        <v>51</v>
      </c>
      <c r="D221">
        <v>2</v>
      </c>
      <c r="E221" t="s">
        <v>1749</v>
      </c>
      <c r="F221" t="str">
        <f t="shared" si="3"/>
        <v>吹雪2</v>
      </c>
      <c r="G221">
        <f>VLOOKUP($F221,Sheet1!$B:$L,4,0)</f>
        <v>2</v>
      </c>
      <c r="H221">
        <f>IF($D221&lt;4,VLOOKUP($F221,Sheet1!$B:$L,5,0),IF(AND($D221=4,$A221=10),VLOOKUP($F221,Sheet1!$B:$L,5,0),-VLOOKUP($F221,Sheet1!$B:$L,5,0)))</f>
        <v>0</v>
      </c>
      <c r="I221">
        <f>VLOOKUP($F221,Sheet1!$B:$L,6,0)</f>
        <v>-100</v>
      </c>
      <c r="J221" t="str">
        <f>IF($D221&lt;4,VLOOKUP($F221,Sheet1!$B:$L,7,0),IF($D221=4,LEFT(VLOOKUP($F221,Sheet1!$B:$L,7,0),LEN(VLOOKUP($F221,Sheet1!$B:$L,7,0))-1)&amp;INT($A221/10),0))</f>
        <v>action_skill_diyulan_1</v>
      </c>
      <c r="K221" t="str">
        <f>VLOOKUP($F221,Sheet1!$B:$L,8,0)</f>
        <v>action_hit_1</v>
      </c>
      <c r="L221">
        <f>VLOOKUP($F221,Sheet1!$B:$L,9,0)</f>
        <v>0</v>
      </c>
      <c r="M221" s="61">
        <f>VLOOKUP($F221,Sheet1!$B:$L,10,0)</f>
        <v>0</v>
      </c>
    </row>
    <row r="222" spans="1:13">
      <c r="A222">
        <v>10</v>
      </c>
      <c r="B222">
        <v>100782</v>
      </c>
      <c r="C222" t="s">
        <v>299</v>
      </c>
      <c r="D222">
        <v>2</v>
      </c>
      <c r="E222" t="s">
        <v>1750</v>
      </c>
      <c r="F222" t="str">
        <f t="shared" si="3"/>
        <v>钉锤头2</v>
      </c>
      <c r="G222">
        <f>VLOOKUP($F222,Sheet1!$B:$L,4,0)</f>
        <v>3</v>
      </c>
      <c r="H222">
        <f>IF($D222&lt;4,VLOOKUP($F222,Sheet1!$B:$L,5,0),IF(AND($D222=4,$A222=10),VLOOKUP($F222,Sheet1!$B:$L,5,0),-VLOOKUP($F222,Sheet1!$B:$L,5,0)))</f>
        <v>-100</v>
      </c>
      <c r="I222">
        <f>VLOOKUP($F222,Sheet1!$B:$L,6,0)</f>
        <v>-70</v>
      </c>
      <c r="J222" t="str">
        <f>IF($D222&lt;4,VLOOKUP($F222,Sheet1!$B:$L,7,0),IF($D222=4,LEFT(VLOOKUP($F222,Sheet1!$B:$L,7,0),LEN(VLOOKUP($F222,Sheet1!$B:$L,7,0))-1)&amp;INT($A222/10),0))</f>
        <v>action_gedou_skill_1</v>
      </c>
      <c r="K222" t="str">
        <f>VLOOKUP($F222,Sheet1!$B:$L,8,0)</f>
        <v>action_gedou_hit_1</v>
      </c>
      <c r="L222">
        <f>VLOOKUP($F222,Sheet1!$B:$L,9,0)</f>
        <v>0</v>
      </c>
      <c r="M222" s="61">
        <f>VLOOKUP($F222,Sheet1!$B:$L,10,0)</f>
        <v>0</v>
      </c>
    </row>
    <row r="223" spans="1:13">
      <c r="A223">
        <v>20</v>
      </c>
      <c r="B223">
        <v>100892</v>
      </c>
      <c r="C223" t="s">
        <v>49</v>
      </c>
      <c r="D223">
        <v>2</v>
      </c>
      <c r="E223" t="s">
        <v>1749</v>
      </c>
      <c r="F223" t="str">
        <f t="shared" si="3"/>
        <v>格洛里巴斯2</v>
      </c>
      <c r="G223">
        <f>VLOOKUP($F223,Sheet1!$B:$L,4,0)</f>
        <v>1</v>
      </c>
      <c r="H223">
        <f>IF($D223&lt;4,VLOOKUP($F223,Sheet1!$B:$L,5,0),IF(AND($D223=4,$A223=10),VLOOKUP($F223,Sheet1!$B:$L,5,0),-VLOOKUP($F223,Sheet1!$B:$L,5,0)))</f>
        <v>0</v>
      </c>
      <c r="I223">
        <f>VLOOKUP($F223,Sheet1!$B:$L,6,0)</f>
        <v>0</v>
      </c>
      <c r="J223" t="str">
        <f>IF($D223&lt;4,VLOOKUP($F223,Sheet1!$B:$L,7,0),IF($D223=4,LEFT(VLOOKUP($F223,Sheet1!$B:$L,7,0),LEN(VLOOKUP($F223,Sheet1!$B:$L,7,0))-1)&amp;INT($A223/10),0))</f>
        <v>action_du_skill_1</v>
      </c>
      <c r="K223" t="str">
        <f>VLOOKUP($F223,Sheet1!$B:$L,8,0)</f>
        <v>action_du_hit_1</v>
      </c>
      <c r="L223">
        <f>VLOOKUP($F223,Sheet1!$B:$L,9,0)</f>
        <v>0</v>
      </c>
      <c r="M223" s="61">
        <f>VLOOKUP($F223,Sheet1!$B:$L,10,0)</f>
        <v>0</v>
      </c>
    </row>
    <row r="224" spans="1:13">
      <c r="A224">
        <v>10</v>
      </c>
      <c r="B224">
        <v>101002</v>
      </c>
      <c r="C224" t="s">
        <v>155</v>
      </c>
      <c r="D224">
        <v>2</v>
      </c>
      <c r="E224" t="s">
        <v>1749</v>
      </c>
      <c r="F224" t="str">
        <f t="shared" si="3"/>
        <v>山猿2</v>
      </c>
      <c r="G224">
        <f>VLOOKUP($F224,Sheet1!$B:$L,4,0)</f>
        <v>5</v>
      </c>
      <c r="H224">
        <f>IF($D224&lt;4,VLOOKUP($F224,Sheet1!$B:$L,5,0),IF(AND($D224=4,$A224=10),VLOOKUP($F224,Sheet1!$B:$L,5,0),-VLOOKUP($F224,Sheet1!$B:$L,5,0)))</f>
        <v>-100</v>
      </c>
      <c r="I224">
        <f>VLOOKUP($F224,Sheet1!$B:$L,6,0)</f>
        <v>-70</v>
      </c>
      <c r="J224" t="str">
        <f>IF($D224&lt;4,VLOOKUP($F224,Sheet1!$B:$L,7,0),IF($D224=4,LEFT(VLOOKUP($F224,Sheet1!$B:$L,7,0),LEN(VLOOKUP($F224,Sheet1!$B:$L,7,0))-1)&amp;INT($A224/10),0))</f>
        <v>action_gedou_skill_1</v>
      </c>
      <c r="K224" t="str">
        <f>VLOOKUP($F224,Sheet1!$B:$L,8,0)</f>
        <v>action_gedou_hit_1</v>
      </c>
      <c r="L224">
        <f>VLOOKUP($F224,Sheet1!$B:$L,9,0)</f>
        <v>0</v>
      </c>
      <c r="M224" s="61">
        <f>VLOOKUP($F224,Sheet1!$B:$L,10,0)</f>
        <v>0</v>
      </c>
    </row>
    <row r="225" spans="1:13">
      <c r="A225">
        <v>10</v>
      </c>
      <c r="B225">
        <v>101112</v>
      </c>
      <c r="C225" t="s">
        <v>70</v>
      </c>
      <c r="D225">
        <v>2</v>
      </c>
      <c r="E225" t="s">
        <v>1751</v>
      </c>
      <c r="F225" t="str">
        <f t="shared" si="3"/>
        <v>格鲁甘修鲁2</v>
      </c>
      <c r="G225">
        <f>VLOOKUP($F225,Sheet1!$B:$L,4,0)</f>
        <v>1</v>
      </c>
      <c r="H225">
        <f>IF($D225&lt;4,VLOOKUP($F225,Sheet1!$B:$L,5,0),IF(AND($D225=4,$A225=10),VLOOKUP($F225,Sheet1!$B:$L,5,0),-VLOOKUP($F225,Sheet1!$B:$L,5,0)))</f>
        <v>0</v>
      </c>
      <c r="I225">
        <f>VLOOKUP($F225,Sheet1!$B:$L,6,0)</f>
        <v>0</v>
      </c>
      <c r="J225" t="str">
        <f>IF($D225&lt;4,VLOOKUP($F225,Sheet1!$B:$L,7,0),IF($D225=4,LEFT(VLOOKUP($F225,Sheet1!$B:$L,7,0),LEN(VLOOKUP($F225,Sheet1!$B:$L,7,0))-1)&amp;INT($A225/10),0))</f>
        <v>action_yanshi_skill_1</v>
      </c>
      <c r="K225" t="str">
        <f>VLOOKUP($F225,Sheet1!$B:$L,8,0)</f>
        <v>action_yanshi_hit_1</v>
      </c>
      <c r="L225">
        <f>VLOOKUP($F225,Sheet1!$B:$L,9,0)</f>
        <v>0</v>
      </c>
      <c r="M225" s="61">
        <f>VLOOKUP($F225,Sheet1!$B:$L,10,0)</f>
        <v>0</v>
      </c>
    </row>
    <row r="226" spans="1:13">
      <c r="A226">
        <v>20</v>
      </c>
      <c r="B226">
        <v>101222</v>
      </c>
      <c r="C226" t="s">
        <v>322</v>
      </c>
      <c r="D226">
        <v>2</v>
      </c>
      <c r="E226" t="s">
        <v>1749</v>
      </c>
      <c r="F226" t="str">
        <f t="shared" si="3"/>
        <v>武装大猩猩2</v>
      </c>
      <c r="G226">
        <f>VLOOKUP($F226,Sheet1!$B:$L,4,0)</f>
        <v>5</v>
      </c>
      <c r="H226">
        <f>IF($D226&lt;4,VLOOKUP($F226,Sheet1!$B:$L,5,0),IF(AND($D226=4,$A226=10),VLOOKUP($F226,Sheet1!$B:$L,5,0),-VLOOKUP($F226,Sheet1!$B:$L,5,0)))</f>
        <v>-100</v>
      </c>
      <c r="I226">
        <f>VLOOKUP($F226,Sheet1!$B:$L,6,0)</f>
        <v>-70</v>
      </c>
      <c r="J226" t="str">
        <f>IF($D226&lt;4,VLOOKUP($F226,Sheet1!$B:$L,7,0),IF($D226=4,LEFT(VLOOKUP($F226,Sheet1!$B:$L,7,0),LEN(VLOOKUP($F226,Sheet1!$B:$L,7,0))-1)&amp;INT($A226/10),0))</f>
        <v>action_gedou_skill_1</v>
      </c>
      <c r="K226" t="str">
        <f>VLOOKUP($F226,Sheet1!$B:$L,8,0)</f>
        <v>action_gedou_hit_1</v>
      </c>
      <c r="L226">
        <f>VLOOKUP($F226,Sheet1!$B:$L,9,0)</f>
        <v>0</v>
      </c>
      <c r="M226" s="61">
        <f>VLOOKUP($F226,Sheet1!$B:$L,10,0)</f>
        <v>0</v>
      </c>
    </row>
    <row r="227" spans="1:13">
      <c r="A227">
        <v>20</v>
      </c>
      <c r="B227">
        <v>101332</v>
      </c>
      <c r="C227" t="s">
        <v>161</v>
      </c>
      <c r="D227">
        <v>2</v>
      </c>
      <c r="E227" t="s">
        <v>1748</v>
      </c>
      <c r="F227" t="str">
        <f t="shared" si="3"/>
        <v>雷光贤治2</v>
      </c>
      <c r="G227">
        <f>VLOOKUP($F227,Sheet1!$B:$L,4,0)</f>
        <v>2</v>
      </c>
      <c r="H227">
        <f>IF($D227&lt;4,VLOOKUP($F227,Sheet1!$B:$L,5,0),IF(AND($D227=4,$A227=10),VLOOKUP($F227,Sheet1!$B:$L,5,0),-VLOOKUP($F227,Sheet1!$B:$L,5,0)))</f>
        <v>0</v>
      </c>
      <c r="I227">
        <f>VLOOKUP($F227,Sheet1!$B:$L,6,0)</f>
        <v>-50</v>
      </c>
      <c r="J227" t="str">
        <f>IF($D227&lt;4,VLOOKUP($F227,Sheet1!$B:$L,7,0),IF($D227=4,LEFT(VLOOKUP($F227,Sheet1!$B:$L,7,0),LEN(VLOOKUP($F227,Sheet1!$B:$L,7,0))-1)&amp;INT($A227/10),0))</f>
        <v>action_skill_shandian</v>
      </c>
      <c r="K227" t="str">
        <f>VLOOKUP($F227,Sheet1!$B:$L,8,0)</f>
        <v>action_skill_shandian_hit</v>
      </c>
      <c r="L227">
        <f>VLOOKUP($F227,Sheet1!$B:$L,9,0)</f>
        <v>0</v>
      </c>
      <c r="M227" s="61">
        <f>VLOOKUP($F227,Sheet1!$B:$L,10,0)</f>
        <v>0</v>
      </c>
    </row>
    <row r="228" spans="1:13">
      <c r="A228">
        <v>10</v>
      </c>
      <c r="B228">
        <v>101442</v>
      </c>
      <c r="C228" t="s">
        <v>4</v>
      </c>
      <c r="D228">
        <v>2</v>
      </c>
      <c r="E228" t="s">
        <v>1747</v>
      </c>
      <c r="F228" t="str">
        <f t="shared" si="3"/>
        <v>海带人2</v>
      </c>
      <c r="G228">
        <f>VLOOKUP($F228,Sheet1!$B:$L,4,0)</f>
        <v>7</v>
      </c>
      <c r="H228">
        <f>IF($D228&lt;4,VLOOKUP($F228,Sheet1!$B:$L,5,0),IF(AND($D228=4,$A228=10),VLOOKUP($F228,Sheet1!$B:$L,5,0),-VLOOKUP($F228,Sheet1!$B:$L,5,0)))</f>
        <v>0</v>
      </c>
      <c r="I228">
        <f>VLOOKUP($F228,Sheet1!$B:$L,6,0)</f>
        <v>-150</v>
      </c>
      <c r="J228" t="str">
        <f>IF($D228&lt;4,VLOOKUP($F228,Sheet1!$B:$L,7,0),IF($D228=4,LEFT(VLOOKUP($F228,Sheet1!$B:$L,7,0),LEN(VLOOKUP($F228,Sheet1!$B:$L,7,0))-1)&amp;INT($A228/10),0))</f>
        <v>action_skill_haifeisi</v>
      </c>
      <c r="K228" t="str">
        <f>VLOOKUP($F228,Sheet1!$B:$L,8,0)</f>
        <v>action_gedou_pt_hit_1</v>
      </c>
      <c r="L228">
        <f>VLOOKUP($F228,Sheet1!$B:$L,9,0)</f>
        <v>0</v>
      </c>
      <c r="M228" s="61">
        <f>VLOOKUP($F228,Sheet1!$B:$L,10,0)</f>
        <v>0</v>
      </c>
    </row>
    <row r="229" spans="1:13">
      <c r="A229">
        <v>20</v>
      </c>
      <c r="B229">
        <v>101552</v>
      </c>
      <c r="C229" t="s">
        <v>301</v>
      </c>
      <c r="D229">
        <v>2</v>
      </c>
      <c r="E229" t="s">
        <v>1749</v>
      </c>
      <c r="F229" t="str">
        <f t="shared" si="3"/>
        <v>螃蟹怪人2</v>
      </c>
      <c r="G229">
        <f>VLOOKUP($F229,Sheet1!$B:$L,4,0)</f>
        <v>5</v>
      </c>
      <c r="H229">
        <f>IF($D229&lt;4,VLOOKUP($F229,Sheet1!$B:$L,5,0),IF(AND($D229=4,$A229=10),VLOOKUP($F229,Sheet1!$B:$L,5,0),-VLOOKUP($F229,Sheet1!$B:$L,5,0)))</f>
        <v>-100</v>
      </c>
      <c r="I229">
        <f>VLOOKUP($F229,Sheet1!$B:$L,6,0)</f>
        <v>-70</v>
      </c>
      <c r="J229" t="str">
        <f>IF($D229&lt;4,VLOOKUP($F229,Sheet1!$B:$L,7,0),IF($D229=4,LEFT(VLOOKUP($F229,Sheet1!$B:$L,7,0),LEN(VLOOKUP($F229,Sheet1!$B:$L,7,0))-1)&amp;INT($A229/10),0))</f>
        <v>action_shui_skill_1</v>
      </c>
      <c r="K229" t="str">
        <f>VLOOKUP($F229,Sheet1!$B:$L,8,0)</f>
        <v>action_shui_hit_1</v>
      </c>
      <c r="L229">
        <f>VLOOKUP($F229,Sheet1!$B:$L,9,0)</f>
        <v>0</v>
      </c>
      <c r="M229" s="61">
        <f>VLOOKUP($F229,Sheet1!$B:$L,10,0)</f>
        <v>0</v>
      </c>
    </row>
    <row r="230" spans="1:13">
      <c r="A230">
        <v>20</v>
      </c>
      <c r="B230">
        <v>101662</v>
      </c>
      <c r="C230" t="s">
        <v>306</v>
      </c>
      <c r="D230">
        <v>2</v>
      </c>
      <c r="E230" t="s">
        <v>1756</v>
      </c>
      <c r="F230" t="str">
        <f t="shared" si="3"/>
        <v>黄金球2</v>
      </c>
      <c r="G230">
        <f>VLOOKUP($F230,Sheet1!$B:$L,4,0)</f>
        <v>2</v>
      </c>
      <c r="H230">
        <f>IF($D230&lt;4,VLOOKUP($F230,Sheet1!$B:$L,5,0),IF(AND($D230=4,$A230=10),VLOOKUP($F230,Sheet1!$B:$L,5,0),-VLOOKUP($F230,Sheet1!$B:$L,5,0)))</f>
        <v>0</v>
      </c>
      <c r="I230">
        <f>VLOOKUP($F230,Sheet1!$B:$L,6,0)</f>
        <v>-50</v>
      </c>
      <c r="J230" t="str">
        <f>IF($D230&lt;4,VLOOKUP($F230,Sheet1!$B:$L,7,0),IF($D230=4,LEFT(VLOOKUP($F230,Sheet1!$B:$L,7,0),LEN(VLOOKUP($F230,Sheet1!$B:$L,7,0))-1)&amp;INT($A230/10),0))</f>
        <v>action_skill_shandian</v>
      </c>
      <c r="K230" t="str">
        <f>VLOOKUP($F230,Sheet1!$B:$L,8,0)</f>
        <v>action_skill_shandian_hit</v>
      </c>
      <c r="L230">
        <f>VLOOKUP($F230,Sheet1!$B:$L,9,0)</f>
        <v>0</v>
      </c>
      <c r="M230" s="61">
        <f>VLOOKUP($F230,Sheet1!$B:$L,10,0)</f>
        <v>0</v>
      </c>
    </row>
    <row r="231" spans="1:13">
      <c r="A231">
        <v>10</v>
      </c>
      <c r="B231">
        <v>101772</v>
      </c>
      <c r="C231" t="s">
        <v>159</v>
      </c>
      <c r="D231">
        <v>2</v>
      </c>
      <c r="E231" t="s">
        <v>1747</v>
      </c>
      <c r="F231" t="str">
        <f t="shared" si="3"/>
        <v>巴涅西凯2</v>
      </c>
      <c r="G231">
        <f>VLOOKUP($F231,Sheet1!$B:$L,4,0)</f>
        <v>7</v>
      </c>
      <c r="H231">
        <f>IF($D231&lt;4,VLOOKUP($F231,Sheet1!$B:$L,5,0),IF(AND($D231=4,$A231=10),VLOOKUP($F231,Sheet1!$B:$L,5,0),-VLOOKUP($F231,Sheet1!$B:$L,5,0)))</f>
        <v>0</v>
      </c>
      <c r="I231">
        <f>VLOOKUP($F231,Sheet1!$B:$L,6,0)</f>
        <v>-100</v>
      </c>
      <c r="J231" t="str">
        <f>IF($D231&lt;4,VLOOKUP($F231,Sheet1!$B:$L,7,0),IF($D231=4,LEFT(VLOOKUP($F231,Sheet1!$B:$L,7,0),LEN(VLOOKUP($F231,Sheet1!$B:$L,7,0))-1)&amp;INT($A231/10),0))</f>
        <v>action_skill_tawubaowei</v>
      </c>
      <c r="K231" t="str">
        <f>VLOOKUP($F231,Sheet1!$B:$L,8,0)</f>
        <v>action_hit_daoguang_1</v>
      </c>
      <c r="L231">
        <f>VLOOKUP($F231,Sheet1!$B:$L,9,0)</f>
        <v>0</v>
      </c>
      <c r="M231" s="61">
        <f>VLOOKUP($F231,Sheet1!$B:$L,10,0)</f>
        <v>0</v>
      </c>
    </row>
    <row r="232" spans="1:13">
      <c r="A232">
        <v>10</v>
      </c>
      <c r="B232">
        <v>101882</v>
      </c>
      <c r="C232" t="s">
        <v>305</v>
      </c>
      <c r="D232">
        <v>2</v>
      </c>
      <c r="E232" t="s">
        <v>1755</v>
      </c>
      <c r="F232" t="str">
        <f t="shared" si="3"/>
        <v>匹克2</v>
      </c>
      <c r="G232">
        <f>VLOOKUP($F232,Sheet1!$B:$L,4,0)</f>
        <v>1</v>
      </c>
      <c r="H232">
        <f>IF($D232&lt;4,VLOOKUP($F232,Sheet1!$B:$L,5,0),IF(AND($D232=4,$A232=10),VLOOKUP($F232,Sheet1!$B:$L,5,0),-VLOOKUP($F232,Sheet1!$B:$L,5,0)))</f>
        <v>0</v>
      </c>
      <c r="I232">
        <f>VLOOKUP($F232,Sheet1!$B:$L,6,0)</f>
        <v>0</v>
      </c>
      <c r="J232" t="str">
        <f>IF($D232&lt;4,VLOOKUP($F232,Sheet1!$B:$L,7,0),IF($D232=4,LEFT(VLOOKUP($F232,Sheet1!$B:$L,7,0),LEN(VLOOKUP($F232,Sheet1!$B:$L,7,0))-1)&amp;INT($A232/10),0))</f>
        <v>action_jiaxue_skill_1</v>
      </c>
      <c r="K232" t="str">
        <f>VLOOKUP($F232,Sheet1!$B:$L,8,0)</f>
        <v>action_jiaxue_hit_1</v>
      </c>
      <c r="L232" t="str">
        <f>VLOOKUP($F232,Sheet1!$B:$L,9,0)</f>
        <v>action_jiaxue_hit_1</v>
      </c>
      <c r="M232" s="61">
        <f>VLOOKUP($F232,Sheet1!$B:$L,10,0)</f>
        <v>0</v>
      </c>
    </row>
    <row r="233" spans="1:13">
      <c r="A233">
        <v>10</v>
      </c>
      <c r="B233">
        <v>101992</v>
      </c>
      <c r="C233" t="s">
        <v>156</v>
      </c>
      <c r="D233">
        <v>2</v>
      </c>
      <c r="E233" t="s">
        <v>1754</v>
      </c>
      <c r="F233" t="str">
        <f t="shared" si="3"/>
        <v>蛇咬拳斯内克2</v>
      </c>
      <c r="G233">
        <f>VLOOKUP($F233,Sheet1!$B:$L,4,0)</f>
        <v>2</v>
      </c>
      <c r="H233">
        <f>IF($D233&lt;4,VLOOKUP($F233,Sheet1!$B:$L,5,0),IF(AND($D233=4,$A233=10),VLOOKUP($F233,Sheet1!$B:$L,5,0),-VLOOKUP($F233,Sheet1!$B:$L,5,0)))</f>
        <v>0</v>
      </c>
      <c r="I233">
        <f>VLOOKUP($F233,Sheet1!$B:$L,6,0)</f>
        <v>-100</v>
      </c>
      <c r="J233" t="str">
        <f>IF($D233&lt;4,VLOOKUP($F233,Sheet1!$B:$L,7,0),IF($D233=4,LEFT(VLOOKUP($F233,Sheet1!$B:$L,7,0),LEN(VLOOKUP($F233,Sheet1!$B:$L,7,0))-1)&amp;INT($A233/10),0))</f>
        <v>action_gedou_skill_1</v>
      </c>
      <c r="K233" t="str">
        <f>VLOOKUP($F233,Sheet1!$B:$L,8,0)</f>
        <v>action_gedou_hit_1</v>
      </c>
      <c r="L233">
        <f>VLOOKUP($F233,Sheet1!$B:$L,9,0)</f>
        <v>0</v>
      </c>
      <c r="M233" s="61">
        <f>VLOOKUP($F233,Sheet1!$B:$L,10,0)</f>
        <v>0</v>
      </c>
    </row>
    <row r="234" spans="1:13">
      <c r="A234">
        <v>20</v>
      </c>
      <c r="B234">
        <v>102102</v>
      </c>
      <c r="C234" t="s">
        <v>162</v>
      </c>
      <c r="D234">
        <v>2</v>
      </c>
      <c r="E234" t="s">
        <v>1749</v>
      </c>
      <c r="F234" t="str">
        <f t="shared" si="3"/>
        <v>青焰2</v>
      </c>
      <c r="G234">
        <f>VLOOKUP($F234,Sheet1!$B:$L,4,0)</f>
        <v>1</v>
      </c>
      <c r="H234">
        <f>IF($D234&lt;4,VLOOKUP($F234,Sheet1!$B:$L,5,0),IF(AND($D234=4,$A234=10),VLOOKUP($F234,Sheet1!$B:$L,5,0),-VLOOKUP($F234,Sheet1!$B:$L,5,0)))</f>
        <v>0</v>
      </c>
      <c r="I234">
        <f>VLOOKUP($F234,Sheet1!$B:$L,6,0)</f>
        <v>0</v>
      </c>
      <c r="J234" t="str">
        <f>IF($D234&lt;4,VLOOKUP($F234,Sheet1!$B:$L,7,0),IF($D234=4,LEFT(VLOOKUP($F234,Sheet1!$B:$L,7,0),LEN(VLOOKUP($F234,Sheet1!$B:$L,7,0))-1)&amp;INT($A234/10),0))</f>
        <v>action_huo_skill_1</v>
      </c>
      <c r="K234" t="str">
        <f>VLOOKUP($F234,Sheet1!$B:$L,8,0)</f>
        <v>action_huo_hit_1</v>
      </c>
      <c r="L234">
        <f>VLOOKUP($F234,Sheet1!$B:$L,9,0)</f>
        <v>0</v>
      </c>
      <c r="M234" s="61">
        <f>VLOOKUP($F234,Sheet1!$B:$L,10,0)</f>
        <v>0</v>
      </c>
    </row>
    <row r="235" spans="1:13">
      <c r="A235">
        <v>10</v>
      </c>
      <c r="B235">
        <v>102212</v>
      </c>
      <c r="C235" t="s">
        <v>71</v>
      </c>
      <c r="D235">
        <v>2</v>
      </c>
      <c r="E235" t="s">
        <v>1752</v>
      </c>
      <c r="F235" t="str">
        <f t="shared" si="3"/>
        <v>地底人2</v>
      </c>
      <c r="G235">
        <f>VLOOKUP($F235,Sheet1!$B:$L,4,0)</f>
        <v>1</v>
      </c>
      <c r="H235">
        <f>IF($D235&lt;4,VLOOKUP($F235,Sheet1!$B:$L,5,0),IF(AND($D235=4,$A235=10),VLOOKUP($F235,Sheet1!$B:$L,5,0),-VLOOKUP($F235,Sheet1!$B:$L,5,0)))</f>
        <v>0</v>
      </c>
      <c r="I235">
        <f>VLOOKUP($F235,Sheet1!$B:$L,6,0)</f>
        <v>0</v>
      </c>
      <c r="J235" t="str">
        <f>IF($D235&lt;4,VLOOKUP($F235,Sheet1!$B:$L,7,0),IF($D235=4,LEFT(VLOOKUP($F235,Sheet1!$B:$L,7,0),LEN(VLOOKUP($F235,Sheet1!$B:$L,7,0))-1)&amp;INT($A235/10),0))</f>
        <v>action_yanshi_skill_1</v>
      </c>
      <c r="K235" t="str">
        <f>VLOOKUP($F235,Sheet1!$B:$L,8,0)</f>
        <v>action_yanshi_hit_1</v>
      </c>
      <c r="L235">
        <f>VLOOKUP($F235,Sheet1!$B:$L,9,0)</f>
        <v>0</v>
      </c>
      <c r="M235" s="61">
        <f>VLOOKUP($F235,Sheet1!$B:$L,10,0)</f>
        <v>0</v>
      </c>
    </row>
    <row r="236" spans="1:13">
      <c r="A236">
        <v>10</v>
      </c>
      <c r="B236">
        <v>102322</v>
      </c>
      <c r="C236" t="s">
        <v>72</v>
      </c>
      <c r="D236">
        <v>2</v>
      </c>
      <c r="E236" t="s">
        <v>1750</v>
      </c>
      <c r="F236" t="str">
        <f t="shared" si="3"/>
        <v>桃源团杂兵2</v>
      </c>
      <c r="G236">
        <f>VLOOKUP($F236,Sheet1!$B:$L,4,0)</f>
        <v>3</v>
      </c>
      <c r="H236">
        <f>IF($D236&lt;4,VLOOKUP($F236,Sheet1!$B:$L,5,0),IF(AND($D236=4,$A236=10),VLOOKUP($F236,Sheet1!$B:$L,5,0),-VLOOKUP($F236,Sheet1!$B:$L,5,0)))</f>
        <v>-100</v>
      </c>
      <c r="I236">
        <f>VLOOKUP($F236,Sheet1!$B:$L,6,0)</f>
        <v>-70</v>
      </c>
      <c r="J236" t="str">
        <f>IF($D236&lt;4,VLOOKUP($F236,Sheet1!$B:$L,7,0),IF($D236=4,LEFT(VLOOKUP($F236,Sheet1!$B:$L,7,0),LEN(VLOOKUP($F236,Sheet1!$B:$L,7,0))-1)&amp;INT($A236/10),0))</f>
        <v>action_gedou_skill_1</v>
      </c>
      <c r="K236" t="str">
        <f>VLOOKUP($F236,Sheet1!$B:$L,8,0)</f>
        <v>action_gedou_hit_1</v>
      </c>
      <c r="L236">
        <f>VLOOKUP($F236,Sheet1!$B:$L,9,0)</f>
        <v>0</v>
      </c>
      <c r="M236" s="61">
        <f>VLOOKUP($F236,Sheet1!$B:$L,10,0)</f>
        <v>0</v>
      </c>
    </row>
    <row r="237" spans="1:13">
      <c r="A237">
        <v>10</v>
      </c>
      <c r="B237">
        <v>102432</v>
      </c>
      <c r="C237" t="s">
        <v>73</v>
      </c>
      <c r="D237">
        <v>2</v>
      </c>
      <c r="E237" t="s">
        <v>1754</v>
      </c>
      <c r="F237" t="str">
        <f t="shared" si="3"/>
        <v>三头龟2</v>
      </c>
      <c r="G237">
        <f>VLOOKUP($F237,Sheet1!$B:$L,4,0)</f>
        <v>2</v>
      </c>
      <c r="H237">
        <f>IF($D237&lt;4,VLOOKUP($F237,Sheet1!$B:$L,5,0),IF(AND($D237=4,$A237=10),VLOOKUP($F237,Sheet1!$B:$L,5,0),-VLOOKUP($F237,Sheet1!$B:$L,5,0)))</f>
        <v>0</v>
      </c>
      <c r="I237">
        <f>VLOOKUP($F237,Sheet1!$B:$L,6,0)</f>
        <v>-100</v>
      </c>
      <c r="J237" t="str">
        <f>IF($D237&lt;4,VLOOKUP($F237,Sheet1!$B:$L,7,0),IF($D237=4,LEFT(VLOOKUP($F237,Sheet1!$B:$L,7,0),LEN(VLOOKUP($F237,Sheet1!$B:$L,7,0))-1)&amp;INT($A237/10),0))</f>
        <v>action_shui_skill_1</v>
      </c>
      <c r="K237" t="str">
        <f>VLOOKUP($F237,Sheet1!$B:$L,8,0)</f>
        <v>action_shui_hit_1</v>
      </c>
      <c r="L237">
        <f>VLOOKUP($F237,Sheet1!$B:$L,9,0)</f>
        <v>0</v>
      </c>
      <c r="M237" s="61">
        <f>VLOOKUP($F237,Sheet1!$B:$L,10,0)</f>
        <v>0</v>
      </c>
    </row>
    <row r="238" spans="1:13">
      <c r="A238">
        <v>10</v>
      </c>
      <c r="B238">
        <v>102542</v>
      </c>
      <c r="C238" t="s">
        <v>74</v>
      </c>
      <c r="D238">
        <v>2</v>
      </c>
      <c r="E238" t="s">
        <v>1745</v>
      </c>
      <c r="F238" t="str">
        <f t="shared" si="3"/>
        <v>万年蝉幼虫2</v>
      </c>
      <c r="G238">
        <f>VLOOKUP($F238,Sheet1!$B:$L,4,0)</f>
        <v>1</v>
      </c>
      <c r="H238">
        <f>IF($D238&lt;4,VLOOKUP($F238,Sheet1!$B:$L,5,0),IF(AND($D238=4,$A238=10),VLOOKUP($F238,Sheet1!$B:$L,5,0),-VLOOKUP($F238,Sheet1!$B:$L,5,0)))</f>
        <v>0</v>
      </c>
      <c r="I238">
        <f>VLOOKUP($F238,Sheet1!$B:$L,6,0)</f>
        <v>0</v>
      </c>
      <c r="J238" t="str">
        <f>IF($D238&lt;4,VLOOKUP($F238,Sheet1!$B:$L,7,0),IF($D238=4,LEFT(VLOOKUP($F238,Sheet1!$B:$L,7,0),LEN(VLOOKUP($F238,Sheet1!$B:$L,7,0))-1)&amp;INT($A238/10),0))</f>
        <v>action_feng_skill_1</v>
      </c>
      <c r="K238" t="str">
        <f>VLOOKUP($F238,Sheet1!$B:$L,8,0)</f>
        <v>action_feng_hit_1</v>
      </c>
      <c r="L238">
        <f>VLOOKUP($F238,Sheet1!$B:$L,9,0)</f>
        <v>0</v>
      </c>
      <c r="M238" s="61">
        <f>VLOOKUP($F238,Sheet1!$B:$L,10,0)</f>
        <v>0</v>
      </c>
    </row>
    <row r="239" spans="1:13">
      <c r="A239">
        <v>10</v>
      </c>
      <c r="B239">
        <v>102652</v>
      </c>
      <c r="C239" t="s">
        <v>122</v>
      </c>
      <c r="D239">
        <v>2</v>
      </c>
      <c r="E239" t="s">
        <v>1747</v>
      </c>
      <c r="F239" t="str">
        <f t="shared" si="3"/>
        <v>光头杂兵2</v>
      </c>
      <c r="G239">
        <f>VLOOKUP($F239,Sheet1!$B:$L,4,0)</f>
        <v>7</v>
      </c>
      <c r="H239">
        <f>IF($D239&lt;4,VLOOKUP($F239,Sheet1!$B:$L,5,0),IF(AND($D239=4,$A239=10),VLOOKUP($F239,Sheet1!$B:$L,5,0),-VLOOKUP($F239,Sheet1!$B:$L,5,0)))</f>
        <v>0</v>
      </c>
      <c r="I239">
        <f>VLOOKUP($F239,Sheet1!$B:$L,6,0)</f>
        <v>-100</v>
      </c>
      <c r="J239" t="str">
        <f>IF($D239&lt;4,VLOOKUP($F239,Sheet1!$B:$L,7,0),IF($D239=4,LEFT(VLOOKUP($F239,Sheet1!$B:$L,7,0),LEN(VLOOKUP($F239,Sheet1!$B:$L,7,0))-1)&amp;INT($A239/10),0))</f>
        <v>action_yanshi_skill_1</v>
      </c>
      <c r="K239" t="str">
        <f>VLOOKUP($F239,Sheet1!$B:$L,8,0)</f>
        <v>action_yanshi_hit_1</v>
      </c>
      <c r="L239">
        <f>VLOOKUP($F239,Sheet1!$B:$L,9,0)</f>
        <v>0</v>
      </c>
      <c r="M239" s="61">
        <f>VLOOKUP($F239,Sheet1!$B:$L,10,0)</f>
        <v>0</v>
      </c>
    </row>
    <row r="240" spans="1:13">
      <c r="A240">
        <v>10</v>
      </c>
      <c r="B240">
        <v>102762</v>
      </c>
      <c r="C240" t="s">
        <v>123</v>
      </c>
      <c r="D240">
        <v>2</v>
      </c>
      <c r="E240" t="s">
        <v>1748</v>
      </c>
      <c r="F240" t="str">
        <f t="shared" si="3"/>
        <v>蝉幼虫2</v>
      </c>
      <c r="G240">
        <f>VLOOKUP($F240,Sheet1!$B:$L,4,0)</f>
        <v>1</v>
      </c>
      <c r="H240">
        <f>IF($D240&lt;4,VLOOKUP($F240,Sheet1!$B:$L,5,0),IF(AND($D240=4,$A240=10),VLOOKUP($F240,Sheet1!$B:$L,5,0),-VLOOKUP($F240,Sheet1!$B:$L,5,0)))</f>
        <v>0</v>
      </c>
      <c r="I240">
        <f>VLOOKUP($F240,Sheet1!$B:$L,6,0)</f>
        <v>0</v>
      </c>
      <c r="J240" t="str">
        <f>IF($D240&lt;4,VLOOKUP($F240,Sheet1!$B:$L,7,0),IF($D240=4,LEFT(VLOOKUP($F240,Sheet1!$B:$L,7,0),LEN(VLOOKUP($F240,Sheet1!$B:$L,7,0))-1)&amp;INT($A240/10),0))</f>
        <v>action_feng_skill_1</v>
      </c>
      <c r="K240" t="str">
        <f>VLOOKUP($F240,Sheet1!$B:$L,8,0)</f>
        <v>action_feng_hit_1</v>
      </c>
      <c r="L240">
        <f>VLOOKUP($F240,Sheet1!$B:$L,9,0)</f>
        <v>0</v>
      </c>
      <c r="M240" s="61">
        <f>VLOOKUP($F240,Sheet1!$B:$L,10,0)</f>
        <v>0</v>
      </c>
    </row>
    <row r="241" spans="1:13">
      <c r="A241">
        <v>10</v>
      </c>
      <c r="B241">
        <v>102872</v>
      </c>
      <c r="C241" t="s">
        <v>332</v>
      </c>
      <c r="D241">
        <v>2</v>
      </c>
      <c r="E241" t="s">
        <v>1748</v>
      </c>
      <c r="F241" t="str">
        <f t="shared" si="3"/>
        <v>拉绳人2</v>
      </c>
      <c r="G241">
        <f>VLOOKUP($F241,Sheet1!$B:$L,4,0)</f>
        <v>5</v>
      </c>
      <c r="H241">
        <f>IF($D241&lt;4,VLOOKUP($F241,Sheet1!$B:$L,5,0),IF(AND($D241=4,$A241=10),VLOOKUP($F241,Sheet1!$B:$L,5,0),-VLOOKUP($F241,Sheet1!$B:$L,5,0)))</f>
        <v>-100</v>
      </c>
      <c r="I241">
        <f>VLOOKUP($F241,Sheet1!$B:$L,6,0)</f>
        <v>-70</v>
      </c>
      <c r="J241" t="str">
        <f>IF($D241&lt;4,VLOOKUP($F241,Sheet1!$B:$L,7,0),IF($D241=4,LEFT(VLOOKUP($F241,Sheet1!$B:$L,7,0),LEN(VLOOKUP($F241,Sheet1!$B:$L,7,0))-1)&amp;INT($A241/10),0))</f>
        <v>action_gedou_skill_1</v>
      </c>
      <c r="K241" t="str">
        <f>VLOOKUP($F241,Sheet1!$B:$L,8,0)</f>
        <v>action_gedou_hit_1</v>
      </c>
      <c r="L241">
        <f>VLOOKUP($F241,Sheet1!$B:$L,9,0)</f>
        <v>0</v>
      </c>
      <c r="M241" s="61">
        <f>VLOOKUP($F241,Sheet1!$B:$L,10,0)</f>
        <v>0</v>
      </c>
    </row>
    <row r="242" spans="1:13">
      <c r="A242">
        <v>10</v>
      </c>
      <c r="B242">
        <v>102982</v>
      </c>
      <c r="C242" t="s">
        <v>75</v>
      </c>
      <c r="D242">
        <v>2</v>
      </c>
      <c r="E242" t="s">
        <v>1749</v>
      </c>
      <c r="F242" t="str">
        <f t="shared" si="3"/>
        <v>章鱼怪2</v>
      </c>
      <c r="G242">
        <f>VLOOKUP($F242,Sheet1!$B:$L,4,0)</f>
        <v>5</v>
      </c>
      <c r="H242">
        <f>IF($D242&lt;4,VLOOKUP($F242,Sheet1!$B:$L,5,0),IF(AND($D242=4,$A242=10),VLOOKUP($F242,Sheet1!$B:$L,5,0),-VLOOKUP($F242,Sheet1!$B:$L,5,0)))</f>
        <v>-100</v>
      </c>
      <c r="I242">
        <f>VLOOKUP($F242,Sheet1!$B:$L,6,0)</f>
        <v>-70</v>
      </c>
      <c r="J242" t="str">
        <f>IF($D242&lt;4,VLOOKUP($F242,Sheet1!$B:$L,7,0),IF($D242=4,LEFT(VLOOKUP($F242,Sheet1!$B:$L,7,0),LEN(VLOOKUP($F242,Sheet1!$B:$L,7,0))-1)&amp;INT($A242/10),0))</f>
        <v>action_shui_skill_1</v>
      </c>
      <c r="K242" t="str">
        <f>VLOOKUP($F242,Sheet1!$B:$L,8,0)</f>
        <v>action_shui_hit_1</v>
      </c>
      <c r="L242">
        <f>VLOOKUP($F242,Sheet1!$B:$L,9,0)</f>
        <v>0</v>
      </c>
      <c r="M242" s="61">
        <f>VLOOKUP($F242,Sheet1!$B:$L,10,0)</f>
        <v>0</v>
      </c>
    </row>
    <row r="243" spans="1:13">
      <c r="A243">
        <v>10</v>
      </c>
      <c r="B243">
        <v>103092</v>
      </c>
      <c r="C243" t="s">
        <v>76</v>
      </c>
      <c r="D243">
        <v>2</v>
      </c>
      <c r="E243" t="s">
        <v>1750</v>
      </c>
      <c r="F243" t="str">
        <f t="shared" si="3"/>
        <v>克隆博士2</v>
      </c>
      <c r="G243">
        <f>VLOOKUP($F243,Sheet1!$B:$L,4,0)</f>
        <v>1</v>
      </c>
      <c r="H243">
        <f>IF($D243&lt;4,VLOOKUP($F243,Sheet1!$B:$L,5,0),IF(AND($D243=4,$A243=10),VLOOKUP($F243,Sheet1!$B:$L,5,0),-VLOOKUP($F243,Sheet1!$B:$L,5,0)))</f>
        <v>0</v>
      </c>
      <c r="I243">
        <f>VLOOKUP($F243,Sheet1!$B:$L,6,0)</f>
        <v>0</v>
      </c>
      <c r="J243" t="str">
        <f>IF($D243&lt;4,VLOOKUP($F243,Sheet1!$B:$L,7,0),IF($D243=4,LEFT(VLOOKUP($F243,Sheet1!$B:$L,7,0),LEN(VLOOKUP($F243,Sheet1!$B:$L,7,0))-1)&amp;INT($A243/10),0))</f>
        <v>action_dian_skill_1</v>
      </c>
      <c r="K243" t="str">
        <f>VLOOKUP($F243,Sheet1!$B:$L,8,0)</f>
        <v>action_dian_hit_1</v>
      </c>
      <c r="L243">
        <f>VLOOKUP($F243,Sheet1!$B:$L,9,0)</f>
        <v>0</v>
      </c>
      <c r="M243" s="61">
        <f>VLOOKUP($F243,Sheet1!$B:$L,10,0)</f>
        <v>0</v>
      </c>
    </row>
    <row r="244" spans="1:13">
      <c r="A244">
        <v>10</v>
      </c>
      <c r="B244">
        <v>103202</v>
      </c>
      <c r="C244" t="s">
        <v>77</v>
      </c>
      <c r="D244">
        <v>2</v>
      </c>
      <c r="E244" t="s">
        <v>1748</v>
      </c>
      <c r="F244" t="str">
        <f t="shared" si="3"/>
        <v>雪人怪2</v>
      </c>
      <c r="G244">
        <f>VLOOKUP($F244,Sheet1!$B:$L,4,0)</f>
        <v>5</v>
      </c>
      <c r="H244">
        <f>IF($D244&lt;4,VLOOKUP($F244,Sheet1!$B:$L,5,0),IF(AND($D244=4,$A244=10),VLOOKUP($F244,Sheet1!$B:$L,5,0),-VLOOKUP($F244,Sheet1!$B:$L,5,0)))</f>
        <v>-100</v>
      </c>
      <c r="I244">
        <f>VLOOKUP($F244,Sheet1!$B:$L,6,0)</f>
        <v>-70</v>
      </c>
      <c r="J244" t="str">
        <f>IF($D244&lt;4,VLOOKUP($F244,Sheet1!$B:$L,7,0),IF($D244=4,LEFT(VLOOKUP($F244,Sheet1!$B:$L,7,0),LEN(VLOOKUP($F244,Sheet1!$B:$L,7,0))-1)&amp;INT($A244/10),0))</f>
        <v>action_shui_skill_1</v>
      </c>
      <c r="K244" t="str">
        <f>VLOOKUP($F244,Sheet1!$B:$L,8,0)</f>
        <v>action_shui_hit_1</v>
      </c>
      <c r="L244">
        <f>VLOOKUP($F244,Sheet1!$B:$L,9,0)</f>
        <v>0</v>
      </c>
      <c r="M244" s="61">
        <f>VLOOKUP($F244,Sheet1!$B:$L,10,0)</f>
        <v>0</v>
      </c>
    </row>
    <row r="245" spans="1:13">
      <c r="A245">
        <v>10</v>
      </c>
      <c r="B245">
        <v>103312</v>
      </c>
      <c r="C245" t="s">
        <v>78</v>
      </c>
      <c r="D245">
        <v>2</v>
      </c>
      <c r="E245" t="s">
        <v>1747</v>
      </c>
      <c r="F245" t="str">
        <f t="shared" si="3"/>
        <v>茶岚子2</v>
      </c>
      <c r="G245">
        <f>VLOOKUP($F245,Sheet1!$B:$L,4,0)</f>
        <v>7</v>
      </c>
      <c r="H245">
        <f>IF($D245&lt;4,VLOOKUP($F245,Sheet1!$B:$L,5,0),IF(AND($D245=4,$A245=10),VLOOKUP($F245,Sheet1!$B:$L,5,0),-VLOOKUP($F245,Sheet1!$B:$L,5,0)))</f>
        <v>0</v>
      </c>
      <c r="I245">
        <f>VLOOKUP($F245,Sheet1!$B:$L,6,0)</f>
        <v>-140</v>
      </c>
      <c r="J245" t="str">
        <f>IF($D245&lt;4,VLOOKUP($F245,Sheet1!$B:$L,7,0),IF($D245=4,LEFT(VLOOKUP($F245,Sheet1!$B:$L,7,0),LEN(VLOOKUP($F245,Sheet1!$B:$L,7,0))-1)&amp;INT($A245/10),0))</f>
        <v>action_skill_liushuiyansuiquan_1</v>
      </c>
      <c r="K245" t="str">
        <f>VLOOKUP($F245,Sheet1!$B:$L,8,0)</f>
        <v>action_hit_1</v>
      </c>
      <c r="L245">
        <f>VLOOKUP($F245,Sheet1!$B:$L,9,0)</f>
        <v>0</v>
      </c>
      <c r="M245" s="61">
        <f>VLOOKUP($F245,Sheet1!$B:$L,10,0)</f>
        <v>0</v>
      </c>
    </row>
    <row r="246" spans="1:13">
      <c r="A246">
        <v>10</v>
      </c>
      <c r="B246">
        <v>103422</v>
      </c>
      <c r="C246" t="s">
        <v>330</v>
      </c>
      <c r="D246">
        <v>2</v>
      </c>
      <c r="E246" t="s">
        <v>1750</v>
      </c>
      <c r="F246" t="str">
        <f t="shared" si="3"/>
        <v>地底怪人2</v>
      </c>
      <c r="G246">
        <f>VLOOKUP($F246,Sheet1!$B:$L,4,0)</f>
        <v>1</v>
      </c>
      <c r="H246">
        <f>IF($D246&lt;4,VLOOKUP($F246,Sheet1!$B:$L,5,0),IF(AND($D246=4,$A246=10),VLOOKUP($F246,Sheet1!$B:$L,5,0),-VLOOKUP($F246,Sheet1!$B:$L,5,0)))</f>
        <v>0</v>
      </c>
      <c r="I246">
        <f>VLOOKUP($F246,Sheet1!$B:$L,6,0)</f>
        <v>0</v>
      </c>
      <c r="J246" t="str">
        <f>IF($D246&lt;4,VLOOKUP($F246,Sheet1!$B:$L,7,0),IF($D246=4,LEFT(VLOOKUP($F246,Sheet1!$B:$L,7,0),LEN(VLOOKUP($F246,Sheet1!$B:$L,7,0))-1)&amp;INT($A246/10),0))</f>
        <v>action_yanshi_skill_1</v>
      </c>
      <c r="K246" t="str">
        <f>VLOOKUP($F246,Sheet1!$B:$L,8,0)</f>
        <v>action_yanshi_hit_1</v>
      </c>
      <c r="L246">
        <f>VLOOKUP($F246,Sheet1!$B:$L,9,0)</f>
        <v>0</v>
      </c>
      <c r="M246" s="61">
        <f>VLOOKUP($F246,Sheet1!$B:$L,10,0)</f>
        <v>0</v>
      </c>
    </row>
    <row r="247" spans="1:13">
      <c r="A247">
        <v>10</v>
      </c>
      <c r="B247">
        <v>103532</v>
      </c>
      <c r="C247" t="s">
        <v>79</v>
      </c>
      <c r="D247">
        <v>2</v>
      </c>
      <c r="E247" t="s">
        <v>1745</v>
      </c>
      <c r="F247" t="str">
        <f t="shared" si="3"/>
        <v>千年蝉幼虫2</v>
      </c>
      <c r="G247">
        <f>VLOOKUP($F247,Sheet1!$B:$L,4,0)</f>
        <v>1</v>
      </c>
      <c r="H247">
        <f>IF($D247&lt;4,VLOOKUP($F247,Sheet1!$B:$L,5,0),IF(AND($D247=4,$A247=10),VLOOKUP($F247,Sheet1!$B:$L,5,0),-VLOOKUP($F247,Sheet1!$B:$L,5,0)))</f>
        <v>0</v>
      </c>
      <c r="I247">
        <f>VLOOKUP($F247,Sheet1!$B:$L,6,0)</f>
        <v>0</v>
      </c>
      <c r="J247" t="str">
        <f>IF($D247&lt;4,VLOOKUP($F247,Sheet1!$B:$L,7,0),IF($D247=4,LEFT(VLOOKUP($F247,Sheet1!$B:$L,7,0),LEN(VLOOKUP($F247,Sheet1!$B:$L,7,0))-1)&amp;INT($A247/10),0))</f>
        <v>action_feng_skill_1</v>
      </c>
      <c r="K247" t="str">
        <f>VLOOKUP($F247,Sheet1!$B:$L,8,0)</f>
        <v>action_feng_hit_1</v>
      </c>
      <c r="L247">
        <f>VLOOKUP($F247,Sheet1!$B:$L,9,0)</f>
        <v>0</v>
      </c>
      <c r="M247" s="61">
        <f>VLOOKUP($F247,Sheet1!$B:$L,10,0)</f>
        <v>0</v>
      </c>
    </row>
    <row r="248" spans="1:13">
      <c r="A248">
        <v>10</v>
      </c>
      <c r="B248">
        <v>103642</v>
      </c>
      <c r="C248" t="s">
        <v>80</v>
      </c>
      <c r="D248">
        <v>2</v>
      </c>
      <c r="E248" t="s">
        <v>1750</v>
      </c>
      <c r="F248" t="str">
        <f t="shared" si="3"/>
        <v>海底人2</v>
      </c>
      <c r="G248">
        <f>VLOOKUP($F248,Sheet1!$B:$L,4,0)</f>
        <v>3</v>
      </c>
      <c r="H248">
        <f>IF($D248&lt;4,VLOOKUP($F248,Sheet1!$B:$L,5,0),IF(AND($D248=4,$A248=10),VLOOKUP($F248,Sheet1!$B:$L,5,0),-VLOOKUP($F248,Sheet1!$B:$L,5,0)))</f>
        <v>-100</v>
      </c>
      <c r="I248">
        <f>VLOOKUP($F248,Sheet1!$B:$L,6,0)</f>
        <v>-70</v>
      </c>
      <c r="J248" t="str">
        <f>IF($D248&lt;4,VLOOKUP($F248,Sheet1!$B:$L,7,0),IF($D248=4,LEFT(VLOOKUP($F248,Sheet1!$B:$L,7,0),LEN(VLOOKUP($F248,Sheet1!$B:$L,7,0))-1)&amp;INT($A248/10),0))</f>
        <v>action_shui_skill_1</v>
      </c>
      <c r="K248" t="str">
        <f>VLOOKUP($F248,Sheet1!$B:$L,8,0)</f>
        <v>action_shui_hit_1</v>
      </c>
      <c r="L248">
        <f>VLOOKUP($F248,Sheet1!$B:$L,9,0)</f>
        <v>0</v>
      </c>
      <c r="M248" s="61">
        <f>VLOOKUP($F248,Sheet1!$B:$L,10,0)</f>
        <v>0</v>
      </c>
    </row>
    <row r="249" spans="1:13">
      <c r="A249">
        <v>10</v>
      </c>
      <c r="B249">
        <v>103752</v>
      </c>
      <c r="C249" t="s">
        <v>80</v>
      </c>
      <c r="D249">
        <v>2</v>
      </c>
      <c r="E249" t="s">
        <v>1754</v>
      </c>
      <c r="F249" t="str">
        <f t="shared" si="3"/>
        <v>海底人2</v>
      </c>
      <c r="G249">
        <f>VLOOKUP($F249,Sheet1!$B:$L,4,0)</f>
        <v>3</v>
      </c>
      <c r="H249">
        <f>IF($D249&lt;4,VLOOKUP($F249,Sheet1!$B:$L,5,0),IF(AND($D249=4,$A249=10),VLOOKUP($F249,Sheet1!$B:$L,5,0),-VLOOKUP($F249,Sheet1!$B:$L,5,0)))</f>
        <v>-100</v>
      </c>
      <c r="I249">
        <f>VLOOKUP($F249,Sheet1!$B:$L,6,0)</f>
        <v>-70</v>
      </c>
      <c r="J249" t="str">
        <f>IF($D249&lt;4,VLOOKUP($F249,Sheet1!$B:$L,7,0),IF($D249=4,LEFT(VLOOKUP($F249,Sheet1!$B:$L,7,0),LEN(VLOOKUP($F249,Sheet1!$B:$L,7,0))-1)&amp;INT($A249/10),0))</f>
        <v>action_shui_skill_1</v>
      </c>
      <c r="K249" t="str">
        <f>VLOOKUP($F249,Sheet1!$B:$L,8,0)</f>
        <v>action_shui_hit_1</v>
      </c>
      <c r="L249">
        <f>VLOOKUP($F249,Sheet1!$B:$L,9,0)</f>
        <v>0</v>
      </c>
      <c r="M249" s="61">
        <f>VLOOKUP($F249,Sheet1!$B:$L,10,0)</f>
        <v>0</v>
      </c>
    </row>
    <row r="250" spans="1:13">
      <c r="A250">
        <v>10</v>
      </c>
      <c r="B250">
        <v>103862</v>
      </c>
      <c r="C250" t="s">
        <v>105</v>
      </c>
      <c r="D250">
        <v>2</v>
      </c>
      <c r="E250" t="s">
        <v>1748</v>
      </c>
      <c r="F250" t="str">
        <f t="shared" si="3"/>
        <v>哈尔托里诺2</v>
      </c>
      <c r="G250">
        <f>VLOOKUP($F250,Sheet1!$B:$L,4,0)</f>
        <v>1</v>
      </c>
      <c r="H250">
        <f>IF($D250&lt;4,VLOOKUP($F250,Sheet1!$B:$L,5,0),IF(AND($D250=4,$A250=10),VLOOKUP($F250,Sheet1!$B:$L,5,0),-VLOOKUP($F250,Sheet1!$B:$L,5,0)))</f>
        <v>0</v>
      </c>
      <c r="I250">
        <f>VLOOKUP($F250,Sheet1!$B:$L,6,0)</f>
        <v>0</v>
      </c>
      <c r="J250" t="str">
        <f>IF($D250&lt;4,VLOOKUP($F250,Sheet1!$B:$L,7,0),IF($D250=4,LEFT(VLOOKUP($F250,Sheet1!$B:$L,7,0),LEN(VLOOKUP($F250,Sheet1!$B:$L,7,0))-1)&amp;INT($A250/10),0))</f>
        <v>action_du_skill_1</v>
      </c>
      <c r="K250" t="str">
        <f>VLOOKUP($F250,Sheet1!$B:$L,8,0)</f>
        <v>action_du_hit_1</v>
      </c>
      <c r="L250">
        <f>VLOOKUP($F250,Sheet1!$B:$L,9,0)</f>
        <v>0</v>
      </c>
      <c r="M250" s="61">
        <f>VLOOKUP($F250,Sheet1!$B:$L,10,0)</f>
        <v>0</v>
      </c>
    </row>
    <row r="251" spans="1:13">
      <c r="A251">
        <v>10</v>
      </c>
      <c r="B251">
        <v>103972</v>
      </c>
      <c r="C251" t="s">
        <v>81</v>
      </c>
      <c r="D251">
        <v>2</v>
      </c>
      <c r="E251" t="s">
        <v>1745</v>
      </c>
      <c r="F251" t="str">
        <f t="shared" si="3"/>
        <v>野人怪2</v>
      </c>
      <c r="G251">
        <f>VLOOKUP($F251,Sheet1!$B:$L,4,0)</f>
        <v>2</v>
      </c>
      <c r="H251">
        <f>IF($D251&lt;4,VLOOKUP($F251,Sheet1!$B:$L,5,0),IF(AND($D251=4,$A251=10),VLOOKUP($F251,Sheet1!$B:$L,5,0),-VLOOKUP($F251,Sheet1!$B:$L,5,0)))</f>
        <v>0</v>
      </c>
      <c r="I251">
        <f>VLOOKUP($F251,Sheet1!$B:$L,6,0)</f>
        <v>-100</v>
      </c>
      <c r="J251" t="str">
        <f>IF($D251&lt;4,VLOOKUP($F251,Sheet1!$B:$L,7,0),IF($D251=4,LEFT(VLOOKUP($F251,Sheet1!$B:$L,7,0),LEN(VLOOKUP($F251,Sheet1!$B:$L,7,0))-1)&amp;INT($A251/10),0))</f>
        <v>action_gedou_skill_1</v>
      </c>
      <c r="K251" t="str">
        <f>VLOOKUP($F251,Sheet1!$B:$L,8,0)</f>
        <v>action_gedou_hit_1</v>
      </c>
      <c r="L251">
        <f>VLOOKUP($F251,Sheet1!$B:$L,9,0)</f>
        <v>0</v>
      </c>
      <c r="M251" s="61">
        <f>VLOOKUP($F251,Sheet1!$B:$L,10,0)</f>
        <v>0</v>
      </c>
    </row>
    <row r="252" spans="1:13">
      <c r="A252">
        <v>10</v>
      </c>
      <c r="B252">
        <v>104082</v>
      </c>
      <c r="C252" t="s">
        <v>331</v>
      </c>
      <c r="D252">
        <v>2</v>
      </c>
      <c r="E252" t="s">
        <v>1750</v>
      </c>
      <c r="F252" t="str">
        <f t="shared" si="3"/>
        <v>电灯拉绳怪人2</v>
      </c>
      <c r="G252">
        <f>VLOOKUP($F252,Sheet1!$B:$L,4,0)</f>
        <v>3</v>
      </c>
      <c r="H252">
        <f>IF($D252&lt;4,VLOOKUP($F252,Sheet1!$B:$L,5,0),IF(AND($D252=4,$A252=10),VLOOKUP($F252,Sheet1!$B:$L,5,0),-VLOOKUP($F252,Sheet1!$B:$L,5,0)))</f>
        <v>-100</v>
      </c>
      <c r="I252">
        <f>VLOOKUP($F252,Sheet1!$B:$L,6,0)</f>
        <v>-70</v>
      </c>
      <c r="J252" t="str">
        <f>IF($D252&lt;4,VLOOKUP($F252,Sheet1!$B:$L,7,0),IF($D252=4,LEFT(VLOOKUP($F252,Sheet1!$B:$L,7,0),LEN(VLOOKUP($F252,Sheet1!$B:$L,7,0))-1)&amp;INT($A252/10),0))</f>
        <v>action_gedou_skill_1</v>
      </c>
      <c r="K252" t="str">
        <f>VLOOKUP($F252,Sheet1!$B:$L,8,0)</f>
        <v>action_gedou_hit_1</v>
      </c>
      <c r="L252">
        <f>VLOOKUP($F252,Sheet1!$B:$L,9,0)</f>
        <v>0</v>
      </c>
      <c r="M252" s="61">
        <f>VLOOKUP($F252,Sheet1!$B:$L,10,0)</f>
        <v>0</v>
      </c>
    </row>
    <row r="253" spans="1:13">
      <c r="A253">
        <v>10</v>
      </c>
      <c r="B253">
        <v>104192</v>
      </c>
      <c r="C253" t="s">
        <v>82</v>
      </c>
      <c r="D253">
        <v>2</v>
      </c>
      <c r="E253" t="s">
        <v>1748</v>
      </c>
      <c r="F253" t="str">
        <f t="shared" si="3"/>
        <v>天空怪人2</v>
      </c>
      <c r="G253">
        <f>VLOOKUP($F253,Sheet1!$B:$L,4,0)</f>
        <v>1</v>
      </c>
      <c r="H253">
        <f>IF($D253&lt;4,VLOOKUP($F253,Sheet1!$B:$L,5,0),IF(AND($D253=4,$A253=10),VLOOKUP($F253,Sheet1!$B:$L,5,0),-VLOOKUP($F253,Sheet1!$B:$L,5,0)))</f>
        <v>0</v>
      </c>
      <c r="I253">
        <f>VLOOKUP($F253,Sheet1!$B:$L,6,0)</f>
        <v>0</v>
      </c>
      <c r="J253" t="str">
        <f>IF($D253&lt;4,VLOOKUP($F253,Sheet1!$B:$L,7,0),IF($D253=4,LEFT(VLOOKUP($F253,Sheet1!$B:$L,7,0),LEN(VLOOKUP($F253,Sheet1!$B:$L,7,0))-1)&amp;INT($A253/10),0))</f>
        <v>action_feng_skill_1</v>
      </c>
      <c r="K253" t="str">
        <f>VLOOKUP($F253,Sheet1!$B:$L,8,0)</f>
        <v>action_feng_hit_1</v>
      </c>
      <c r="L253">
        <f>VLOOKUP($F253,Sheet1!$B:$L,9,0)</f>
        <v>0</v>
      </c>
      <c r="M253" s="61">
        <f>VLOOKUP($F253,Sheet1!$B:$L,10,0)</f>
        <v>0</v>
      </c>
    </row>
    <row r="254" spans="1:13">
      <c r="A254">
        <v>10</v>
      </c>
      <c r="B254">
        <v>104302</v>
      </c>
      <c r="C254" t="s">
        <v>83</v>
      </c>
      <c r="D254">
        <v>2</v>
      </c>
      <c r="E254" t="s">
        <v>1755</v>
      </c>
      <c r="F254" t="str">
        <f t="shared" si="3"/>
        <v>克隆人2</v>
      </c>
      <c r="G254">
        <f>VLOOKUP($F254,Sheet1!$B:$L,4,0)</f>
        <v>1</v>
      </c>
      <c r="H254">
        <f>IF($D254&lt;4,VLOOKUP($F254,Sheet1!$B:$L,5,0),IF(AND($D254=4,$A254=10),VLOOKUP($F254,Sheet1!$B:$L,5,0),-VLOOKUP($F254,Sheet1!$B:$L,5,0)))</f>
        <v>0</v>
      </c>
      <c r="I254">
        <f>VLOOKUP($F254,Sheet1!$B:$L,6,0)</f>
        <v>0</v>
      </c>
      <c r="J254" t="str">
        <f>IF($D254&lt;4,VLOOKUP($F254,Sheet1!$B:$L,7,0),IF($D254=4,LEFT(VLOOKUP($F254,Sheet1!$B:$L,7,0),LEN(VLOOKUP($F254,Sheet1!$B:$L,7,0))-1)&amp;INT($A254/10),0))</f>
        <v>action_jiaxue_skill_1</v>
      </c>
      <c r="K254" t="str">
        <f>VLOOKUP($F254,Sheet1!$B:$L,8,0)</f>
        <v>action_jiaxue_hit_1</v>
      </c>
      <c r="L254" t="str">
        <f>VLOOKUP($F254,Sheet1!$B:$L,9,0)</f>
        <v>action_jiaxue_hit_1</v>
      </c>
      <c r="M254" s="61">
        <f>VLOOKUP($F254,Sheet1!$B:$L,10,0)</f>
        <v>0</v>
      </c>
    </row>
    <row r="255" spans="1:13">
      <c r="A255">
        <v>10</v>
      </c>
      <c r="B255">
        <v>104412</v>
      </c>
      <c r="C255" t="s">
        <v>84</v>
      </c>
      <c r="D255">
        <v>2</v>
      </c>
      <c r="E255" t="s">
        <v>1750</v>
      </c>
      <c r="F255" t="str">
        <f t="shared" si="3"/>
        <v>小机器人2</v>
      </c>
      <c r="G255">
        <f>VLOOKUP($F255,Sheet1!$B:$L,4,0)</f>
        <v>1</v>
      </c>
      <c r="H255">
        <f>IF($D255&lt;4,VLOOKUP($F255,Sheet1!$B:$L,5,0),IF(AND($D255=4,$A255=10),VLOOKUP($F255,Sheet1!$B:$L,5,0),-VLOOKUP($F255,Sheet1!$B:$L,5,0)))</f>
        <v>0</v>
      </c>
      <c r="I255">
        <f>VLOOKUP($F255,Sheet1!$B:$L,6,0)</f>
        <v>0</v>
      </c>
      <c r="J255" t="str">
        <f>IF($D255&lt;4,VLOOKUP($F255,Sheet1!$B:$L,7,0),IF($D255=4,LEFT(VLOOKUP($F255,Sheet1!$B:$L,7,0),LEN(VLOOKUP($F255,Sheet1!$B:$L,7,0))-1)&amp;INT($A255/10),0))</f>
        <v>action_dian_skill_1</v>
      </c>
      <c r="K255" t="str">
        <f>VLOOKUP($F255,Sheet1!$B:$L,8,0)</f>
        <v>action_dian_hit_1</v>
      </c>
      <c r="L255">
        <f>VLOOKUP($F255,Sheet1!$B:$L,9,0)</f>
        <v>0</v>
      </c>
      <c r="M255" s="61">
        <f>VLOOKUP($F255,Sheet1!$B:$L,10,0)</f>
        <v>0</v>
      </c>
    </row>
    <row r="256" spans="1:13">
      <c r="A256">
        <v>10</v>
      </c>
      <c r="B256">
        <v>104522</v>
      </c>
      <c r="C256" t="s">
        <v>85</v>
      </c>
      <c r="D256">
        <v>2</v>
      </c>
      <c r="E256" t="s">
        <v>1747</v>
      </c>
      <c r="F256" t="str">
        <f t="shared" si="3"/>
        <v>龟龟柏洛斯2</v>
      </c>
      <c r="G256">
        <f>VLOOKUP($F256,Sheet1!$B:$L,4,0)</f>
        <v>7</v>
      </c>
      <c r="H256">
        <f>IF($D256&lt;4,VLOOKUP($F256,Sheet1!$B:$L,5,0),IF(AND($D256=4,$A256=10),VLOOKUP($F256,Sheet1!$B:$L,5,0),-VLOOKUP($F256,Sheet1!$B:$L,5,0)))</f>
        <v>0</v>
      </c>
      <c r="I256">
        <f>VLOOKUP($F256,Sheet1!$B:$L,6,0)</f>
        <v>-100</v>
      </c>
      <c r="J256" t="str">
        <f>IF($D256&lt;4,VLOOKUP($F256,Sheet1!$B:$L,7,0),IF($D256=4,LEFT(VLOOKUP($F256,Sheet1!$B:$L,7,0),LEN(VLOOKUP($F256,Sheet1!$B:$L,7,0))-1)&amp;INT($A256/10),0))</f>
        <v>action_yanshi_skill_1</v>
      </c>
      <c r="K256" t="str">
        <f>VLOOKUP($F256,Sheet1!$B:$L,8,0)</f>
        <v>action_yanshi_hit_1</v>
      </c>
      <c r="L256">
        <f>VLOOKUP($F256,Sheet1!$B:$L,9,0)</f>
        <v>0</v>
      </c>
      <c r="M256" s="61">
        <f>VLOOKUP($F256,Sheet1!$B:$L,10,0)</f>
        <v>0</v>
      </c>
    </row>
    <row r="257" spans="1:13">
      <c r="A257">
        <v>10</v>
      </c>
      <c r="B257">
        <v>104632</v>
      </c>
      <c r="C257" t="s">
        <v>124</v>
      </c>
      <c r="D257">
        <v>2</v>
      </c>
      <c r="E257" t="s">
        <v>1750</v>
      </c>
      <c r="F257" t="str">
        <f t="shared" si="3"/>
        <v>比基尼美女2</v>
      </c>
      <c r="G257">
        <f>VLOOKUP($F257,Sheet1!$B:$L,4,0)</f>
        <v>1</v>
      </c>
      <c r="H257">
        <f>IF($D257&lt;4,VLOOKUP($F257,Sheet1!$B:$L,5,0),IF(AND($D257=4,$A257=10),VLOOKUP($F257,Sheet1!$B:$L,5,0),-VLOOKUP($F257,Sheet1!$B:$L,5,0)))</f>
        <v>0</v>
      </c>
      <c r="I257">
        <f>VLOOKUP($F257,Sheet1!$B:$L,6,0)</f>
        <v>0</v>
      </c>
      <c r="J257" t="str">
        <f>IF($D257&lt;4,VLOOKUP($F257,Sheet1!$B:$L,7,0),IF($D257=4,LEFT(VLOOKUP($F257,Sheet1!$B:$L,7,0),LEN(VLOOKUP($F257,Sheet1!$B:$L,7,0))-1)&amp;INT($A257/10),0))</f>
        <v>action_shui_skill_1</v>
      </c>
      <c r="K257" t="str">
        <f>VLOOKUP($F257,Sheet1!$B:$L,8,0)</f>
        <v>action_shui_hit_1</v>
      </c>
      <c r="L257">
        <f>VLOOKUP($F257,Sheet1!$B:$L,9,0)</f>
        <v>0</v>
      </c>
      <c r="M257" s="61">
        <f>VLOOKUP($F257,Sheet1!$B:$L,10,0)</f>
        <v>0</v>
      </c>
    </row>
    <row r="258" spans="1:13">
      <c r="A258">
        <v>10</v>
      </c>
      <c r="B258">
        <v>104742</v>
      </c>
      <c r="C258" t="s">
        <v>6</v>
      </c>
      <c r="D258">
        <v>2</v>
      </c>
      <c r="E258" t="s">
        <v>1748</v>
      </c>
      <c r="F258" t="str">
        <f t="shared" si="3"/>
        <v>风扇2</v>
      </c>
      <c r="G258">
        <f>VLOOKUP($F258,Sheet1!$B:$L,4,0)</f>
        <v>1</v>
      </c>
      <c r="H258">
        <f>IF($D258&lt;4,VLOOKUP($F258,Sheet1!$B:$L,5,0),IF(AND($D258=4,$A258=10),VLOOKUP($F258,Sheet1!$B:$L,5,0),-VLOOKUP($F258,Sheet1!$B:$L,5,0)))</f>
        <v>0</v>
      </c>
      <c r="I258">
        <f>VLOOKUP($F258,Sheet1!$B:$L,6,0)</f>
        <v>0</v>
      </c>
      <c r="J258" t="str">
        <f>IF($D258&lt;4,VLOOKUP($F258,Sheet1!$B:$L,7,0),IF($D258=4,LEFT(VLOOKUP($F258,Sheet1!$B:$L,7,0),LEN(VLOOKUP($F258,Sheet1!$B:$L,7,0))-1)&amp;INT($A258/10),0))</f>
        <v>action_feng_skill_1</v>
      </c>
      <c r="K258" t="str">
        <f>VLOOKUP($F258,Sheet1!$B:$L,8,0)</f>
        <v>action_feng_hit_1</v>
      </c>
      <c r="L258">
        <f>VLOOKUP($F258,Sheet1!$B:$L,9,0)</f>
        <v>0</v>
      </c>
      <c r="M258" s="61">
        <f>VLOOKUP($F258,Sheet1!$B:$L,10,0)</f>
        <v>0</v>
      </c>
    </row>
    <row r="259" spans="1:13">
      <c r="A259">
        <v>10</v>
      </c>
      <c r="B259">
        <v>104852</v>
      </c>
      <c r="C259" t="s">
        <v>125</v>
      </c>
      <c r="D259">
        <v>2</v>
      </c>
      <c r="E259" t="s">
        <v>1755</v>
      </c>
      <c r="F259" t="str">
        <f t="shared" si="3"/>
        <v>克隆体2</v>
      </c>
      <c r="G259">
        <f>VLOOKUP($F259,Sheet1!$B:$L,4,0)</f>
        <v>1</v>
      </c>
      <c r="H259">
        <f>IF($D259&lt;4,VLOOKUP($F259,Sheet1!$B:$L,5,0),IF(AND($D259=4,$A259=10),VLOOKUP($F259,Sheet1!$B:$L,5,0),-VLOOKUP($F259,Sheet1!$B:$L,5,0)))</f>
        <v>0</v>
      </c>
      <c r="I259">
        <f>VLOOKUP($F259,Sheet1!$B:$L,6,0)</f>
        <v>0</v>
      </c>
      <c r="J259" t="str">
        <f>IF($D259&lt;4,VLOOKUP($F259,Sheet1!$B:$L,7,0),IF($D259=4,LEFT(VLOOKUP($F259,Sheet1!$B:$L,7,0),LEN(VLOOKUP($F259,Sheet1!$B:$L,7,0))-1)&amp;INT($A259/10),0))</f>
        <v>action_jiaxue_skill_1</v>
      </c>
      <c r="K259" t="str">
        <f>VLOOKUP($F259,Sheet1!$B:$L,8,0)</f>
        <v>action_jiaxue_hit_1</v>
      </c>
      <c r="L259" t="str">
        <f>VLOOKUP($F259,Sheet1!$B:$L,9,0)</f>
        <v>action_jiaxue_hit_1</v>
      </c>
      <c r="M259" s="61">
        <f>VLOOKUP($F259,Sheet1!$B:$L,10,0)</f>
        <v>0</v>
      </c>
    </row>
    <row r="260" spans="1:13">
      <c r="A260">
        <v>10</v>
      </c>
      <c r="B260">
        <v>104962</v>
      </c>
      <c r="C260" t="s">
        <v>73</v>
      </c>
      <c r="D260">
        <v>2</v>
      </c>
      <c r="E260" t="s">
        <v>1745</v>
      </c>
      <c r="F260" t="str">
        <f t="shared" si="3"/>
        <v>三头龟2</v>
      </c>
      <c r="G260">
        <f>VLOOKUP($F260,Sheet1!$B:$L,4,0)</f>
        <v>2</v>
      </c>
      <c r="H260">
        <f>IF($D260&lt;4,VLOOKUP($F260,Sheet1!$B:$L,5,0),IF(AND($D260=4,$A260=10),VLOOKUP($F260,Sheet1!$B:$L,5,0),-VLOOKUP($F260,Sheet1!$B:$L,5,0)))</f>
        <v>0</v>
      </c>
      <c r="I260">
        <f>VLOOKUP($F260,Sheet1!$B:$L,6,0)</f>
        <v>-100</v>
      </c>
      <c r="J260" t="str">
        <f>IF($D260&lt;4,VLOOKUP($F260,Sheet1!$B:$L,7,0),IF($D260=4,LEFT(VLOOKUP($F260,Sheet1!$B:$L,7,0),LEN(VLOOKUP($F260,Sheet1!$B:$L,7,0))-1)&amp;INT($A260/10),0))</f>
        <v>action_shui_skill_1</v>
      </c>
      <c r="K260" t="str">
        <f>VLOOKUP($F260,Sheet1!$B:$L,8,0)</f>
        <v>action_shui_hit_1</v>
      </c>
      <c r="L260">
        <f>VLOOKUP($F260,Sheet1!$B:$L,9,0)</f>
        <v>0</v>
      </c>
      <c r="M260" s="61">
        <f>VLOOKUP($F260,Sheet1!$B:$L,10,0)</f>
        <v>0</v>
      </c>
    </row>
    <row r="261" spans="1:13">
      <c r="A261">
        <v>10</v>
      </c>
      <c r="B261">
        <v>105072</v>
      </c>
      <c r="C261" t="s">
        <v>73</v>
      </c>
      <c r="D261">
        <v>2</v>
      </c>
      <c r="E261" t="s">
        <v>1750</v>
      </c>
      <c r="F261" t="str">
        <f t="shared" si="3"/>
        <v>三头龟2</v>
      </c>
      <c r="G261">
        <f>VLOOKUP($F261,Sheet1!$B:$L,4,0)</f>
        <v>2</v>
      </c>
      <c r="H261">
        <f>IF($D261&lt;4,VLOOKUP($F261,Sheet1!$B:$L,5,0),IF(AND($D261=4,$A261=10),VLOOKUP($F261,Sheet1!$B:$L,5,0),-VLOOKUP($F261,Sheet1!$B:$L,5,0)))</f>
        <v>0</v>
      </c>
      <c r="I261">
        <f>VLOOKUP($F261,Sheet1!$B:$L,6,0)</f>
        <v>-100</v>
      </c>
      <c r="J261" t="str">
        <f>IF($D261&lt;4,VLOOKUP($F261,Sheet1!$B:$L,7,0),IF($D261=4,LEFT(VLOOKUP($F261,Sheet1!$B:$L,7,0),LEN(VLOOKUP($F261,Sheet1!$B:$L,7,0))-1)&amp;INT($A261/10),0))</f>
        <v>action_shui_skill_1</v>
      </c>
      <c r="K261" t="str">
        <f>VLOOKUP($F261,Sheet1!$B:$L,8,0)</f>
        <v>action_shui_hit_1</v>
      </c>
      <c r="L261">
        <f>VLOOKUP($F261,Sheet1!$B:$L,9,0)</f>
        <v>0</v>
      </c>
      <c r="M261" s="61">
        <f>VLOOKUP($F261,Sheet1!$B:$L,10,0)</f>
        <v>0</v>
      </c>
    </row>
    <row r="262" spans="1:13">
      <c r="A262">
        <v>10</v>
      </c>
      <c r="B262">
        <v>105182</v>
      </c>
      <c r="C262" t="s">
        <v>331</v>
      </c>
      <c r="D262">
        <v>2</v>
      </c>
      <c r="E262" t="s">
        <v>1749</v>
      </c>
      <c r="F262" t="str">
        <f t="shared" si="3"/>
        <v>电灯拉绳怪人2</v>
      </c>
      <c r="G262">
        <f>VLOOKUP($F262,Sheet1!$B:$L,4,0)</f>
        <v>3</v>
      </c>
      <c r="H262">
        <f>IF($D262&lt;4,VLOOKUP($F262,Sheet1!$B:$L,5,0),IF(AND($D262=4,$A262=10),VLOOKUP($F262,Sheet1!$B:$L,5,0),-VLOOKUP($F262,Sheet1!$B:$L,5,0)))</f>
        <v>-100</v>
      </c>
      <c r="I262">
        <f>VLOOKUP($F262,Sheet1!$B:$L,6,0)</f>
        <v>-70</v>
      </c>
      <c r="J262" t="str">
        <f>IF($D262&lt;4,VLOOKUP($F262,Sheet1!$B:$L,7,0),IF($D262=4,LEFT(VLOOKUP($F262,Sheet1!$B:$L,7,0),LEN(VLOOKUP($F262,Sheet1!$B:$L,7,0))-1)&amp;INT($A262/10),0))</f>
        <v>action_gedou_skill_1</v>
      </c>
      <c r="K262" t="str">
        <f>VLOOKUP($F262,Sheet1!$B:$L,8,0)</f>
        <v>action_gedou_hit_1</v>
      </c>
      <c r="L262">
        <f>VLOOKUP($F262,Sheet1!$B:$L,9,0)</f>
        <v>0</v>
      </c>
      <c r="M262" s="61">
        <f>VLOOKUP($F262,Sheet1!$B:$L,10,0)</f>
        <v>0</v>
      </c>
    </row>
    <row r="263" spans="1:13">
      <c r="A263">
        <v>10</v>
      </c>
      <c r="B263">
        <v>105292</v>
      </c>
      <c r="C263" t="s">
        <v>331</v>
      </c>
      <c r="D263">
        <v>2</v>
      </c>
      <c r="E263" t="s">
        <v>1748</v>
      </c>
      <c r="F263" t="str">
        <f t="shared" ref="F263:F326" si="4">IF(TYPE($C263)=2,$C263&amp;$D263,INT($C263&amp;$D263))</f>
        <v>电灯拉绳怪人2</v>
      </c>
      <c r="G263">
        <f>VLOOKUP($F263,Sheet1!$B:$L,4,0)</f>
        <v>3</v>
      </c>
      <c r="H263">
        <f>IF($D263&lt;4,VLOOKUP($F263,Sheet1!$B:$L,5,0),IF(AND($D263=4,$A263=10),VLOOKUP($F263,Sheet1!$B:$L,5,0),-VLOOKUP($F263,Sheet1!$B:$L,5,0)))</f>
        <v>-100</v>
      </c>
      <c r="I263">
        <f>VLOOKUP($F263,Sheet1!$B:$L,6,0)</f>
        <v>-70</v>
      </c>
      <c r="J263" t="str">
        <f>IF($D263&lt;4,VLOOKUP($F263,Sheet1!$B:$L,7,0),IF($D263=4,LEFT(VLOOKUP($F263,Sheet1!$B:$L,7,0),LEN(VLOOKUP($F263,Sheet1!$B:$L,7,0))-1)&amp;INT($A263/10),0))</f>
        <v>action_gedou_skill_1</v>
      </c>
      <c r="K263" t="str">
        <f>VLOOKUP($F263,Sheet1!$B:$L,8,0)</f>
        <v>action_gedou_hit_1</v>
      </c>
      <c r="L263">
        <f>VLOOKUP($F263,Sheet1!$B:$L,9,0)</f>
        <v>0</v>
      </c>
      <c r="M263" s="61">
        <f>VLOOKUP($F263,Sheet1!$B:$L,10,0)</f>
        <v>0</v>
      </c>
    </row>
    <row r="264" spans="1:13">
      <c r="A264">
        <v>10</v>
      </c>
      <c r="B264">
        <v>105402</v>
      </c>
      <c r="C264" t="s">
        <v>121</v>
      </c>
      <c r="D264">
        <v>2</v>
      </c>
      <c r="E264" t="s">
        <v>1748</v>
      </c>
      <c r="F264" t="str">
        <f t="shared" si="4"/>
        <v>蜘蛛半人兽2</v>
      </c>
      <c r="G264">
        <f>VLOOKUP($F264,Sheet1!$B:$L,4,0)</f>
        <v>1</v>
      </c>
      <c r="H264">
        <f>IF($D264&lt;4,VLOOKUP($F264,Sheet1!$B:$L,5,0),IF(AND($D264=4,$A264=10),VLOOKUP($F264,Sheet1!$B:$L,5,0),-VLOOKUP($F264,Sheet1!$B:$L,5,0)))</f>
        <v>0</v>
      </c>
      <c r="I264">
        <f>VLOOKUP($F264,Sheet1!$B:$L,6,0)</f>
        <v>0</v>
      </c>
      <c r="J264" t="str">
        <f>IF($D264&lt;4,VLOOKUP($F264,Sheet1!$B:$L,7,0),IF($D264=4,LEFT(VLOOKUP($F264,Sheet1!$B:$L,7,0),LEN(VLOOKUP($F264,Sheet1!$B:$L,7,0))-1)&amp;INT($A264/10),0))</f>
        <v>action_du_skill_1</v>
      </c>
      <c r="K264" t="str">
        <f>VLOOKUP($F264,Sheet1!$B:$L,8,0)</f>
        <v>action_du_hit_1</v>
      </c>
      <c r="L264">
        <f>VLOOKUP($F264,Sheet1!$B:$L,9,0)</f>
        <v>0</v>
      </c>
      <c r="M264" s="61">
        <f>VLOOKUP($F264,Sheet1!$B:$L,10,0)</f>
        <v>0</v>
      </c>
    </row>
    <row r="265" spans="1:13">
      <c r="A265">
        <v>10</v>
      </c>
      <c r="B265">
        <v>105512</v>
      </c>
      <c r="C265" t="s">
        <v>73</v>
      </c>
      <c r="D265">
        <v>2</v>
      </c>
      <c r="E265" t="s">
        <v>1750</v>
      </c>
      <c r="F265" t="str">
        <f t="shared" si="4"/>
        <v>三头龟2</v>
      </c>
      <c r="G265">
        <f>VLOOKUP($F265,Sheet1!$B:$L,4,0)</f>
        <v>2</v>
      </c>
      <c r="H265">
        <f>IF($D265&lt;4,VLOOKUP($F265,Sheet1!$B:$L,5,0),IF(AND($D265=4,$A265=10),VLOOKUP($F265,Sheet1!$B:$L,5,0),-VLOOKUP($F265,Sheet1!$B:$L,5,0)))</f>
        <v>0</v>
      </c>
      <c r="I265">
        <f>VLOOKUP($F265,Sheet1!$B:$L,6,0)</f>
        <v>-100</v>
      </c>
      <c r="J265" t="str">
        <f>IF($D265&lt;4,VLOOKUP($F265,Sheet1!$B:$L,7,0),IF($D265=4,LEFT(VLOOKUP($F265,Sheet1!$B:$L,7,0),LEN(VLOOKUP($F265,Sheet1!$B:$L,7,0))-1)&amp;INT($A265/10),0))</f>
        <v>action_shui_skill_1</v>
      </c>
      <c r="K265" t="str">
        <f>VLOOKUP($F265,Sheet1!$B:$L,8,0)</f>
        <v>action_shui_hit_1</v>
      </c>
      <c r="L265">
        <f>VLOOKUP($F265,Sheet1!$B:$L,9,0)</f>
        <v>0</v>
      </c>
      <c r="M265" s="61">
        <f>VLOOKUP($F265,Sheet1!$B:$L,10,0)</f>
        <v>0</v>
      </c>
    </row>
    <row r="266" spans="1:13">
      <c r="A266">
        <v>10</v>
      </c>
      <c r="B266">
        <v>105622</v>
      </c>
      <c r="C266" t="s">
        <v>73</v>
      </c>
      <c r="D266">
        <v>2</v>
      </c>
      <c r="E266" t="s">
        <v>1745</v>
      </c>
      <c r="F266" t="str">
        <f t="shared" si="4"/>
        <v>三头龟2</v>
      </c>
      <c r="G266">
        <f>VLOOKUP($F266,Sheet1!$B:$L,4,0)</f>
        <v>2</v>
      </c>
      <c r="H266">
        <f>IF($D266&lt;4,VLOOKUP($F266,Sheet1!$B:$L,5,0),IF(AND($D266=4,$A266=10),VLOOKUP($F266,Sheet1!$B:$L,5,0),-VLOOKUP($F266,Sheet1!$B:$L,5,0)))</f>
        <v>0</v>
      </c>
      <c r="I266">
        <f>VLOOKUP($F266,Sheet1!$B:$L,6,0)</f>
        <v>-100</v>
      </c>
      <c r="J266" t="str">
        <f>IF($D266&lt;4,VLOOKUP($F266,Sheet1!$B:$L,7,0),IF($D266=4,LEFT(VLOOKUP($F266,Sheet1!$B:$L,7,0),LEN(VLOOKUP($F266,Sheet1!$B:$L,7,0))-1)&amp;INT($A266/10),0))</f>
        <v>action_shui_skill_1</v>
      </c>
      <c r="K266" t="str">
        <f>VLOOKUP($F266,Sheet1!$B:$L,8,0)</f>
        <v>action_shui_hit_1</v>
      </c>
      <c r="L266">
        <f>VLOOKUP($F266,Sheet1!$B:$L,9,0)</f>
        <v>0</v>
      </c>
      <c r="M266" s="61">
        <f>VLOOKUP($F266,Sheet1!$B:$L,10,0)</f>
        <v>0</v>
      </c>
    </row>
    <row r="267" spans="1:13">
      <c r="A267">
        <v>10</v>
      </c>
      <c r="B267">
        <v>105732</v>
      </c>
      <c r="C267" t="s">
        <v>131</v>
      </c>
      <c r="D267">
        <v>2</v>
      </c>
      <c r="E267" t="s">
        <v>1754</v>
      </c>
      <c r="F267" t="str">
        <f t="shared" si="4"/>
        <v>快拳黑人2</v>
      </c>
      <c r="G267">
        <f>VLOOKUP($F267,Sheet1!$B:$L,4,0)</f>
        <v>2</v>
      </c>
      <c r="H267">
        <f>IF($D267&lt;4,VLOOKUP($F267,Sheet1!$B:$L,5,0),IF(AND($D267=4,$A267=10),VLOOKUP($F267,Sheet1!$B:$L,5,0),-VLOOKUP($F267,Sheet1!$B:$L,5,0)))</f>
        <v>0</v>
      </c>
      <c r="I267">
        <f>VLOOKUP($F267,Sheet1!$B:$L,6,0)</f>
        <v>-100</v>
      </c>
      <c r="J267" t="str">
        <f>IF($D267&lt;4,VLOOKUP($F267,Sheet1!$B:$L,7,0),IF($D267=4,LEFT(VLOOKUP($F267,Sheet1!$B:$L,7,0),LEN(VLOOKUP($F267,Sheet1!$B:$L,7,0))-1)&amp;INT($A267/10),0))</f>
        <v>action_gedou_skill_1</v>
      </c>
      <c r="K267" t="str">
        <f>VLOOKUP($F267,Sheet1!$B:$L,8,0)</f>
        <v>action_gedou_hit_1</v>
      </c>
      <c r="L267">
        <f>VLOOKUP($F267,Sheet1!$B:$L,9,0)</f>
        <v>0</v>
      </c>
      <c r="M267" s="61">
        <f>VLOOKUP($F267,Sheet1!$B:$L,10,0)</f>
        <v>0</v>
      </c>
    </row>
    <row r="268" spans="1:13">
      <c r="A268">
        <v>10</v>
      </c>
      <c r="B268">
        <v>105842</v>
      </c>
      <c r="C268" t="s">
        <v>126</v>
      </c>
      <c r="D268">
        <v>2</v>
      </c>
      <c r="E268" t="s">
        <v>1750</v>
      </c>
      <c r="F268" t="str">
        <f t="shared" si="4"/>
        <v>梅人2</v>
      </c>
      <c r="G268">
        <f>VLOOKUP($F268,Sheet1!$B:$L,4,0)</f>
        <v>3</v>
      </c>
      <c r="H268">
        <f>IF($D268&lt;4,VLOOKUP($F268,Sheet1!$B:$L,5,0),IF(AND($D268=4,$A268=10),VLOOKUP($F268,Sheet1!$B:$L,5,0),-VLOOKUP($F268,Sheet1!$B:$L,5,0)))</f>
        <v>-100</v>
      </c>
      <c r="I268">
        <f>VLOOKUP($F268,Sheet1!$B:$L,6,0)</f>
        <v>-70</v>
      </c>
      <c r="J268" t="str">
        <f>IF($D268&lt;4,VLOOKUP($F268,Sheet1!$B:$L,7,0),IF($D268=4,LEFT(VLOOKUP($F268,Sheet1!$B:$L,7,0),LEN(VLOOKUP($F268,Sheet1!$B:$L,7,0))-1)&amp;INT($A268/10),0))</f>
        <v>action_gedou_skill_1</v>
      </c>
      <c r="K268" t="str">
        <f>VLOOKUP($F268,Sheet1!$B:$L,8,0)</f>
        <v>action_gedou_hit_1</v>
      </c>
      <c r="L268">
        <f>VLOOKUP($F268,Sheet1!$B:$L,9,0)</f>
        <v>0</v>
      </c>
      <c r="M268" s="61">
        <f>VLOOKUP($F268,Sheet1!$B:$L,10,0)</f>
        <v>0</v>
      </c>
    </row>
    <row r="269" spans="1:13">
      <c r="A269">
        <v>10</v>
      </c>
      <c r="B269">
        <v>105952</v>
      </c>
      <c r="C269" t="s">
        <v>126</v>
      </c>
      <c r="D269">
        <v>2</v>
      </c>
      <c r="E269" t="s">
        <v>1747</v>
      </c>
      <c r="F269" t="str">
        <f t="shared" si="4"/>
        <v>梅人2</v>
      </c>
      <c r="G269">
        <f>VLOOKUP($F269,Sheet1!$B:$L,4,0)</f>
        <v>3</v>
      </c>
      <c r="H269">
        <f>IF($D269&lt;4,VLOOKUP($F269,Sheet1!$B:$L,5,0),IF(AND($D269=4,$A269=10),VLOOKUP($F269,Sheet1!$B:$L,5,0),-VLOOKUP($F269,Sheet1!$B:$L,5,0)))</f>
        <v>-100</v>
      </c>
      <c r="I269">
        <f>VLOOKUP($F269,Sheet1!$B:$L,6,0)</f>
        <v>-70</v>
      </c>
      <c r="J269" t="str">
        <f>IF($D269&lt;4,VLOOKUP($F269,Sheet1!$B:$L,7,0),IF($D269=4,LEFT(VLOOKUP($F269,Sheet1!$B:$L,7,0),LEN(VLOOKUP($F269,Sheet1!$B:$L,7,0))-1)&amp;INT($A269/10),0))</f>
        <v>action_gedou_skill_1</v>
      </c>
      <c r="K269" t="str">
        <f>VLOOKUP($F269,Sheet1!$B:$L,8,0)</f>
        <v>action_gedou_hit_1</v>
      </c>
      <c r="L269">
        <f>VLOOKUP($F269,Sheet1!$B:$L,9,0)</f>
        <v>0</v>
      </c>
      <c r="M269" s="61">
        <f>VLOOKUP($F269,Sheet1!$B:$L,10,0)</f>
        <v>0</v>
      </c>
    </row>
    <row r="270" spans="1:13">
      <c r="A270">
        <v>10</v>
      </c>
      <c r="B270">
        <v>106062</v>
      </c>
      <c r="C270" t="s">
        <v>126</v>
      </c>
      <c r="D270">
        <v>2</v>
      </c>
      <c r="E270" t="s">
        <v>1745</v>
      </c>
      <c r="F270" t="str">
        <f t="shared" si="4"/>
        <v>梅人2</v>
      </c>
      <c r="G270">
        <f>VLOOKUP($F270,Sheet1!$B:$L,4,0)</f>
        <v>3</v>
      </c>
      <c r="H270">
        <f>IF($D270&lt;4,VLOOKUP($F270,Sheet1!$B:$L,5,0),IF(AND($D270=4,$A270=10),VLOOKUP($F270,Sheet1!$B:$L,5,0),-VLOOKUP($F270,Sheet1!$B:$L,5,0)))</f>
        <v>-100</v>
      </c>
      <c r="I270">
        <f>VLOOKUP($F270,Sheet1!$B:$L,6,0)</f>
        <v>-70</v>
      </c>
      <c r="J270" t="str">
        <f>IF($D270&lt;4,VLOOKUP($F270,Sheet1!$B:$L,7,0),IF($D270=4,LEFT(VLOOKUP($F270,Sheet1!$B:$L,7,0),LEN(VLOOKUP($F270,Sheet1!$B:$L,7,0))-1)&amp;INT($A270/10),0))</f>
        <v>action_gedou_skill_1</v>
      </c>
      <c r="K270" t="str">
        <f>VLOOKUP($F270,Sheet1!$B:$L,8,0)</f>
        <v>action_gedou_hit_1</v>
      </c>
      <c r="L270">
        <f>VLOOKUP($F270,Sheet1!$B:$L,9,0)</f>
        <v>0</v>
      </c>
      <c r="M270" s="61">
        <f>VLOOKUP($F270,Sheet1!$B:$L,10,0)</f>
        <v>0</v>
      </c>
    </row>
    <row r="271" spans="1:13">
      <c r="A271">
        <v>10</v>
      </c>
      <c r="B271">
        <v>106172</v>
      </c>
      <c r="C271" t="s">
        <v>73</v>
      </c>
      <c r="D271">
        <v>2</v>
      </c>
      <c r="E271" t="s">
        <v>1748</v>
      </c>
      <c r="F271" t="str">
        <f t="shared" si="4"/>
        <v>三头龟2</v>
      </c>
      <c r="G271">
        <f>VLOOKUP($F271,Sheet1!$B:$L,4,0)</f>
        <v>2</v>
      </c>
      <c r="H271">
        <f>IF($D271&lt;4,VLOOKUP($F271,Sheet1!$B:$L,5,0),IF(AND($D271=4,$A271=10),VLOOKUP($F271,Sheet1!$B:$L,5,0),-VLOOKUP($F271,Sheet1!$B:$L,5,0)))</f>
        <v>0</v>
      </c>
      <c r="I271">
        <f>VLOOKUP($F271,Sheet1!$B:$L,6,0)</f>
        <v>-100</v>
      </c>
      <c r="J271" t="str">
        <f>IF($D271&lt;4,VLOOKUP($F271,Sheet1!$B:$L,7,0),IF($D271=4,LEFT(VLOOKUP($F271,Sheet1!$B:$L,7,0),LEN(VLOOKUP($F271,Sheet1!$B:$L,7,0))-1)&amp;INT($A271/10),0))</f>
        <v>action_shui_skill_1</v>
      </c>
      <c r="K271" t="str">
        <f>VLOOKUP($F271,Sheet1!$B:$L,8,0)</f>
        <v>action_shui_hit_1</v>
      </c>
      <c r="L271">
        <f>VLOOKUP($F271,Sheet1!$B:$L,9,0)</f>
        <v>0</v>
      </c>
      <c r="M271" s="61">
        <f>VLOOKUP($F271,Sheet1!$B:$L,10,0)</f>
        <v>0</v>
      </c>
    </row>
    <row r="272" spans="1:13">
      <c r="A272">
        <v>10</v>
      </c>
      <c r="B272">
        <v>106282</v>
      </c>
      <c r="C272" t="s">
        <v>119</v>
      </c>
      <c r="D272">
        <v>2</v>
      </c>
      <c r="E272" t="s">
        <v>1749</v>
      </c>
      <c r="F272" t="str">
        <f t="shared" si="4"/>
        <v>吃惊的美女2</v>
      </c>
      <c r="G272">
        <f>VLOOKUP($F272,Sheet1!$B:$L,4,0)</f>
        <v>5</v>
      </c>
      <c r="H272">
        <f>IF($D272&lt;4,VLOOKUP($F272,Sheet1!$B:$L,5,0),IF(AND($D272=4,$A272=10),VLOOKUP($F272,Sheet1!$B:$L,5,0),-VLOOKUP($F272,Sheet1!$B:$L,5,0)))</f>
        <v>-100</v>
      </c>
      <c r="I272">
        <f>VLOOKUP($F272,Sheet1!$B:$L,6,0)</f>
        <v>-70</v>
      </c>
      <c r="J272" t="str">
        <f>IF($D272&lt;4,VLOOKUP($F272,Sheet1!$B:$L,7,0),IF($D272=4,LEFT(VLOOKUP($F272,Sheet1!$B:$L,7,0),LEN(VLOOKUP($F272,Sheet1!$B:$L,7,0))-1)&amp;INT($A272/10),0))</f>
        <v>action_shui_skill_1</v>
      </c>
      <c r="K272" t="str">
        <f>VLOOKUP($F272,Sheet1!$B:$L,8,0)</f>
        <v>action_shui_hit_1</v>
      </c>
      <c r="L272">
        <f>VLOOKUP($F272,Sheet1!$B:$L,9,0)</f>
        <v>0</v>
      </c>
      <c r="M272" s="61">
        <f>VLOOKUP($F272,Sheet1!$B:$L,10,0)</f>
        <v>0</v>
      </c>
    </row>
    <row r="273" spans="1:13">
      <c r="A273">
        <v>10</v>
      </c>
      <c r="B273">
        <v>106392</v>
      </c>
      <c r="C273" t="s">
        <v>129</v>
      </c>
      <c r="D273">
        <v>2</v>
      </c>
      <c r="E273" t="s">
        <v>1750</v>
      </c>
      <c r="F273" t="str">
        <f t="shared" si="4"/>
        <v>大弟子2</v>
      </c>
      <c r="G273">
        <f>VLOOKUP($F273,Sheet1!$B:$L,4,0)</f>
        <v>3</v>
      </c>
      <c r="H273">
        <f>IF($D273&lt;4,VLOOKUP($F273,Sheet1!$B:$L,5,0),IF(AND($D273=4,$A273=10),VLOOKUP($F273,Sheet1!$B:$L,5,0),-VLOOKUP($F273,Sheet1!$B:$L,5,0)))</f>
        <v>-100</v>
      </c>
      <c r="I273">
        <f>VLOOKUP($F273,Sheet1!$B:$L,6,0)</f>
        <v>-70</v>
      </c>
      <c r="J273" t="str">
        <f>IF($D273&lt;4,VLOOKUP($F273,Sheet1!$B:$L,7,0),IF($D273=4,LEFT(VLOOKUP($F273,Sheet1!$B:$L,7,0),LEN(VLOOKUP($F273,Sheet1!$B:$L,7,0))-1)&amp;INT($A273/10),0))</f>
        <v>action_gedou_skill_1</v>
      </c>
      <c r="K273" t="str">
        <f>VLOOKUP($F273,Sheet1!$B:$L,8,0)</f>
        <v>action_gedou_hit_1</v>
      </c>
      <c r="L273">
        <f>VLOOKUP($F273,Sheet1!$B:$L,9,0)</f>
        <v>0</v>
      </c>
      <c r="M273" s="61">
        <f>VLOOKUP($F273,Sheet1!$B:$L,10,0)</f>
        <v>0</v>
      </c>
    </row>
    <row r="274" spans="1:13">
      <c r="A274">
        <v>10</v>
      </c>
      <c r="B274">
        <v>106502</v>
      </c>
      <c r="C274" t="s">
        <v>129</v>
      </c>
      <c r="D274">
        <v>2</v>
      </c>
      <c r="E274" t="s">
        <v>1748</v>
      </c>
      <c r="F274" t="str">
        <f t="shared" si="4"/>
        <v>大弟子2</v>
      </c>
      <c r="G274">
        <f>VLOOKUP($F274,Sheet1!$B:$L,4,0)</f>
        <v>3</v>
      </c>
      <c r="H274">
        <f>IF($D274&lt;4,VLOOKUP($F274,Sheet1!$B:$L,5,0),IF(AND($D274=4,$A274=10),VLOOKUP($F274,Sheet1!$B:$L,5,0),-VLOOKUP($F274,Sheet1!$B:$L,5,0)))</f>
        <v>-100</v>
      </c>
      <c r="I274">
        <f>VLOOKUP($F274,Sheet1!$B:$L,6,0)</f>
        <v>-70</v>
      </c>
      <c r="J274" t="str">
        <f>IF($D274&lt;4,VLOOKUP($F274,Sheet1!$B:$L,7,0),IF($D274=4,LEFT(VLOOKUP($F274,Sheet1!$B:$L,7,0),LEN(VLOOKUP($F274,Sheet1!$B:$L,7,0))-1)&amp;INT($A274/10),0))</f>
        <v>action_gedou_skill_1</v>
      </c>
      <c r="K274" t="str">
        <f>VLOOKUP($F274,Sheet1!$B:$L,8,0)</f>
        <v>action_gedou_hit_1</v>
      </c>
      <c r="L274">
        <f>VLOOKUP($F274,Sheet1!$B:$L,9,0)</f>
        <v>0</v>
      </c>
      <c r="M274" s="61">
        <f>VLOOKUP($F274,Sheet1!$B:$L,10,0)</f>
        <v>0</v>
      </c>
    </row>
    <row r="275" spans="1:13">
      <c r="A275">
        <v>10</v>
      </c>
      <c r="B275">
        <v>106612</v>
      </c>
      <c r="C275" t="s">
        <v>130</v>
      </c>
      <c r="D275">
        <v>2</v>
      </c>
      <c r="E275" t="s">
        <v>1747</v>
      </c>
      <c r="F275" t="str">
        <f t="shared" si="4"/>
        <v>萝莉小姑娘2</v>
      </c>
      <c r="G275">
        <f>VLOOKUP($F275,Sheet1!$B:$L,4,0)</f>
        <v>7</v>
      </c>
      <c r="H275">
        <f>IF($D275&lt;4,VLOOKUP($F275,Sheet1!$B:$L,5,0),IF(AND($D275=4,$A275=10),VLOOKUP($F275,Sheet1!$B:$L,5,0),-VLOOKUP($F275,Sheet1!$B:$L,5,0)))</f>
        <v>0</v>
      </c>
      <c r="I275">
        <f>VLOOKUP($F275,Sheet1!$B:$L,6,0)</f>
        <v>-100</v>
      </c>
      <c r="J275" t="str">
        <f>IF($D275&lt;4,VLOOKUP($F275,Sheet1!$B:$L,7,0),IF($D275=4,LEFT(VLOOKUP($F275,Sheet1!$B:$L,7,0),LEN(VLOOKUP($F275,Sheet1!$B:$L,7,0))-1)&amp;INT($A275/10),0))</f>
        <v>action_gedou_skill_1</v>
      </c>
      <c r="K275" t="str">
        <f>VLOOKUP($F275,Sheet1!$B:$L,8,0)</f>
        <v>action_gedou_hit_1</v>
      </c>
      <c r="L275">
        <f>VLOOKUP($F275,Sheet1!$B:$L,9,0)</f>
        <v>0</v>
      </c>
      <c r="M275" s="61">
        <f>VLOOKUP($F275,Sheet1!$B:$L,10,0)</f>
        <v>0</v>
      </c>
    </row>
    <row r="276" spans="1:13">
      <c r="A276">
        <v>10</v>
      </c>
      <c r="B276">
        <v>106722</v>
      </c>
      <c r="C276" t="s">
        <v>130</v>
      </c>
      <c r="D276">
        <v>2</v>
      </c>
      <c r="E276" t="s">
        <v>1750</v>
      </c>
      <c r="F276" t="str">
        <f t="shared" si="4"/>
        <v>萝莉小姑娘2</v>
      </c>
      <c r="G276">
        <f>VLOOKUP($F276,Sheet1!$B:$L,4,0)</f>
        <v>7</v>
      </c>
      <c r="H276">
        <f>IF($D276&lt;4,VLOOKUP($F276,Sheet1!$B:$L,5,0),IF(AND($D276=4,$A276=10),VLOOKUP($F276,Sheet1!$B:$L,5,0),-VLOOKUP($F276,Sheet1!$B:$L,5,0)))</f>
        <v>0</v>
      </c>
      <c r="I276">
        <f>VLOOKUP($F276,Sheet1!$B:$L,6,0)</f>
        <v>-100</v>
      </c>
      <c r="J276" t="str">
        <f>IF($D276&lt;4,VLOOKUP($F276,Sheet1!$B:$L,7,0),IF($D276=4,LEFT(VLOOKUP($F276,Sheet1!$B:$L,7,0),LEN(VLOOKUP($F276,Sheet1!$B:$L,7,0))-1)&amp;INT($A276/10),0))</f>
        <v>action_gedou_skill_1</v>
      </c>
      <c r="K276" t="str">
        <f>VLOOKUP($F276,Sheet1!$B:$L,8,0)</f>
        <v>action_gedou_hit_1</v>
      </c>
      <c r="L276">
        <f>VLOOKUP($F276,Sheet1!$B:$L,9,0)</f>
        <v>0</v>
      </c>
      <c r="M276" s="61">
        <f>VLOOKUP($F276,Sheet1!$B:$L,10,0)</f>
        <v>0</v>
      </c>
    </row>
    <row r="277" spans="1:13">
      <c r="A277">
        <v>10</v>
      </c>
      <c r="B277">
        <v>200012</v>
      </c>
      <c r="C277" t="s">
        <v>317</v>
      </c>
      <c r="D277">
        <v>2</v>
      </c>
      <c r="E277" t="s">
        <v>1745</v>
      </c>
      <c r="F277" t="str">
        <f t="shared" si="4"/>
        <v>琦玉2</v>
      </c>
      <c r="G277">
        <f>VLOOKUP($F277,Sheet1!$B:$L,4,0)</f>
        <v>2</v>
      </c>
      <c r="H277">
        <f>IF($D277&lt;4,VLOOKUP($F277,Sheet1!$B:$L,5,0),IF(AND($D277=4,$A277=10),VLOOKUP($F277,Sheet1!$B:$L,5,0),-VLOOKUP($F277,Sheet1!$B:$L,5,0)))</f>
        <v>0</v>
      </c>
      <c r="I277">
        <f>VLOOKUP($F277,Sheet1!$B:$L,6,0)</f>
        <v>-100</v>
      </c>
      <c r="J277" t="str">
        <f>IF($D277&lt;4,VLOOKUP($F277,Sheet1!$B:$L,7,0),IF($D277=4,LEFT(VLOOKUP($F277,Sheet1!$B:$L,7,0),LEN(VLOOKUP($F277,Sheet1!$B:$L,7,0))-1)&amp;INT($A277/10),0))</f>
        <v>action_skill_lianxuputongquan</v>
      </c>
      <c r="K277" t="str">
        <f>VLOOKUP($F277,Sheet1!$B:$L,8,0)</f>
        <v>action_gedou_pt_hit_1</v>
      </c>
      <c r="L277">
        <f>VLOOKUP($F277,Sheet1!$B:$L,9,0)</f>
        <v>0</v>
      </c>
      <c r="M277" s="61">
        <f>VLOOKUP($F277,Sheet1!$B:$L,10,0)</f>
        <v>0</v>
      </c>
    </row>
    <row r="278" spans="1:13">
      <c r="A278">
        <v>10</v>
      </c>
      <c r="B278">
        <v>200013</v>
      </c>
      <c r="C278" t="s">
        <v>317</v>
      </c>
      <c r="D278">
        <v>2</v>
      </c>
      <c r="E278" t="s">
        <v>1745</v>
      </c>
      <c r="F278" t="str">
        <f t="shared" si="4"/>
        <v>琦玉2</v>
      </c>
      <c r="G278">
        <f>VLOOKUP($F278,Sheet1!$B:$L,4,0)</f>
        <v>2</v>
      </c>
      <c r="H278">
        <f>IF($D278&lt;4,VLOOKUP($F278,Sheet1!$B:$L,5,0),IF(AND($D278=4,$A278=10),VLOOKUP($F278,Sheet1!$B:$L,5,0),-VLOOKUP($F278,Sheet1!$B:$L,5,0)))</f>
        <v>0</v>
      </c>
      <c r="I278">
        <f>VLOOKUP($F278,Sheet1!$B:$L,6,0)</f>
        <v>-100</v>
      </c>
      <c r="J278" t="str">
        <f>IF($D278&lt;4,VLOOKUP($F278,Sheet1!$B:$L,7,0),IF($D278=4,LEFT(VLOOKUP($F278,Sheet1!$B:$L,7,0),LEN(VLOOKUP($F278,Sheet1!$B:$L,7,0))-1)&amp;INT($A278/10),0))</f>
        <v>action_skill_lianxuputongquan</v>
      </c>
      <c r="K278" t="str">
        <f>VLOOKUP($F278,Sheet1!$B:$L,8,0)</f>
        <v>action_gedou_pt_hit_1</v>
      </c>
      <c r="L278">
        <f>VLOOKUP($F278,Sheet1!$B:$L,9,0)</f>
        <v>0</v>
      </c>
      <c r="M278" s="61">
        <f>VLOOKUP($F278,Sheet1!$B:$L,10,0)</f>
        <v>0</v>
      </c>
    </row>
    <row r="279" spans="1:13">
      <c r="A279">
        <v>30</v>
      </c>
      <c r="B279">
        <v>200122</v>
      </c>
      <c r="C279" t="s">
        <v>46</v>
      </c>
      <c r="D279">
        <v>2</v>
      </c>
      <c r="E279" t="s">
        <v>1757</v>
      </c>
      <c r="F279" t="str">
        <f t="shared" si="4"/>
        <v>杰诺斯2</v>
      </c>
      <c r="G279">
        <f>VLOOKUP($F279,Sheet1!$B:$L,4,0)</f>
        <v>2</v>
      </c>
      <c r="H279">
        <f>IF($D279&lt;4,VLOOKUP($F279,Sheet1!$B:$L,5,0),IF(AND($D279=4,$A279=10),VLOOKUP($F279,Sheet1!$B:$L,5,0),-VLOOKUP($F279,Sheet1!$B:$L,5,0)))</f>
        <v>0</v>
      </c>
      <c r="I279">
        <f>VLOOKUP($F279,Sheet1!$B:$L,6,0)</f>
        <v>-100</v>
      </c>
      <c r="J279" t="str">
        <f>IF($D279&lt;4,VLOOKUP($F279,Sheet1!$B:$L,7,0),IF($D279=4,LEFT(VLOOKUP($F279,Sheet1!$B:$L,7,0),LEN(VLOOKUP($F279,Sheet1!$B:$L,7,0))-1)&amp;INT($A279/10),0))</f>
        <v>action_skill_ranshao</v>
      </c>
      <c r="K279" t="str">
        <f>VLOOKUP($F279,Sheet1!$B:$L,8,0)</f>
        <v>action_huo_hit_1</v>
      </c>
      <c r="L279">
        <f>VLOOKUP($F279,Sheet1!$B:$L,9,0)</f>
        <v>0</v>
      </c>
      <c r="M279" s="61">
        <f>VLOOKUP($F279,Sheet1!$B:$L,10,0)</f>
        <v>0</v>
      </c>
    </row>
    <row r="280" spans="1:13">
      <c r="A280">
        <v>10</v>
      </c>
      <c r="B280">
        <v>200232</v>
      </c>
      <c r="C280" t="s">
        <v>37</v>
      </c>
      <c r="D280">
        <v>2</v>
      </c>
      <c r="E280" t="s">
        <v>1754</v>
      </c>
      <c r="F280" t="str">
        <f t="shared" si="4"/>
        <v>甜心假面2</v>
      </c>
      <c r="G280">
        <f>VLOOKUP($F280,Sheet1!$B:$L,4,0)</f>
        <v>2</v>
      </c>
      <c r="H280">
        <f>IF($D280&lt;4,VLOOKUP($F280,Sheet1!$B:$L,5,0),IF(AND($D280=4,$A280=10),VLOOKUP($F280,Sheet1!$B:$L,5,0),-VLOOKUP($F280,Sheet1!$B:$L,5,0)))</f>
        <v>0</v>
      </c>
      <c r="I280">
        <f>VLOOKUP($F280,Sheet1!$B:$L,6,0)</f>
        <v>-50</v>
      </c>
      <c r="J280" t="str">
        <f>IF($D280&lt;4,VLOOKUP($F280,Sheet1!$B:$L,7,0),IF($D280=4,LEFT(VLOOKUP($F280,Sheet1!$B:$L,7,0),LEN(VLOOKUP($F280,Sheet1!$B:$L,7,0))-1)&amp;INT($A280/10),0))</f>
        <v>action_skill_shandian</v>
      </c>
      <c r="K280" t="str">
        <f>VLOOKUP($F280,Sheet1!$B:$L,8,0)</f>
        <v>action_skill_shandian_hit</v>
      </c>
      <c r="L280">
        <f>VLOOKUP($F280,Sheet1!$B:$L,9,0)</f>
        <v>0</v>
      </c>
      <c r="M280" s="61">
        <f>VLOOKUP($F280,Sheet1!$B:$L,10,0)</f>
        <v>0</v>
      </c>
    </row>
    <row r="281" spans="1:13">
      <c r="A281">
        <v>10</v>
      </c>
      <c r="B281">
        <v>200342</v>
      </c>
      <c r="C281" t="s">
        <v>67</v>
      </c>
      <c r="D281">
        <v>2</v>
      </c>
      <c r="E281" t="s">
        <v>1747</v>
      </c>
      <c r="F281" t="str">
        <f t="shared" si="4"/>
        <v>性感囚犯2</v>
      </c>
      <c r="G281">
        <f>VLOOKUP($F281,Sheet1!$B:$L,4,0)</f>
        <v>7</v>
      </c>
      <c r="H281">
        <f>IF($D281&lt;4,VLOOKUP($F281,Sheet1!$B:$L,5,0),IF(AND($D281=4,$A281=10),VLOOKUP($F281,Sheet1!$B:$L,5,0),-VLOOKUP($F281,Sheet1!$B:$L,5,0)))</f>
        <v>0</v>
      </c>
      <c r="I281">
        <f>VLOOKUP($F281,Sheet1!$B:$L,6,0)</f>
        <v>-100</v>
      </c>
      <c r="J281" t="str">
        <f>IF($D281&lt;4,VLOOKUP($F281,Sheet1!$B:$L,7,0),IF($D281=4,LEFT(VLOOKUP($F281,Sheet1!$B:$L,7,0),LEN(VLOOKUP($F281,Sheet1!$B:$L,7,0))-1)&amp;INT($A281/10),0))</f>
        <v>action_skill_quanji</v>
      </c>
      <c r="K281" t="str">
        <f>VLOOKUP($F281,Sheet1!$B:$L,8,0)</f>
        <v>action_gedou_pt_hit_1</v>
      </c>
      <c r="L281">
        <f>VLOOKUP($F281,Sheet1!$B:$L,9,0)</f>
        <v>0</v>
      </c>
      <c r="M281" s="61">
        <f>VLOOKUP($F281,Sheet1!$B:$L,10,0)</f>
        <v>0</v>
      </c>
    </row>
    <row r="282" spans="1:13">
      <c r="A282">
        <v>20</v>
      </c>
      <c r="B282">
        <v>200452</v>
      </c>
      <c r="C282" t="s">
        <v>40</v>
      </c>
      <c r="D282">
        <v>2</v>
      </c>
      <c r="E282" t="s">
        <v>1749</v>
      </c>
      <c r="F282" t="str">
        <f t="shared" si="4"/>
        <v>背心尊者2</v>
      </c>
      <c r="G282">
        <f>VLOOKUP($F282,Sheet1!$B:$L,4,0)</f>
        <v>2</v>
      </c>
      <c r="H282">
        <f>IF($D282&lt;4,VLOOKUP($F282,Sheet1!$B:$L,5,0),IF(AND($D282=4,$A282=10),VLOOKUP($F282,Sheet1!$B:$L,5,0),-VLOOKUP($F282,Sheet1!$B:$L,5,0)))</f>
        <v>0</v>
      </c>
      <c r="I282">
        <f>VLOOKUP($F282,Sheet1!$B:$L,6,0)</f>
        <v>-100</v>
      </c>
      <c r="J282" t="str">
        <f>IF($D282&lt;4,VLOOKUP($F282,Sheet1!$B:$L,7,0),IF($D282=4,LEFT(VLOOKUP($F282,Sheet1!$B:$L,7,0),LEN(VLOOKUP($F282,Sheet1!$B:$L,7,0))-1)&amp;INT($A282/10),0))</f>
        <v>action_skill_quanji</v>
      </c>
      <c r="K282" t="str">
        <f>VLOOKUP($F282,Sheet1!$B:$L,8,0)</f>
        <v>action_gedou_pt_hit_1</v>
      </c>
      <c r="L282">
        <f>VLOOKUP($F282,Sheet1!$B:$L,9,0)</f>
        <v>0</v>
      </c>
      <c r="M282" s="61">
        <f>VLOOKUP($F282,Sheet1!$B:$L,10,0)</f>
        <v>0</v>
      </c>
    </row>
    <row r="283" spans="1:13">
      <c r="A283">
        <v>20</v>
      </c>
      <c r="B283">
        <v>200562</v>
      </c>
      <c r="C283" t="s">
        <v>38</v>
      </c>
      <c r="D283">
        <v>2</v>
      </c>
      <c r="E283" t="s">
        <v>1747</v>
      </c>
      <c r="F283" t="str">
        <f t="shared" si="4"/>
        <v>超合金黑光2</v>
      </c>
      <c r="G283">
        <f>VLOOKUP($F283,Sheet1!$B:$L,4,0)</f>
        <v>7</v>
      </c>
      <c r="H283">
        <f>IF($D283&lt;4,VLOOKUP($F283,Sheet1!$B:$L,5,0),IF(AND($D283=4,$A283=10),VLOOKUP($F283,Sheet1!$B:$L,5,0),-VLOOKUP($F283,Sheet1!$B:$L,5,0)))</f>
        <v>0</v>
      </c>
      <c r="I283">
        <f>VLOOKUP($F283,Sheet1!$B:$L,6,0)</f>
        <v>-100</v>
      </c>
      <c r="J283" t="str">
        <f>IF($D283&lt;4,VLOOKUP($F283,Sheet1!$B:$L,7,0),IF($D283=4,LEFT(VLOOKUP($F283,Sheet1!$B:$L,7,0),LEN(VLOOKUP($F283,Sheet1!$B:$L,7,0))-1)&amp;INT($A283/10),0))</f>
        <v>action_skill_quanji_heise</v>
      </c>
      <c r="K283" t="str">
        <f>VLOOKUP($F283,Sheet1!$B:$L,8,0)</f>
        <v>action_gedou_hit_1</v>
      </c>
      <c r="L283">
        <f>VLOOKUP($F283,Sheet1!$B:$L,9,0)</f>
        <v>0</v>
      </c>
      <c r="M283" s="61">
        <f>VLOOKUP($F283,Sheet1!$B:$L,10,0)</f>
        <v>0</v>
      </c>
    </row>
    <row r="284" spans="1:13">
      <c r="A284">
        <v>20</v>
      </c>
      <c r="B284">
        <v>200672</v>
      </c>
      <c r="C284" t="s">
        <v>43</v>
      </c>
      <c r="D284">
        <v>2</v>
      </c>
      <c r="E284" t="s">
        <v>1755</v>
      </c>
      <c r="F284" t="str">
        <f t="shared" si="4"/>
        <v>KING2</v>
      </c>
      <c r="G284">
        <f>VLOOKUP($F284,Sheet1!$B:$L,4,0)</f>
        <v>1</v>
      </c>
      <c r="H284">
        <f>IF($D284&lt;4,VLOOKUP($F284,Sheet1!$B:$L,5,0),IF(AND($D284=4,$A284=10),VLOOKUP($F284,Sheet1!$B:$L,5,0),-VLOOKUP($F284,Sheet1!$B:$L,5,0)))</f>
        <v>0</v>
      </c>
      <c r="I284">
        <f>VLOOKUP($F284,Sheet1!$B:$L,6,0)</f>
        <v>0</v>
      </c>
      <c r="J284" t="str">
        <f>IF($D284&lt;4,VLOOKUP($F284,Sheet1!$B:$L,7,0),IF($D284=4,LEFT(VLOOKUP($F284,Sheet1!$B:$L,7,0),LEN(VLOOKUP($F284,Sheet1!$B:$L,7,0))-1)&amp;INT($A284/10),0))</f>
        <v>action_jiaxue_skill_1</v>
      </c>
      <c r="K284" t="str">
        <f>VLOOKUP($F284,Sheet1!$B:$L,8,0)</f>
        <v>action_jiaxue_hit_1</v>
      </c>
      <c r="L284" t="str">
        <f>VLOOKUP($F284,Sheet1!$B:$L,9,0)</f>
        <v>action_jiaxue_hit_1</v>
      </c>
      <c r="M284" s="61">
        <f>VLOOKUP($F284,Sheet1!$B:$L,10,0)</f>
        <v>0</v>
      </c>
    </row>
    <row r="285" spans="1:13">
      <c r="A285">
        <v>10</v>
      </c>
      <c r="B285">
        <v>200782</v>
      </c>
      <c r="C285" t="s">
        <v>65</v>
      </c>
      <c r="D285">
        <v>2</v>
      </c>
      <c r="E285" t="s">
        <v>1754</v>
      </c>
      <c r="F285" t="str">
        <f t="shared" si="4"/>
        <v>阿修罗盔甲2</v>
      </c>
      <c r="G285">
        <f>VLOOKUP($F285,Sheet1!$B:$L,4,0)</f>
        <v>2</v>
      </c>
      <c r="H285">
        <f>IF($D285&lt;4,VLOOKUP($F285,Sheet1!$B:$L,5,0),IF(AND($D285=4,$A285=10),VLOOKUP($F285,Sheet1!$B:$L,5,0),-VLOOKUP($F285,Sheet1!$B:$L,5,0)))</f>
        <v>0</v>
      </c>
      <c r="I285">
        <f>VLOOKUP($F285,Sheet1!$B:$L,6,0)</f>
        <v>-100</v>
      </c>
      <c r="J285" t="str">
        <f>IF($D285&lt;4,VLOOKUP($F285,Sheet1!$B:$L,7,0),IF($D285=4,LEFT(VLOOKUP($F285,Sheet1!$B:$L,7,0),LEN(VLOOKUP($F285,Sheet1!$B:$L,7,0))-1)&amp;INT($A285/10),0))</f>
        <v>action_skill_quanji</v>
      </c>
      <c r="K285" t="str">
        <f>VLOOKUP($F285,Sheet1!$B:$L,8,0)</f>
        <v>action_gedou_pt_hit_1</v>
      </c>
      <c r="L285">
        <f>VLOOKUP($F285,Sheet1!$B:$L,9,0)</f>
        <v>0</v>
      </c>
      <c r="M285" s="61">
        <f>VLOOKUP($F285,Sheet1!$B:$L,10,0)</f>
        <v>0</v>
      </c>
    </row>
    <row r="286" spans="1:13">
      <c r="A286">
        <v>10</v>
      </c>
      <c r="B286">
        <v>200892</v>
      </c>
      <c r="C286" t="s">
        <v>52</v>
      </c>
      <c r="D286">
        <v>2</v>
      </c>
      <c r="E286" t="s">
        <v>1751</v>
      </c>
      <c r="F286" t="str">
        <f t="shared" si="4"/>
        <v>警犬侠2</v>
      </c>
      <c r="G286">
        <f>VLOOKUP($F286,Sheet1!$B:$L,4,0)</f>
        <v>3</v>
      </c>
      <c r="H286">
        <f>IF($D286&lt;4,VLOOKUP($F286,Sheet1!$B:$L,5,0),IF(AND($D286=4,$A286=10),VLOOKUP($F286,Sheet1!$B:$L,5,0),-VLOOKUP($F286,Sheet1!$B:$L,5,0)))</f>
        <v>-100</v>
      </c>
      <c r="I286">
        <f>VLOOKUP($F286,Sheet1!$B:$L,6,0)</f>
        <v>-70</v>
      </c>
      <c r="J286" t="str">
        <f>IF($D286&lt;4,VLOOKUP($F286,Sheet1!$B:$L,7,0),IF($D286=4,LEFT(VLOOKUP($F286,Sheet1!$B:$L,7,0),LEN(VLOOKUP($F286,Sheet1!$B:$L,7,0))-1)&amp;INT($A286/10),0))</f>
        <v>action_skill_lizhua</v>
      </c>
      <c r="K286" t="str">
        <f>VLOOKUP($F286,Sheet1!$B:$L,8,0)</f>
        <v>action__hit_1</v>
      </c>
      <c r="L286">
        <f>VLOOKUP($F286,Sheet1!$B:$L,9,0)</f>
        <v>0</v>
      </c>
      <c r="M286" s="61">
        <f>VLOOKUP($F286,Sheet1!$B:$L,10,0)</f>
        <v>0</v>
      </c>
    </row>
    <row r="287" spans="1:13">
      <c r="A287">
        <v>10</v>
      </c>
      <c r="B287">
        <v>201002</v>
      </c>
      <c r="C287" t="s">
        <v>302</v>
      </c>
      <c r="D287">
        <v>2</v>
      </c>
      <c r="E287" t="s">
        <v>1748</v>
      </c>
      <c r="F287" t="str">
        <f t="shared" si="4"/>
        <v>学生2</v>
      </c>
      <c r="G287">
        <f>VLOOKUP($F287,Sheet1!$B:$L,4,0)</f>
        <v>5</v>
      </c>
      <c r="H287">
        <f>IF($D287&lt;4,VLOOKUP($F287,Sheet1!$B:$L,5,0),IF(AND($D287=4,$A287=10),VLOOKUP($F287,Sheet1!$B:$L,5,0),-VLOOKUP($F287,Sheet1!$B:$L,5,0)))</f>
        <v>-100</v>
      </c>
      <c r="I287">
        <f>VLOOKUP($F287,Sheet1!$B:$L,6,0)</f>
        <v>-70</v>
      </c>
      <c r="J287" t="str">
        <f>IF($D287&lt;4,VLOOKUP($F287,Sheet1!$B:$L,7,0),IF($D287=4,LEFT(VLOOKUP($F287,Sheet1!$B:$L,7,0),LEN(VLOOKUP($F287,Sheet1!$B:$L,7,0))-1)&amp;INT($A287/10),0))</f>
        <v>action_gedou_skill_1</v>
      </c>
      <c r="K287" t="str">
        <f>VLOOKUP($F287,Sheet1!$B:$L,8,0)</f>
        <v>action_gedou_hit_1</v>
      </c>
      <c r="L287">
        <f>VLOOKUP($F287,Sheet1!$B:$L,9,0)</f>
        <v>0</v>
      </c>
      <c r="M287" s="61">
        <f>VLOOKUP($F287,Sheet1!$B:$L,10,0)</f>
        <v>0</v>
      </c>
    </row>
    <row r="288" spans="1:13">
      <c r="A288">
        <v>20</v>
      </c>
      <c r="B288">
        <v>201112</v>
      </c>
      <c r="C288" t="s">
        <v>1753</v>
      </c>
      <c r="D288">
        <v>2</v>
      </c>
      <c r="E288" t="s">
        <v>1749</v>
      </c>
      <c r="F288" t="str">
        <f t="shared" si="4"/>
        <v>变异疫苗人2</v>
      </c>
      <c r="G288">
        <f>VLOOKUP($F288,Sheet1!$B:$L,4,0)</f>
        <v>5</v>
      </c>
      <c r="H288">
        <f>IF($D288&lt;4,VLOOKUP($F288,Sheet1!$B:$L,5,0),IF(AND($D288=4,$A288=10),VLOOKUP($F288,Sheet1!$B:$L,5,0),-VLOOKUP($F288,Sheet1!$B:$L,5,0)))</f>
        <v>0</v>
      </c>
      <c r="I288">
        <f>VLOOKUP($F288,Sheet1!$B:$L,6,0)</f>
        <v>-100</v>
      </c>
      <c r="J288" t="str">
        <f>IF($D288&lt;4,VLOOKUP($F288,Sheet1!$B:$L,7,0),IF($D288=4,LEFT(VLOOKUP($F288,Sheet1!$B:$L,7,0),LEN(VLOOKUP($F288,Sheet1!$B:$L,7,0))-1)&amp;INT($A288/10),0))</f>
        <v>action_skill_nengliangqiu_1</v>
      </c>
      <c r="K288" t="str">
        <f>VLOOKUP($F288,Sheet1!$B:$L,8,0)</f>
        <v>action_hit_1</v>
      </c>
      <c r="L288">
        <f>VLOOKUP($F288,Sheet1!$B:$L,9,0)</f>
        <v>0</v>
      </c>
      <c r="M288" s="61">
        <f>VLOOKUP($F288,Sheet1!$B:$L,10,0)</f>
        <v>0</v>
      </c>
    </row>
    <row r="289" spans="1:13">
      <c r="A289">
        <v>10</v>
      </c>
      <c r="B289">
        <v>201222</v>
      </c>
      <c r="C289" t="s">
        <v>303</v>
      </c>
      <c r="D289">
        <v>2</v>
      </c>
      <c r="E289" t="s">
        <v>1747</v>
      </c>
      <c r="F289" t="str">
        <f t="shared" si="4"/>
        <v>睫毛2</v>
      </c>
      <c r="G289">
        <f>VLOOKUP($F289,Sheet1!$B:$L,4,0)</f>
        <v>1</v>
      </c>
      <c r="H289">
        <f>IF($D289&lt;4,VLOOKUP($F289,Sheet1!$B:$L,5,0),IF(AND($D289=4,$A289=10),VLOOKUP($F289,Sheet1!$B:$L,5,0),-VLOOKUP($F289,Sheet1!$B:$L,5,0)))</f>
        <v>0</v>
      </c>
      <c r="I289">
        <f>VLOOKUP($F289,Sheet1!$B:$L,6,0)</f>
        <v>0</v>
      </c>
      <c r="J289" t="str">
        <f>IF($D289&lt;4,VLOOKUP($F289,Sheet1!$B:$L,7,0),IF($D289=4,LEFT(VLOOKUP($F289,Sheet1!$B:$L,7,0),LEN(VLOOKUP($F289,Sheet1!$B:$L,7,0))-1)&amp;INT($A289/10),0))</f>
        <v>action_feng_skill_1</v>
      </c>
      <c r="K289" t="str">
        <f>VLOOKUP($F289,Sheet1!$B:$L,8,0)</f>
        <v>action_feng_hit_1</v>
      </c>
      <c r="L289">
        <f>VLOOKUP($F289,Sheet1!$B:$L,9,0)</f>
        <v>0</v>
      </c>
      <c r="M289" s="61">
        <f>VLOOKUP($F289,Sheet1!$B:$L,10,0)</f>
        <v>0</v>
      </c>
    </row>
    <row r="290" spans="1:13">
      <c r="A290">
        <v>10</v>
      </c>
      <c r="B290">
        <v>201332</v>
      </c>
      <c r="C290" t="s">
        <v>304</v>
      </c>
      <c r="D290">
        <v>2</v>
      </c>
      <c r="E290" t="s">
        <v>1749</v>
      </c>
      <c r="F290" t="str">
        <f t="shared" si="4"/>
        <v>老虎背心2</v>
      </c>
      <c r="G290">
        <f>VLOOKUP($F290,Sheet1!$B:$L,4,0)</f>
        <v>5</v>
      </c>
      <c r="H290">
        <f>IF($D290&lt;4,VLOOKUP($F290,Sheet1!$B:$L,5,0),IF(AND($D290=4,$A290=10),VLOOKUP($F290,Sheet1!$B:$L,5,0),-VLOOKUP($F290,Sheet1!$B:$L,5,0)))</f>
        <v>-100</v>
      </c>
      <c r="I290">
        <f>VLOOKUP($F290,Sheet1!$B:$L,6,0)</f>
        <v>-70</v>
      </c>
      <c r="J290" t="str">
        <f>IF($D290&lt;4,VLOOKUP($F290,Sheet1!$B:$L,7,0),IF($D290=4,LEFT(VLOOKUP($F290,Sheet1!$B:$L,7,0),LEN(VLOOKUP($F290,Sheet1!$B:$L,7,0))-1)&amp;INT($A290/10),0))</f>
        <v>action_gedou_skill_1</v>
      </c>
      <c r="K290" t="str">
        <f>VLOOKUP($F290,Sheet1!$B:$L,8,0)</f>
        <v>action_gedou_hit_1</v>
      </c>
      <c r="L290">
        <f>VLOOKUP($F290,Sheet1!$B:$L,9,0)</f>
        <v>0</v>
      </c>
      <c r="M290" s="61">
        <f>VLOOKUP($F290,Sheet1!$B:$L,10,0)</f>
        <v>0</v>
      </c>
    </row>
    <row r="291" spans="1:13">
      <c r="A291">
        <v>20</v>
      </c>
      <c r="B291">
        <v>201442</v>
      </c>
      <c r="C291" t="s">
        <v>160</v>
      </c>
      <c r="D291">
        <v>2</v>
      </c>
      <c r="E291" t="s">
        <v>1755</v>
      </c>
      <c r="F291" t="str">
        <f t="shared" si="4"/>
        <v>协会管理员2</v>
      </c>
      <c r="G291">
        <f>VLOOKUP($F291,Sheet1!$B:$L,4,0)</f>
        <v>1</v>
      </c>
      <c r="H291">
        <f>IF($D291&lt;4,VLOOKUP($F291,Sheet1!$B:$L,5,0),IF(AND($D291=4,$A291=10),VLOOKUP($F291,Sheet1!$B:$L,5,0),-VLOOKUP($F291,Sheet1!$B:$L,5,0)))</f>
        <v>0</v>
      </c>
      <c r="I291">
        <f>VLOOKUP($F291,Sheet1!$B:$L,6,0)</f>
        <v>0</v>
      </c>
      <c r="J291" t="str">
        <f>IF($D291&lt;4,VLOOKUP($F291,Sheet1!$B:$L,7,0),IF($D291=4,LEFT(VLOOKUP($F291,Sheet1!$B:$L,7,0),LEN(VLOOKUP($F291,Sheet1!$B:$L,7,0))-1)&amp;INT($A291/10),0))</f>
        <v>action_jiaxue_skill_1</v>
      </c>
      <c r="K291" t="str">
        <f>VLOOKUP($F291,Sheet1!$B:$L,8,0)</f>
        <v>action_jiaxue_hit_1</v>
      </c>
      <c r="L291" t="str">
        <f>VLOOKUP($F291,Sheet1!$B:$L,9,0)</f>
        <v>action_jiaxue_hit_1</v>
      </c>
      <c r="M291" s="61">
        <f>VLOOKUP($F291,Sheet1!$B:$L,10,0)</f>
        <v>0</v>
      </c>
    </row>
    <row r="292" spans="1:13">
      <c r="A292">
        <v>20</v>
      </c>
      <c r="B292">
        <v>201552</v>
      </c>
      <c r="C292" t="s">
        <v>53</v>
      </c>
      <c r="D292">
        <v>2</v>
      </c>
      <c r="E292" t="s">
        <v>1750</v>
      </c>
      <c r="F292" t="str">
        <f t="shared" si="4"/>
        <v>猪神2</v>
      </c>
      <c r="G292">
        <f>VLOOKUP($F292,Sheet1!$B:$L,4,0)</f>
        <v>3</v>
      </c>
      <c r="H292">
        <f>IF($D292&lt;4,VLOOKUP($F292,Sheet1!$B:$L,5,0),IF(AND($D292=4,$A292=10),VLOOKUP($F292,Sheet1!$B:$L,5,0),-VLOOKUP($F292,Sheet1!$B:$L,5,0)))</f>
        <v>-100</v>
      </c>
      <c r="I292">
        <f>VLOOKUP($F292,Sheet1!$B:$L,6,0)</f>
        <v>-70</v>
      </c>
      <c r="J292" t="str">
        <f>IF($D292&lt;4,VLOOKUP($F292,Sheet1!$B:$L,7,0),IF($D292=4,LEFT(VLOOKUP($F292,Sheet1!$B:$L,7,0),LEN(VLOOKUP($F292,Sheet1!$B:$L,7,0))-1)&amp;INT($A292/10),0))</f>
        <v>action_skill_tunshi</v>
      </c>
      <c r="K292" t="str">
        <f>VLOOKUP($F292,Sheet1!$B:$L,8,0)</f>
        <v>action_skill_tunshi_hit</v>
      </c>
      <c r="L292">
        <f>VLOOKUP($F292,Sheet1!$B:$L,9,0)</f>
        <v>0</v>
      </c>
      <c r="M292" s="61">
        <f>VLOOKUP($F292,Sheet1!$B:$L,10,0)</f>
        <v>0</v>
      </c>
    </row>
    <row r="293" spans="1:13">
      <c r="A293">
        <v>10</v>
      </c>
      <c r="B293">
        <v>201662</v>
      </c>
      <c r="C293" t="s">
        <v>157</v>
      </c>
      <c r="D293">
        <v>2</v>
      </c>
      <c r="E293" t="s">
        <v>1749</v>
      </c>
      <c r="F293" t="str">
        <f t="shared" si="4"/>
        <v>重战车兜裆布2</v>
      </c>
      <c r="G293">
        <f>VLOOKUP($F293,Sheet1!$B:$L,4,0)</f>
        <v>5</v>
      </c>
      <c r="H293">
        <f>IF($D293&lt;4,VLOOKUP($F293,Sheet1!$B:$L,5,0),IF(AND($D293=4,$A293=10),VLOOKUP($F293,Sheet1!$B:$L,5,0),-VLOOKUP($F293,Sheet1!$B:$L,5,0)))</f>
        <v>-100</v>
      </c>
      <c r="I293">
        <f>VLOOKUP($F293,Sheet1!$B:$L,6,0)</f>
        <v>-70</v>
      </c>
      <c r="J293" t="str">
        <f>IF($D293&lt;4,VLOOKUP($F293,Sheet1!$B:$L,7,0),IF($D293=4,LEFT(VLOOKUP($F293,Sheet1!$B:$L,7,0),LEN(VLOOKUP($F293,Sheet1!$B:$L,7,0))-1)&amp;INT($A293/10),0))</f>
        <v>action_gedou_skill_1</v>
      </c>
      <c r="K293" t="str">
        <f>VLOOKUP($F293,Sheet1!$B:$L,8,0)</f>
        <v>action_gedou_hit_1</v>
      </c>
      <c r="L293">
        <f>VLOOKUP($F293,Sheet1!$B:$L,9,0)</f>
        <v>0</v>
      </c>
      <c r="M293" s="61">
        <f>VLOOKUP($F293,Sheet1!$B:$L,10,0)</f>
        <v>0</v>
      </c>
    </row>
    <row r="294" spans="1:13">
      <c r="A294">
        <v>20</v>
      </c>
      <c r="B294">
        <v>201772</v>
      </c>
      <c r="C294" t="s">
        <v>274</v>
      </c>
      <c r="D294">
        <v>2</v>
      </c>
      <c r="E294" t="s">
        <v>1750</v>
      </c>
      <c r="F294" t="str">
        <f t="shared" si="4"/>
        <v>魔术妙手2</v>
      </c>
      <c r="G294">
        <f>VLOOKUP($F294,Sheet1!$B:$L,4,0)</f>
        <v>1</v>
      </c>
      <c r="H294">
        <f>IF($D294&lt;4,VLOOKUP($F294,Sheet1!$B:$L,5,0),IF(AND($D294=4,$A294=10),VLOOKUP($F294,Sheet1!$B:$L,5,0),-VLOOKUP($F294,Sheet1!$B:$L,5,0)))</f>
        <v>0</v>
      </c>
      <c r="I294">
        <f>VLOOKUP($F294,Sheet1!$B:$L,6,0)</f>
        <v>0</v>
      </c>
      <c r="J294" t="str">
        <f>IF($D294&lt;4,VLOOKUP($F294,Sheet1!$B:$L,7,0),IF($D294=4,LEFT(VLOOKUP($F294,Sheet1!$B:$L,7,0),LEN(VLOOKUP($F294,Sheet1!$B:$L,7,0))-1)&amp;INT($A294/10),0))</f>
        <v>action_feng_skill_1</v>
      </c>
      <c r="K294" t="str">
        <f>VLOOKUP($F294,Sheet1!$B:$L,8,0)</f>
        <v>action_feng_hit_1</v>
      </c>
      <c r="L294">
        <f>VLOOKUP($F294,Sheet1!$B:$L,9,0)</f>
        <v>0</v>
      </c>
      <c r="M294" s="61">
        <f>VLOOKUP($F294,Sheet1!$B:$L,10,0)</f>
        <v>0</v>
      </c>
    </row>
    <row r="295" spans="1:13">
      <c r="A295">
        <v>10</v>
      </c>
      <c r="B295">
        <v>201882</v>
      </c>
      <c r="C295" t="s">
        <v>316</v>
      </c>
      <c r="D295">
        <v>2</v>
      </c>
      <c r="E295" t="s">
        <v>1745</v>
      </c>
      <c r="F295" t="str">
        <f t="shared" si="4"/>
        <v>十字键2</v>
      </c>
      <c r="G295">
        <f>VLOOKUP($F295,Sheet1!$B:$L,4,0)</f>
        <v>9</v>
      </c>
      <c r="H295">
        <f>IF($D295&lt;4,VLOOKUP($F295,Sheet1!$B:$L,5,0),IF(AND($D295=4,$A295=10),VLOOKUP($F295,Sheet1!$B:$L,5,0),-VLOOKUP($F295,Sheet1!$B:$L,5,0)))</f>
        <v>0</v>
      </c>
      <c r="I295">
        <f>VLOOKUP($F295,Sheet1!$B:$L,6,0)</f>
        <v>-100</v>
      </c>
      <c r="J295" t="str">
        <f>IF($D295&lt;4,VLOOKUP($F295,Sheet1!$B:$L,7,0),IF($D295=4,LEFT(VLOOKUP($F295,Sheet1!$B:$L,7,0),LEN(VLOOKUP($F295,Sheet1!$B:$L,7,0))-1)&amp;INT($A295/10),0))</f>
        <v>action_dian_skill_1</v>
      </c>
      <c r="K295" t="str">
        <f>VLOOKUP($F295,Sheet1!$B:$L,8,0)</f>
        <v>action_dian_hit_1</v>
      </c>
      <c r="L295">
        <f>VLOOKUP($F295,Sheet1!$B:$L,9,0)</f>
        <v>0</v>
      </c>
      <c r="M295" s="61">
        <f>VLOOKUP($F295,Sheet1!$B:$L,10,0)</f>
        <v>0</v>
      </c>
    </row>
    <row r="296" spans="1:13">
      <c r="A296">
        <v>20</v>
      </c>
      <c r="B296">
        <v>201992</v>
      </c>
      <c r="C296" t="s">
        <v>309</v>
      </c>
      <c r="D296">
        <v>2</v>
      </c>
      <c r="E296" t="s">
        <v>1748</v>
      </c>
      <c r="F296" t="str">
        <f t="shared" si="4"/>
        <v>丧服吊带2</v>
      </c>
      <c r="G296">
        <f>VLOOKUP($F296,Sheet1!$B:$L,4,0)</f>
        <v>5</v>
      </c>
      <c r="H296">
        <f>IF($D296&lt;4,VLOOKUP($F296,Sheet1!$B:$L,5,0),IF(AND($D296=4,$A296=10),VLOOKUP($F296,Sheet1!$B:$L,5,0),-VLOOKUP($F296,Sheet1!$B:$L,5,0)))</f>
        <v>-100</v>
      </c>
      <c r="I296">
        <f>VLOOKUP($F296,Sheet1!$B:$L,6,0)</f>
        <v>-70</v>
      </c>
      <c r="J296" t="str">
        <f>IF($D296&lt;4,VLOOKUP($F296,Sheet1!$B:$L,7,0),IF($D296=4,LEFT(VLOOKUP($F296,Sheet1!$B:$L,7,0),LEN(VLOOKUP($F296,Sheet1!$B:$L,7,0))-1)&amp;INT($A296/10),0))</f>
        <v>action_gedou_skill_1</v>
      </c>
      <c r="K296" t="str">
        <f>VLOOKUP($F296,Sheet1!$B:$L,8,0)</f>
        <v>action_gedou_hit_1</v>
      </c>
      <c r="L296">
        <f>VLOOKUP($F296,Sheet1!$B:$L,9,0)</f>
        <v>0</v>
      </c>
      <c r="M296" s="61">
        <f>VLOOKUP($F296,Sheet1!$B:$L,10,0)</f>
        <v>0</v>
      </c>
    </row>
    <row r="297" spans="1:13">
      <c r="A297">
        <v>10</v>
      </c>
      <c r="B297">
        <v>202102</v>
      </c>
      <c r="C297" t="s">
        <v>86</v>
      </c>
      <c r="D297">
        <v>2</v>
      </c>
      <c r="E297" t="s">
        <v>1747</v>
      </c>
      <c r="F297" t="str">
        <f t="shared" si="4"/>
        <v>大力怪2</v>
      </c>
      <c r="G297">
        <f>VLOOKUP($F297,Sheet1!$B:$L,4,0)</f>
        <v>7</v>
      </c>
      <c r="H297">
        <f>IF($D297&lt;4,VLOOKUP($F297,Sheet1!$B:$L,5,0),IF(AND($D297=4,$A297=10),VLOOKUP($F297,Sheet1!$B:$L,5,0),-VLOOKUP($F297,Sheet1!$B:$L,5,0)))</f>
        <v>0</v>
      </c>
      <c r="I297">
        <f>VLOOKUP($F297,Sheet1!$B:$L,6,0)</f>
        <v>-100</v>
      </c>
      <c r="J297" t="str">
        <f>IF($D297&lt;4,VLOOKUP($F297,Sheet1!$B:$L,7,0),IF($D297=4,LEFT(VLOOKUP($F297,Sheet1!$B:$L,7,0),LEN(VLOOKUP($F297,Sheet1!$B:$L,7,0))-1)&amp;INT($A297/10),0))</f>
        <v>action_gedou_skill_1</v>
      </c>
      <c r="K297" t="str">
        <f>VLOOKUP($F297,Sheet1!$B:$L,8,0)</f>
        <v>action_gedou_hit_1</v>
      </c>
      <c r="L297">
        <f>VLOOKUP($F297,Sheet1!$B:$L,9,0)</f>
        <v>0</v>
      </c>
      <c r="M297" s="61">
        <f>VLOOKUP($F297,Sheet1!$B:$L,10,0)</f>
        <v>0</v>
      </c>
    </row>
    <row r="298" spans="1:13">
      <c r="A298">
        <v>10</v>
      </c>
      <c r="B298">
        <v>202212</v>
      </c>
      <c r="C298" t="s">
        <v>87</v>
      </c>
      <c r="D298">
        <v>2</v>
      </c>
      <c r="E298" t="s">
        <v>1749</v>
      </c>
      <c r="F298" t="str">
        <f t="shared" si="4"/>
        <v>百年蝉幼虫2</v>
      </c>
      <c r="G298">
        <f>VLOOKUP($F298,Sheet1!$B:$L,4,0)</f>
        <v>1</v>
      </c>
      <c r="H298">
        <f>IF($D298&lt;4,VLOOKUP($F298,Sheet1!$B:$L,5,0),IF(AND($D298=4,$A298=10),VLOOKUP($F298,Sheet1!$B:$L,5,0),-VLOOKUP($F298,Sheet1!$B:$L,5,0)))</f>
        <v>0</v>
      </c>
      <c r="I298">
        <f>VLOOKUP($F298,Sheet1!$B:$L,6,0)</f>
        <v>0</v>
      </c>
      <c r="J298" t="str">
        <f>IF($D298&lt;4,VLOOKUP($F298,Sheet1!$B:$L,7,0),IF($D298=4,LEFT(VLOOKUP($F298,Sheet1!$B:$L,7,0),LEN(VLOOKUP($F298,Sheet1!$B:$L,7,0))-1)&amp;INT($A298/10),0))</f>
        <v>action_feng_skill_1</v>
      </c>
      <c r="K298" t="str">
        <f>VLOOKUP($F298,Sheet1!$B:$L,8,0)</f>
        <v>action_feng_hit_1</v>
      </c>
      <c r="L298">
        <f>VLOOKUP($F298,Sheet1!$B:$L,9,0)</f>
        <v>0</v>
      </c>
      <c r="M298" s="61">
        <f>VLOOKUP($F298,Sheet1!$B:$L,10,0)</f>
        <v>0</v>
      </c>
    </row>
    <row r="299" spans="1:13">
      <c r="A299">
        <v>10</v>
      </c>
      <c r="B299">
        <v>202322</v>
      </c>
      <c r="C299" t="s">
        <v>7</v>
      </c>
      <c r="D299">
        <v>2</v>
      </c>
      <c r="E299" t="s">
        <v>1745</v>
      </c>
      <c r="F299" t="str">
        <f t="shared" si="4"/>
        <v>小猪银行2</v>
      </c>
      <c r="G299">
        <f>VLOOKUP($F299,Sheet1!$B:$L,4,0)</f>
        <v>9</v>
      </c>
      <c r="H299">
        <f>IF($D299&lt;4,VLOOKUP($F299,Sheet1!$B:$L,5,0),IF(AND($D299=4,$A299=10),VLOOKUP($F299,Sheet1!$B:$L,5,0),-VLOOKUP($F299,Sheet1!$B:$L,5,0)))</f>
        <v>0</v>
      </c>
      <c r="I299">
        <f>VLOOKUP($F299,Sheet1!$B:$L,6,0)</f>
        <v>-100</v>
      </c>
      <c r="J299" t="str">
        <f>IF($D299&lt;4,VLOOKUP($F299,Sheet1!$B:$L,7,0),IF($D299=4,LEFT(VLOOKUP($F299,Sheet1!$B:$L,7,0),LEN(VLOOKUP($F299,Sheet1!$B:$L,7,0))-1)&amp;INT($A299/10),0))</f>
        <v>action_dian_skill_1</v>
      </c>
      <c r="K299" t="str">
        <f>VLOOKUP($F299,Sheet1!$B:$L,8,0)</f>
        <v>action_dian_hit_1</v>
      </c>
      <c r="L299">
        <f>VLOOKUP($F299,Sheet1!$B:$L,9,0)</f>
        <v>0</v>
      </c>
      <c r="M299" s="61">
        <f>VLOOKUP($F299,Sheet1!$B:$L,10,0)</f>
        <v>0</v>
      </c>
    </row>
    <row r="300" spans="1:13">
      <c r="A300">
        <v>10</v>
      </c>
      <c r="B300">
        <v>202432</v>
      </c>
      <c r="C300" t="s">
        <v>88</v>
      </c>
      <c r="D300">
        <v>2</v>
      </c>
      <c r="E300" t="s">
        <v>1750</v>
      </c>
      <c r="F300" t="str">
        <f t="shared" si="4"/>
        <v>猪怪2</v>
      </c>
      <c r="G300">
        <f>VLOOKUP($F300,Sheet1!$B:$L,4,0)</f>
        <v>1</v>
      </c>
      <c r="H300">
        <f>IF($D300&lt;4,VLOOKUP($F300,Sheet1!$B:$L,5,0),IF(AND($D300=4,$A300=10),VLOOKUP($F300,Sheet1!$B:$L,5,0),-VLOOKUP($F300,Sheet1!$B:$L,5,0)))</f>
        <v>0</v>
      </c>
      <c r="I300">
        <f>VLOOKUP($F300,Sheet1!$B:$L,6,0)</f>
        <v>0</v>
      </c>
      <c r="J300" t="str">
        <f>IF($D300&lt;4,VLOOKUP($F300,Sheet1!$B:$L,7,0),IF($D300=4,LEFT(VLOOKUP($F300,Sheet1!$B:$L,7,0),LEN(VLOOKUP($F300,Sheet1!$B:$L,7,0))-1)&amp;INT($A300/10),0))</f>
        <v>action_feng_skill_1</v>
      </c>
      <c r="K300" t="str">
        <f>VLOOKUP($F300,Sheet1!$B:$L,8,0)</f>
        <v>action_feng_hit_1</v>
      </c>
      <c r="L300">
        <f>VLOOKUP($F300,Sheet1!$B:$L,9,0)</f>
        <v>0</v>
      </c>
      <c r="M300" s="61">
        <f>VLOOKUP($F300,Sheet1!$B:$L,10,0)</f>
        <v>0</v>
      </c>
    </row>
    <row r="301" spans="1:13">
      <c r="A301">
        <v>10</v>
      </c>
      <c r="B301">
        <v>202542</v>
      </c>
      <c r="C301" t="s">
        <v>89</v>
      </c>
      <c r="D301">
        <v>2</v>
      </c>
      <c r="E301" t="s">
        <v>1754</v>
      </c>
      <c r="F301" t="str">
        <f t="shared" si="4"/>
        <v>机甲杂兵2</v>
      </c>
      <c r="G301">
        <f>VLOOKUP($F301,Sheet1!$B:$L,4,0)</f>
        <v>1</v>
      </c>
      <c r="H301">
        <f>IF($D301&lt;4,VLOOKUP($F301,Sheet1!$B:$L,5,0),IF(AND($D301=4,$A301=10),VLOOKUP($F301,Sheet1!$B:$L,5,0),-VLOOKUP($F301,Sheet1!$B:$L,5,0)))</f>
        <v>0</v>
      </c>
      <c r="I301">
        <f>VLOOKUP($F301,Sheet1!$B:$L,6,0)</f>
        <v>0</v>
      </c>
      <c r="J301" t="str">
        <f>IF($D301&lt;4,VLOOKUP($F301,Sheet1!$B:$L,7,0),IF($D301=4,LEFT(VLOOKUP($F301,Sheet1!$B:$L,7,0),LEN(VLOOKUP($F301,Sheet1!$B:$L,7,0))-1)&amp;INT($A301/10),0))</f>
        <v>action_dian_skill_1</v>
      </c>
      <c r="K301" t="str">
        <f>VLOOKUP($F301,Sheet1!$B:$L,8,0)</f>
        <v>action_dian_hit_1</v>
      </c>
      <c r="L301">
        <f>VLOOKUP($F301,Sheet1!$B:$L,9,0)</f>
        <v>0</v>
      </c>
      <c r="M301" s="61">
        <f>VLOOKUP($F301,Sheet1!$B:$L,10,0)</f>
        <v>0</v>
      </c>
    </row>
    <row r="302" spans="1:13">
      <c r="A302">
        <v>10</v>
      </c>
      <c r="B302">
        <v>202652</v>
      </c>
      <c r="C302" t="s">
        <v>90</v>
      </c>
      <c r="D302">
        <v>2</v>
      </c>
      <c r="E302" t="s">
        <v>1748</v>
      </c>
      <c r="F302" t="str">
        <f t="shared" si="4"/>
        <v>风扇怪人2</v>
      </c>
      <c r="G302">
        <f>VLOOKUP($F302,Sheet1!$B:$L,4,0)</f>
        <v>1</v>
      </c>
      <c r="H302">
        <f>IF($D302&lt;4,VLOOKUP($F302,Sheet1!$B:$L,5,0),IF(AND($D302=4,$A302=10),VLOOKUP($F302,Sheet1!$B:$L,5,0),-VLOOKUP($F302,Sheet1!$B:$L,5,0)))</f>
        <v>0</v>
      </c>
      <c r="I302">
        <f>VLOOKUP($F302,Sheet1!$B:$L,6,0)</f>
        <v>0</v>
      </c>
      <c r="J302" t="str">
        <f>IF($D302&lt;4,VLOOKUP($F302,Sheet1!$B:$L,7,0),IF($D302=4,LEFT(VLOOKUP($F302,Sheet1!$B:$L,7,0),LEN(VLOOKUP($F302,Sheet1!$B:$L,7,0))-1)&amp;INT($A302/10),0))</f>
        <v>action_feng_skill_1</v>
      </c>
      <c r="K302" t="str">
        <f>VLOOKUP($F302,Sheet1!$B:$L,8,0)</f>
        <v>action_feng_hit_1</v>
      </c>
      <c r="L302">
        <f>VLOOKUP($F302,Sheet1!$B:$L,9,0)</f>
        <v>0</v>
      </c>
      <c r="M302" s="61">
        <f>VLOOKUP($F302,Sheet1!$B:$L,10,0)</f>
        <v>0</v>
      </c>
    </row>
    <row r="303" spans="1:13">
      <c r="A303">
        <v>10</v>
      </c>
      <c r="B303">
        <v>202762</v>
      </c>
      <c r="C303" t="s">
        <v>77</v>
      </c>
      <c r="D303">
        <v>2</v>
      </c>
      <c r="E303" t="s">
        <v>1745</v>
      </c>
      <c r="F303" t="str">
        <f t="shared" si="4"/>
        <v>雪人怪2</v>
      </c>
      <c r="G303">
        <f>VLOOKUP($F303,Sheet1!$B:$L,4,0)</f>
        <v>5</v>
      </c>
      <c r="H303">
        <f>IF($D303&lt;4,VLOOKUP($F303,Sheet1!$B:$L,5,0),IF(AND($D303=4,$A303=10),VLOOKUP($F303,Sheet1!$B:$L,5,0),-VLOOKUP($F303,Sheet1!$B:$L,5,0)))</f>
        <v>-100</v>
      </c>
      <c r="I303">
        <f>VLOOKUP($F303,Sheet1!$B:$L,6,0)</f>
        <v>-70</v>
      </c>
      <c r="J303" t="str">
        <f>IF($D303&lt;4,VLOOKUP($F303,Sheet1!$B:$L,7,0),IF($D303=4,LEFT(VLOOKUP($F303,Sheet1!$B:$L,7,0),LEN(VLOOKUP($F303,Sheet1!$B:$L,7,0))-1)&amp;INT($A303/10),0))</f>
        <v>action_shui_skill_1</v>
      </c>
      <c r="K303" t="str">
        <f>VLOOKUP($F303,Sheet1!$B:$L,8,0)</f>
        <v>action_shui_hit_1</v>
      </c>
      <c r="L303">
        <f>VLOOKUP($F303,Sheet1!$B:$L,9,0)</f>
        <v>0</v>
      </c>
      <c r="M303" s="61">
        <f>VLOOKUP($F303,Sheet1!$B:$L,10,0)</f>
        <v>0</v>
      </c>
    </row>
    <row r="304" spans="1:13">
      <c r="A304">
        <v>10</v>
      </c>
      <c r="B304">
        <v>202872</v>
      </c>
      <c r="C304" t="s">
        <v>77</v>
      </c>
      <c r="D304">
        <v>2</v>
      </c>
      <c r="E304" t="s">
        <v>1754</v>
      </c>
      <c r="F304" t="str">
        <f t="shared" si="4"/>
        <v>雪人怪2</v>
      </c>
      <c r="G304">
        <f>VLOOKUP($F304,Sheet1!$B:$L,4,0)</f>
        <v>5</v>
      </c>
      <c r="H304">
        <f>IF($D304&lt;4,VLOOKUP($F304,Sheet1!$B:$L,5,0),IF(AND($D304=4,$A304=10),VLOOKUP($F304,Sheet1!$B:$L,5,0),-VLOOKUP($F304,Sheet1!$B:$L,5,0)))</f>
        <v>-100</v>
      </c>
      <c r="I304">
        <f>VLOOKUP($F304,Sheet1!$B:$L,6,0)</f>
        <v>-70</v>
      </c>
      <c r="J304" t="str">
        <f>IF($D304&lt;4,VLOOKUP($F304,Sheet1!$B:$L,7,0),IF($D304=4,LEFT(VLOOKUP($F304,Sheet1!$B:$L,7,0),LEN(VLOOKUP($F304,Sheet1!$B:$L,7,0))-1)&amp;INT($A304/10),0))</f>
        <v>action_shui_skill_1</v>
      </c>
      <c r="K304" t="str">
        <f>VLOOKUP($F304,Sheet1!$B:$L,8,0)</f>
        <v>action_shui_hit_1</v>
      </c>
      <c r="L304">
        <f>VLOOKUP($F304,Sheet1!$B:$L,9,0)</f>
        <v>0</v>
      </c>
      <c r="M304" s="61">
        <f>VLOOKUP($F304,Sheet1!$B:$L,10,0)</f>
        <v>0</v>
      </c>
    </row>
    <row r="305" spans="1:13">
      <c r="A305">
        <v>10</v>
      </c>
      <c r="B305">
        <v>202982</v>
      </c>
      <c r="C305" t="s">
        <v>91</v>
      </c>
      <c r="D305">
        <v>2</v>
      </c>
      <c r="E305" t="s">
        <v>1750</v>
      </c>
      <c r="F305" t="str">
        <f t="shared" si="4"/>
        <v>博士2</v>
      </c>
      <c r="G305">
        <f>VLOOKUP($F305,Sheet1!$B:$L,4,0)</f>
        <v>1</v>
      </c>
      <c r="H305">
        <f>IF($D305&lt;4,VLOOKUP($F305,Sheet1!$B:$L,5,0),IF(AND($D305=4,$A305=10),VLOOKUP($F305,Sheet1!$B:$L,5,0),-VLOOKUP($F305,Sheet1!$B:$L,5,0)))</f>
        <v>0</v>
      </c>
      <c r="I305">
        <f>VLOOKUP($F305,Sheet1!$B:$L,6,0)</f>
        <v>0</v>
      </c>
      <c r="J305" t="str">
        <f>IF($D305&lt;4,VLOOKUP($F305,Sheet1!$B:$L,7,0),IF($D305=4,LEFT(VLOOKUP($F305,Sheet1!$B:$L,7,0),LEN(VLOOKUP($F305,Sheet1!$B:$L,7,0))-1)&amp;INT($A305/10),0))</f>
        <v>action_dian_skill_1</v>
      </c>
      <c r="K305" t="str">
        <f>VLOOKUP($F305,Sheet1!$B:$L,8,0)</f>
        <v>action_dian_hit_1</v>
      </c>
      <c r="L305">
        <f>VLOOKUP($F305,Sheet1!$B:$L,9,0)</f>
        <v>0</v>
      </c>
      <c r="M305" s="61">
        <f>VLOOKUP($F305,Sheet1!$B:$L,10,0)</f>
        <v>0</v>
      </c>
    </row>
    <row r="306" spans="1:13">
      <c r="A306">
        <v>10</v>
      </c>
      <c r="B306">
        <v>203092</v>
      </c>
      <c r="C306" t="s">
        <v>331</v>
      </c>
      <c r="D306">
        <v>2</v>
      </c>
      <c r="E306" t="s">
        <v>1747</v>
      </c>
      <c r="F306" t="str">
        <f t="shared" si="4"/>
        <v>电灯拉绳怪人2</v>
      </c>
      <c r="G306">
        <f>VLOOKUP($F306,Sheet1!$B:$L,4,0)</f>
        <v>3</v>
      </c>
      <c r="H306">
        <f>IF($D306&lt;4,VLOOKUP($F306,Sheet1!$B:$L,5,0),IF(AND($D306=4,$A306=10),VLOOKUP($F306,Sheet1!$B:$L,5,0),-VLOOKUP($F306,Sheet1!$B:$L,5,0)))</f>
        <v>-100</v>
      </c>
      <c r="I306">
        <f>VLOOKUP($F306,Sheet1!$B:$L,6,0)</f>
        <v>-70</v>
      </c>
      <c r="J306" t="str">
        <f>IF($D306&lt;4,VLOOKUP($F306,Sheet1!$B:$L,7,0),IF($D306=4,LEFT(VLOOKUP($F306,Sheet1!$B:$L,7,0),LEN(VLOOKUP($F306,Sheet1!$B:$L,7,0))-1)&amp;INT($A306/10),0))</f>
        <v>action_gedou_skill_1</v>
      </c>
      <c r="K306" t="str">
        <f>VLOOKUP($F306,Sheet1!$B:$L,8,0)</f>
        <v>action_gedou_hit_1</v>
      </c>
      <c r="L306">
        <f>VLOOKUP($F306,Sheet1!$B:$L,9,0)</f>
        <v>0</v>
      </c>
      <c r="M306" s="61">
        <f>VLOOKUP($F306,Sheet1!$B:$L,10,0)</f>
        <v>0</v>
      </c>
    </row>
    <row r="307" spans="1:13">
      <c r="A307">
        <v>10</v>
      </c>
      <c r="B307">
        <v>203202</v>
      </c>
      <c r="C307" t="s">
        <v>116</v>
      </c>
      <c r="D307">
        <v>2</v>
      </c>
      <c r="E307" t="s">
        <v>1748</v>
      </c>
      <c r="F307" t="str">
        <f t="shared" si="4"/>
        <v>袖珍机器人2</v>
      </c>
      <c r="G307">
        <f>VLOOKUP($F307,Sheet1!$B:$L,4,0)</f>
        <v>5</v>
      </c>
      <c r="H307">
        <f>IF($D307&lt;4,VLOOKUP($F307,Sheet1!$B:$L,5,0),IF(AND($D307=4,$A307=10),VLOOKUP($F307,Sheet1!$B:$L,5,0),-VLOOKUP($F307,Sheet1!$B:$L,5,0)))</f>
        <v>0</v>
      </c>
      <c r="I307">
        <f>VLOOKUP($F307,Sheet1!$B:$L,6,0)</f>
        <v>-190</v>
      </c>
      <c r="J307" t="str">
        <f>IF($D307&lt;4,VLOOKUP($F307,Sheet1!$B:$L,7,0),IF($D307=4,LEFT(VLOOKUP($F307,Sheet1!$B:$L,7,0),LEN(VLOOKUP($F307,Sheet1!$B:$L,7,0))-1)&amp;INT($A307/10),0))</f>
        <v>action_dian_skill_1</v>
      </c>
      <c r="K307" t="str">
        <f>VLOOKUP($F307,Sheet1!$B:$L,8,0)</f>
        <v>action_dian_hit_1</v>
      </c>
      <c r="L307">
        <f>VLOOKUP($F307,Sheet1!$B:$L,9,0)</f>
        <v>0</v>
      </c>
      <c r="M307" s="61">
        <f>VLOOKUP($F307,Sheet1!$B:$L,10,0)</f>
        <v>0</v>
      </c>
    </row>
    <row r="308" spans="1:13">
      <c r="A308">
        <v>10</v>
      </c>
      <c r="B308">
        <v>203312</v>
      </c>
      <c r="C308" t="s">
        <v>104</v>
      </c>
      <c r="D308">
        <v>2</v>
      </c>
      <c r="E308" t="s">
        <v>1749</v>
      </c>
      <c r="F308" t="str">
        <f t="shared" si="4"/>
        <v>霸王臭花2</v>
      </c>
      <c r="G308">
        <f>VLOOKUP($F308,Sheet1!$B:$L,4,0)</f>
        <v>1</v>
      </c>
      <c r="H308">
        <f>IF($D308&lt;4,VLOOKUP($F308,Sheet1!$B:$L,5,0),IF(AND($D308=4,$A308=10),VLOOKUP($F308,Sheet1!$B:$L,5,0),-VLOOKUP($F308,Sheet1!$B:$L,5,0)))</f>
        <v>0</v>
      </c>
      <c r="I308">
        <f>VLOOKUP($F308,Sheet1!$B:$L,6,0)</f>
        <v>0</v>
      </c>
      <c r="J308" t="str">
        <f>IF($D308&lt;4,VLOOKUP($F308,Sheet1!$B:$L,7,0),IF($D308=4,LEFT(VLOOKUP($F308,Sheet1!$B:$L,7,0),LEN(VLOOKUP($F308,Sheet1!$B:$L,7,0))-1)&amp;INT($A308/10),0))</f>
        <v>action_du_skill_1</v>
      </c>
      <c r="K308" t="str">
        <f>VLOOKUP($F308,Sheet1!$B:$L,8,0)</f>
        <v>action_du_hit_1</v>
      </c>
      <c r="L308">
        <f>VLOOKUP($F308,Sheet1!$B:$L,9,0)</f>
        <v>0</v>
      </c>
      <c r="M308" s="61">
        <f>VLOOKUP($F308,Sheet1!$B:$L,10,0)</f>
        <v>0</v>
      </c>
    </row>
    <row r="309" spans="1:13">
      <c r="A309">
        <v>10</v>
      </c>
      <c r="B309">
        <v>203422</v>
      </c>
      <c r="C309" t="s">
        <v>120</v>
      </c>
      <c r="D309">
        <v>2</v>
      </c>
      <c r="E309" t="s">
        <v>1745</v>
      </c>
      <c r="F309" t="str">
        <f t="shared" si="4"/>
        <v>天空鸟人2</v>
      </c>
      <c r="G309">
        <f>VLOOKUP($F309,Sheet1!$B:$L,4,0)</f>
        <v>1</v>
      </c>
      <c r="H309">
        <f>IF($D309&lt;4,VLOOKUP($F309,Sheet1!$B:$L,5,0),IF(AND($D309=4,$A309=10),VLOOKUP($F309,Sheet1!$B:$L,5,0),-VLOOKUP($F309,Sheet1!$B:$L,5,0)))</f>
        <v>0</v>
      </c>
      <c r="I309">
        <f>VLOOKUP($F309,Sheet1!$B:$L,6,0)</f>
        <v>0</v>
      </c>
      <c r="J309" t="str">
        <f>IF($D309&lt;4,VLOOKUP($F309,Sheet1!$B:$L,7,0),IF($D309=4,LEFT(VLOOKUP($F309,Sheet1!$B:$L,7,0),LEN(VLOOKUP($F309,Sheet1!$B:$L,7,0))-1)&amp;INT($A309/10),0))</f>
        <v>action_feng_skill_1</v>
      </c>
      <c r="K309" t="str">
        <f>VLOOKUP($F309,Sheet1!$B:$L,8,0)</f>
        <v>action_feng_hit_1</v>
      </c>
      <c r="L309">
        <f>VLOOKUP($F309,Sheet1!$B:$L,9,0)</f>
        <v>0</v>
      </c>
      <c r="M309" s="61">
        <f>VLOOKUP($F309,Sheet1!$B:$L,10,0)</f>
        <v>0</v>
      </c>
    </row>
    <row r="310" spans="1:13">
      <c r="A310">
        <v>10</v>
      </c>
      <c r="B310">
        <v>203532</v>
      </c>
      <c r="C310" t="s">
        <v>131</v>
      </c>
      <c r="D310">
        <v>2</v>
      </c>
      <c r="E310" t="s">
        <v>1749</v>
      </c>
      <c r="F310" t="str">
        <f t="shared" si="4"/>
        <v>快拳黑人2</v>
      </c>
      <c r="G310">
        <f>VLOOKUP($F310,Sheet1!$B:$L,4,0)</f>
        <v>2</v>
      </c>
      <c r="H310">
        <f>IF($D310&lt;4,VLOOKUP($F310,Sheet1!$B:$L,5,0),IF(AND($D310=4,$A310=10),VLOOKUP($F310,Sheet1!$B:$L,5,0),-VLOOKUP($F310,Sheet1!$B:$L,5,0)))</f>
        <v>0</v>
      </c>
      <c r="I310">
        <f>VLOOKUP($F310,Sheet1!$B:$L,6,0)</f>
        <v>-100</v>
      </c>
      <c r="J310" t="str">
        <f>IF($D310&lt;4,VLOOKUP($F310,Sheet1!$B:$L,7,0),IF($D310=4,LEFT(VLOOKUP($F310,Sheet1!$B:$L,7,0),LEN(VLOOKUP($F310,Sheet1!$B:$L,7,0))-1)&amp;INT($A310/10),0))</f>
        <v>action_gedou_skill_1</v>
      </c>
      <c r="K310" t="str">
        <f>VLOOKUP($F310,Sheet1!$B:$L,8,0)</f>
        <v>action_gedou_hit_1</v>
      </c>
      <c r="L310">
        <f>VLOOKUP($F310,Sheet1!$B:$L,9,0)</f>
        <v>0</v>
      </c>
      <c r="M310" s="61">
        <f>VLOOKUP($F310,Sheet1!$B:$L,10,0)</f>
        <v>0</v>
      </c>
    </row>
    <row r="311" spans="1:13">
      <c r="A311">
        <v>10</v>
      </c>
      <c r="B311">
        <v>203642</v>
      </c>
      <c r="C311" t="s">
        <v>92</v>
      </c>
      <c r="D311">
        <v>2</v>
      </c>
      <c r="E311" t="s">
        <v>1750</v>
      </c>
      <c r="F311" t="str">
        <f t="shared" si="4"/>
        <v>海洋章鱼人2</v>
      </c>
      <c r="G311">
        <f>VLOOKUP($F311,Sheet1!$B:$L,4,0)</f>
        <v>3</v>
      </c>
      <c r="H311">
        <f>IF($D311&lt;4,VLOOKUP($F311,Sheet1!$B:$L,5,0),IF(AND($D311=4,$A311=10),VLOOKUP($F311,Sheet1!$B:$L,5,0),-VLOOKUP($F311,Sheet1!$B:$L,5,0)))</f>
        <v>-100</v>
      </c>
      <c r="I311">
        <f>VLOOKUP($F311,Sheet1!$B:$L,6,0)</f>
        <v>-70</v>
      </c>
      <c r="J311" t="str">
        <f>IF($D311&lt;4,VLOOKUP($F311,Sheet1!$B:$L,7,0),IF($D311=4,LEFT(VLOOKUP($F311,Sheet1!$B:$L,7,0),LEN(VLOOKUP($F311,Sheet1!$B:$L,7,0))-1)&amp;INT($A311/10),0))</f>
        <v>action_shui_skill_1</v>
      </c>
      <c r="K311" t="str">
        <f>VLOOKUP($F311,Sheet1!$B:$L,8,0)</f>
        <v>action_shui_hit_1</v>
      </c>
      <c r="L311">
        <f>VLOOKUP($F311,Sheet1!$B:$L,9,0)</f>
        <v>0</v>
      </c>
      <c r="M311" s="61">
        <f>VLOOKUP($F311,Sheet1!$B:$L,10,0)</f>
        <v>0</v>
      </c>
    </row>
    <row r="312" spans="1:13">
      <c r="A312">
        <v>10</v>
      </c>
      <c r="B312">
        <v>203752</v>
      </c>
      <c r="C312" t="s">
        <v>93</v>
      </c>
      <c r="D312">
        <v>2</v>
      </c>
      <c r="E312" t="s">
        <v>1747</v>
      </c>
      <c r="F312" t="str">
        <f t="shared" si="4"/>
        <v>冲浪女2</v>
      </c>
      <c r="G312">
        <f>VLOOKUP($F312,Sheet1!$B:$L,4,0)</f>
        <v>7</v>
      </c>
      <c r="H312">
        <f>IF($D312&lt;4,VLOOKUP($F312,Sheet1!$B:$L,5,0),IF(AND($D312=4,$A312=10),VLOOKUP($F312,Sheet1!$B:$L,5,0),-VLOOKUP($F312,Sheet1!$B:$L,5,0)))</f>
        <v>0</v>
      </c>
      <c r="I312">
        <f>VLOOKUP($F312,Sheet1!$B:$L,6,0)</f>
        <v>-100</v>
      </c>
      <c r="J312" t="str">
        <f>IF($D312&lt;4,VLOOKUP($F312,Sheet1!$B:$L,7,0),IF($D312=4,LEFT(VLOOKUP($F312,Sheet1!$B:$L,7,0),LEN(VLOOKUP($F312,Sheet1!$B:$L,7,0))-1)&amp;INT($A312/10),0))</f>
        <v>action_shui_skill_1</v>
      </c>
      <c r="K312" t="str">
        <f>VLOOKUP($F312,Sheet1!$B:$L,8,0)</f>
        <v>action_shui_hit_1</v>
      </c>
      <c r="L312">
        <f>VLOOKUP($F312,Sheet1!$B:$L,9,0)</f>
        <v>0</v>
      </c>
      <c r="M312" s="61">
        <f>VLOOKUP($F312,Sheet1!$B:$L,10,0)</f>
        <v>0</v>
      </c>
    </row>
    <row r="313" spans="1:13">
      <c r="A313">
        <v>10</v>
      </c>
      <c r="B313">
        <v>203862</v>
      </c>
      <c r="C313" t="s">
        <v>80</v>
      </c>
      <c r="D313">
        <v>2</v>
      </c>
      <c r="E313" t="s">
        <v>1754</v>
      </c>
      <c r="F313" t="str">
        <f t="shared" si="4"/>
        <v>海底人2</v>
      </c>
      <c r="G313">
        <f>VLOOKUP($F313,Sheet1!$B:$L,4,0)</f>
        <v>3</v>
      </c>
      <c r="H313">
        <f>IF($D313&lt;4,VLOOKUP($F313,Sheet1!$B:$L,5,0),IF(AND($D313=4,$A313=10),VLOOKUP($F313,Sheet1!$B:$L,5,0),-VLOOKUP($F313,Sheet1!$B:$L,5,0)))</f>
        <v>-100</v>
      </c>
      <c r="I313">
        <f>VLOOKUP($F313,Sheet1!$B:$L,6,0)</f>
        <v>-70</v>
      </c>
      <c r="J313" t="str">
        <f>IF($D313&lt;4,VLOOKUP($F313,Sheet1!$B:$L,7,0),IF($D313=4,LEFT(VLOOKUP($F313,Sheet1!$B:$L,7,0),LEN(VLOOKUP($F313,Sheet1!$B:$L,7,0))-1)&amp;INT($A313/10),0))</f>
        <v>action_shui_skill_1</v>
      </c>
      <c r="K313" t="str">
        <f>VLOOKUP($F313,Sheet1!$B:$L,8,0)</f>
        <v>action_shui_hit_1</v>
      </c>
      <c r="L313">
        <f>VLOOKUP($F313,Sheet1!$B:$L,9,0)</f>
        <v>0</v>
      </c>
      <c r="M313" s="61">
        <f>VLOOKUP($F313,Sheet1!$B:$L,10,0)</f>
        <v>0</v>
      </c>
    </row>
    <row r="314" spans="1:13">
      <c r="A314">
        <v>10</v>
      </c>
      <c r="B314">
        <v>203972</v>
      </c>
      <c r="C314" t="s">
        <v>105</v>
      </c>
      <c r="D314">
        <v>2</v>
      </c>
      <c r="E314" t="s">
        <v>1748</v>
      </c>
      <c r="F314" t="str">
        <f t="shared" si="4"/>
        <v>哈尔托里诺2</v>
      </c>
      <c r="G314">
        <f>VLOOKUP($F314,Sheet1!$B:$L,4,0)</f>
        <v>1</v>
      </c>
      <c r="H314">
        <f>IF($D314&lt;4,VLOOKUP($F314,Sheet1!$B:$L,5,0),IF(AND($D314=4,$A314=10),VLOOKUP($F314,Sheet1!$B:$L,5,0),-VLOOKUP($F314,Sheet1!$B:$L,5,0)))</f>
        <v>0</v>
      </c>
      <c r="I314">
        <f>VLOOKUP($F314,Sheet1!$B:$L,6,0)</f>
        <v>0</v>
      </c>
      <c r="J314" t="str">
        <f>IF($D314&lt;4,VLOOKUP($F314,Sheet1!$B:$L,7,0),IF($D314=4,LEFT(VLOOKUP($F314,Sheet1!$B:$L,7,0),LEN(VLOOKUP($F314,Sheet1!$B:$L,7,0))-1)&amp;INT($A314/10),0))</f>
        <v>action_du_skill_1</v>
      </c>
      <c r="K314" t="str">
        <f>VLOOKUP($F314,Sheet1!$B:$L,8,0)</f>
        <v>action_du_hit_1</v>
      </c>
      <c r="L314">
        <f>VLOOKUP($F314,Sheet1!$B:$L,9,0)</f>
        <v>0</v>
      </c>
      <c r="M314" s="61">
        <f>VLOOKUP($F314,Sheet1!$B:$L,10,0)</f>
        <v>0</v>
      </c>
    </row>
    <row r="315" spans="1:13">
      <c r="A315">
        <v>10</v>
      </c>
      <c r="B315">
        <v>204082</v>
      </c>
      <c r="C315" t="s">
        <v>111</v>
      </c>
      <c r="D315">
        <v>2</v>
      </c>
      <c r="E315" t="s">
        <v>1745</v>
      </c>
      <c r="F315" t="str">
        <f t="shared" si="4"/>
        <v>霸王花2</v>
      </c>
      <c r="G315">
        <f>VLOOKUP($F315,Sheet1!$B:$L,4,0)</f>
        <v>1</v>
      </c>
      <c r="H315">
        <f>IF($D315&lt;4,VLOOKUP($F315,Sheet1!$B:$L,5,0),IF(AND($D315=4,$A315=10),VLOOKUP($F315,Sheet1!$B:$L,5,0),-VLOOKUP($F315,Sheet1!$B:$L,5,0)))</f>
        <v>0</v>
      </c>
      <c r="I315">
        <f>VLOOKUP($F315,Sheet1!$B:$L,6,0)</f>
        <v>0</v>
      </c>
      <c r="J315" t="str">
        <f>IF($D315&lt;4,VLOOKUP($F315,Sheet1!$B:$L,7,0),IF($D315=4,LEFT(VLOOKUP($F315,Sheet1!$B:$L,7,0),LEN(VLOOKUP($F315,Sheet1!$B:$L,7,0))-1)&amp;INT($A315/10),0))</f>
        <v>action_du_skill_1</v>
      </c>
      <c r="K315" t="str">
        <f>VLOOKUP($F315,Sheet1!$B:$L,8,0)</f>
        <v>action_du_hit_1</v>
      </c>
      <c r="L315">
        <f>VLOOKUP($F315,Sheet1!$B:$L,9,0)</f>
        <v>0</v>
      </c>
      <c r="M315" s="61">
        <f>VLOOKUP($F315,Sheet1!$B:$L,10,0)</f>
        <v>0</v>
      </c>
    </row>
    <row r="316" spans="1:13">
      <c r="A316">
        <v>10</v>
      </c>
      <c r="B316">
        <v>204192</v>
      </c>
      <c r="C316" t="s">
        <v>118</v>
      </c>
      <c r="D316">
        <v>2</v>
      </c>
      <c r="E316" t="s">
        <v>1749</v>
      </c>
      <c r="F316" t="str">
        <f t="shared" si="4"/>
        <v>蜘蛛怪2</v>
      </c>
      <c r="G316">
        <f>VLOOKUP($F316,Sheet1!$B:$L,4,0)</f>
        <v>1</v>
      </c>
      <c r="H316">
        <f>IF($D316&lt;4,VLOOKUP($F316,Sheet1!$B:$L,5,0),IF(AND($D316=4,$A316=10),VLOOKUP($F316,Sheet1!$B:$L,5,0),-VLOOKUP($F316,Sheet1!$B:$L,5,0)))</f>
        <v>0</v>
      </c>
      <c r="I316">
        <f>VLOOKUP($F316,Sheet1!$B:$L,6,0)</f>
        <v>0</v>
      </c>
      <c r="J316" t="str">
        <f>IF($D316&lt;4,VLOOKUP($F316,Sheet1!$B:$L,7,0),IF($D316=4,LEFT(VLOOKUP($F316,Sheet1!$B:$L,7,0),LEN(VLOOKUP($F316,Sheet1!$B:$L,7,0))-1)&amp;INT($A316/10),0))</f>
        <v>action_du_skill_1</v>
      </c>
      <c r="K316" t="str">
        <f>VLOOKUP($F316,Sheet1!$B:$L,8,0)</f>
        <v>action_du_hit_1</v>
      </c>
      <c r="L316">
        <f>VLOOKUP($F316,Sheet1!$B:$L,9,0)</f>
        <v>0</v>
      </c>
      <c r="M316" s="61">
        <f>VLOOKUP($F316,Sheet1!$B:$L,10,0)</f>
        <v>0</v>
      </c>
    </row>
    <row r="317" spans="1:13">
      <c r="A317">
        <v>10</v>
      </c>
      <c r="B317">
        <v>204302</v>
      </c>
      <c r="C317" t="s">
        <v>118</v>
      </c>
      <c r="D317">
        <v>2</v>
      </c>
      <c r="E317" t="s">
        <v>1750</v>
      </c>
      <c r="F317" t="str">
        <f t="shared" si="4"/>
        <v>蜘蛛怪2</v>
      </c>
      <c r="G317">
        <f>VLOOKUP($F317,Sheet1!$B:$L,4,0)</f>
        <v>1</v>
      </c>
      <c r="H317">
        <f>IF($D317&lt;4,VLOOKUP($F317,Sheet1!$B:$L,5,0),IF(AND($D317=4,$A317=10),VLOOKUP($F317,Sheet1!$B:$L,5,0),-VLOOKUP($F317,Sheet1!$B:$L,5,0)))</f>
        <v>0</v>
      </c>
      <c r="I317">
        <f>VLOOKUP($F317,Sheet1!$B:$L,6,0)</f>
        <v>0</v>
      </c>
      <c r="J317" t="str">
        <f>IF($D317&lt;4,VLOOKUP($F317,Sheet1!$B:$L,7,0),IF($D317=4,LEFT(VLOOKUP($F317,Sheet1!$B:$L,7,0),LEN(VLOOKUP($F317,Sheet1!$B:$L,7,0))-1)&amp;INT($A317/10),0))</f>
        <v>action_du_skill_1</v>
      </c>
      <c r="K317" t="str">
        <f>VLOOKUP($F317,Sheet1!$B:$L,8,0)</f>
        <v>action_du_hit_1</v>
      </c>
      <c r="L317">
        <f>VLOOKUP($F317,Sheet1!$B:$L,9,0)</f>
        <v>0</v>
      </c>
      <c r="M317" s="61">
        <f>VLOOKUP($F317,Sheet1!$B:$L,10,0)</f>
        <v>0</v>
      </c>
    </row>
    <row r="318" spans="1:13">
      <c r="A318">
        <v>10</v>
      </c>
      <c r="B318">
        <v>204412</v>
      </c>
      <c r="C318" t="s">
        <v>94</v>
      </c>
      <c r="D318">
        <v>2</v>
      </c>
      <c r="E318" t="s">
        <v>1754</v>
      </c>
      <c r="F318" t="str">
        <f t="shared" si="4"/>
        <v>奇袭梅2</v>
      </c>
      <c r="G318">
        <f>VLOOKUP($F318,Sheet1!$B:$L,4,0)</f>
        <v>2</v>
      </c>
      <c r="H318">
        <f>IF($D318&lt;4,VLOOKUP($F318,Sheet1!$B:$L,5,0),IF(AND($D318=4,$A318=10),VLOOKUP($F318,Sheet1!$B:$L,5,0),-VLOOKUP($F318,Sheet1!$B:$L,5,0)))</f>
        <v>0</v>
      </c>
      <c r="I318">
        <f>VLOOKUP($F318,Sheet1!$B:$L,6,0)</f>
        <v>-100</v>
      </c>
      <c r="J318" t="str">
        <f>IF($D318&lt;4,VLOOKUP($F318,Sheet1!$B:$L,7,0),IF($D318=4,LEFT(VLOOKUP($F318,Sheet1!$B:$L,7,0),LEN(VLOOKUP($F318,Sheet1!$B:$L,7,0))-1)&amp;INT($A318/10),0))</f>
        <v>action_shui_skill_1</v>
      </c>
      <c r="K318" t="str">
        <f>VLOOKUP($F318,Sheet1!$B:$L,8,0)</f>
        <v>action_shui_hit_1</v>
      </c>
      <c r="L318">
        <f>VLOOKUP($F318,Sheet1!$B:$L,9,0)</f>
        <v>0</v>
      </c>
      <c r="M318" s="61">
        <f>VLOOKUP($F318,Sheet1!$B:$L,10,0)</f>
        <v>0</v>
      </c>
    </row>
    <row r="319" spans="1:13">
      <c r="A319">
        <v>10</v>
      </c>
      <c r="B319">
        <v>204522</v>
      </c>
      <c r="C319" t="s">
        <v>132</v>
      </c>
      <c r="D319">
        <v>2</v>
      </c>
      <c r="E319" t="s">
        <v>1748</v>
      </c>
      <c r="F319" t="str">
        <f t="shared" si="4"/>
        <v>海章鱼2</v>
      </c>
      <c r="G319">
        <f>VLOOKUP($F319,Sheet1!$B:$L,4,0)</f>
        <v>5</v>
      </c>
      <c r="H319">
        <f>IF($D319&lt;4,VLOOKUP($F319,Sheet1!$B:$L,5,0),IF(AND($D319=4,$A319=10),VLOOKUP($F319,Sheet1!$B:$L,5,0),-VLOOKUP($F319,Sheet1!$B:$L,5,0)))</f>
        <v>-100</v>
      </c>
      <c r="I319">
        <f>VLOOKUP($F319,Sheet1!$B:$L,6,0)</f>
        <v>-70</v>
      </c>
      <c r="J319" t="str">
        <f>IF($D319&lt;4,VLOOKUP($F319,Sheet1!$B:$L,7,0),IF($D319=4,LEFT(VLOOKUP($F319,Sheet1!$B:$L,7,0),LEN(VLOOKUP($F319,Sheet1!$B:$L,7,0))-1)&amp;INT($A319/10),0))</f>
        <v>action_shui_skill_1</v>
      </c>
      <c r="K319" t="str">
        <f>VLOOKUP($F319,Sheet1!$B:$L,8,0)</f>
        <v>action_shui_hit_1</v>
      </c>
      <c r="L319">
        <f>VLOOKUP($F319,Sheet1!$B:$L,9,0)</f>
        <v>0</v>
      </c>
      <c r="M319" s="61">
        <f>VLOOKUP($F319,Sheet1!$B:$L,10,0)</f>
        <v>0</v>
      </c>
    </row>
    <row r="320" spans="1:13">
      <c r="A320">
        <v>10</v>
      </c>
      <c r="B320">
        <v>204632</v>
      </c>
      <c r="C320" t="s">
        <v>95</v>
      </c>
      <c r="D320">
        <v>2</v>
      </c>
      <c r="E320" t="s">
        <v>1747</v>
      </c>
      <c r="F320" t="str">
        <f t="shared" si="4"/>
        <v>原始人王八2</v>
      </c>
      <c r="G320">
        <f>VLOOKUP($F320,Sheet1!$B:$L,4,0)</f>
        <v>7</v>
      </c>
      <c r="H320">
        <f>IF($D320&lt;4,VLOOKUP($F320,Sheet1!$B:$L,5,0),IF(AND($D320=4,$A320=10),VLOOKUP($F320,Sheet1!$B:$L,5,0),-VLOOKUP($F320,Sheet1!$B:$L,5,0)))</f>
        <v>0</v>
      </c>
      <c r="I320">
        <f>VLOOKUP($F320,Sheet1!$B:$L,6,0)</f>
        <v>-100</v>
      </c>
      <c r="J320" t="str">
        <f>IF($D320&lt;4,VLOOKUP($F320,Sheet1!$B:$L,7,0),IF($D320=4,LEFT(VLOOKUP($F320,Sheet1!$B:$L,7,0),LEN(VLOOKUP($F320,Sheet1!$B:$L,7,0))-1)&amp;INT($A320/10),0))</f>
        <v>action_gedou_skill_1</v>
      </c>
      <c r="K320" t="str">
        <f>VLOOKUP($F320,Sheet1!$B:$L,8,0)</f>
        <v>action_gedou_hit_1</v>
      </c>
      <c r="L320">
        <f>VLOOKUP($F320,Sheet1!$B:$L,9,0)</f>
        <v>0</v>
      </c>
      <c r="M320" s="61">
        <f>VLOOKUP($F320,Sheet1!$B:$L,10,0)</f>
        <v>0</v>
      </c>
    </row>
    <row r="321" spans="1:13">
      <c r="A321">
        <v>10</v>
      </c>
      <c r="B321">
        <v>204742</v>
      </c>
      <c r="C321" t="s">
        <v>96</v>
      </c>
      <c r="D321">
        <v>2</v>
      </c>
      <c r="E321" t="s">
        <v>1748</v>
      </c>
      <c r="F321" t="str">
        <f t="shared" si="4"/>
        <v>螺旋桨2</v>
      </c>
      <c r="G321">
        <f>VLOOKUP($F321,Sheet1!$B:$L,4,0)</f>
        <v>1</v>
      </c>
      <c r="H321">
        <f>IF($D321&lt;4,VLOOKUP($F321,Sheet1!$B:$L,5,0),IF(AND($D321=4,$A321=10),VLOOKUP($F321,Sheet1!$B:$L,5,0),-VLOOKUP($F321,Sheet1!$B:$L,5,0)))</f>
        <v>0</v>
      </c>
      <c r="I321">
        <f>VLOOKUP($F321,Sheet1!$B:$L,6,0)</f>
        <v>0</v>
      </c>
      <c r="J321" t="str">
        <f>IF($D321&lt;4,VLOOKUP($F321,Sheet1!$B:$L,7,0),IF($D321=4,LEFT(VLOOKUP($F321,Sheet1!$B:$L,7,0),LEN(VLOOKUP($F321,Sheet1!$B:$L,7,0))-1)&amp;INT($A321/10),0))</f>
        <v>action_du_skill_1</v>
      </c>
      <c r="K321" t="str">
        <f>VLOOKUP($F321,Sheet1!$B:$L,8,0)</f>
        <v>action_du_hit_1</v>
      </c>
      <c r="L321">
        <f>VLOOKUP($F321,Sheet1!$B:$L,9,0)</f>
        <v>0</v>
      </c>
      <c r="M321" s="61">
        <f>VLOOKUP($F321,Sheet1!$B:$L,10,0)</f>
        <v>0</v>
      </c>
    </row>
    <row r="322" spans="1:13">
      <c r="A322">
        <v>10</v>
      </c>
      <c r="B322">
        <v>204852</v>
      </c>
      <c r="C322" t="s">
        <v>131</v>
      </c>
      <c r="D322">
        <v>2</v>
      </c>
      <c r="E322" t="s">
        <v>1749</v>
      </c>
      <c r="F322" t="str">
        <f t="shared" si="4"/>
        <v>快拳黑人2</v>
      </c>
      <c r="G322">
        <f>VLOOKUP($F322,Sheet1!$B:$L,4,0)</f>
        <v>2</v>
      </c>
      <c r="H322">
        <f>IF($D322&lt;4,VLOOKUP($F322,Sheet1!$B:$L,5,0),IF(AND($D322=4,$A322=10),VLOOKUP($F322,Sheet1!$B:$L,5,0),-VLOOKUP($F322,Sheet1!$B:$L,5,0)))</f>
        <v>0</v>
      </c>
      <c r="I322">
        <f>VLOOKUP($F322,Sheet1!$B:$L,6,0)</f>
        <v>-100</v>
      </c>
      <c r="J322" t="str">
        <f>IF($D322&lt;4,VLOOKUP($F322,Sheet1!$B:$L,7,0),IF($D322=4,LEFT(VLOOKUP($F322,Sheet1!$B:$L,7,0),LEN(VLOOKUP($F322,Sheet1!$B:$L,7,0))-1)&amp;INT($A322/10),0))</f>
        <v>action_gedou_skill_1</v>
      </c>
      <c r="K322" t="str">
        <f>VLOOKUP($F322,Sheet1!$B:$L,8,0)</f>
        <v>action_gedou_hit_1</v>
      </c>
      <c r="L322">
        <f>VLOOKUP($F322,Sheet1!$B:$L,9,0)</f>
        <v>0</v>
      </c>
      <c r="M322" s="61">
        <f>VLOOKUP($F322,Sheet1!$B:$L,10,0)</f>
        <v>0</v>
      </c>
    </row>
    <row r="323" spans="1:13">
      <c r="A323">
        <v>10</v>
      </c>
      <c r="B323">
        <v>204962</v>
      </c>
      <c r="C323" t="s">
        <v>131</v>
      </c>
      <c r="D323">
        <v>2</v>
      </c>
      <c r="E323" t="s">
        <v>1750</v>
      </c>
      <c r="F323" t="str">
        <f t="shared" si="4"/>
        <v>快拳黑人2</v>
      </c>
      <c r="G323">
        <f>VLOOKUP($F323,Sheet1!$B:$L,4,0)</f>
        <v>2</v>
      </c>
      <c r="H323">
        <f>IF($D323&lt;4,VLOOKUP($F323,Sheet1!$B:$L,5,0),IF(AND($D323=4,$A323=10),VLOOKUP($F323,Sheet1!$B:$L,5,0),-VLOOKUP($F323,Sheet1!$B:$L,5,0)))</f>
        <v>0</v>
      </c>
      <c r="I323">
        <f>VLOOKUP($F323,Sheet1!$B:$L,6,0)</f>
        <v>-100</v>
      </c>
      <c r="J323" t="str">
        <f>IF($D323&lt;4,VLOOKUP($F323,Sheet1!$B:$L,7,0),IF($D323=4,LEFT(VLOOKUP($F323,Sheet1!$B:$L,7,0),LEN(VLOOKUP($F323,Sheet1!$B:$L,7,0))-1)&amp;INT($A323/10),0))</f>
        <v>action_gedou_skill_1</v>
      </c>
      <c r="K323" t="str">
        <f>VLOOKUP($F323,Sheet1!$B:$L,8,0)</f>
        <v>action_gedou_hit_1</v>
      </c>
      <c r="L323">
        <f>VLOOKUP($F323,Sheet1!$B:$L,9,0)</f>
        <v>0</v>
      </c>
      <c r="M323" s="61">
        <f>VLOOKUP($F323,Sheet1!$B:$L,10,0)</f>
        <v>0</v>
      </c>
    </row>
    <row r="324" spans="1:13">
      <c r="A324">
        <v>10</v>
      </c>
      <c r="B324">
        <v>205072</v>
      </c>
      <c r="C324" t="s">
        <v>126</v>
      </c>
      <c r="D324">
        <v>2</v>
      </c>
      <c r="E324" t="s">
        <v>1748</v>
      </c>
      <c r="F324" t="str">
        <f t="shared" si="4"/>
        <v>梅人2</v>
      </c>
      <c r="G324">
        <f>VLOOKUP($F324,Sheet1!$B:$L,4,0)</f>
        <v>3</v>
      </c>
      <c r="H324">
        <f>IF($D324&lt;4,VLOOKUP($F324,Sheet1!$B:$L,5,0),IF(AND($D324=4,$A324=10),VLOOKUP($F324,Sheet1!$B:$L,5,0),-VLOOKUP($F324,Sheet1!$B:$L,5,0)))</f>
        <v>-100</v>
      </c>
      <c r="I324">
        <f>VLOOKUP($F324,Sheet1!$B:$L,6,0)</f>
        <v>-70</v>
      </c>
      <c r="J324" t="str">
        <f>IF($D324&lt;4,VLOOKUP($F324,Sheet1!$B:$L,7,0),IF($D324=4,LEFT(VLOOKUP($F324,Sheet1!$B:$L,7,0),LEN(VLOOKUP($F324,Sheet1!$B:$L,7,0))-1)&amp;INT($A324/10),0))</f>
        <v>action_gedou_skill_1</v>
      </c>
      <c r="K324" t="str">
        <f>VLOOKUP($F324,Sheet1!$B:$L,8,0)</f>
        <v>action_gedou_hit_1</v>
      </c>
      <c r="L324">
        <f>VLOOKUP($F324,Sheet1!$B:$L,9,0)</f>
        <v>0</v>
      </c>
      <c r="M324" s="61">
        <f>VLOOKUP($F324,Sheet1!$B:$L,10,0)</f>
        <v>0</v>
      </c>
    </row>
    <row r="325" spans="1:13">
      <c r="A325">
        <v>10</v>
      </c>
      <c r="B325">
        <v>205182</v>
      </c>
      <c r="C325" t="s">
        <v>131</v>
      </c>
      <c r="D325">
        <v>2</v>
      </c>
      <c r="E325" t="s">
        <v>1749</v>
      </c>
      <c r="F325" t="str">
        <f t="shared" si="4"/>
        <v>快拳黑人2</v>
      </c>
      <c r="G325">
        <f>VLOOKUP($F325,Sheet1!$B:$L,4,0)</f>
        <v>2</v>
      </c>
      <c r="H325">
        <f>IF($D325&lt;4,VLOOKUP($F325,Sheet1!$B:$L,5,0),IF(AND($D325=4,$A325=10),VLOOKUP($F325,Sheet1!$B:$L,5,0),-VLOOKUP($F325,Sheet1!$B:$L,5,0)))</f>
        <v>0</v>
      </c>
      <c r="I325">
        <f>VLOOKUP($F325,Sheet1!$B:$L,6,0)</f>
        <v>-100</v>
      </c>
      <c r="J325" t="str">
        <f>IF($D325&lt;4,VLOOKUP($F325,Sheet1!$B:$L,7,0),IF($D325=4,LEFT(VLOOKUP($F325,Sheet1!$B:$L,7,0),LEN(VLOOKUP($F325,Sheet1!$B:$L,7,0))-1)&amp;INT($A325/10),0))</f>
        <v>action_gedou_skill_1</v>
      </c>
      <c r="K325" t="str">
        <f>VLOOKUP($F325,Sheet1!$B:$L,8,0)</f>
        <v>action_gedou_hit_1</v>
      </c>
      <c r="L325">
        <f>VLOOKUP($F325,Sheet1!$B:$L,9,0)</f>
        <v>0</v>
      </c>
      <c r="M325" s="61">
        <f>VLOOKUP($F325,Sheet1!$B:$L,10,0)</f>
        <v>0</v>
      </c>
    </row>
    <row r="326" spans="1:13">
      <c r="A326">
        <v>10</v>
      </c>
      <c r="B326">
        <v>205292</v>
      </c>
      <c r="C326" t="s">
        <v>77</v>
      </c>
      <c r="D326">
        <v>2</v>
      </c>
      <c r="E326" t="s">
        <v>1754</v>
      </c>
      <c r="F326" t="str">
        <f t="shared" si="4"/>
        <v>雪人怪2</v>
      </c>
      <c r="G326">
        <f>VLOOKUP($F326,Sheet1!$B:$L,4,0)</f>
        <v>5</v>
      </c>
      <c r="H326">
        <f>IF($D326&lt;4,VLOOKUP($F326,Sheet1!$B:$L,5,0),IF(AND($D326=4,$A326=10),VLOOKUP($F326,Sheet1!$B:$L,5,0),-VLOOKUP($F326,Sheet1!$B:$L,5,0)))</f>
        <v>-100</v>
      </c>
      <c r="I326">
        <f>VLOOKUP($F326,Sheet1!$B:$L,6,0)</f>
        <v>-70</v>
      </c>
      <c r="J326" t="str">
        <f>IF($D326&lt;4,VLOOKUP($F326,Sheet1!$B:$L,7,0),IF($D326=4,LEFT(VLOOKUP($F326,Sheet1!$B:$L,7,0),LEN(VLOOKUP($F326,Sheet1!$B:$L,7,0))-1)&amp;INT($A326/10),0))</f>
        <v>action_shui_skill_1</v>
      </c>
      <c r="K326" t="str">
        <f>VLOOKUP($F326,Sheet1!$B:$L,8,0)</f>
        <v>action_shui_hit_1</v>
      </c>
      <c r="L326">
        <f>VLOOKUP($F326,Sheet1!$B:$L,9,0)</f>
        <v>0</v>
      </c>
      <c r="M326" s="61">
        <f>VLOOKUP($F326,Sheet1!$B:$L,10,0)</f>
        <v>0</v>
      </c>
    </row>
    <row r="327" spans="1:13">
      <c r="A327">
        <v>10</v>
      </c>
      <c r="B327">
        <v>205402</v>
      </c>
      <c r="C327" t="s">
        <v>99</v>
      </c>
      <c r="D327">
        <v>2</v>
      </c>
      <c r="E327" t="s">
        <v>1748</v>
      </c>
      <c r="F327" t="str">
        <f t="shared" ref="F327:F390" si="5">IF(TYPE($C327)=2,$C327&amp;$D327,INT($C327&amp;$D327))</f>
        <v>臭花2</v>
      </c>
      <c r="G327">
        <f>VLOOKUP($F327,Sheet1!$B:$L,4,0)</f>
        <v>1</v>
      </c>
      <c r="H327">
        <f>IF($D327&lt;4,VLOOKUP($F327,Sheet1!$B:$L,5,0),IF(AND($D327=4,$A327=10),VLOOKUP($F327,Sheet1!$B:$L,5,0),-VLOOKUP($F327,Sheet1!$B:$L,5,0)))</f>
        <v>0</v>
      </c>
      <c r="I327">
        <f>VLOOKUP($F327,Sheet1!$B:$L,6,0)</f>
        <v>0</v>
      </c>
      <c r="J327" t="str">
        <f>IF($D327&lt;4,VLOOKUP($F327,Sheet1!$B:$L,7,0),IF($D327=4,LEFT(VLOOKUP($F327,Sheet1!$B:$L,7,0),LEN(VLOOKUP($F327,Sheet1!$B:$L,7,0))-1)&amp;INT($A327/10),0))</f>
        <v>action_du_skill_1</v>
      </c>
      <c r="K327" t="str">
        <f>VLOOKUP($F327,Sheet1!$B:$L,8,0)</f>
        <v>action_du_hit_1</v>
      </c>
      <c r="L327">
        <f>VLOOKUP($F327,Sheet1!$B:$L,9,0)</f>
        <v>0</v>
      </c>
      <c r="M327" s="61">
        <f>VLOOKUP($F327,Sheet1!$B:$L,10,0)</f>
        <v>0</v>
      </c>
    </row>
    <row r="328" spans="1:13">
      <c r="A328">
        <v>10</v>
      </c>
      <c r="B328">
        <v>205512</v>
      </c>
      <c r="C328" t="s">
        <v>333</v>
      </c>
      <c r="D328">
        <v>2</v>
      </c>
      <c r="E328" t="s">
        <v>1750</v>
      </c>
      <c r="F328" t="str">
        <f t="shared" si="5"/>
        <v>土龙2</v>
      </c>
      <c r="G328">
        <f>VLOOKUP($F328,Sheet1!$B:$L,4,0)</f>
        <v>1</v>
      </c>
      <c r="H328">
        <f>IF($D328&lt;4,VLOOKUP($F328,Sheet1!$B:$L,5,0),IF(AND($D328=4,$A328=10),VLOOKUP($F328,Sheet1!$B:$L,5,0),-VLOOKUP($F328,Sheet1!$B:$L,5,0)))</f>
        <v>0</v>
      </c>
      <c r="I328">
        <f>VLOOKUP($F328,Sheet1!$B:$L,6,0)</f>
        <v>0</v>
      </c>
      <c r="J328" t="str">
        <f>IF($D328&lt;4,VLOOKUP($F328,Sheet1!$B:$L,7,0),IF($D328=4,LEFT(VLOOKUP($F328,Sheet1!$B:$L,7,0),LEN(VLOOKUP($F328,Sheet1!$B:$L,7,0))-1)&amp;INT($A328/10),0))</f>
        <v>action_yanshi_skill_1</v>
      </c>
      <c r="K328" t="str">
        <f>VLOOKUP($F328,Sheet1!$B:$L,8,0)</f>
        <v>action_yanshi_hit_1</v>
      </c>
      <c r="L328">
        <f>VLOOKUP($F328,Sheet1!$B:$L,9,0)</f>
        <v>0</v>
      </c>
      <c r="M328" s="61">
        <f>VLOOKUP($F328,Sheet1!$B:$L,10,0)</f>
        <v>0</v>
      </c>
    </row>
    <row r="329" spans="1:13">
      <c r="A329">
        <v>10</v>
      </c>
      <c r="B329">
        <v>300012</v>
      </c>
      <c r="C329" t="s">
        <v>5</v>
      </c>
      <c r="D329">
        <v>2</v>
      </c>
      <c r="E329" t="s">
        <v>1747</v>
      </c>
      <c r="F329" t="str">
        <f t="shared" si="5"/>
        <v>深海之王2</v>
      </c>
      <c r="G329">
        <f>VLOOKUP($F329,Sheet1!$B:$L,4,0)</f>
        <v>7</v>
      </c>
      <c r="H329">
        <f>IF($D329&lt;4,VLOOKUP($F329,Sheet1!$B:$L,5,0),IF(AND($D329=4,$A329=10),VLOOKUP($F329,Sheet1!$B:$L,5,0),-VLOOKUP($F329,Sheet1!$B:$L,5,0)))</f>
        <v>0</v>
      </c>
      <c r="I329">
        <f>VLOOKUP($F329,Sheet1!$B:$L,6,0)</f>
        <v>-100</v>
      </c>
      <c r="J329" t="str">
        <f>IF($D329&lt;4,VLOOKUP($F329,Sheet1!$B:$L,7,0),IF($D329=4,LEFT(VLOOKUP($F329,Sheet1!$B:$L,7,0),LEN(VLOOKUP($F329,Sheet1!$B:$L,7,0))-1)&amp;INT($A329/10),0))</f>
        <v>action_skill_quanji_lvse</v>
      </c>
      <c r="K329" t="str">
        <f>VLOOKUP($F329,Sheet1!$B:$L,8,0)</f>
        <v>action_gedou_pt_hit_1</v>
      </c>
      <c r="L329">
        <f>VLOOKUP($F329,Sheet1!$B:$L,9,0)</f>
        <v>0</v>
      </c>
      <c r="M329" s="61">
        <f>VLOOKUP($F329,Sheet1!$B:$L,10,0)</f>
        <v>0</v>
      </c>
    </row>
    <row r="330" spans="1:13">
      <c r="A330">
        <v>20</v>
      </c>
      <c r="B330">
        <v>300122</v>
      </c>
      <c r="C330" t="s">
        <v>3</v>
      </c>
      <c r="D330">
        <v>2</v>
      </c>
      <c r="E330" t="s">
        <v>1745</v>
      </c>
      <c r="F330" t="str">
        <f t="shared" si="5"/>
        <v>蚊女王2</v>
      </c>
      <c r="G330">
        <f>VLOOKUP($F330,Sheet1!$B:$L,4,0)</f>
        <v>2</v>
      </c>
      <c r="H330">
        <f>IF($D330&lt;4,VLOOKUP($F330,Sheet1!$B:$L,5,0),IF(AND($D330=4,$A330=10),VLOOKUP($F330,Sheet1!$B:$L,5,0),-VLOOKUP($F330,Sheet1!$B:$L,5,0)))</f>
        <v>0</v>
      </c>
      <c r="I330">
        <f>VLOOKUP($F330,Sheet1!$B:$L,6,0)</f>
        <v>-100</v>
      </c>
      <c r="J330" t="str">
        <f>IF($D330&lt;4,VLOOKUP($F330,Sheet1!$B:$L,7,0),IF($D330=4,LEFT(VLOOKUP($F330,Sheet1!$B:$L,7,0),LEN(VLOOKUP($F330,Sheet1!$B:$L,7,0))-1)&amp;INT($A330/10),0))</f>
        <v>action_skill_wenchongdingyao</v>
      </c>
      <c r="K330" t="str">
        <f>VLOOKUP($F330,Sheet1!$B:$L,8,0)</f>
        <v>action_skill_wenchongdingyao_hit</v>
      </c>
      <c r="L330">
        <f>VLOOKUP($F330,Sheet1!$B:$L,9,0)</f>
        <v>0</v>
      </c>
      <c r="M330" s="61">
        <f>VLOOKUP($F330,Sheet1!$B:$L,10,0)</f>
        <v>0</v>
      </c>
    </row>
    <row r="331" spans="1:13">
      <c r="A331">
        <v>20</v>
      </c>
      <c r="B331">
        <v>300232</v>
      </c>
      <c r="C331" t="s">
        <v>57</v>
      </c>
      <c r="D331">
        <v>2</v>
      </c>
      <c r="E331" t="s">
        <v>1749</v>
      </c>
      <c r="F331" t="str">
        <f t="shared" si="5"/>
        <v>钻头武士2</v>
      </c>
      <c r="G331">
        <f>VLOOKUP($F331,Sheet1!$B:$L,4,0)</f>
        <v>2</v>
      </c>
      <c r="H331">
        <f>IF($D331&lt;4,VLOOKUP($F331,Sheet1!$B:$L,5,0),IF(AND($D331=4,$A331=10),VLOOKUP($F331,Sheet1!$B:$L,5,0),-VLOOKUP($F331,Sheet1!$B:$L,5,0)))</f>
        <v>0</v>
      </c>
      <c r="I331">
        <f>VLOOKUP($F331,Sheet1!$B:$L,6,0)</f>
        <v>0</v>
      </c>
      <c r="J331" t="str">
        <f>IF($D331&lt;4,VLOOKUP($F331,Sheet1!$B:$L,7,0),IF($D331=4,LEFT(VLOOKUP($F331,Sheet1!$B:$L,7,0),LEN(VLOOKUP($F331,Sheet1!$B:$L,7,0))-1)&amp;INT($A331/10),0))</f>
        <v>action_skill_yuanzizhan_1</v>
      </c>
      <c r="K331" t="str">
        <f>VLOOKUP($F331,Sheet1!$B:$L,8,0)</f>
        <v>action_hit_daoguang_1</v>
      </c>
      <c r="L331">
        <f>VLOOKUP($F331,Sheet1!$B:$L,9,0)</f>
        <v>0</v>
      </c>
      <c r="M331" s="61">
        <f>VLOOKUP($F331,Sheet1!$B:$L,10,0)</f>
        <v>0</v>
      </c>
    </row>
    <row r="332" spans="1:13">
      <c r="A332">
        <v>10</v>
      </c>
      <c r="B332">
        <v>300342</v>
      </c>
      <c r="C332" t="s">
        <v>61</v>
      </c>
      <c r="D332">
        <v>2</v>
      </c>
      <c r="E332" t="s">
        <v>1748</v>
      </c>
      <c r="F332" t="str">
        <f t="shared" si="5"/>
        <v>外星女王2</v>
      </c>
      <c r="G332">
        <f>VLOOKUP($F332,Sheet1!$B:$L,4,0)</f>
        <v>1</v>
      </c>
      <c r="H332">
        <f>IF($D332&lt;4,VLOOKUP($F332,Sheet1!$B:$L,5,0),IF(AND($D332=4,$A332=10),VLOOKUP($F332,Sheet1!$B:$L,5,0),-VLOOKUP($F332,Sheet1!$B:$L,5,0)))</f>
        <v>0</v>
      </c>
      <c r="I332">
        <f>VLOOKUP($F332,Sheet1!$B:$L,6,0)</f>
        <v>0</v>
      </c>
      <c r="J332" t="str">
        <f>IF($D332&lt;4,VLOOKUP($F332,Sheet1!$B:$L,7,0),IF($D332=4,LEFT(VLOOKUP($F332,Sheet1!$B:$L,7,0),LEN(VLOOKUP($F332,Sheet1!$B:$L,7,0))-1)&amp;INT($A332/10),0))</f>
        <v>action_dian_skill_1</v>
      </c>
      <c r="K332" t="str">
        <f>VLOOKUP($F332,Sheet1!$B:$L,8,0)</f>
        <v>action_dian_hit_1</v>
      </c>
      <c r="L332">
        <f>VLOOKUP($F332,Sheet1!$B:$L,9,0)</f>
        <v>0</v>
      </c>
      <c r="M332" s="61">
        <f>VLOOKUP($F332,Sheet1!$B:$L,10,0)</f>
        <v>0</v>
      </c>
    </row>
    <row r="333" spans="1:13">
      <c r="A333">
        <v>10</v>
      </c>
      <c r="B333">
        <v>300452</v>
      </c>
      <c r="C333" t="s">
        <v>0</v>
      </c>
      <c r="D333">
        <v>2</v>
      </c>
      <c r="E333" t="s">
        <v>1745</v>
      </c>
      <c r="F333" t="str">
        <f t="shared" si="5"/>
        <v>金属骑士2</v>
      </c>
      <c r="G333">
        <f>VLOOKUP($F333,Sheet1!$B:$L,4,0)</f>
        <v>9</v>
      </c>
      <c r="H333">
        <f>IF($D333&lt;4,VLOOKUP($F333,Sheet1!$B:$L,5,0),IF(AND($D333=4,$A333=10),VLOOKUP($F333,Sheet1!$B:$L,5,0),-VLOOKUP($F333,Sheet1!$B:$L,5,0)))</f>
        <v>0</v>
      </c>
      <c r="I333">
        <f>VLOOKUP($F333,Sheet1!$B:$L,6,0)</f>
        <v>-100</v>
      </c>
      <c r="J333" t="str">
        <f>IF($D333&lt;4,VLOOKUP($F333,Sheet1!$B:$L,7,0),IF($D333=4,LEFT(VLOOKUP($F333,Sheet1!$B:$L,7,0),LEN(VLOOKUP($F333,Sheet1!$B:$L,7,0))-1)&amp;INT($A333/10),0))</f>
        <v>action_skill_daodan_1</v>
      </c>
      <c r="K333" s="64" t="str">
        <f>VLOOKUP($F333,Sheet1!$B:$L,8,0)</f>
        <v>action_huo_hit_1</v>
      </c>
      <c r="L333">
        <f>VLOOKUP($F333,Sheet1!$B:$L,9,0)</f>
        <v>0</v>
      </c>
      <c r="M333" s="61">
        <f>VLOOKUP($F333,Sheet1!$B:$L,10,0)</f>
        <v>0</v>
      </c>
    </row>
    <row r="334" spans="1:13">
      <c r="A334">
        <v>10</v>
      </c>
      <c r="B334">
        <v>300562</v>
      </c>
      <c r="C334" t="s">
        <v>64</v>
      </c>
      <c r="D334">
        <v>2</v>
      </c>
      <c r="E334" t="s">
        <v>1749</v>
      </c>
      <c r="F334" t="str">
        <f t="shared" si="5"/>
        <v>丘舞太刀2</v>
      </c>
      <c r="G334">
        <f>VLOOKUP($F334,Sheet1!$B:$L,4,0)</f>
        <v>2</v>
      </c>
      <c r="H334">
        <f>IF($D334&lt;4,VLOOKUP($F334,Sheet1!$B:$L,5,0),IF(AND($D334=4,$A334=10),VLOOKUP($F334,Sheet1!$B:$L,5,0),-VLOOKUP($F334,Sheet1!$B:$L,5,0)))</f>
        <v>0</v>
      </c>
      <c r="I334">
        <f>VLOOKUP($F334,Sheet1!$B:$L,6,0)</f>
        <v>0</v>
      </c>
      <c r="J334" t="str">
        <f>IF($D334&lt;4,VLOOKUP($F334,Sheet1!$B:$L,7,0),IF($D334=4,LEFT(VLOOKUP($F334,Sheet1!$B:$L,7,0),LEN(VLOOKUP($F334,Sheet1!$B:$L,7,0))-1)&amp;INT($A334/10),0))</f>
        <v>action_skill_yuanzizhan_1</v>
      </c>
      <c r="K334" t="str">
        <f>VLOOKUP($F334,Sheet1!$B:$L,8,0)</f>
        <v>action_hit_daoguang_1</v>
      </c>
      <c r="L334">
        <f>VLOOKUP($F334,Sheet1!$B:$L,9,0)</f>
        <v>0</v>
      </c>
      <c r="M334" s="61">
        <f>VLOOKUP($F334,Sheet1!$B:$L,10,0)</f>
        <v>0</v>
      </c>
    </row>
    <row r="335" spans="1:13">
      <c r="A335">
        <v>10</v>
      </c>
      <c r="B335">
        <v>300672</v>
      </c>
      <c r="C335" t="s">
        <v>318</v>
      </c>
      <c r="D335">
        <v>2</v>
      </c>
      <c r="E335" t="s">
        <v>1748</v>
      </c>
      <c r="F335" t="str">
        <f t="shared" si="5"/>
        <v>原子武士2</v>
      </c>
      <c r="G335">
        <f>VLOOKUP($F335,Sheet1!$B:$L,4,0)</f>
        <v>2</v>
      </c>
      <c r="H335">
        <f>IF($D335&lt;4,VLOOKUP($F335,Sheet1!$B:$L,5,0),IF(AND($D335=4,$A335=10),VLOOKUP($F335,Sheet1!$B:$L,5,0),-VLOOKUP($F335,Sheet1!$B:$L,5,0)))</f>
        <v>0</v>
      </c>
      <c r="I335">
        <f>VLOOKUP($F335,Sheet1!$B:$L,6,0)</f>
        <v>0</v>
      </c>
      <c r="J335" t="str">
        <f>IF($D335&lt;4,VLOOKUP($F335,Sheet1!$B:$L,7,0),IF($D335=4,LEFT(VLOOKUP($F335,Sheet1!$B:$L,7,0),LEN(VLOOKUP($F335,Sheet1!$B:$L,7,0))-1)&amp;INT($A335/10),0))</f>
        <v>action_skill_yuanzizhan_1</v>
      </c>
      <c r="K335" t="str">
        <f>VLOOKUP($F335,Sheet1!$B:$L,8,0)</f>
        <v>action_hit_daoguang_1</v>
      </c>
      <c r="L335">
        <f>VLOOKUP($F335,Sheet1!$B:$L,9,0)</f>
        <v>0</v>
      </c>
      <c r="M335" s="61">
        <f>VLOOKUP($F335,Sheet1!$B:$L,10,0)</f>
        <v>0</v>
      </c>
    </row>
    <row r="336" spans="1:13">
      <c r="A336">
        <v>20</v>
      </c>
      <c r="B336">
        <v>300782</v>
      </c>
      <c r="C336" t="s">
        <v>69</v>
      </c>
      <c r="D336">
        <v>2</v>
      </c>
      <c r="E336" t="s">
        <v>1748</v>
      </c>
      <c r="F336" t="str">
        <f t="shared" si="5"/>
        <v>居合钢2</v>
      </c>
      <c r="G336">
        <f>VLOOKUP($F336,Sheet1!$B:$L,4,0)</f>
        <v>2</v>
      </c>
      <c r="H336">
        <f>IF($D336&lt;4,VLOOKUP($F336,Sheet1!$B:$L,5,0),IF(AND($D336=4,$A336=10),VLOOKUP($F336,Sheet1!$B:$L,5,0),-VLOOKUP($F336,Sheet1!$B:$L,5,0)))</f>
        <v>0</v>
      </c>
      <c r="I336">
        <f>VLOOKUP($F336,Sheet1!$B:$L,6,0)</f>
        <v>0</v>
      </c>
      <c r="J336" t="str">
        <f>IF($D336&lt;4,VLOOKUP($F336,Sheet1!$B:$L,7,0),IF($D336=4,LEFT(VLOOKUP($F336,Sheet1!$B:$L,7,0),LEN(VLOOKUP($F336,Sheet1!$B:$L,7,0))-1)&amp;INT($A336/10),0))</f>
        <v>action_skill_yuanzizhan_1</v>
      </c>
      <c r="K336" t="str">
        <f>VLOOKUP($F336,Sheet1!$B:$L,8,0)</f>
        <v>action_hit_daoguang_1</v>
      </c>
      <c r="L336">
        <f>VLOOKUP($F336,Sheet1!$B:$L,9,0)</f>
        <v>0</v>
      </c>
      <c r="M336" s="61">
        <f>VLOOKUP($F336,Sheet1!$B:$L,10,0)</f>
        <v>0</v>
      </c>
    </row>
    <row r="337" spans="1:13">
      <c r="A337">
        <v>20</v>
      </c>
      <c r="B337">
        <v>300892</v>
      </c>
      <c r="C337" t="s">
        <v>48</v>
      </c>
      <c r="D337">
        <v>2</v>
      </c>
      <c r="E337" t="s">
        <v>1755</v>
      </c>
      <c r="F337" t="str">
        <f t="shared" si="5"/>
        <v>天空之王2</v>
      </c>
      <c r="G337">
        <f>VLOOKUP($F337,Sheet1!$B:$L,4,0)</f>
        <v>1</v>
      </c>
      <c r="H337">
        <f>IF($D337&lt;4,VLOOKUP($F337,Sheet1!$B:$L,5,0),IF(AND($D337=4,$A337=10),VLOOKUP($F337,Sheet1!$B:$L,5,0),-VLOOKUP($F337,Sheet1!$B:$L,5,0)))</f>
        <v>0</v>
      </c>
      <c r="I337">
        <f>VLOOKUP($F337,Sheet1!$B:$L,6,0)</f>
        <v>0</v>
      </c>
      <c r="J337" t="str">
        <f>IF($D337&lt;4,VLOOKUP($F337,Sheet1!$B:$L,7,0),IF($D337=4,LEFT(VLOOKUP($F337,Sheet1!$B:$L,7,0),LEN(VLOOKUP($F337,Sheet1!$B:$L,7,0))-1)&amp;INT($A337/10),0))</f>
        <v>action_jiaxue_skill_1</v>
      </c>
      <c r="K337" t="str">
        <f>VLOOKUP($F337,Sheet1!$B:$L,8,0)</f>
        <v>action_jiaxue_hit_1</v>
      </c>
      <c r="L337" t="str">
        <f>VLOOKUP($F337,Sheet1!$B:$L,9,0)</f>
        <v>action_jiaxue_hit_1</v>
      </c>
      <c r="M337" s="61">
        <f>VLOOKUP($F337,Sheet1!$B:$L,10,0)</f>
        <v>0</v>
      </c>
    </row>
    <row r="338" spans="1:13">
      <c r="A338">
        <v>10</v>
      </c>
      <c r="B338">
        <v>301002</v>
      </c>
      <c r="C338" t="s">
        <v>308</v>
      </c>
      <c r="D338">
        <v>2</v>
      </c>
      <c r="E338" t="s">
        <v>1747</v>
      </c>
      <c r="F338" t="str">
        <f t="shared" si="5"/>
        <v>莫西干头2</v>
      </c>
      <c r="G338">
        <f>VLOOKUP($F338,Sheet1!$B:$L,4,0)</f>
        <v>7</v>
      </c>
      <c r="H338">
        <f>IF($D338&lt;4,VLOOKUP($F338,Sheet1!$B:$L,5,0),IF(AND($D338=4,$A338=10),VLOOKUP($F338,Sheet1!$B:$L,5,0),-VLOOKUP($F338,Sheet1!$B:$L,5,0)))</f>
        <v>0</v>
      </c>
      <c r="I338">
        <f>VLOOKUP($F338,Sheet1!$B:$L,6,0)</f>
        <v>-100</v>
      </c>
      <c r="J338" t="str">
        <f>IF($D338&lt;4,VLOOKUP($F338,Sheet1!$B:$L,7,0),IF($D338=4,LEFT(VLOOKUP($F338,Sheet1!$B:$L,7,0),LEN(VLOOKUP($F338,Sheet1!$B:$L,7,0))-1)&amp;INT($A338/10),0))</f>
        <v>action_shui_skill_1</v>
      </c>
      <c r="K338" t="str">
        <f>VLOOKUP($F338,Sheet1!$B:$L,8,0)</f>
        <v>action_shui_hit_1</v>
      </c>
      <c r="L338">
        <f>VLOOKUP($F338,Sheet1!$B:$L,9,0)</f>
        <v>0</v>
      </c>
      <c r="M338" s="61">
        <f>VLOOKUP($F338,Sheet1!$B:$L,10,0)</f>
        <v>0</v>
      </c>
    </row>
    <row r="339" spans="1:13">
      <c r="A339">
        <v>10</v>
      </c>
      <c r="B339">
        <v>301112</v>
      </c>
      <c r="C339" t="s">
        <v>163</v>
      </c>
      <c r="D339">
        <v>2</v>
      </c>
      <c r="E339" t="s">
        <v>1748</v>
      </c>
      <c r="F339" t="str">
        <f t="shared" si="5"/>
        <v>牛牛2</v>
      </c>
      <c r="G339">
        <f>VLOOKUP($F339,Sheet1!$B:$L,4,0)</f>
        <v>5</v>
      </c>
      <c r="H339">
        <f>IF($D339&lt;4,VLOOKUP($F339,Sheet1!$B:$L,5,0),IF(AND($D339=4,$A339=10),VLOOKUP($F339,Sheet1!$B:$L,5,0),-VLOOKUP($F339,Sheet1!$B:$L,5,0)))</f>
        <v>-100</v>
      </c>
      <c r="I339">
        <f>VLOOKUP($F339,Sheet1!$B:$L,6,0)</f>
        <v>-70</v>
      </c>
      <c r="J339" t="str">
        <f>IF($D339&lt;4,VLOOKUP($F339,Sheet1!$B:$L,7,0),IF($D339=4,LEFT(VLOOKUP($F339,Sheet1!$B:$L,7,0),LEN(VLOOKUP($F339,Sheet1!$B:$L,7,0))-1)&amp;INT($A339/10),0))</f>
        <v>action_gedou_skill_1</v>
      </c>
      <c r="K339" t="str">
        <f>VLOOKUP($F339,Sheet1!$B:$L,8,0)</f>
        <v>action_gedou_hit_1</v>
      </c>
      <c r="L339">
        <f>VLOOKUP($F339,Sheet1!$B:$L,9,0)</f>
        <v>0</v>
      </c>
      <c r="M339" s="61">
        <f>VLOOKUP($F339,Sheet1!$B:$L,10,0)</f>
        <v>0</v>
      </c>
    </row>
    <row r="340" spans="1:13">
      <c r="A340">
        <v>20</v>
      </c>
      <c r="B340">
        <v>301222</v>
      </c>
      <c r="C340" t="s">
        <v>310</v>
      </c>
      <c r="D340">
        <v>2</v>
      </c>
      <c r="E340" t="s">
        <v>1749</v>
      </c>
      <c r="F340" t="str">
        <f t="shared" si="5"/>
        <v>大哲人2</v>
      </c>
      <c r="G340">
        <f>VLOOKUP($F340,Sheet1!$B:$L,4,0)</f>
        <v>1</v>
      </c>
      <c r="H340">
        <f>IF($D340&lt;4,VLOOKUP($F340,Sheet1!$B:$L,5,0),IF(AND($D340=4,$A340=10),VLOOKUP($F340,Sheet1!$B:$L,5,0),-VLOOKUP($F340,Sheet1!$B:$L,5,0)))</f>
        <v>0</v>
      </c>
      <c r="I340">
        <f>VLOOKUP($F340,Sheet1!$B:$L,6,0)</f>
        <v>0</v>
      </c>
      <c r="J340" t="str">
        <f>IF($D340&lt;4,VLOOKUP($F340,Sheet1!$B:$L,7,0),IF($D340=4,LEFT(VLOOKUP($F340,Sheet1!$B:$L,7,0),LEN(VLOOKUP($F340,Sheet1!$B:$L,7,0))-1)&amp;INT($A340/10),0))</f>
        <v>action_feng_skill_1</v>
      </c>
      <c r="K340" t="str">
        <f>VLOOKUP($F340,Sheet1!$B:$L,8,0)</f>
        <v>action_feng_hit_1</v>
      </c>
      <c r="L340" t="str">
        <f>VLOOKUP($F340,Sheet1!$B:$L,9,0)</f>
        <v>action_jiaxue_hit_1</v>
      </c>
      <c r="M340" s="61">
        <f>VLOOKUP($F340,Sheet1!$B:$L,10,0)</f>
        <v>0</v>
      </c>
    </row>
    <row r="341" spans="1:13">
      <c r="A341">
        <v>10</v>
      </c>
      <c r="B341">
        <v>301332</v>
      </c>
      <c r="C341" t="s">
        <v>2</v>
      </c>
      <c r="D341">
        <v>2</v>
      </c>
      <c r="E341" t="s">
        <v>1752</v>
      </c>
      <c r="F341" t="str">
        <f t="shared" si="5"/>
        <v>地底王2</v>
      </c>
      <c r="G341">
        <f>VLOOKUP($F341,Sheet1!$B:$L,4,0)</f>
        <v>1</v>
      </c>
      <c r="H341">
        <f>IF($D341&lt;4,VLOOKUP($F341,Sheet1!$B:$L,5,0),IF(AND($D341=4,$A341=10),VLOOKUP($F341,Sheet1!$B:$L,5,0),-VLOOKUP($F341,Sheet1!$B:$L,5,0)))</f>
        <v>0</v>
      </c>
      <c r="I341">
        <f>VLOOKUP($F341,Sheet1!$B:$L,6,0)</f>
        <v>0</v>
      </c>
      <c r="J341" t="str">
        <f>IF($D341&lt;4,VLOOKUP($F341,Sheet1!$B:$L,7,0),IF($D341=4,LEFT(VLOOKUP($F341,Sheet1!$B:$L,7,0),LEN(VLOOKUP($F341,Sheet1!$B:$L,7,0))-1)&amp;INT($A341/10),0))</f>
        <v>action_yanshi_skill_1</v>
      </c>
      <c r="K341" t="str">
        <f>VLOOKUP($F341,Sheet1!$B:$L,8,0)</f>
        <v>action_yanshi_hit_1</v>
      </c>
      <c r="L341">
        <f>VLOOKUP($F341,Sheet1!$B:$L,9,0)</f>
        <v>0</v>
      </c>
      <c r="M341" s="61">
        <f>VLOOKUP($F341,Sheet1!$B:$L,10,0)</f>
        <v>0</v>
      </c>
    </row>
    <row r="342" spans="1:13">
      <c r="A342">
        <v>20</v>
      </c>
      <c r="B342">
        <v>301442</v>
      </c>
      <c r="C342" t="s">
        <v>140</v>
      </c>
      <c r="D342">
        <v>2</v>
      </c>
      <c r="E342" t="s">
        <v>1755</v>
      </c>
      <c r="F342" t="str">
        <f t="shared" si="5"/>
        <v>童帝2</v>
      </c>
      <c r="G342">
        <f>VLOOKUP($F342,Sheet1!$B:$L,4,0)</f>
        <v>1</v>
      </c>
      <c r="H342">
        <f>IF($D342&lt;4,VLOOKUP($F342,Sheet1!$B:$L,5,0),IF(AND($D342=4,$A342=10),VLOOKUP($F342,Sheet1!$B:$L,5,0),-VLOOKUP($F342,Sheet1!$B:$L,5,0)))</f>
        <v>0</v>
      </c>
      <c r="I342">
        <f>VLOOKUP($F342,Sheet1!$B:$L,6,0)</f>
        <v>0</v>
      </c>
      <c r="J342" t="str">
        <f>IF($D342&lt;4,VLOOKUP($F342,Sheet1!$B:$L,7,0),IF($D342=4,LEFT(VLOOKUP($F342,Sheet1!$B:$L,7,0),LEN(VLOOKUP($F342,Sheet1!$B:$L,7,0))-1)&amp;INT($A342/10),0))</f>
        <v>action_jiaxue_skill_1</v>
      </c>
      <c r="K342" t="str">
        <f>VLOOKUP($F342,Sheet1!$B:$L,8,0)</f>
        <v>action_jiaxue_hit_1</v>
      </c>
      <c r="L342" t="str">
        <f>VLOOKUP($F342,Sheet1!$B:$L,9,0)</f>
        <v>action_jiaxue_hit_1</v>
      </c>
      <c r="M342" s="61">
        <f>VLOOKUP($F342,Sheet1!$B:$L,10,0)</f>
        <v>0</v>
      </c>
    </row>
    <row r="343" spans="1:13">
      <c r="A343">
        <v>10</v>
      </c>
      <c r="B343">
        <v>301552</v>
      </c>
      <c r="C343" t="s">
        <v>311</v>
      </c>
      <c r="D343">
        <v>2</v>
      </c>
      <c r="E343" t="s">
        <v>1749</v>
      </c>
      <c r="F343" t="str">
        <f t="shared" si="5"/>
        <v>背心黑洞2</v>
      </c>
      <c r="G343">
        <f>VLOOKUP($F343,Sheet1!$B:$L,4,0)</f>
        <v>2</v>
      </c>
      <c r="H343">
        <f>IF($D343&lt;4,VLOOKUP($F343,Sheet1!$B:$L,5,0),IF(AND($D343=4,$A343=10),VLOOKUP($F343,Sheet1!$B:$L,5,0),-VLOOKUP($F343,Sheet1!$B:$L,5,0)))</f>
        <v>0</v>
      </c>
      <c r="I343">
        <f>VLOOKUP($F343,Sheet1!$B:$L,6,0)</f>
        <v>-100</v>
      </c>
      <c r="J343" t="str">
        <f>IF($D343&lt;4,VLOOKUP($F343,Sheet1!$B:$L,7,0),IF($D343=4,LEFT(VLOOKUP($F343,Sheet1!$B:$L,7,0),LEN(VLOOKUP($F343,Sheet1!$B:$L,7,0))-1)&amp;INT($A343/10),0))</f>
        <v>action_skill_quanji</v>
      </c>
      <c r="K343" t="str">
        <f>VLOOKUP($F343,Sheet1!$B:$L,8,0)</f>
        <v>action_gedou_pt_hit_1</v>
      </c>
      <c r="L343">
        <f>VLOOKUP($F343,Sheet1!$B:$L,9,0)</f>
        <v>0</v>
      </c>
      <c r="M343" s="61">
        <f>VLOOKUP($F343,Sheet1!$B:$L,10,0)</f>
        <v>0</v>
      </c>
    </row>
    <row r="344" spans="1:13">
      <c r="A344">
        <v>10</v>
      </c>
      <c r="B344">
        <v>301662</v>
      </c>
      <c r="C344" t="s">
        <v>312</v>
      </c>
      <c r="D344">
        <v>2</v>
      </c>
      <c r="E344" t="s">
        <v>1750</v>
      </c>
      <c r="F344" t="str">
        <f t="shared" si="5"/>
        <v>红围巾斗士2</v>
      </c>
      <c r="G344">
        <f>VLOOKUP($F344,Sheet1!$B:$L,4,0)</f>
        <v>3</v>
      </c>
      <c r="H344">
        <f>IF($D344&lt;4,VLOOKUP($F344,Sheet1!$B:$L,5,0),IF(AND($D344=4,$A344=10),VLOOKUP($F344,Sheet1!$B:$L,5,0),-VLOOKUP($F344,Sheet1!$B:$L,5,0)))</f>
        <v>-100</v>
      </c>
      <c r="I344">
        <f>VLOOKUP($F344,Sheet1!$B:$L,6,0)</f>
        <v>-70</v>
      </c>
      <c r="J344" t="str">
        <f>IF($D344&lt;4,VLOOKUP($F344,Sheet1!$B:$L,7,0),IF($D344=4,LEFT(VLOOKUP($F344,Sheet1!$B:$L,7,0),LEN(VLOOKUP($F344,Sheet1!$B:$L,7,0))-1)&amp;INT($A344/10),0))</f>
        <v>action_gedou_skill_1</v>
      </c>
      <c r="K344" t="str">
        <f>VLOOKUP($F344,Sheet1!$B:$L,8,0)</f>
        <v>action_gedou_hit_1</v>
      </c>
      <c r="L344">
        <f>VLOOKUP($F344,Sheet1!$B:$L,9,0)</f>
        <v>0</v>
      </c>
      <c r="M344" s="61">
        <f>VLOOKUP($F344,Sheet1!$B:$L,10,0)</f>
        <v>0</v>
      </c>
    </row>
    <row r="345" spans="1:13">
      <c r="A345">
        <v>20</v>
      </c>
      <c r="B345">
        <v>301772</v>
      </c>
      <c r="C345" t="s">
        <v>313</v>
      </c>
      <c r="D345">
        <v>2</v>
      </c>
      <c r="E345" t="s">
        <v>1749</v>
      </c>
      <c r="F345" t="str">
        <f t="shared" si="5"/>
        <v>冲天好小子2</v>
      </c>
      <c r="G345">
        <f>VLOOKUP($F345,Sheet1!$B:$L,4,0)</f>
        <v>5</v>
      </c>
      <c r="H345">
        <f>IF($D345&lt;4,VLOOKUP($F345,Sheet1!$B:$L,5,0),IF(AND($D345=4,$A345=10),VLOOKUP($F345,Sheet1!$B:$L,5,0),-VLOOKUP($F345,Sheet1!$B:$L,5,0)))</f>
        <v>-100</v>
      </c>
      <c r="I345">
        <f>VLOOKUP($F345,Sheet1!$B:$L,6,0)</f>
        <v>-70</v>
      </c>
      <c r="J345" t="str">
        <f>IF($D345&lt;4,VLOOKUP($F345,Sheet1!$B:$L,7,0),IF($D345=4,LEFT(VLOOKUP($F345,Sheet1!$B:$L,7,0),LEN(VLOOKUP($F345,Sheet1!$B:$L,7,0))-1)&amp;INT($A345/10),0))</f>
        <v>action_gedou_skill_1</v>
      </c>
      <c r="K345" t="str">
        <f>VLOOKUP($F345,Sheet1!$B:$L,8,0)</f>
        <v>action_gedou_hit_1</v>
      </c>
      <c r="L345">
        <f>VLOOKUP($F345,Sheet1!$B:$L,9,0)</f>
        <v>0</v>
      </c>
      <c r="M345" s="61">
        <f>VLOOKUP($F345,Sheet1!$B:$L,10,0)</f>
        <v>0</v>
      </c>
    </row>
    <row r="346" spans="1:13">
      <c r="A346">
        <v>10</v>
      </c>
      <c r="B346">
        <v>301882</v>
      </c>
      <c r="C346" t="s">
        <v>298</v>
      </c>
      <c r="D346">
        <v>2</v>
      </c>
      <c r="E346" t="s">
        <v>1754</v>
      </c>
      <c r="F346" t="str">
        <f t="shared" si="5"/>
        <v>黑暗炎龙刀使2</v>
      </c>
      <c r="G346">
        <f>VLOOKUP($F346,Sheet1!$B:$L,4,0)</f>
        <v>2</v>
      </c>
      <c r="H346">
        <f>IF($D346&lt;4,VLOOKUP($F346,Sheet1!$B:$L,5,0),IF(AND($D346=4,$A346=10),VLOOKUP($F346,Sheet1!$B:$L,5,0),-VLOOKUP($F346,Sheet1!$B:$L,5,0)))</f>
        <v>0</v>
      </c>
      <c r="I346">
        <f>VLOOKUP($F346,Sheet1!$B:$L,6,0)</f>
        <v>0</v>
      </c>
      <c r="J346" t="str">
        <f>IF($D346&lt;4,VLOOKUP($F346,Sheet1!$B:$L,7,0),IF($D346=4,LEFT(VLOOKUP($F346,Sheet1!$B:$L,7,0),LEN(VLOOKUP($F346,Sheet1!$B:$L,7,0))-1)&amp;INT($A346/10),0))</f>
        <v>action_skill_jinsedaoguang</v>
      </c>
      <c r="K346" t="str">
        <f>VLOOKUP($F346,Sheet1!$B:$L,8,0)</f>
        <v>action_hit_jinsedaoguang</v>
      </c>
      <c r="L346">
        <f>VLOOKUP($F346,Sheet1!$B:$L,9,0)</f>
        <v>0</v>
      </c>
      <c r="M346" s="61">
        <f>VLOOKUP($F346,Sheet1!$B:$L,10,0)</f>
        <v>0</v>
      </c>
    </row>
    <row r="347" spans="1:13">
      <c r="A347">
        <v>20</v>
      </c>
      <c r="B347">
        <v>301992</v>
      </c>
      <c r="C347" t="s">
        <v>314</v>
      </c>
      <c r="D347">
        <v>2</v>
      </c>
      <c r="E347" t="s">
        <v>1748</v>
      </c>
      <c r="F347" t="str">
        <f t="shared" si="5"/>
        <v>闪电侠2</v>
      </c>
      <c r="G347">
        <f>VLOOKUP($F347,Sheet1!$B:$L,4,0)</f>
        <v>5</v>
      </c>
      <c r="H347">
        <f>IF($D347&lt;4,VLOOKUP($F347,Sheet1!$B:$L,5,0),IF(AND($D347=4,$A347=10),VLOOKUP($F347,Sheet1!$B:$L,5,0),-VLOOKUP($F347,Sheet1!$B:$L,5,0)))</f>
        <v>0</v>
      </c>
      <c r="I347">
        <f>VLOOKUP($F347,Sheet1!$B:$L,6,0)</f>
        <v>-190</v>
      </c>
      <c r="J347" t="str">
        <f>IF($D347&lt;4,VLOOKUP($F347,Sheet1!$B:$L,7,0),IF($D347=4,LEFT(VLOOKUP($F347,Sheet1!$B:$L,7,0),LEN(VLOOKUP($F347,Sheet1!$B:$L,7,0))-1)&amp;INT($A347/10),0))</f>
        <v>action_dian_skill_1</v>
      </c>
      <c r="K347" t="str">
        <f>VLOOKUP($F347,Sheet1!$B:$L,8,0)</f>
        <v>action_dian_hit_1</v>
      </c>
      <c r="L347">
        <f>VLOOKUP($F347,Sheet1!$B:$L,9,0)</f>
        <v>0</v>
      </c>
      <c r="M347" s="61">
        <f>VLOOKUP($F347,Sheet1!$B:$L,10,0)</f>
        <v>0</v>
      </c>
    </row>
    <row r="348" spans="1:13">
      <c r="A348">
        <v>10</v>
      </c>
      <c r="B348">
        <v>302102</v>
      </c>
      <c r="C348" t="s">
        <v>97</v>
      </c>
      <c r="D348">
        <v>2</v>
      </c>
      <c r="E348" t="s">
        <v>1747</v>
      </c>
      <c r="F348" t="str">
        <f t="shared" si="5"/>
        <v>银行猪怪2</v>
      </c>
      <c r="G348">
        <f>VLOOKUP($F348,Sheet1!$B:$L,4,0)</f>
        <v>7</v>
      </c>
      <c r="H348">
        <f>IF($D348&lt;4,VLOOKUP($F348,Sheet1!$B:$L,5,0),IF(AND($D348=4,$A348=10),VLOOKUP($F348,Sheet1!$B:$L,5,0),-VLOOKUP($F348,Sheet1!$B:$L,5,0)))</f>
        <v>0</v>
      </c>
      <c r="I348">
        <f>VLOOKUP($F348,Sheet1!$B:$L,6,0)</f>
        <v>-140</v>
      </c>
      <c r="J348" t="str">
        <f>IF($D348&lt;4,VLOOKUP($F348,Sheet1!$B:$L,7,0),IF($D348=4,LEFT(VLOOKUP($F348,Sheet1!$B:$L,7,0),LEN(VLOOKUP($F348,Sheet1!$B:$L,7,0))-1)&amp;INT($A348/10),0))</f>
        <v>action_dian_skill_1</v>
      </c>
      <c r="K348" t="str">
        <f>VLOOKUP($F348,Sheet1!$B:$L,8,0)</f>
        <v>action_dian_hit_1</v>
      </c>
      <c r="L348">
        <f>VLOOKUP($F348,Sheet1!$B:$L,9,0)</f>
        <v>0</v>
      </c>
      <c r="M348" s="61">
        <f>VLOOKUP($F348,Sheet1!$B:$L,10,0)</f>
        <v>0</v>
      </c>
    </row>
    <row r="349" spans="1:13">
      <c r="A349">
        <v>10</v>
      </c>
      <c r="B349">
        <v>302212</v>
      </c>
      <c r="C349" t="s">
        <v>98</v>
      </c>
      <c r="D349">
        <v>2</v>
      </c>
      <c r="E349" t="s">
        <v>1756</v>
      </c>
      <c r="F349" t="str">
        <f t="shared" si="5"/>
        <v>大雪人2</v>
      </c>
      <c r="G349">
        <f>VLOOKUP($F349,Sheet1!$B:$L,4,0)</f>
        <v>3</v>
      </c>
      <c r="H349">
        <f>IF($D349&lt;4,VLOOKUP($F349,Sheet1!$B:$L,5,0),IF(AND($D349=4,$A349=10),VLOOKUP($F349,Sheet1!$B:$L,5,0),-VLOOKUP($F349,Sheet1!$B:$L,5,0)))</f>
        <v>-100</v>
      </c>
      <c r="I349">
        <f>VLOOKUP($F349,Sheet1!$B:$L,6,0)</f>
        <v>-70</v>
      </c>
      <c r="J349" t="str">
        <f>IF($D349&lt;4,VLOOKUP($F349,Sheet1!$B:$L,7,0),IF($D349=4,LEFT(VLOOKUP($F349,Sheet1!$B:$L,7,0),LEN(VLOOKUP($F349,Sheet1!$B:$L,7,0))-1)&amp;INT($A349/10),0))</f>
        <v>action_shui_skill_1</v>
      </c>
      <c r="K349" t="str">
        <f>VLOOKUP($F349,Sheet1!$B:$L,8,0)</f>
        <v>action_shui_hit_1</v>
      </c>
      <c r="L349">
        <f>VLOOKUP($F349,Sheet1!$B:$L,9,0)</f>
        <v>0</v>
      </c>
      <c r="M349" s="61">
        <f>VLOOKUP($F349,Sheet1!$B:$L,10,0)</f>
        <v>0</v>
      </c>
    </row>
    <row r="350" spans="1:13">
      <c r="A350">
        <v>10</v>
      </c>
      <c r="B350">
        <v>302322</v>
      </c>
      <c r="C350" t="s">
        <v>131</v>
      </c>
      <c r="D350">
        <v>2</v>
      </c>
      <c r="E350" t="s">
        <v>1749</v>
      </c>
      <c r="F350" t="str">
        <f t="shared" si="5"/>
        <v>快拳黑人2</v>
      </c>
      <c r="G350">
        <f>VLOOKUP($F350,Sheet1!$B:$L,4,0)</f>
        <v>2</v>
      </c>
      <c r="H350">
        <f>IF($D350&lt;4,VLOOKUP($F350,Sheet1!$B:$L,5,0),IF(AND($D350=4,$A350=10),VLOOKUP($F350,Sheet1!$B:$L,5,0),-VLOOKUP($F350,Sheet1!$B:$L,5,0)))</f>
        <v>0</v>
      </c>
      <c r="I350">
        <f>VLOOKUP($F350,Sheet1!$B:$L,6,0)</f>
        <v>-100</v>
      </c>
      <c r="J350" t="str">
        <f>IF($D350&lt;4,VLOOKUP($F350,Sheet1!$B:$L,7,0),IF($D350=4,LEFT(VLOOKUP($F350,Sheet1!$B:$L,7,0),LEN(VLOOKUP($F350,Sheet1!$B:$L,7,0))-1)&amp;INT($A350/10),0))</f>
        <v>action_gedou_skill_1</v>
      </c>
      <c r="K350" t="str">
        <f>VLOOKUP($F350,Sheet1!$B:$L,8,0)</f>
        <v>action_gedou_hit_1</v>
      </c>
      <c r="L350">
        <f>VLOOKUP($F350,Sheet1!$B:$L,9,0)</f>
        <v>0</v>
      </c>
      <c r="M350" s="61">
        <f>VLOOKUP($F350,Sheet1!$B:$L,10,0)</f>
        <v>0</v>
      </c>
    </row>
    <row r="351" spans="1:13">
      <c r="A351">
        <v>10</v>
      </c>
      <c r="B351">
        <v>302432</v>
      </c>
      <c r="C351" t="s">
        <v>73</v>
      </c>
      <c r="D351">
        <v>2</v>
      </c>
      <c r="E351" t="s">
        <v>1750</v>
      </c>
      <c r="F351" t="str">
        <f t="shared" si="5"/>
        <v>三头龟2</v>
      </c>
      <c r="G351">
        <f>VLOOKUP($F351,Sheet1!$B:$L,4,0)</f>
        <v>2</v>
      </c>
      <c r="H351">
        <f>IF($D351&lt;4,VLOOKUP($F351,Sheet1!$B:$L,5,0),IF(AND($D351=4,$A351=10),VLOOKUP($F351,Sheet1!$B:$L,5,0),-VLOOKUP($F351,Sheet1!$B:$L,5,0)))</f>
        <v>0</v>
      </c>
      <c r="I351">
        <f>VLOOKUP($F351,Sheet1!$B:$L,6,0)</f>
        <v>-100</v>
      </c>
      <c r="J351" t="str">
        <f>IF($D351&lt;4,VLOOKUP($F351,Sheet1!$B:$L,7,0),IF($D351=4,LEFT(VLOOKUP($F351,Sheet1!$B:$L,7,0),LEN(VLOOKUP($F351,Sheet1!$B:$L,7,0))-1)&amp;INT($A351/10),0))</f>
        <v>action_shui_skill_1</v>
      </c>
      <c r="K351" t="str">
        <f>VLOOKUP($F351,Sheet1!$B:$L,8,0)</f>
        <v>action_shui_hit_1</v>
      </c>
      <c r="L351">
        <f>VLOOKUP($F351,Sheet1!$B:$L,9,0)</f>
        <v>0</v>
      </c>
      <c r="M351" s="61">
        <f>VLOOKUP($F351,Sheet1!$B:$L,10,0)</f>
        <v>0</v>
      </c>
    </row>
    <row r="352" spans="1:13">
      <c r="A352">
        <v>10</v>
      </c>
      <c r="B352">
        <v>302542</v>
      </c>
      <c r="C352" t="s">
        <v>98</v>
      </c>
      <c r="D352">
        <v>2</v>
      </c>
      <c r="E352" t="s">
        <v>1748</v>
      </c>
      <c r="F352" t="str">
        <f t="shared" si="5"/>
        <v>大雪人2</v>
      </c>
      <c r="G352">
        <f>VLOOKUP($F352,Sheet1!$B:$L,4,0)</f>
        <v>3</v>
      </c>
      <c r="H352">
        <f>IF($D352&lt;4,VLOOKUP($F352,Sheet1!$B:$L,5,0),IF(AND($D352=4,$A352=10),VLOOKUP($F352,Sheet1!$B:$L,5,0),-VLOOKUP($F352,Sheet1!$B:$L,5,0)))</f>
        <v>-100</v>
      </c>
      <c r="I352">
        <f>VLOOKUP($F352,Sheet1!$B:$L,6,0)</f>
        <v>-70</v>
      </c>
      <c r="J352" t="str">
        <f>IF($D352&lt;4,VLOOKUP($F352,Sheet1!$B:$L,7,0),IF($D352=4,LEFT(VLOOKUP($F352,Sheet1!$B:$L,7,0),LEN(VLOOKUP($F352,Sheet1!$B:$L,7,0))-1)&amp;INT($A352/10),0))</f>
        <v>action_shui_skill_1</v>
      </c>
      <c r="K352" t="str">
        <f>VLOOKUP($F352,Sheet1!$B:$L,8,0)</f>
        <v>action_shui_hit_1</v>
      </c>
      <c r="L352">
        <f>VLOOKUP($F352,Sheet1!$B:$L,9,0)</f>
        <v>0</v>
      </c>
      <c r="M352" s="61">
        <f>VLOOKUP($F352,Sheet1!$B:$L,10,0)</f>
        <v>0</v>
      </c>
    </row>
    <row r="353" spans="1:13">
      <c r="A353">
        <v>10</v>
      </c>
      <c r="B353">
        <v>302652</v>
      </c>
      <c r="C353" t="s">
        <v>98</v>
      </c>
      <c r="D353">
        <v>2</v>
      </c>
      <c r="E353" t="s">
        <v>1748</v>
      </c>
      <c r="F353" t="str">
        <f t="shared" si="5"/>
        <v>大雪人2</v>
      </c>
      <c r="G353">
        <f>VLOOKUP($F353,Sheet1!$B:$L,4,0)</f>
        <v>3</v>
      </c>
      <c r="H353">
        <f>IF($D353&lt;4,VLOOKUP($F353,Sheet1!$B:$L,5,0),IF(AND($D353=4,$A353=10),VLOOKUP($F353,Sheet1!$B:$L,5,0),-VLOOKUP($F353,Sheet1!$B:$L,5,0)))</f>
        <v>-100</v>
      </c>
      <c r="I353">
        <f>VLOOKUP($F353,Sheet1!$B:$L,6,0)</f>
        <v>-70</v>
      </c>
      <c r="J353" t="str">
        <f>IF($D353&lt;4,VLOOKUP($F353,Sheet1!$B:$L,7,0),IF($D353=4,LEFT(VLOOKUP($F353,Sheet1!$B:$L,7,0),LEN(VLOOKUP($F353,Sheet1!$B:$L,7,0))-1)&amp;INT($A353/10),0))</f>
        <v>action_shui_skill_1</v>
      </c>
      <c r="K353" t="str">
        <f>VLOOKUP($F353,Sheet1!$B:$L,8,0)</f>
        <v>action_shui_hit_1</v>
      </c>
      <c r="L353">
        <f>VLOOKUP($F353,Sheet1!$B:$L,9,0)</f>
        <v>0</v>
      </c>
      <c r="M353" s="61">
        <f>VLOOKUP($F353,Sheet1!$B:$L,10,0)</f>
        <v>0</v>
      </c>
    </row>
    <row r="354" spans="1:13">
      <c r="A354">
        <v>10</v>
      </c>
      <c r="B354">
        <v>302762</v>
      </c>
      <c r="C354" t="s">
        <v>99</v>
      </c>
      <c r="D354">
        <v>2</v>
      </c>
      <c r="E354" t="s">
        <v>1745</v>
      </c>
      <c r="F354" t="str">
        <f t="shared" si="5"/>
        <v>臭花2</v>
      </c>
      <c r="G354">
        <f>VLOOKUP($F354,Sheet1!$B:$L,4,0)</f>
        <v>1</v>
      </c>
      <c r="H354">
        <f>IF($D354&lt;4,VLOOKUP($F354,Sheet1!$B:$L,5,0),IF(AND($D354=4,$A354=10),VLOOKUP($F354,Sheet1!$B:$L,5,0),-VLOOKUP($F354,Sheet1!$B:$L,5,0)))</f>
        <v>0</v>
      </c>
      <c r="I354">
        <f>VLOOKUP($F354,Sheet1!$B:$L,6,0)</f>
        <v>0</v>
      </c>
      <c r="J354" t="str">
        <f>IF($D354&lt;4,VLOOKUP($F354,Sheet1!$B:$L,7,0),IF($D354=4,LEFT(VLOOKUP($F354,Sheet1!$B:$L,7,0),LEN(VLOOKUP($F354,Sheet1!$B:$L,7,0))-1)&amp;INT($A354/10),0))</f>
        <v>action_du_skill_1</v>
      </c>
      <c r="K354" t="str">
        <f>VLOOKUP($F354,Sheet1!$B:$L,8,0)</f>
        <v>action_du_hit_1</v>
      </c>
      <c r="L354">
        <f>VLOOKUP($F354,Sheet1!$B:$L,9,0)</f>
        <v>0</v>
      </c>
      <c r="M354" s="61">
        <f>VLOOKUP($F354,Sheet1!$B:$L,10,0)</f>
        <v>0</v>
      </c>
    </row>
    <row r="355" spans="1:13">
      <c r="A355">
        <v>10</v>
      </c>
      <c r="B355">
        <v>302872</v>
      </c>
      <c r="C355" t="s">
        <v>131</v>
      </c>
      <c r="D355">
        <v>2</v>
      </c>
      <c r="E355" t="s">
        <v>1754</v>
      </c>
      <c r="F355" t="str">
        <f t="shared" si="5"/>
        <v>快拳黑人2</v>
      </c>
      <c r="G355">
        <f>VLOOKUP($F355,Sheet1!$B:$L,4,0)</f>
        <v>2</v>
      </c>
      <c r="H355">
        <f>IF($D355&lt;4,VLOOKUP($F355,Sheet1!$B:$L,5,0),IF(AND($D355=4,$A355=10),VLOOKUP($F355,Sheet1!$B:$L,5,0),-VLOOKUP($F355,Sheet1!$B:$L,5,0)))</f>
        <v>0</v>
      </c>
      <c r="I355">
        <f>VLOOKUP($F355,Sheet1!$B:$L,6,0)</f>
        <v>-100</v>
      </c>
      <c r="J355" t="str">
        <f>IF($D355&lt;4,VLOOKUP($F355,Sheet1!$B:$L,7,0),IF($D355=4,LEFT(VLOOKUP($F355,Sheet1!$B:$L,7,0),LEN(VLOOKUP($F355,Sheet1!$B:$L,7,0))-1)&amp;INT($A355/10),0))</f>
        <v>action_gedou_skill_1</v>
      </c>
      <c r="K355" t="str">
        <f>VLOOKUP($F355,Sheet1!$B:$L,8,0)</f>
        <v>action_gedou_hit_1</v>
      </c>
      <c r="L355">
        <f>VLOOKUP($F355,Sheet1!$B:$L,9,0)</f>
        <v>0</v>
      </c>
      <c r="M355" s="61">
        <f>VLOOKUP($F355,Sheet1!$B:$L,10,0)</f>
        <v>0</v>
      </c>
    </row>
    <row r="356" spans="1:13">
      <c r="A356">
        <v>10</v>
      </c>
      <c r="B356">
        <v>302982</v>
      </c>
      <c r="C356" t="s">
        <v>119</v>
      </c>
      <c r="D356">
        <v>2</v>
      </c>
      <c r="E356" t="s">
        <v>1750</v>
      </c>
      <c r="F356" t="str">
        <f t="shared" si="5"/>
        <v>吃惊的美女2</v>
      </c>
      <c r="G356">
        <f>VLOOKUP($F356,Sheet1!$B:$L,4,0)</f>
        <v>5</v>
      </c>
      <c r="H356">
        <f>IF($D356&lt;4,VLOOKUP($F356,Sheet1!$B:$L,5,0),IF(AND($D356=4,$A356=10),VLOOKUP($F356,Sheet1!$B:$L,5,0),-VLOOKUP($F356,Sheet1!$B:$L,5,0)))</f>
        <v>-100</v>
      </c>
      <c r="I356">
        <f>VLOOKUP($F356,Sheet1!$B:$L,6,0)</f>
        <v>-70</v>
      </c>
      <c r="J356" t="str">
        <f>IF($D356&lt;4,VLOOKUP($F356,Sheet1!$B:$L,7,0),IF($D356=4,LEFT(VLOOKUP($F356,Sheet1!$B:$L,7,0),LEN(VLOOKUP($F356,Sheet1!$B:$L,7,0))-1)&amp;INT($A356/10),0))</f>
        <v>action_shui_skill_1</v>
      </c>
      <c r="K356" t="str">
        <f>VLOOKUP($F356,Sheet1!$B:$L,8,0)</f>
        <v>action_shui_hit_1</v>
      </c>
      <c r="L356">
        <f>VLOOKUP($F356,Sheet1!$B:$L,9,0)</f>
        <v>0</v>
      </c>
      <c r="M356" s="61">
        <f>VLOOKUP($F356,Sheet1!$B:$L,10,0)</f>
        <v>0</v>
      </c>
    </row>
    <row r="357" spans="1:13">
      <c r="A357">
        <v>10</v>
      </c>
      <c r="B357">
        <v>303092</v>
      </c>
      <c r="C357" t="s">
        <v>100</v>
      </c>
      <c r="D357">
        <v>2</v>
      </c>
      <c r="E357" t="s">
        <v>1749</v>
      </c>
      <c r="F357" t="str">
        <f t="shared" si="5"/>
        <v>萝莉女2</v>
      </c>
      <c r="G357">
        <f>VLOOKUP($F357,Sheet1!$B:$L,4,0)</f>
        <v>1</v>
      </c>
      <c r="H357">
        <f>IF($D357&lt;4,VLOOKUP($F357,Sheet1!$B:$L,5,0),IF(AND($D357=4,$A357=10),VLOOKUP($F357,Sheet1!$B:$L,5,0),-VLOOKUP($F357,Sheet1!$B:$L,5,0)))</f>
        <v>0</v>
      </c>
      <c r="I357">
        <f>VLOOKUP($F357,Sheet1!$B:$L,6,0)</f>
        <v>0</v>
      </c>
      <c r="J357" t="str">
        <f>IF($D357&lt;4,VLOOKUP($F357,Sheet1!$B:$L,7,0),IF($D357=4,LEFT(VLOOKUP($F357,Sheet1!$B:$L,7,0),LEN(VLOOKUP($F357,Sheet1!$B:$L,7,0))-1)&amp;INT($A357/10),0))</f>
        <v>action_feng_skill_1</v>
      </c>
      <c r="K357" t="str">
        <f>VLOOKUP($F357,Sheet1!$B:$L,8,0)</f>
        <v>action_feng_hit_1</v>
      </c>
      <c r="L357">
        <f>VLOOKUP($F357,Sheet1!$B:$L,9,0)</f>
        <v>0</v>
      </c>
      <c r="M357" s="61">
        <f>VLOOKUP($F357,Sheet1!$B:$L,10,0)</f>
        <v>0</v>
      </c>
    </row>
    <row r="358" spans="1:13">
      <c r="A358">
        <v>10</v>
      </c>
      <c r="B358">
        <v>303202</v>
      </c>
      <c r="C358" t="s">
        <v>104</v>
      </c>
      <c r="D358">
        <v>2</v>
      </c>
      <c r="E358" t="s">
        <v>1748</v>
      </c>
      <c r="F358" t="str">
        <f t="shared" si="5"/>
        <v>霸王臭花2</v>
      </c>
      <c r="G358">
        <f>VLOOKUP($F358,Sheet1!$B:$L,4,0)</f>
        <v>1</v>
      </c>
      <c r="H358">
        <f>IF($D358&lt;4,VLOOKUP($F358,Sheet1!$B:$L,5,0),IF(AND($D358=4,$A358=10),VLOOKUP($F358,Sheet1!$B:$L,5,0),-VLOOKUP($F358,Sheet1!$B:$L,5,0)))</f>
        <v>0</v>
      </c>
      <c r="I358">
        <f>VLOOKUP($F358,Sheet1!$B:$L,6,0)</f>
        <v>0</v>
      </c>
      <c r="J358" t="str">
        <f>IF($D358&lt;4,VLOOKUP($F358,Sheet1!$B:$L,7,0),IF($D358=4,LEFT(VLOOKUP($F358,Sheet1!$B:$L,7,0),LEN(VLOOKUP($F358,Sheet1!$B:$L,7,0))-1)&amp;INT($A358/10),0))</f>
        <v>action_du_skill_1</v>
      </c>
      <c r="K358" t="str">
        <f>VLOOKUP($F358,Sheet1!$B:$L,8,0)</f>
        <v>action_du_hit_1</v>
      </c>
      <c r="L358">
        <f>VLOOKUP($F358,Sheet1!$B:$L,9,0)</f>
        <v>0</v>
      </c>
      <c r="M358" s="61">
        <f>VLOOKUP($F358,Sheet1!$B:$L,10,0)</f>
        <v>0</v>
      </c>
    </row>
    <row r="359" spans="1:13">
      <c r="A359">
        <v>10</v>
      </c>
      <c r="B359">
        <v>303312</v>
      </c>
      <c r="C359" t="s">
        <v>119</v>
      </c>
      <c r="D359">
        <v>2</v>
      </c>
      <c r="E359" t="s">
        <v>1747</v>
      </c>
      <c r="F359" t="str">
        <f t="shared" si="5"/>
        <v>吃惊的美女2</v>
      </c>
      <c r="G359">
        <f>VLOOKUP($F359,Sheet1!$B:$L,4,0)</f>
        <v>5</v>
      </c>
      <c r="H359">
        <f>IF($D359&lt;4,VLOOKUP($F359,Sheet1!$B:$L,5,0),IF(AND($D359=4,$A359=10),VLOOKUP($F359,Sheet1!$B:$L,5,0),-VLOOKUP($F359,Sheet1!$B:$L,5,0)))</f>
        <v>-100</v>
      </c>
      <c r="I359">
        <f>VLOOKUP($F359,Sheet1!$B:$L,6,0)</f>
        <v>-70</v>
      </c>
      <c r="J359" t="str">
        <f>IF($D359&lt;4,VLOOKUP($F359,Sheet1!$B:$L,7,0),IF($D359=4,LEFT(VLOOKUP($F359,Sheet1!$B:$L,7,0),LEN(VLOOKUP($F359,Sheet1!$B:$L,7,0))-1)&amp;INT($A359/10),0))</f>
        <v>action_shui_skill_1</v>
      </c>
      <c r="K359" t="str">
        <f>VLOOKUP($F359,Sheet1!$B:$L,8,0)</f>
        <v>action_shui_hit_1</v>
      </c>
      <c r="L359">
        <f>VLOOKUP($F359,Sheet1!$B:$L,9,0)</f>
        <v>0</v>
      </c>
      <c r="M359" s="61">
        <f>VLOOKUP($F359,Sheet1!$B:$L,10,0)</f>
        <v>0</v>
      </c>
    </row>
    <row r="360" spans="1:13">
      <c r="A360">
        <v>10</v>
      </c>
      <c r="B360">
        <v>303422</v>
      </c>
      <c r="C360" t="s">
        <v>120</v>
      </c>
      <c r="D360">
        <v>2</v>
      </c>
      <c r="E360" t="s">
        <v>1749</v>
      </c>
      <c r="F360" t="str">
        <f t="shared" si="5"/>
        <v>天空鸟人2</v>
      </c>
      <c r="G360">
        <f>VLOOKUP($F360,Sheet1!$B:$L,4,0)</f>
        <v>1</v>
      </c>
      <c r="H360">
        <f>IF($D360&lt;4,VLOOKUP($F360,Sheet1!$B:$L,5,0),IF(AND($D360=4,$A360=10),VLOOKUP($F360,Sheet1!$B:$L,5,0),-VLOOKUP($F360,Sheet1!$B:$L,5,0)))</f>
        <v>0</v>
      </c>
      <c r="I360">
        <f>VLOOKUP($F360,Sheet1!$B:$L,6,0)</f>
        <v>0</v>
      </c>
      <c r="J360" t="str">
        <f>IF($D360&lt;4,VLOOKUP($F360,Sheet1!$B:$L,7,0),IF($D360=4,LEFT(VLOOKUP($F360,Sheet1!$B:$L,7,0),LEN(VLOOKUP($F360,Sheet1!$B:$L,7,0))-1)&amp;INT($A360/10),0))</f>
        <v>action_feng_skill_1</v>
      </c>
      <c r="K360" t="str">
        <f>VLOOKUP($F360,Sheet1!$B:$L,8,0)</f>
        <v>action_feng_hit_1</v>
      </c>
      <c r="L360">
        <f>VLOOKUP($F360,Sheet1!$B:$L,9,0)</f>
        <v>0</v>
      </c>
      <c r="M360" s="61">
        <f>VLOOKUP($F360,Sheet1!$B:$L,10,0)</f>
        <v>0</v>
      </c>
    </row>
    <row r="361" spans="1:13">
      <c r="A361">
        <v>10</v>
      </c>
      <c r="B361">
        <v>303532</v>
      </c>
      <c r="C361" t="s">
        <v>121</v>
      </c>
      <c r="D361">
        <v>2</v>
      </c>
      <c r="E361" t="s">
        <v>1748</v>
      </c>
      <c r="F361" t="str">
        <f t="shared" si="5"/>
        <v>蜘蛛半人兽2</v>
      </c>
      <c r="G361">
        <f>VLOOKUP($F361,Sheet1!$B:$L,4,0)</f>
        <v>1</v>
      </c>
      <c r="H361">
        <f>IF($D361&lt;4,VLOOKUP($F361,Sheet1!$B:$L,5,0),IF(AND($D361=4,$A361=10),VLOOKUP($F361,Sheet1!$B:$L,5,0),-VLOOKUP($F361,Sheet1!$B:$L,5,0)))</f>
        <v>0</v>
      </c>
      <c r="I361">
        <f>VLOOKUP($F361,Sheet1!$B:$L,6,0)</f>
        <v>0</v>
      </c>
      <c r="J361" t="str">
        <f>IF($D361&lt;4,VLOOKUP($F361,Sheet1!$B:$L,7,0),IF($D361=4,LEFT(VLOOKUP($F361,Sheet1!$B:$L,7,0),LEN(VLOOKUP($F361,Sheet1!$B:$L,7,0))-1)&amp;INT($A361/10),0))</f>
        <v>action_du_skill_1</v>
      </c>
      <c r="K361" t="str">
        <f>VLOOKUP($F361,Sheet1!$B:$L,8,0)</f>
        <v>action_du_hit_1</v>
      </c>
      <c r="L361">
        <f>VLOOKUP($F361,Sheet1!$B:$L,9,0)</f>
        <v>0</v>
      </c>
      <c r="M361" s="61">
        <f>VLOOKUP($F361,Sheet1!$B:$L,10,0)</f>
        <v>0</v>
      </c>
    </row>
    <row r="362" spans="1:13">
      <c r="A362">
        <v>10</v>
      </c>
      <c r="B362">
        <v>303642</v>
      </c>
      <c r="C362" t="s">
        <v>117</v>
      </c>
      <c r="D362">
        <v>2</v>
      </c>
      <c r="E362" t="s">
        <v>1745</v>
      </c>
      <c r="F362" t="str">
        <f t="shared" si="5"/>
        <v>空手道弟子2</v>
      </c>
      <c r="G362">
        <f>VLOOKUP($F362,Sheet1!$B:$L,4,0)</f>
        <v>2</v>
      </c>
      <c r="H362">
        <f>IF($D362&lt;4,VLOOKUP($F362,Sheet1!$B:$L,5,0),IF(AND($D362=4,$A362=10),VLOOKUP($F362,Sheet1!$B:$L,5,0),-VLOOKUP($F362,Sheet1!$B:$L,5,0)))</f>
        <v>0</v>
      </c>
      <c r="I362">
        <f>VLOOKUP($F362,Sheet1!$B:$L,6,0)</f>
        <v>-100</v>
      </c>
      <c r="J362" t="str">
        <f>IF($D362&lt;4,VLOOKUP($F362,Sheet1!$B:$L,7,0),IF($D362=4,LEFT(VLOOKUP($F362,Sheet1!$B:$L,7,0),LEN(VLOOKUP($F362,Sheet1!$B:$L,7,0))-1)&amp;INT($A362/10),0))</f>
        <v>action_gedou_skill_1</v>
      </c>
      <c r="K362" t="str">
        <f>VLOOKUP($F362,Sheet1!$B:$L,8,0)</f>
        <v>action_gedou_hit_1</v>
      </c>
      <c r="L362">
        <f>VLOOKUP($F362,Sheet1!$B:$L,9,0)</f>
        <v>0</v>
      </c>
      <c r="M362" s="61">
        <f>VLOOKUP($F362,Sheet1!$B:$L,10,0)</f>
        <v>0</v>
      </c>
    </row>
    <row r="363" spans="1:13">
      <c r="A363">
        <v>10</v>
      </c>
      <c r="B363">
        <v>303752</v>
      </c>
      <c r="C363" t="s">
        <v>117</v>
      </c>
      <c r="D363">
        <v>2</v>
      </c>
      <c r="E363" t="s">
        <v>1750</v>
      </c>
      <c r="F363" t="str">
        <f t="shared" si="5"/>
        <v>空手道弟子2</v>
      </c>
      <c r="G363">
        <f>VLOOKUP($F363,Sheet1!$B:$L,4,0)</f>
        <v>2</v>
      </c>
      <c r="H363">
        <f>IF($D363&lt;4,VLOOKUP($F363,Sheet1!$B:$L,5,0),IF(AND($D363=4,$A363=10),VLOOKUP($F363,Sheet1!$B:$L,5,0),-VLOOKUP($F363,Sheet1!$B:$L,5,0)))</f>
        <v>0</v>
      </c>
      <c r="I363">
        <f>VLOOKUP($F363,Sheet1!$B:$L,6,0)</f>
        <v>-100</v>
      </c>
      <c r="J363" t="str">
        <f>IF($D363&lt;4,VLOOKUP($F363,Sheet1!$B:$L,7,0),IF($D363=4,LEFT(VLOOKUP($F363,Sheet1!$B:$L,7,0),LEN(VLOOKUP($F363,Sheet1!$B:$L,7,0))-1)&amp;INT($A363/10),0))</f>
        <v>action_gedou_skill_1</v>
      </c>
      <c r="K363" t="str">
        <f>VLOOKUP($F363,Sheet1!$B:$L,8,0)</f>
        <v>action_gedou_hit_1</v>
      </c>
      <c r="L363">
        <f>VLOOKUP($F363,Sheet1!$B:$L,9,0)</f>
        <v>0</v>
      </c>
      <c r="M363" s="61">
        <f>VLOOKUP($F363,Sheet1!$B:$L,10,0)</f>
        <v>0</v>
      </c>
    </row>
    <row r="364" spans="1:13">
      <c r="A364">
        <v>10</v>
      </c>
      <c r="B364">
        <v>303862</v>
      </c>
      <c r="C364" t="s">
        <v>101</v>
      </c>
      <c r="D364">
        <v>2</v>
      </c>
      <c r="E364" t="s">
        <v>1754</v>
      </c>
      <c r="F364" t="str">
        <f t="shared" si="5"/>
        <v>鹭2</v>
      </c>
      <c r="G364">
        <f>VLOOKUP($F364,Sheet1!$B:$L,4,0)</f>
        <v>2</v>
      </c>
      <c r="H364">
        <f>IF($D364&lt;4,VLOOKUP($F364,Sheet1!$B:$L,5,0),IF(AND($D364=4,$A364=10),VLOOKUP($F364,Sheet1!$B:$L,5,0),-VLOOKUP($F364,Sheet1!$B:$L,5,0)))</f>
        <v>0</v>
      </c>
      <c r="I364">
        <f>VLOOKUP($F364,Sheet1!$B:$L,6,0)</f>
        <v>-100</v>
      </c>
      <c r="J364" t="str">
        <f>IF($D364&lt;4,VLOOKUP($F364,Sheet1!$B:$L,7,0),IF($D364=4,LEFT(VLOOKUP($F364,Sheet1!$B:$L,7,0),LEN(VLOOKUP($F364,Sheet1!$B:$L,7,0))-1)&amp;INT($A364/10),0))</f>
        <v>action_gedou_skill_1</v>
      </c>
      <c r="K364" t="str">
        <f>VLOOKUP($F364,Sheet1!$B:$L,8,0)</f>
        <v>action_gedou_hit_1</v>
      </c>
      <c r="L364">
        <f>VLOOKUP($F364,Sheet1!$B:$L,9,0)</f>
        <v>0</v>
      </c>
      <c r="M364" s="61">
        <f>VLOOKUP($F364,Sheet1!$B:$L,10,0)</f>
        <v>0</v>
      </c>
    </row>
    <row r="365" spans="1:13">
      <c r="A365">
        <v>10</v>
      </c>
      <c r="B365">
        <v>303972</v>
      </c>
      <c r="C365" t="s">
        <v>102</v>
      </c>
      <c r="D365">
        <v>2</v>
      </c>
      <c r="E365" t="s">
        <v>1747</v>
      </c>
      <c r="F365" t="str">
        <f t="shared" si="5"/>
        <v>拳击怪人2</v>
      </c>
      <c r="G365">
        <f>VLOOKUP($F365,Sheet1!$B:$L,4,0)</f>
        <v>7</v>
      </c>
      <c r="H365">
        <f>IF($D365&lt;4,VLOOKUP($F365,Sheet1!$B:$L,5,0),IF(AND($D365=4,$A365=10),VLOOKUP($F365,Sheet1!$B:$L,5,0),-VLOOKUP($F365,Sheet1!$B:$L,5,0)))</f>
        <v>0</v>
      </c>
      <c r="I365">
        <f>VLOOKUP($F365,Sheet1!$B:$L,6,0)</f>
        <v>-100</v>
      </c>
      <c r="J365" t="str">
        <f>IF($D365&lt;4,VLOOKUP($F365,Sheet1!$B:$L,7,0),IF($D365=4,LEFT(VLOOKUP($F365,Sheet1!$B:$L,7,0),LEN(VLOOKUP($F365,Sheet1!$B:$L,7,0))-1)&amp;INT($A365/10),0))</f>
        <v>action_gedou_skill_1</v>
      </c>
      <c r="K365" t="str">
        <f>VLOOKUP($F365,Sheet1!$B:$L,8,0)</f>
        <v>action_gedou_hit_1</v>
      </c>
      <c r="L365">
        <f>VLOOKUP($F365,Sheet1!$B:$L,9,0)</f>
        <v>0</v>
      </c>
      <c r="M365" s="61">
        <f>VLOOKUP($F365,Sheet1!$B:$L,10,0)</f>
        <v>0</v>
      </c>
    </row>
    <row r="366" spans="1:13">
      <c r="A366">
        <v>10</v>
      </c>
      <c r="B366">
        <v>304082</v>
      </c>
      <c r="C366" t="s">
        <v>103</v>
      </c>
      <c r="D366">
        <v>2</v>
      </c>
      <c r="E366" t="s">
        <v>1754</v>
      </c>
      <c r="F366" t="str">
        <f t="shared" si="5"/>
        <v>陆地怪兽2</v>
      </c>
      <c r="G366">
        <f>VLOOKUP($F366,Sheet1!$B:$L,4,0)</f>
        <v>1</v>
      </c>
      <c r="H366">
        <f>IF($D366&lt;4,VLOOKUP($F366,Sheet1!$B:$L,5,0),IF(AND($D366=4,$A366=10),VLOOKUP($F366,Sheet1!$B:$L,5,0),-VLOOKUP($F366,Sheet1!$B:$L,5,0)))</f>
        <v>0</v>
      </c>
      <c r="I366">
        <f>VLOOKUP($F366,Sheet1!$B:$L,6,0)</f>
        <v>0</v>
      </c>
      <c r="J366" t="str">
        <f>IF($D366&lt;4,VLOOKUP($F366,Sheet1!$B:$L,7,0),IF($D366=4,LEFT(VLOOKUP($F366,Sheet1!$B:$L,7,0),LEN(VLOOKUP($F366,Sheet1!$B:$L,7,0))-1)&amp;INT($A366/10),0))</f>
        <v>action_du_skill_1</v>
      </c>
      <c r="K366" t="str">
        <f>VLOOKUP($F366,Sheet1!$B:$L,8,0)</f>
        <v>action_du_hit_1</v>
      </c>
      <c r="L366">
        <f>VLOOKUP($F366,Sheet1!$B:$L,9,0)</f>
        <v>0</v>
      </c>
      <c r="M366" s="61">
        <f>VLOOKUP($F366,Sheet1!$B:$L,10,0)</f>
        <v>0</v>
      </c>
    </row>
    <row r="367" spans="1:13">
      <c r="A367">
        <v>10</v>
      </c>
      <c r="B367">
        <v>304192</v>
      </c>
      <c r="C367" t="s">
        <v>104</v>
      </c>
      <c r="D367">
        <v>2</v>
      </c>
      <c r="E367" t="s">
        <v>1750</v>
      </c>
      <c r="F367" t="str">
        <f t="shared" si="5"/>
        <v>霸王臭花2</v>
      </c>
      <c r="G367">
        <f>VLOOKUP($F367,Sheet1!$B:$L,4,0)</f>
        <v>1</v>
      </c>
      <c r="H367">
        <f>IF($D367&lt;4,VLOOKUP($F367,Sheet1!$B:$L,5,0),IF(AND($D367=4,$A367=10),VLOOKUP($F367,Sheet1!$B:$L,5,0),-VLOOKUP($F367,Sheet1!$B:$L,5,0)))</f>
        <v>0</v>
      </c>
      <c r="I367">
        <f>VLOOKUP($F367,Sheet1!$B:$L,6,0)</f>
        <v>0</v>
      </c>
      <c r="J367" t="str">
        <f>IF($D367&lt;4,VLOOKUP($F367,Sheet1!$B:$L,7,0),IF($D367=4,LEFT(VLOOKUP($F367,Sheet1!$B:$L,7,0),LEN(VLOOKUP($F367,Sheet1!$B:$L,7,0))-1)&amp;INT($A367/10),0))</f>
        <v>action_du_skill_1</v>
      </c>
      <c r="K367" t="str">
        <f>VLOOKUP($F367,Sheet1!$B:$L,8,0)</f>
        <v>action_du_hit_1</v>
      </c>
      <c r="L367">
        <f>VLOOKUP($F367,Sheet1!$B:$L,9,0)</f>
        <v>0</v>
      </c>
      <c r="M367" s="61">
        <f>VLOOKUP($F367,Sheet1!$B:$L,10,0)</f>
        <v>0</v>
      </c>
    </row>
    <row r="368" spans="1:13">
      <c r="A368">
        <v>10</v>
      </c>
      <c r="B368">
        <v>304302</v>
      </c>
      <c r="C368" t="s">
        <v>104</v>
      </c>
      <c r="D368">
        <v>2</v>
      </c>
      <c r="E368" t="s">
        <v>1747</v>
      </c>
      <c r="F368" t="str">
        <f t="shared" si="5"/>
        <v>霸王臭花2</v>
      </c>
      <c r="G368">
        <f>VLOOKUP($F368,Sheet1!$B:$L,4,0)</f>
        <v>1</v>
      </c>
      <c r="H368">
        <f>IF($D368&lt;4,VLOOKUP($F368,Sheet1!$B:$L,5,0),IF(AND($D368=4,$A368=10),VLOOKUP($F368,Sheet1!$B:$L,5,0),-VLOOKUP($F368,Sheet1!$B:$L,5,0)))</f>
        <v>0</v>
      </c>
      <c r="I368">
        <f>VLOOKUP($F368,Sheet1!$B:$L,6,0)</f>
        <v>0</v>
      </c>
      <c r="J368" t="str">
        <f>IF($D368&lt;4,VLOOKUP($F368,Sheet1!$B:$L,7,0),IF($D368=4,LEFT(VLOOKUP($F368,Sheet1!$B:$L,7,0),LEN(VLOOKUP($F368,Sheet1!$B:$L,7,0))-1)&amp;INT($A368/10),0))</f>
        <v>action_du_skill_1</v>
      </c>
      <c r="K368" t="str">
        <f>VLOOKUP($F368,Sheet1!$B:$L,8,0)</f>
        <v>action_du_hit_1</v>
      </c>
      <c r="L368">
        <f>VLOOKUP($F368,Sheet1!$B:$L,9,0)</f>
        <v>0</v>
      </c>
      <c r="M368" s="61">
        <f>VLOOKUP($F368,Sheet1!$B:$L,10,0)</f>
        <v>0</v>
      </c>
    </row>
    <row r="369" spans="1:13">
      <c r="A369">
        <v>10</v>
      </c>
      <c r="B369">
        <v>304412</v>
      </c>
      <c r="C369" t="s">
        <v>118</v>
      </c>
      <c r="D369">
        <v>2</v>
      </c>
      <c r="E369" t="s">
        <v>1748</v>
      </c>
      <c r="F369" t="str">
        <f t="shared" si="5"/>
        <v>蜘蛛怪2</v>
      </c>
      <c r="G369">
        <f>VLOOKUP($F369,Sheet1!$B:$L,4,0)</f>
        <v>1</v>
      </c>
      <c r="H369">
        <f>IF($D369&lt;4,VLOOKUP($F369,Sheet1!$B:$L,5,0),IF(AND($D369=4,$A369=10),VLOOKUP($F369,Sheet1!$B:$L,5,0),-VLOOKUP($F369,Sheet1!$B:$L,5,0)))</f>
        <v>0</v>
      </c>
      <c r="I369">
        <f>VLOOKUP($F369,Sheet1!$B:$L,6,0)</f>
        <v>0</v>
      </c>
      <c r="J369" t="str">
        <f>IF($D369&lt;4,VLOOKUP($F369,Sheet1!$B:$L,7,0),IF($D369=4,LEFT(VLOOKUP($F369,Sheet1!$B:$L,7,0),LEN(VLOOKUP($F369,Sheet1!$B:$L,7,0))-1)&amp;INT($A369/10),0))</f>
        <v>action_du_skill_1</v>
      </c>
      <c r="K369" t="str">
        <f>VLOOKUP($F369,Sheet1!$B:$L,8,0)</f>
        <v>action_du_hit_1</v>
      </c>
      <c r="L369">
        <f>VLOOKUP($F369,Sheet1!$B:$L,9,0)</f>
        <v>0</v>
      </c>
      <c r="M369" s="61">
        <f>VLOOKUP($F369,Sheet1!$B:$L,10,0)</f>
        <v>0</v>
      </c>
    </row>
    <row r="370" spans="1:13">
      <c r="A370">
        <v>10</v>
      </c>
      <c r="B370">
        <v>304522</v>
      </c>
      <c r="C370" t="s">
        <v>104</v>
      </c>
      <c r="D370">
        <v>2</v>
      </c>
      <c r="E370" t="s">
        <v>1750</v>
      </c>
      <c r="F370" t="str">
        <f t="shared" si="5"/>
        <v>霸王臭花2</v>
      </c>
      <c r="G370">
        <f>VLOOKUP($F370,Sheet1!$B:$L,4,0)</f>
        <v>1</v>
      </c>
      <c r="H370">
        <f>IF($D370&lt;4,VLOOKUP($F370,Sheet1!$B:$L,5,0),IF(AND($D370=4,$A370=10),VLOOKUP($F370,Sheet1!$B:$L,5,0),-VLOOKUP($F370,Sheet1!$B:$L,5,0)))</f>
        <v>0</v>
      </c>
      <c r="I370">
        <f>VLOOKUP($F370,Sheet1!$B:$L,6,0)</f>
        <v>0</v>
      </c>
      <c r="J370" t="str">
        <f>IF($D370&lt;4,VLOOKUP($F370,Sheet1!$B:$L,7,0),IF($D370=4,LEFT(VLOOKUP($F370,Sheet1!$B:$L,7,0),LEN(VLOOKUP($F370,Sheet1!$B:$L,7,0))-1)&amp;INT($A370/10),0))</f>
        <v>action_du_skill_1</v>
      </c>
      <c r="K370" t="str">
        <f>VLOOKUP($F370,Sheet1!$B:$L,8,0)</f>
        <v>action_du_hit_1</v>
      </c>
      <c r="L370">
        <f>VLOOKUP($F370,Sheet1!$B:$L,9,0)</f>
        <v>0</v>
      </c>
      <c r="M370" s="61">
        <f>VLOOKUP($F370,Sheet1!$B:$L,10,0)</f>
        <v>0</v>
      </c>
    </row>
    <row r="371" spans="1:13">
      <c r="A371">
        <v>10</v>
      </c>
      <c r="B371">
        <v>304632</v>
      </c>
      <c r="C371" t="s">
        <v>133</v>
      </c>
      <c r="D371">
        <v>2</v>
      </c>
      <c r="E371" t="s">
        <v>1749</v>
      </c>
      <c r="F371" t="str">
        <f t="shared" si="5"/>
        <v>风扇怪物2</v>
      </c>
      <c r="G371">
        <f>VLOOKUP($F371,Sheet1!$B:$L,4,0)</f>
        <v>1</v>
      </c>
      <c r="H371">
        <f>IF($D371&lt;4,VLOOKUP($F371,Sheet1!$B:$L,5,0),IF(AND($D371=4,$A371=10),VLOOKUP($F371,Sheet1!$B:$L,5,0),-VLOOKUP($F371,Sheet1!$B:$L,5,0)))</f>
        <v>0</v>
      </c>
      <c r="I371">
        <f>VLOOKUP($F371,Sheet1!$B:$L,6,0)</f>
        <v>0</v>
      </c>
      <c r="J371" t="str">
        <f>IF($D371&lt;4,VLOOKUP($F371,Sheet1!$B:$L,7,0),IF($D371=4,LEFT(VLOOKUP($F371,Sheet1!$B:$L,7,0),LEN(VLOOKUP($F371,Sheet1!$B:$L,7,0))-1)&amp;INT($A371/10),0))</f>
        <v>action_feng_skill_1</v>
      </c>
      <c r="K371" t="str">
        <f>VLOOKUP($F371,Sheet1!$B:$L,8,0)</f>
        <v>action_feng_hit_1</v>
      </c>
      <c r="L371">
        <f>VLOOKUP($F371,Sheet1!$B:$L,9,0)</f>
        <v>0</v>
      </c>
      <c r="M371" s="61">
        <f>VLOOKUP($F371,Sheet1!$B:$L,10,0)</f>
        <v>0</v>
      </c>
    </row>
    <row r="372" spans="1:13">
      <c r="A372">
        <v>10</v>
      </c>
      <c r="B372">
        <v>304742</v>
      </c>
      <c r="C372" t="s">
        <v>118</v>
      </c>
      <c r="D372">
        <v>2</v>
      </c>
      <c r="E372" t="s">
        <v>1749</v>
      </c>
      <c r="F372" t="str">
        <f t="shared" si="5"/>
        <v>蜘蛛怪2</v>
      </c>
      <c r="G372">
        <f>VLOOKUP($F372,Sheet1!$B:$L,4,0)</f>
        <v>1</v>
      </c>
      <c r="H372">
        <f>IF($D372&lt;4,VLOOKUP($F372,Sheet1!$B:$L,5,0),IF(AND($D372=4,$A372=10),VLOOKUP($F372,Sheet1!$B:$L,5,0),-VLOOKUP($F372,Sheet1!$B:$L,5,0)))</f>
        <v>0</v>
      </c>
      <c r="I372">
        <f>VLOOKUP($F372,Sheet1!$B:$L,6,0)</f>
        <v>0</v>
      </c>
      <c r="J372" t="str">
        <f>IF($D372&lt;4,VLOOKUP($F372,Sheet1!$B:$L,7,0),IF($D372=4,LEFT(VLOOKUP($F372,Sheet1!$B:$L,7,0),LEN(VLOOKUP($F372,Sheet1!$B:$L,7,0))-1)&amp;INT($A372/10),0))</f>
        <v>action_du_skill_1</v>
      </c>
      <c r="K372" t="str">
        <f>VLOOKUP($F372,Sheet1!$B:$L,8,0)</f>
        <v>action_du_hit_1</v>
      </c>
      <c r="L372">
        <f>VLOOKUP($F372,Sheet1!$B:$L,9,0)</f>
        <v>0</v>
      </c>
      <c r="M372" s="61">
        <f>VLOOKUP($F372,Sheet1!$B:$L,10,0)</f>
        <v>0</v>
      </c>
    </row>
    <row r="373" spans="1:13">
      <c r="A373">
        <v>10</v>
      </c>
      <c r="B373">
        <v>304852</v>
      </c>
      <c r="C373" t="s">
        <v>104</v>
      </c>
      <c r="D373">
        <v>2</v>
      </c>
      <c r="E373" t="s">
        <v>1745</v>
      </c>
      <c r="F373" t="str">
        <f t="shared" si="5"/>
        <v>霸王臭花2</v>
      </c>
      <c r="G373">
        <f>VLOOKUP($F373,Sheet1!$B:$L,4,0)</f>
        <v>1</v>
      </c>
      <c r="H373">
        <f>IF($D373&lt;4,VLOOKUP($F373,Sheet1!$B:$L,5,0),IF(AND($D373=4,$A373=10),VLOOKUP($F373,Sheet1!$B:$L,5,0),-VLOOKUP($F373,Sheet1!$B:$L,5,0)))</f>
        <v>0</v>
      </c>
      <c r="I373">
        <f>VLOOKUP($F373,Sheet1!$B:$L,6,0)</f>
        <v>0</v>
      </c>
      <c r="J373" t="str">
        <f>IF($D373&lt;4,VLOOKUP($F373,Sheet1!$B:$L,7,0),IF($D373=4,LEFT(VLOOKUP($F373,Sheet1!$B:$L,7,0),LEN(VLOOKUP($F373,Sheet1!$B:$L,7,0))-1)&amp;INT($A373/10),0))</f>
        <v>action_du_skill_1</v>
      </c>
      <c r="K373" t="str">
        <f>VLOOKUP($F373,Sheet1!$B:$L,8,0)</f>
        <v>action_du_hit_1</v>
      </c>
      <c r="L373">
        <f>VLOOKUP($F373,Sheet1!$B:$L,9,0)</f>
        <v>0</v>
      </c>
      <c r="M373" s="61">
        <f>VLOOKUP($F373,Sheet1!$B:$L,10,0)</f>
        <v>0</v>
      </c>
    </row>
    <row r="374" spans="1:13">
      <c r="A374">
        <v>10</v>
      </c>
      <c r="B374">
        <v>304962</v>
      </c>
      <c r="C374" t="s">
        <v>118</v>
      </c>
      <c r="D374">
        <v>2</v>
      </c>
      <c r="E374" t="s">
        <v>1754</v>
      </c>
      <c r="F374" t="str">
        <f t="shared" si="5"/>
        <v>蜘蛛怪2</v>
      </c>
      <c r="G374">
        <f>VLOOKUP($F374,Sheet1!$B:$L,4,0)</f>
        <v>1</v>
      </c>
      <c r="H374">
        <f>IF($D374&lt;4,VLOOKUP($F374,Sheet1!$B:$L,5,0),IF(AND($D374=4,$A374=10),VLOOKUP($F374,Sheet1!$B:$L,5,0),-VLOOKUP($F374,Sheet1!$B:$L,5,0)))</f>
        <v>0</v>
      </c>
      <c r="I374">
        <f>VLOOKUP($F374,Sheet1!$B:$L,6,0)</f>
        <v>0</v>
      </c>
      <c r="J374" t="str">
        <f>IF($D374&lt;4,VLOOKUP($F374,Sheet1!$B:$L,7,0),IF($D374=4,LEFT(VLOOKUP($F374,Sheet1!$B:$L,7,0),LEN(VLOOKUP($F374,Sheet1!$B:$L,7,0))-1)&amp;INT($A374/10),0))</f>
        <v>action_du_skill_1</v>
      </c>
      <c r="K374" t="str">
        <f>VLOOKUP($F374,Sheet1!$B:$L,8,0)</f>
        <v>action_du_hit_1</v>
      </c>
      <c r="L374">
        <f>VLOOKUP($F374,Sheet1!$B:$L,9,0)</f>
        <v>0</v>
      </c>
      <c r="M374" s="61">
        <f>VLOOKUP($F374,Sheet1!$B:$L,10,0)</f>
        <v>0</v>
      </c>
    </row>
    <row r="375" spans="1:13">
      <c r="A375">
        <v>10</v>
      </c>
      <c r="B375">
        <v>305072</v>
      </c>
      <c r="C375" t="s">
        <v>80</v>
      </c>
      <c r="D375">
        <v>2</v>
      </c>
      <c r="E375" t="s">
        <v>1750</v>
      </c>
      <c r="F375" t="str">
        <f t="shared" si="5"/>
        <v>海底人2</v>
      </c>
      <c r="G375">
        <f>VLOOKUP($F375,Sheet1!$B:$L,4,0)</f>
        <v>3</v>
      </c>
      <c r="H375">
        <f>IF($D375&lt;4,VLOOKUP($F375,Sheet1!$B:$L,5,0),IF(AND($D375=4,$A375=10),VLOOKUP($F375,Sheet1!$B:$L,5,0),-VLOOKUP($F375,Sheet1!$B:$L,5,0)))</f>
        <v>-100</v>
      </c>
      <c r="I375">
        <f>VLOOKUP($F375,Sheet1!$B:$L,6,0)</f>
        <v>-70</v>
      </c>
      <c r="J375" t="str">
        <f>IF($D375&lt;4,VLOOKUP($F375,Sheet1!$B:$L,7,0),IF($D375=4,LEFT(VLOOKUP($F375,Sheet1!$B:$L,7,0),LEN(VLOOKUP($F375,Sheet1!$B:$L,7,0))-1)&amp;INT($A375/10),0))</f>
        <v>action_shui_skill_1</v>
      </c>
      <c r="K375" t="str">
        <f>VLOOKUP($F375,Sheet1!$B:$L,8,0)</f>
        <v>action_shui_hit_1</v>
      </c>
      <c r="L375">
        <f>VLOOKUP($F375,Sheet1!$B:$L,9,0)</f>
        <v>0</v>
      </c>
      <c r="M375" s="61">
        <f>VLOOKUP($F375,Sheet1!$B:$L,10,0)</f>
        <v>0</v>
      </c>
    </row>
    <row r="376" spans="1:13">
      <c r="A376">
        <v>10</v>
      </c>
      <c r="B376">
        <v>305182</v>
      </c>
      <c r="C376" t="s">
        <v>104</v>
      </c>
      <c r="D376">
        <v>2</v>
      </c>
      <c r="E376" t="s">
        <v>1747</v>
      </c>
      <c r="F376" t="str">
        <f t="shared" si="5"/>
        <v>霸王臭花2</v>
      </c>
      <c r="G376">
        <f>VLOOKUP($F376,Sheet1!$B:$L,4,0)</f>
        <v>1</v>
      </c>
      <c r="H376">
        <f>IF($D376&lt;4,VLOOKUP($F376,Sheet1!$B:$L,5,0),IF(AND($D376=4,$A376=10),VLOOKUP($F376,Sheet1!$B:$L,5,0),-VLOOKUP($F376,Sheet1!$B:$L,5,0)))</f>
        <v>0</v>
      </c>
      <c r="I376">
        <f>VLOOKUP($F376,Sheet1!$B:$L,6,0)</f>
        <v>0</v>
      </c>
      <c r="J376" t="str">
        <f>IF($D376&lt;4,VLOOKUP($F376,Sheet1!$B:$L,7,0),IF($D376=4,LEFT(VLOOKUP($F376,Sheet1!$B:$L,7,0),LEN(VLOOKUP($F376,Sheet1!$B:$L,7,0))-1)&amp;INT($A376/10),0))</f>
        <v>action_du_skill_1</v>
      </c>
      <c r="K376" t="str">
        <f>VLOOKUP($F376,Sheet1!$B:$L,8,0)</f>
        <v>action_du_hit_1</v>
      </c>
      <c r="L376">
        <f>VLOOKUP($F376,Sheet1!$B:$L,9,0)</f>
        <v>0</v>
      </c>
      <c r="M376" s="61">
        <f>VLOOKUP($F376,Sheet1!$B:$L,10,0)</f>
        <v>0</v>
      </c>
    </row>
    <row r="377" spans="1:13">
      <c r="A377">
        <v>10</v>
      </c>
      <c r="B377">
        <v>305292</v>
      </c>
      <c r="C377" t="s">
        <v>80</v>
      </c>
      <c r="D377">
        <v>2</v>
      </c>
      <c r="E377" t="s">
        <v>1750</v>
      </c>
      <c r="F377" t="str">
        <f t="shared" si="5"/>
        <v>海底人2</v>
      </c>
      <c r="G377">
        <f>VLOOKUP($F377,Sheet1!$B:$L,4,0)</f>
        <v>3</v>
      </c>
      <c r="H377">
        <f>IF($D377&lt;4,VLOOKUP($F377,Sheet1!$B:$L,5,0),IF(AND($D377=4,$A377=10),VLOOKUP($F377,Sheet1!$B:$L,5,0),-VLOOKUP($F377,Sheet1!$B:$L,5,0)))</f>
        <v>-100</v>
      </c>
      <c r="I377">
        <f>VLOOKUP($F377,Sheet1!$B:$L,6,0)</f>
        <v>-70</v>
      </c>
      <c r="J377" t="str">
        <f>IF($D377&lt;4,VLOOKUP($F377,Sheet1!$B:$L,7,0),IF($D377=4,LEFT(VLOOKUP($F377,Sheet1!$B:$L,7,0),LEN(VLOOKUP($F377,Sheet1!$B:$L,7,0))-1)&amp;INT($A377/10),0))</f>
        <v>action_shui_skill_1</v>
      </c>
      <c r="K377" t="str">
        <f>VLOOKUP($F377,Sheet1!$B:$L,8,0)</f>
        <v>action_shui_hit_1</v>
      </c>
      <c r="L377">
        <f>VLOOKUP($F377,Sheet1!$B:$L,9,0)</f>
        <v>0</v>
      </c>
      <c r="M377" s="61">
        <f>VLOOKUP($F377,Sheet1!$B:$L,10,0)</f>
        <v>0</v>
      </c>
    </row>
    <row r="378" spans="1:13">
      <c r="A378">
        <v>10</v>
      </c>
      <c r="B378">
        <v>305402</v>
      </c>
      <c r="C378" t="s">
        <v>85</v>
      </c>
      <c r="D378">
        <v>2</v>
      </c>
      <c r="E378" t="s">
        <v>1748</v>
      </c>
      <c r="F378" t="str">
        <f t="shared" si="5"/>
        <v>龟龟柏洛斯2</v>
      </c>
      <c r="G378">
        <f>VLOOKUP($F378,Sheet1!$B:$L,4,0)</f>
        <v>7</v>
      </c>
      <c r="H378">
        <f>IF($D378&lt;4,VLOOKUP($F378,Sheet1!$B:$L,5,0),IF(AND($D378=4,$A378=10),VLOOKUP($F378,Sheet1!$B:$L,5,0),-VLOOKUP($F378,Sheet1!$B:$L,5,0)))</f>
        <v>0</v>
      </c>
      <c r="I378">
        <f>VLOOKUP($F378,Sheet1!$B:$L,6,0)</f>
        <v>-100</v>
      </c>
      <c r="J378" t="str">
        <f>IF($D378&lt;4,VLOOKUP($F378,Sheet1!$B:$L,7,0),IF($D378=4,LEFT(VLOOKUP($F378,Sheet1!$B:$L,7,0),LEN(VLOOKUP($F378,Sheet1!$B:$L,7,0))-1)&amp;INT($A378/10),0))</f>
        <v>action_yanshi_skill_1</v>
      </c>
      <c r="K378" t="str">
        <f>VLOOKUP($F378,Sheet1!$B:$L,8,0)</f>
        <v>action_yanshi_hit_1</v>
      </c>
      <c r="L378">
        <f>VLOOKUP($F378,Sheet1!$B:$L,9,0)</f>
        <v>0</v>
      </c>
      <c r="M378" s="61">
        <f>VLOOKUP($F378,Sheet1!$B:$L,10,0)</f>
        <v>0</v>
      </c>
    </row>
    <row r="379" spans="1:13">
      <c r="A379">
        <v>10</v>
      </c>
      <c r="B379">
        <v>400012</v>
      </c>
      <c r="C379" t="s">
        <v>34</v>
      </c>
      <c r="D379">
        <v>2</v>
      </c>
      <c r="E379" t="s">
        <v>1745</v>
      </c>
      <c r="F379" t="str">
        <f t="shared" si="5"/>
        <v>波罗斯2</v>
      </c>
      <c r="G379">
        <f>VLOOKUP($F379,Sheet1!$B:$L,4,0)</f>
        <v>2</v>
      </c>
      <c r="H379">
        <f>IF($D379&lt;4,VLOOKUP($F379,Sheet1!$B:$L,5,0),IF(AND($D379=4,$A379=10),VLOOKUP($F379,Sheet1!$B:$L,5,0),-VLOOKUP($F379,Sheet1!$B:$L,5,0)))</f>
        <v>0</v>
      </c>
      <c r="I379">
        <f>VLOOKUP($F379,Sheet1!$B:$L,6,0)</f>
        <v>-200</v>
      </c>
      <c r="J379" t="str">
        <f>IF($D379&lt;4,VLOOKUP($F379,Sheet1!$B:$L,7,0),IF($D379=4,LEFT(VLOOKUP($F379,Sheet1!$B:$L,7,0),LEN(VLOOKUP($F379,Sheet1!$B:$L,7,0))-1)&amp;INT($A379/10),0))</f>
        <v>action_skill_liuxingbaofa</v>
      </c>
      <c r="K379" t="str">
        <f>VLOOKUP($F379,Sheet1!$B:$L,8,0)</f>
        <v>action_hit_1</v>
      </c>
      <c r="L379" t="str">
        <f>VLOOKUP($F379,Sheet1!$B:$L,9,0)</f>
        <v>action_jiaxue_hit_1</v>
      </c>
      <c r="M379" s="61">
        <f>VLOOKUP($F379,Sheet1!$B:$L,10,0)</f>
        <v>0</v>
      </c>
    </row>
    <row r="380" spans="1:13">
      <c r="A380">
        <v>10</v>
      </c>
      <c r="B380">
        <v>400122</v>
      </c>
      <c r="C380" t="s">
        <v>1</v>
      </c>
      <c r="D380">
        <v>2</v>
      </c>
      <c r="E380" t="s">
        <v>1749</v>
      </c>
      <c r="F380" t="str">
        <f t="shared" si="5"/>
        <v>毒刺2</v>
      </c>
      <c r="G380">
        <f>VLOOKUP($F380,Sheet1!$B:$L,4,0)</f>
        <v>2</v>
      </c>
      <c r="H380">
        <f>IF($D380&lt;4,VLOOKUP($F380,Sheet1!$B:$L,5,0),IF(AND($D380=4,$A380=10),VLOOKUP($F380,Sheet1!$B:$L,5,0),-VLOOKUP($F380,Sheet1!$B:$L,5,0)))</f>
        <v>0</v>
      </c>
      <c r="I380">
        <f>VLOOKUP($F380,Sheet1!$B:$L,6,0)</f>
        <v>-100</v>
      </c>
      <c r="J380" t="str">
        <f>IF($D380&lt;4,VLOOKUP($F380,Sheet1!$B:$L,7,0),IF($D380=4,LEFT(VLOOKUP($F380,Sheet1!$B:$L,7,0),LEN(VLOOKUP($F380,Sheet1!$B:$L,7,0))-1)&amp;INT($A380/10),0))</f>
        <v>action_skill_zuantouci</v>
      </c>
      <c r="K380" t="str">
        <f>VLOOKUP($F380,Sheet1!$B:$L,8,0)</f>
        <v>action_gedou_hit_1</v>
      </c>
      <c r="L380">
        <f>VLOOKUP($F380,Sheet1!$B:$L,9,0)</f>
        <v>0</v>
      </c>
      <c r="M380" s="61">
        <f>VLOOKUP($F380,Sheet1!$B:$L,10,0)</f>
        <v>0</v>
      </c>
    </row>
    <row r="381" spans="1:13">
      <c r="A381">
        <v>20</v>
      </c>
      <c r="B381">
        <v>400232</v>
      </c>
      <c r="C381" t="s">
        <v>56</v>
      </c>
      <c r="D381">
        <v>2</v>
      </c>
      <c r="E381" t="s">
        <v>1747</v>
      </c>
      <c r="F381" t="str">
        <f t="shared" si="5"/>
        <v>梅而紫迦德2</v>
      </c>
      <c r="G381">
        <f>VLOOKUP($F381,Sheet1!$B:$L,4,0)</f>
        <v>1</v>
      </c>
      <c r="H381">
        <f>IF($D381&lt;4,VLOOKUP($F381,Sheet1!$B:$L,5,0),IF(AND($D381=4,$A381=10),VLOOKUP($F381,Sheet1!$B:$L,5,0),-VLOOKUP($F381,Sheet1!$B:$L,5,0)))</f>
        <v>0</v>
      </c>
      <c r="I381">
        <f>VLOOKUP($F381,Sheet1!$B:$L,6,0)</f>
        <v>0</v>
      </c>
      <c r="J381" t="str">
        <f>IF($D381&lt;4,VLOOKUP($F381,Sheet1!$B:$L,7,0),IF($D381=4,LEFT(VLOOKUP($F381,Sheet1!$B:$L,7,0),LEN(VLOOKUP($F381,Sheet1!$B:$L,7,0))-1)&amp;INT($A381/10),0))</f>
        <v>action_feng_skill_1</v>
      </c>
      <c r="K381" t="str">
        <f>VLOOKUP($F381,Sheet1!$B:$L,8,0)</f>
        <v>action_feng_hit_1</v>
      </c>
      <c r="L381">
        <f>VLOOKUP($F381,Sheet1!$B:$L,9,0)</f>
        <v>0</v>
      </c>
      <c r="M381" s="61">
        <f>VLOOKUP($F381,Sheet1!$B:$L,10,0)</f>
        <v>0</v>
      </c>
    </row>
    <row r="382" spans="1:13">
      <c r="A382">
        <v>10</v>
      </c>
      <c r="B382">
        <v>400342</v>
      </c>
      <c r="C382" t="s">
        <v>307</v>
      </c>
      <c r="D382">
        <v>2</v>
      </c>
      <c r="E382" t="s">
        <v>1749</v>
      </c>
      <c r="F382" t="str">
        <f t="shared" si="5"/>
        <v>无证骑士2</v>
      </c>
      <c r="G382">
        <f>VLOOKUP($F382,Sheet1!$B:$L,4,0)</f>
        <v>5</v>
      </c>
      <c r="H382">
        <f>IF($D382&lt;4,VLOOKUP($F382,Sheet1!$B:$L,5,0),IF(AND($D382=4,$A382=10),VLOOKUP($F382,Sheet1!$B:$L,5,0),-VLOOKUP($F382,Sheet1!$B:$L,5,0)))</f>
        <v>-100</v>
      </c>
      <c r="I382">
        <f>VLOOKUP($F382,Sheet1!$B:$L,6,0)</f>
        <v>-70</v>
      </c>
      <c r="J382" t="str">
        <f>IF($D382&lt;4,VLOOKUP($F382,Sheet1!$B:$L,7,0),IF($D382=4,LEFT(VLOOKUP($F382,Sheet1!$B:$L,7,0),LEN(VLOOKUP($F382,Sheet1!$B:$L,7,0))-1)&amp;INT($A382/10),0))</f>
        <v>action_gedou_skill_1</v>
      </c>
      <c r="K382" t="str">
        <f>VLOOKUP($F382,Sheet1!$B:$L,8,0)</f>
        <v>action_gedou_hit_1</v>
      </c>
      <c r="L382">
        <f>VLOOKUP($F382,Sheet1!$B:$L,9,0)</f>
        <v>0</v>
      </c>
      <c r="M382" s="61">
        <f>VLOOKUP($F382,Sheet1!$B:$L,10,0)</f>
        <v>0</v>
      </c>
    </row>
    <row r="383" spans="1:13">
      <c r="A383">
        <v>10</v>
      </c>
      <c r="B383">
        <v>400452</v>
      </c>
      <c r="C383" t="s">
        <v>32</v>
      </c>
      <c r="D383">
        <v>2</v>
      </c>
      <c r="E383" t="s">
        <v>1745</v>
      </c>
      <c r="F383" t="str">
        <f t="shared" si="5"/>
        <v>饿狼2</v>
      </c>
      <c r="G383">
        <f>VLOOKUP($F383,Sheet1!$B:$L,4,0)</f>
        <v>2</v>
      </c>
      <c r="H383">
        <f>IF($D383&lt;4,VLOOKUP($F383,Sheet1!$B:$L,5,0),IF(AND($D383=4,$A383=10),VLOOKUP($F383,Sheet1!$B:$L,5,0),-VLOOKUP($F383,Sheet1!$B:$L,5,0)))</f>
        <v>0</v>
      </c>
      <c r="I383">
        <f>VLOOKUP($F383,Sheet1!$B:$L,6,0)</f>
        <v>-150</v>
      </c>
      <c r="J383" t="str">
        <f>IF($D383&lt;4,VLOOKUP($F383,Sheet1!$B:$L,7,0),IF($D383=4,LEFT(VLOOKUP($F383,Sheet1!$B:$L,7,0),LEN(VLOOKUP($F383,Sheet1!$B:$L,7,0))-1)&amp;INT($A383/10),0))</f>
        <v>action_skill_liushuiyansuiquan_1</v>
      </c>
      <c r="K383" t="str">
        <f>VLOOKUP($F383,Sheet1!$B:$L,8,0)</f>
        <v>action_hit_1</v>
      </c>
      <c r="L383">
        <f>VLOOKUP($F383,Sheet1!$B:$L,9,0)</f>
        <v>0</v>
      </c>
      <c r="M383" s="61">
        <f>VLOOKUP($F383,Sheet1!$B:$L,10,0)</f>
        <v>0</v>
      </c>
    </row>
    <row r="384" spans="1:13">
      <c r="A384">
        <v>20</v>
      </c>
      <c r="B384">
        <v>400562</v>
      </c>
      <c r="C384" t="s">
        <v>62</v>
      </c>
      <c r="D384">
        <v>2</v>
      </c>
      <c r="E384" t="s">
        <v>1756</v>
      </c>
      <c r="F384" t="str">
        <f t="shared" si="5"/>
        <v>机神G42</v>
      </c>
      <c r="G384">
        <f>VLOOKUP($F384,Sheet1!$B:$L,4,0)</f>
        <v>3</v>
      </c>
      <c r="H384">
        <f>IF($D384&lt;4,VLOOKUP($F384,Sheet1!$B:$L,5,0),IF(AND($D384=4,$A384=10),VLOOKUP($F384,Sheet1!$B:$L,5,0),-VLOOKUP($F384,Sheet1!$B:$L,5,0)))</f>
        <v>-100</v>
      </c>
      <c r="I384">
        <f>VLOOKUP($F384,Sheet1!$B:$L,6,0)</f>
        <v>-70</v>
      </c>
      <c r="J384" t="str">
        <f>IF($D384&lt;4,VLOOKUP($F384,Sheet1!$B:$L,7,0),IF($D384=4,LEFT(VLOOKUP($F384,Sheet1!$B:$L,7,0),LEN(VLOOKUP($F384,Sheet1!$B:$L,7,0))-1)&amp;INT($A384/10),0))</f>
        <v>action_skill_jinsedaoguang</v>
      </c>
      <c r="K384" t="str">
        <f>VLOOKUP($F384,Sheet1!$B:$L,8,0)</f>
        <v>action_hit_jinsedaoguang</v>
      </c>
      <c r="L384">
        <f>VLOOKUP($F384,Sheet1!$B:$L,9,0)</f>
        <v>0</v>
      </c>
      <c r="M384" s="61">
        <f>VLOOKUP($F384,Sheet1!$B:$L,10,0)</f>
        <v>0</v>
      </c>
    </row>
    <row r="385" spans="1:13">
      <c r="A385">
        <v>10</v>
      </c>
      <c r="B385">
        <v>400672</v>
      </c>
      <c r="C385" t="s">
        <v>325</v>
      </c>
      <c r="D385">
        <v>2</v>
      </c>
      <c r="E385" t="s">
        <v>1747</v>
      </c>
      <c r="F385" t="str">
        <f t="shared" si="5"/>
        <v>大背头侠2</v>
      </c>
      <c r="G385">
        <f>VLOOKUP($F385,Sheet1!$B:$L,4,0)</f>
        <v>7</v>
      </c>
      <c r="H385">
        <f>IF($D385&lt;4,VLOOKUP($F385,Sheet1!$B:$L,5,0),IF(AND($D385=4,$A385=10),VLOOKUP($F385,Sheet1!$B:$L,5,0),-VLOOKUP($F385,Sheet1!$B:$L,5,0)))</f>
        <v>0</v>
      </c>
      <c r="I385">
        <f>VLOOKUP($F385,Sheet1!$B:$L,6,0)</f>
        <v>-100</v>
      </c>
      <c r="J385" t="str">
        <f>IF($D385&lt;4,VLOOKUP($F385,Sheet1!$B:$L,7,0),IF($D385=4,LEFT(VLOOKUP($F385,Sheet1!$B:$L,7,0),LEN(VLOOKUP($F385,Sheet1!$B:$L,7,0))-1)&amp;INT($A385/10),0))</f>
        <v>action_skill_quanji</v>
      </c>
      <c r="K385" t="str">
        <f>VLOOKUP($F385,Sheet1!$B:$L,8,0)</f>
        <v>action_gedou_pt_hit_1</v>
      </c>
      <c r="L385">
        <f>VLOOKUP($F385,Sheet1!$B:$L,9,0)</f>
        <v>0</v>
      </c>
      <c r="M385" s="61">
        <f>VLOOKUP($F385,Sheet1!$B:$L,10,0)</f>
        <v>0</v>
      </c>
    </row>
    <row r="386" spans="1:13">
      <c r="A386">
        <v>20</v>
      </c>
      <c r="B386">
        <v>400782</v>
      </c>
      <c r="C386" t="s">
        <v>315</v>
      </c>
      <c r="D386">
        <v>2</v>
      </c>
      <c r="E386" t="s">
        <v>1751</v>
      </c>
      <c r="F386" t="str">
        <f t="shared" si="5"/>
        <v>赤鼻2</v>
      </c>
      <c r="G386">
        <f>VLOOKUP($F386,Sheet1!$B:$L,4,0)</f>
        <v>3</v>
      </c>
      <c r="H386">
        <f>IF($D386&lt;4,VLOOKUP($F386,Sheet1!$B:$L,5,0),IF(AND($D386=4,$A386=10),VLOOKUP($F386,Sheet1!$B:$L,5,0),-VLOOKUP($F386,Sheet1!$B:$L,5,0)))</f>
        <v>-100</v>
      </c>
      <c r="I386">
        <f>VLOOKUP($F386,Sheet1!$B:$L,6,0)</f>
        <v>-70</v>
      </c>
      <c r="J386" t="str">
        <f>IF($D386&lt;4,VLOOKUP($F386,Sheet1!$B:$L,7,0),IF($D386=4,LEFT(VLOOKUP($F386,Sheet1!$B:$L,7,0),LEN(VLOOKUP($F386,Sheet1!$B:$L,7,0))-1)&amp;INT($A386/10),0))</f>
        <v>action_gedou_skill_1</v>
      </c>
      <c r="K386" t="str">
        <f>VLOOKUP($F386,Sheet1!$B:$L,8,0)</f>
        <v>action_gedou_hit_1</v>
      </c>
      <c r="L386">
        <f>VLOOKUP($F386,Sheet1!$B:$L,9,0)</f>
        <v>0</v>
      </c>
      <c r="M386" s="61">
        <f>VLOOKUP($F386,Sheet1!$B:$L,10,0)</f>
        <v>0</v>
      </c>
    </row>
    <row r="387" spans="1:13">
      <c r="A387">
        <v>10</v>
      </c>
      <c r="B387">
        <v>400892</v>
      </c>
      <c r="C387" t="s">
        <v>326</v>
      </c>
      <c r="D387">
        <v>2</v>
      </c>
      <c r="E387" t="s">
        <v>1749</v>
      </c>
      <c r="F387" t="str">
        <f t="shared" si="5"/>
        <v>菠萝人2</v>
      </c>
      <c r="G387">
        <f>VLOOKUP($F387,Sheet1!$B:$L,4,0)</f>
        <v>1</v>
      </c>
      <c r="H387">
        <f>IF($D387&lt;4,VLOOKUP($F387,Sheet1!$B:$L,5,0),IF(AND($D387=4,$A387=10),VLOOKUP($F387,Sheet1!$B:$L,5,0),-VLOOKUP($F387,Sheet1!$B:$L,5,0)))</f>
        <v>0</v>
      </c>
      <c r="I387">
        <f>VLOOKUP($F387,Sheet1!$B:$L,6,0)</f>
        <v>0</v>
      </c>
      <c r="J387" t="str">
        <f>IF($D387&lt;4,VLOOKUP($F387,Sheet1!$B:$L,7,0),IF($D387=4,LEFT(VLOOKUP($F387,Sheet1!$B:$L,7,0),LEN(VLOOKUP($F387,Sheet1!$B:$L,7,0))-1)&amp;INT($A387/10),0))</f>
        <v>action_du_skill_1</v>
      </c>
      <c r="K387" t="str">
        <f>VLOOKUP($F387,Sheet1!$B:$L,8,0)</f>
        <v>action_du_hit_1</v>
      </c>
      <c r="L387">
        <f>VLOOKUP($F387,Sheet1!$B:$L,9,0)</f>
        <v>0</v>
      </c>
      <c r="M387" s="61">
        <f>VLOOKUP($F387,Sheet1!$B:$L,10,0)</f>
        <v>0</v>
      </c>
    </row>
    <row r="388" spans="1:13">
      <c r="A388">
        <v>10</v>
      </c>
      <c r="B388">
        <v>401002</v>
      </c>
      <c r="C388" t="s">
        <v>327</v>
      </c>
      <c r="D388">
        <v>2</v>
      </c>
      <c r="E388" t="s">
        <v>1748</v>
      </c>
      <c r="F388" t="str">
        <f t="shared" si="5"/>
        <v>乌马洪2</v>
      </c>
      <c r="G388">
        <f>VLOOKUP($F388,Sheet1!$B:$L,4,0)</f>
        <v>1</v>
      </c>
      <c r="H388">
        <f>IF($D388&lt;4,VLOOKUP($F388,Sheet1!$B:$L,5,0),IF(AND($D388=4,$A388=10),VLOOKUP($F388,Sheet1!$B:$L,5,0),-VLOOKUP($F388,Sheet1!$B:$L,5,0)))</f>
        <v>0</v>
      </c>
      <c r="I388">
        <f>VLOOKUP($F388,Sheet1!$B:$L,6,0)</f>
        <v>0</v>
      </c>
      <c r="J388" t="str">
        <f>IF($D388&lt;4,VLOOKUP($F388,Sheet1!$B:$L,7,0),IF($D388=4,LEFT(VLOOKUP($F388,Sheet1!$B:$L,7,0),LEN(VLOOKUP($F388,Sheet1!$B:$L,7,0))-1)&amp;INT($A388/10),0))</f>
        <v>action_feng_skill_1</v>
      </c>
      <c r="K388" t="str">
        <f>VLOOKUP($F388,Sheet1!$B:$L,8,0)</f>
        <v>action_feng_hit_1</v>
      </c>
      <c r="L388">
        <f>VLOOKUP($F388,Sheet1!$B:$L,9,0)</f>
        <v>0</v>
      </c>
      <c r="M388" s="61">
        <f>VLOOKUP($F388,Sheet1!$B:$L,10,0)</f>
        <v>0</v>
      </c>
    </row>
    <row r="389" spans="1:13">
      <c r="A389">
        <v>10</v>
      </c>
      <c r="B389">
        <v>401112</v>
      </c>
      <c r="C389" t="s">
        <v>328</v>
      </c>
      <c r="D389">
        <v>2</v>
      </c>
      <c r="E389" t="s">
        <v>1749</v>
      </c>
      <c r="F389" t="str">
        <f t="shared" si="5"/>
        <v>海比空格2</v>
      </c>
      <c r="G389">
        <f>VLOOKUP($F389,Sheet1!$B:$L,4,0)</f>
        <v>5</v>
      </c>
      <c r="H389">
        <f>IF($D389&lt;4,VLOOKUP($F389,Sheet1!$B:$L,5,0),IF(AND($D389=4,$A389=10),VLOOKUP($F389,Sheet1!$B:$L,5,0),-VLOOKUP($F389,Sheet1!$B:$L,5,0)))</f>
        <v>-100</v>
      </c>
      <c r="I389">
        <f>VLOOKUP($F389,Sheet1!$B:$L,6,0)</f>
        <v>-70</v>
      </c>
      <c r="J389" t="str">
        <f>IF($D389&lt;4,VLOOKUP($F389,Sheet1!$B:$L,7,0),IF($D389=4,LEFT(VLOOKUP($F389,Sheet1!$B:$L,7,0),LEN(VLOOKUP($F389,Sheet1!$B:$L,7,0))-1)&amp;INT($A389/10),0))</f>
        <v>action_gedou_skill_1</v>
      </c>
      <c r="K389" t="str">
        <f>VLOOKUP($F389,Sheet1!$B:$L,8,0)</f>
        <v>action_gedou_hit_1</v>
      </c>
      <c r="L389">
        <f>VLOOKUP($F389,Sheet1!$B:$L,9,0)</f>
        <v>0</v>
      </c>
      <c r="M389" s="61">
        <f>VLOOKUP($F389,Sheet1!$B:$L,10,0)</f>
        <v>0</v>
      </c>
    </row>
    <row r="390" spans="1:13">
      <c r="A390">
        <v>20</v>
      </c>
      <c r="B390">
        <v>401222</v>
      </c>
      <c r="C390" t="s">
        <v>329</v>
      </c>
      <c r="D390">
        <v>2</v>
      </c>
      <c r="E390" t="s">
        <v>1747</v>
      </c>
      <c r="F390" t="str">
        <f t="shared" si="5"/>
        <v>快拳侠2</v>
      </c>
      <c r="G390">
        <f>VLOOKUP($F390,Sheet1!$B:$L,4,0)</f>
        <v>7</v>
      </c>
      <c r="H390">
        <f>IF($D390&lt;4,VLOOKUP($F390,Sheet1!$B:$L,5,0),IF(AND($D390=4,$A390=10),VLOOKUP($F390,Sheet1!$B:$L,5,0),-VLOOKUP($F390,Sheet1!$B:$L,5,0)))</f>
        <v>0</v>
      </c>
      <c r="I390">
        <f>VLOOKUP($F390,Sheet1!$B:$L,6,0)</f>
        <v>-100</v>
      </c>
      <c r="J390" t="str">
        <f>IF($D390&lt;4,VLOOKUP($F390,Sheet1!$B:$L,7,0),IF($D390=4,LEFT(VLOOKUP($F390,Sheet1!$B:$L,7,0),LEN(VLOOKUP($F390,Sheet1!$B:$L,7,0))-1)&amp;INT($A390/10),0))</f>
        <v>action_gedou_skill_1</v>
      </c>
      <c r="K390" t="str">
        <f>VLOOKUP($F390,Sheet1!$B:$L,8,0)</f>
        <v>action_gedou_hit_1</v>
      </c>
      <c r="L390">
        <f>VLOOKUP($F390,Sheet1!$B:$L,9,0)</f>
        <v>0</v>
      </c>
      <c r="M390" s="61">
        <f>VLOOKUP($F390,Sheet1!$B:$L,10,0)</f>
        <v>0</v>
      </c>
    </row>
    <row r="391" spans="1:13">
      <c r="A391">
        <v>10</v>
      </c>
      <c r="B391">
        <v>401332</v>
      </c>
      <c r="C391" t="s">
        <v>323</v>
      </c>
      <c r="D391">
        <v>2</v>
      </c>
      <c r="E391" t="s">
        <v>1750</v>
      </c>
      <c r="F391" t="str">
        <f t="shared" ref="F391:F454" si="6">IF(TYPE($C391)=2,$C391&amp;$D391,INT($C391&amp;$D391))</f>
        <v>万年蝉成虫2</v>
      </c>
      <c r="G391">
        <f>VLOOKUP($F391,Sheet1!$B:$L,4,0)</f>
        <v>1</v>
      </c>
      <c r="H391">
        <f>IF($D391&lt;4,VLOOKUP($F391,Sheet1!$B:$L,5,0),IF(AND($D391=4,$A391=10),VLOOKUP($F391,Sheet1!$B:$L,5,0),-VLOOKUP($F391,Sheet1!$B:$L,5,0)))</f>
        <v>0</v>
      </c>
      <c r="I391">
        <f>VLOOKUP($F391,Sheet1!$B:$L,6,0)</f>
        <v>0</v>
      </c>
      <c r="J391" t="str">
        <f>IF($D391&lt;4,VLOOKUP($F391,Sheet1!$B:$L,7,0),IF($D391=4,LEFT(VLOOKUP($F391,Sheet1!$B:$L,7,0),LEN(VLOOKUP($F391,Sheet1!$B:$L,7,0))-1)&amp;INT($A391/10),0))</f>
        <v>action_feng_skill_1</v>
      </c>
      <c r="K391" t="str">
        <f>VLOOKUP($F391,Sheet1!$B:$L,8,0)</f>
        <v>action_feng_hit_1</v>
      </c>
      <c r="L391">
        <f>VLOOKUP($F391,Sheet1!$B:$L,9,0)</f>
        <v>0</v>
      </c>
      <c r="M391" s="61">
        <f>VLOOKUP($F391,Sheet1!$B:$L,10,0)</f>
        <v>0</v>
      </c>
    </row>
    <row r="392" spans="1:13">
      <c r="A392">
        <v>10</v>
      </c>
      <c r="B392">
        <v>401442</v>
      </c>
      <c r="C392" t="s">
        <v>8</v>
      </c>
      <c r="D392">
        <v>2</v>
      </c>
      <c r="E392" t="s">
        <v>1745</v>
      </c>
      <c r="F392" t="str">
        <f t="shared" si="6"/>
        <v>变异巨人2</v>
      </c>
      <c r="G392">
        <f>VLOOKUP($F392,Sheet1!$B:$L,4,0)</f>
        <v>2</v>
      </c>
      <c r="H392">
        <f>IF($D392&lt;4,VLOOKUP($F392,Sheet1!$B:$L,5,0),IF(AND($D392=4,$A392=10),VLOOKUP($F392,Sheet1!$B:$L,5,0),-VLOOKUP($F392,Sheet1!$B:$L,5,0)))</f>
        <v>0</v>
      </c>
      <c r="I392">
        <f>VLOOKUP($F392,Sheet1!$B:$L,6,0)</f>
        <v>-100</v>
      </c>
      <c r="J392" t="str">
        <f>IF($D392&lt;4,VLOOKUP($F392,Sheet1!$B:$L,7,0),IF($D392=4,LEFT(VLOOKUP($F392,Sheet1!$B:$L,7,0),LEN(VLOOKUP($F392,Sheet1!$B:$L,7,0))-1)&amp;INT($A392/10),0))</f>
        <v>action_skill_dadizhenji</v>
      </c>
      <c r="K392" t="str">
        <f>VLOOKUP($F392,Sheet1!$B:$L,8,0)</f>
        <v>action_huo_hit_1</v>
      </c>
      <c r="L392">
        <f>VLOOKUP($F392,Sheet1!$B:$L,9,0)</f>
        <v>0</v>
      </c>
      <c r="M392" s="61">
        <f>VLOOKUP($F392,Sheet1!$B:$L,10,0)</f>
        <v>0</v>
      </c>
    </row>
    <row r="393" spans="1:13">
      <c r="A393">
        <v>20</v>
      </c>
      <c r="B393">
        <v>401552</v>
      </c>
      <c r="C393" t="s">
        <v>321</v>
      </c>
      <c r="D393">
        <v>2</v>
      </c>
      <c r="E393" t="s">
        <v>1749</v>
      </c>
      <c r="F393" t="str">
        <f t="shared" si="6"/>
        <v>古力斯尼亚2</v>
      </c>
      <c r="G393">
        <f>VLOOKUP($F393,Sheet1!$B:$L,4,0)</f>
        <v>5</v>
      </c>
      <c r="H393">
        <f>IF($D393&lt;4,VLOOKUP($F393,Sheet1!$B:$L,5,0),IF(AND($D393=4,$A393=10),VLOOKUP($F393,Sheet1!$B:$L,5,0),-VLOOKUP($F393,Sheet1!$B:$L,5,0)))</f>
        <v>-100</v>
      </c>
      <c r="I393">
        <f>VLOOKUP($F393,Sheet1!$B:$L,6,0)</f>
        <v>-70</v>
      </c>
      <c r="J393" t="str">
        <f>IF($D393&lt;4,VLOOKUP($F393,Sheet1!$B:$L,7,0),IF($D393=4,LEFT(VLOOKUP($F393,Sheet1!$B:$L,7,0),LEN(VLOOKUP($F393,Sheet1!$B:$L,7,0))-1)&amp;INT($A393/10),0))</f>
        <v>action_gedou_skill_1</v>
      </c>
      <c r="K393" t="str">
        <f>VLOOKUP($F393,Sheet1!$B:$L,8,0)</f>
        <v>action_hit_jinsedaoguang</v>
      </c>
      <c r="L393">
        <f>VLOOKUP($F393,Sheet1!$B:$L,9,0)</f>
        <v>0</v>
      </c>
      <c r="M393" s="61">
        <f>VLOOKUP($F393,Sheet1!$B:$L,10,0)</f>
        <v>0</v>
      </c>
    </row>
    <row r="394" spans="1:13">
      <c r="A394">
        <v>20</v>
      </c>
      <c r="B394">
        <v>401662</v>
      </c>
      <c r="C394" t="s">
        <v>59</v>
      </c>
      <c r="D394">
        <v>2</v>
      </c>
      <c r="E394" t="s">
        <v>1747</v>
      </c>
      <c r="F394" t="str">
        <f t="shared" si="6"/>
        <v>蜈蚣长老2</v>
      </c>
      <c r="G394">
        <f>VLOOKUP($F394,Sheet1!$B:$L,4,0)</f>
        <v>7</v>
      </c>
      <c r="H394">
        <f>IF($D394&lt;4,VLOOKUP($F394,Sheet1!$B:$L,5,0),IF(AND($D394=4,$A394=10),VLOOKUP($F394,Sheet1!$B:$L,5,0),-VLOOKUP($F394,Sheet1!$B:$L,5,0)))</f>
        <v>0</v>
      </c>
      <c r="I394">
        <f>VLOOKUP($F394,Sheet1!$B:$L,6,0)</f>
        <v>-100</v>
      </c>
      <c r="J394" t="str">
        <f>IF($D394&lt;4,VLOOKUP($F394,Sheet1!$B:$L,7,0),IF($D394=4,LEFT(VLOOKUP($F394,Sheet1!$B:$L,7,0),LEN(VLOOKUP($F394,Sheet1!$B:$L,7,0))-1)&amp;INT($A394/10),0))</f>
        <v>action_yanshi_skill_1</v>
      </c>
      <c r="K394" t="str">
        <f>VLOOKUP($F394,Sheet1!$B:$L,8,0)</f>
        <v>action_yanshi_hit_1</v>
      </c>
      <c r="L394">
        <f>VLOOKUP($F394,Sheet1!$B:$L,9,0)</f>
        <v>0</v>
      </c>
      <c r="M394" s="61">
        <f>VLOOKUP($F394,Sheet1!$B:$L,10,0)</f>
        <v>0</v>
      </c>
    </row>
    <row r="395" spans="1:13">
      <c r="A395">
        <v>20</v>
      </c>
      <c r="B395">
        <v>401772</v>
      </c>
      <c r="C395" t="s">
        <v>320</v>
      </c>
      <c r="D395">
        <v>2</v>
      </c>
      <c r="E395" t="s">
        <v>1745</v>
      </c>
      <c r="F395" t="str">
        <f t="shared" si="6"/>
        <v>银色獠牙2</v>
      </c>
      <c r="G395">
        <f>VLOOKUP($F395,Sheet1!$B:$L,4,0)</f>
        <v>2</v>
      </c>
      <c r="H395">
        <f>IF($D395&lt;4,VLOOKUP($F395,Sheet1!$B:$L,5,0),IF(AND($D395=4,$A395=10),VLOOKUP($F395,Sheet1!$B:$L,5,0),-VLOOKUP($F395,Sheet1!$B:$L,5,0)))</f>
        <v>0</v>
      </c>
      <c r="I395">
        <f>VLOOKUP($F395,Sheet1!$B:$L,6,0)</f>
        <v>-150</v>
      </c>
      <c r="J395" t="str">
        <f>IF($D395&lt;4,VLOOKUP($F395,Sheet1!$B:$L,7,0),IF($D395=4,LEFT(VLOOKUP($F395,Sheet1!$B:$L,7,0),LEN(VLOOKUP($F395,Sheet1!$B:$L,7,0))-1)&amp;INT($A395/10),0))</f>
        <v>action_skill_liushuiyansuiquan_1</v>
      </c>
      <c r="K395" t="str">
        <f>VLOOKUP($F395,Sheet1!$B:$L,8,0)</f>
        <v>action_hit_1</v>
      </c>
      <c r="L395">
        <f>VLOOKUP($F395,Sheet1!$B:$L,9,0)</f>
        <v>0</v>
      </c>
      <c r="M395" s="61">
        <f>VLOOKUP($F395,Sheet1!$B:$L,10,0)</f>
        <v>0</v>
      </c>
    </row>
    <row r="396" spans="1:13">
      <c r="A396">
        <v>10</v>
      </c>
      <c r="B396">
        <v>401882</v>
      </c>
      <c r="C396" t="s">
        <v>58</v>
      </c>
      <c r="D396">
        <v>2</v>
      </c>
      <c r="E396" t="s">
        <v>1754</v>
      </c>
      <c r="F396" t="str">
        <f t="shared" si="6"/>
        <v>驱动骑士2</v>
      </c>
      <c r="G396">
        <f>VLOOKUP($F396,Sheet1!$B:$L,4,0)</f>
        <v>2</v>
      </c>
      <c r="H396">
        <f>IF($D396&lt;4,VLOOKUP($F396,Sheet1!$B:$L,5,0),IF(AND($D396=4,$A396=10),VLOOKUP($F396,Sheet1!$B:$L,5,0),-VLOOKUP($F396,Sheet1!$B:$L,5,0)))</f>
        <v>0</v>
      </c>
      <c r="I396">
        <f>VLOOKUP($F396,Sheet1!$B:$L,6,0)</f>
        <v>0</v>
      </c>
      <c r="J396" t="str">
        <f>IF($D396&lt;4,VLOOKUP($F396,Sheet1!$B:$L,7,0),IF($D396=4,LEFT(VLOOKUP($F396,Sheet1!$B:$L,7,0),LEN(VLOOKUP($F396,Sheet1!$B:$L,7,0))-1)&amp;INT($A396/10),0))</f>
        <v>action_skill_jinsedaoguang</v>
      </c>
      <c r="K396" t="str">
        <f>VLOOKUP($F396,Sheet1!$B:$L,8,0)</f>
        <v>action_hit_jinsedaoguang</v>
      </c>
      <c r="L396">
        <f>VLOOKUP($F396,Sheet1!$B:$L,9,0)</f>
        <v>0</v>
      </c>
      <c r="M396" s="61">
        <f>VLOOKUP($F396,Sheet1!$B:$L,10,0)</f>
        <v>0</v>
      </c>
    </row>
    <row r="397" spans="1:13">
      <c r="A397">
        <v>10</v>
      </c>
      <c r="B397">
        <v>401992</v>
      </c>
      <c r="C397" t="s">
        <v>105</v>
      </c>
      <c r="D397">
        <v>2</v>
      </c>
      <c r="E397" t="s">
        <v>1748</v>
      </c>
      <c r="F397" t="str">
        <f t="shared" si="6"/>
        <v>哈尔托里诺2</v>
      </c>
      <c r="G397">
        <f>VLOOKUP($F397,Sheet1!$B:$L,4,0)</f>
        <v>1</v>
      </c>
      <c r="H397">
        <f>IF($D397&lt;4,VLOOKUP($F397,Sheet1!$B:$L,5,0),IF(AND($D397=4,$A397=10),VLOOKUP($F397,Sheet1!$B:$L,5,0),-VLOOKUP($F397,Sheet1!$B:$L,5,0)))</f>
        <v>0</v>
      </c>
      <c r="I397">
        <f>VLOOKUP($F397,Sheet1!$B:$L,6,0)</f>
        <v>0</v>
      </c>
      <c r="J397" t="str">
        <f>IF($D397&lt;4,VLOOKUP($F397,Sheet1!$B:$L,7,0),IF($D397=4,LEFT(VLOOKUP($F397,Sheet1!$B:$L,7,0),LEN(VLOOKUP($F397,Sheet1!$B:$L,7,0))-1)&amp;INT($A397/10),0))</f>
        <v>action_du_skill_1</v>
      </c>
      <c r="K397" t="str">
        <f>VLOOKUP($F397,Sheet1!$B:$L,8,0)</f>
        <v>action_du_hit_1</v>
      </c>
      <c r="L397">
        <f>VLOOKUP($F397,Sheet1!$B:$L,9,0)</f>
        <v>0</v>
      </c>
      <c r="M397" s="61">
        <f>VLOOKUP($F397,Sheet1!$B:$L,10,0)</f>
        <v>0</v>
      </c>
    </row>
    <row r="398" spans="1:13">
      <c r="A398">
        <v>10</v>
      </c>
      <c r="B398">
        <v>402102</v>
      </c>
      <c r="C398" t="s">
        <v>106</v>
      </c>
      <c r="D398">
        <v>2</v>
      </c>
      <c r="E398" t="s">
        <v>1749</v>
      </c>
      <c r="F398" t="str">
        <f t="shared" si="6"/>
        <v>白色雪怪2</v>
      </c>
      <c r="G398">
        <f>VLOOKUP($F398,Sheet1!$B:$L,4,0)</f>
        <v>1</v>
      </c>
      <c r="H398">
        <f>IF($D398&lt;4,VLOOKUP($F398,Sheet1!$B:$L,5,0),IF(AND($D398=4,$A398=10),VLOOKUP($F398,Sheet1!$B:$L,5,0),-VLOOKUP($F398,Sheet1!$B:$L,5,0)))</f>
        <v>0</v>
      </c>
      <c r="I398">
        <f>VLOOKUP($F398,Sheet1!$B:$L,6,0)</f>
        <v>0</v>
      </c>
      <c r="J398" t="str">
        <f>IF($D398&lt;4,VLOOKUP($F398,Sheet1!$B:$L,7,0),IF($D398=4,LEFT(VLOOKUP($F398,Sheet1!$B:$L,7,0),LEN(VLOOKUP($F398,Sheet1!$B:$L,7,0))-1)&amp;INT($A398/10),0))</f>
        <v>action_atk_pt_01</v>
      </c>
      <c r="K398" t="str">
        <f>VLOOKUP($F398,Sheet1!$B:$L,8,0)</f>
        <v>action_hit_1</v>
      </c>
      <c r="L398">
        <f>VLOOKUP($F398,Sheet1!$B:$L,9,0)</f>
        <v>0</v>
      </c>
      <c r="M398" s="61" t="str">
        <f>VLOOKUP($F398,Sheet1!$B:$L,10,0)</f>
        <v>sp_shoot_huangjinqiu</v>
      </c>
    </row>
    <row r="399" spans="1:13">
      <c r="A399">
        <v>10</v>
      </c>
      <c r="B399">
        <v>402212</v>
      </c>
      <c r="C399" t="s">
        <v>107</v>
      </c>
      <c r="D399">
        <v>2</v>
      </c>
      <c r="E399" t="s">
        <v>1754</v>
      </c>
      <c r="F399" t="str">
        <f t="shared" si="6"/>
        <v>光头拳怪2</v>
      </c>
      <c r="G399">
        <f>VLOOKUP($F399,Sheet1!$B:$L,4,0)</f>
        <v>2</v>
      </c>
      <c r="H399">
        <f>IF($D399&lt;4,VLOOKUP($F399,Sheet1!$B:$L,5,0),IF(AND($D399=4,$A399=10),VLOOKUP($F399,Sheet1!$B:$L,5,0),-VLOOKUP($F399,Sheet1!$B:$L,5,0)))</f>
        <v>0</v>
      </c>
      <c r="I399">
        <f>VLOOKUP($F399,Sheet1!$B:$L,6,0)</f>
        <v>-100</v>
      </c>
      <c r="J399" t="str">
        <f>IF($D399&lt;4,VLOOKUP($F399,Sheet1!$B:$L,7,0),IF($D399=4,LEFT(VLOOKUP($F399,Sheet1!$B:$L,7,0),LEN(VLOOKUP($F399,Sheet1!$B:$L,7,0))-1)&amp;INT($A399/10),0))</f>
        <v>action_gedou_skill_1</v>
      </c>
      <c r="K399" t="str">
        <f>VLOOKUP($F399,Sheet1!$B:$L,8,0)</f>
        <v>action_gedou_hit_1</v>
      </c>
      <c r="L399">
        <f>VLOOKUP($F399,Sheet1!$B:$L,9,0)</f>
        <v>0</v>
      </c>
      <c r="M399" s="61">
        <f>VLOOKUP($F399,Sheet1!$B:$L,10,0)</f>
        <v>0</v>
      </c>
    </row>
    <row r="400" spans="1:13">
      <c r="A400">
        <v>10</v>
      </c>
      <c r="B400">
        <v>402322</v>
      </c>
      <c r="C400" t="s">
        <v>131</v>
      </c>
      <c r="D400">
        <v>2</v>
      </c>
      <c r="E400" t="s">
        <v>1748</v>
      </c>
      <c r="F400" t="str">
        <f t="shared" si="6"/>
        <v>快拳黑人2</v>
      </c>
      <c r="G400">
        <f>VLOOKUP($F400,Sheet1!$B:$L,4,0)</f>
        <v>2</v>
      </c>
      <c r="H400">
        <f>IF($D400&lt;4,VLOOKUP($F400,Sheet1!$B:$L,5,0),IF(AND($D400=4,$A400=10),VLOOKUP($F400,Sheet1!$B:$L,5,0),-VLOOKUP($F400,Sheet1!$B:$L,5,0)))</f>
        <v>0</v>
      </c>
      <c r="I400">
        <f>VLOOKUP($F400,Sheet1!$B:$L,6,0)</f>
        <v>-100</v>
      </c>
      <c r="J400" t="str">
        <f>IF($D400&lt;4,VLOOKUP($F400,Sheet1!$B:$L,7,0),IF($D400=4,LEFT(VLOOKUP($F400,Sheet1!$B:$L,7,0),LEN(VLOOKUP($F400,Sheet1!$B:$L,7,0))-1)&amp;INT($A400/10),0))</f>
        <v>action_gedou_skill_1</v>
      </c>
      <c r="K400" t="str">
        <f>VLOOKUP($F400,Sheet1!$B:$L,8,0)</f>
        <v>action_gedou_hit_1</v>
      </c>
      <c r="L400">
        <f>VLOOKUP($F400,Sheet1!$B:$L,9,0)</f>
        <v>0</v>
      </c>
      <c r="M400" s="61">
        <f>VLOOKUP($F400,Sheet1!$B:$L,10,0)</f>
        <v>0</v>
      </c>
    </row>
    <row r="401" spans="1:13">
      <c r="A401">
        <v>10</v>
      </c>
      <c r="B401">
        <v>402432</v>
      </c>
      <c r="C401" t="s">
        <v>131</v>
      </c>
      <c r="D401">
        <v>2</v>
      </c>
      <c r="E401" t="s">
        <v>1747</v>
      </c>
      <c r="F401" t="str">
        <f t="shared" si="6"/>
        <v>快拳黑人2</v>
      </c>
      <c r="G401">
        <f>VLOOKUP($F401,Sheet1!$B:$L,4,0)</f>
        <v>2</v>
      </c>
      <c r="H401">
        <f>IF($D401&lt;4,VLOOKUP($F401,Sheet1!$B:$L,5,0),IF(AND($D401=4,$A401=10),VLOOKUP($F401,Sheet1!$B:$L,5,0),-VLOOKUP($F401,Sheet1!$B:$L,5,0)))</f>
        <v>0</v>
      </c>
      <c r="I401">
        <f>VLOOKUP($F401,Sheet1!$B:$L,6,0)</f>
        <v>-100</v>
      </c>
      <c r="J401" t="str">
        <f>IF($D401&lt;4,VLOOKUP($F401,Sheet1!$B:$L,7,0),IF($D401=4,LEFT(VLOOKUP($F401,Sheet1!$B:$L,7,0),LEN(VLOOKUP($F401,Sheet1!$B:$L,7,0))-1)&amp;INT($A401/10),0))</f>
        <v>action_gedou_skill_1</v>
      </c>
      <c r="K401" t="str">
        <f>VLOOKUP($F401,Sheet1!$B:$L,8,0)</f>
        <v>action_gedou_hit_1</v>
      </c>
      <c r="L401">
        <f>VLOOKUP($F401,Sheet1!$B:$L,9,0)</f>
        <v>0</v>
      </c>
      <c r="M401" s="61">
        <f>VLOOKUP($F401,Sheet1!$B:$L,10,0)</f>
        <v>0</v>
      </c>
    </row>
    <row r="402" spans="1:13">
      <c r="A402">
        <v>10</v>
      </c>
      <c r="B402">
        <v>402542</v>
      </c>
      <c r="C402" t="s">
        <v>80</v>
      </c>
      <c r="D402">
        <v>2</v>
      </c>
      <c r="E402" t="s">
        <v>1750</v>
      </c>
      <c r="F402" t="str">
        <f t="shared" si="6"/>
        <v>海底人2</v>
      </c>
      <c r="G402">
        <f>VLOOKUP($F402,Sheet1!$B:$L,4,0)</f>
        <v>3</v>
      </c>
      <c r="H402">
        <f>IF($D402&lt;4,VLOOKUP($F402,Sheet1!$B:$L,5,0),IF(AND($D402=4,$A402=10),VLOOKUP($F402,Sheet1!$B:$L,5,0),-VLOOKUP($F402,Sheet1!$B:$L,5,0)))</f>
        <v>-100</v>
      </c>
      <c r="I402">
        <f>VLOOKUP($F402,Sheet1!$B:$L,6,0)</f>
        <v>-70</v>
      </c>
      <c r="J402" t="str">
        <f>IF($D402&lt;4,VLOOKUP($F402,Sheet1!$B:$L,7,0),IF($D402=4,LEFT(VLOOKUP($F402,Sheet1!$B:$L,7,0),LEN(VLOOKUP($F402,Sheet1!$B:$L,7,0))-1)&amp;INT($A402/10),0))</f>
        <v>action_shui_skill_1</v>
      </c>
      <c r="K402" t="str">
        <f>VLOOKUP($F402,Sheet1!$B:$L,8,0)</f>
        <v>action_shui_hit_1</v>
      </c>
      <c r="L402">
        <f>VLOOKUP($F402,Sheet1!$B:$L,9,0)</f>
        <v>0</v>
      </c>
      <c r="M402" s="61">
        <f>VLOOKUP($F402,Sheet1!$B:$L,10,0)</f>
        <v>0</v>
      </c>
    </row>
    <row r="403" spans="1:13">
      <c r="A403">
        <v>10</v>
      </c>
      <c r="B403">
        <v>402652</v>
      </c>
      <c r="C403" t="s">
        <v>108</v>
      </c>
      <c r="D403">
        <v>2</v>
      </c>
      <c r="E403" t="s">
        <v>1748</v>
      </c>
      <c r="F403" t="str">
        <f t="shared" si="6"/>
        <v>肌肉怪2</v>
      </c>
      <c r="G403">
        <f>VLOOKUP($F403,Sheet1!$B:$L,4,0)</f>
        <v>5</v>
      </c>
      <c r="H403">
        <f>IF($D403&lt;4,VLOOKUP($F403,Sheet1!$B:$L,5,0),IF(AND($D403=4,$A403=10),VLOOKUP($F403,Sheet1!$B:$L,5,0),-VLOOKUP($F403,Sheet1!$B:$L,5,0)))</f>
        <v>-100</v>
      </c>
      <c r="I403">
        <f>VLOOKUP($F403,Sheet1!$B:$L,6,0)</f>
        <v>-70</v>
      </c>
      <c r="J403" t="str">
        <f>IF($D403&lt;4,VLOOKUP($F403,Sheet1!$B:$L,7,0),IF($D403=4,LEFT(VLOOKUP($F403,Sheet1!$B:$L,7,0),LEN(VLOOKUP($F403,Sheet1!$B:$L,7,0))-1)&amp;INT($A403/10),0))</f>
        <v>action_gedou_skill_1</v>
      </c>
      <c r="K403" t="str">
        <f>VLOOKUP($F403,Sheet1!$B:$L,8,0)</f>
        <v>action_gedou_hit_1</v>
      </c>
      <c r="L403">
        <f>VLOOKUP($F403,Sheet1!$B:$L,9,0)</f>
        <v>0</v>
      </c>
      <c r="M403" s="61">
        <f>VLOOKUP($F403,Sheet1!$B:$L,10,0)</f>
        <v>0</v>
      </c>
    </row>
    <row r="404" spans="1:13">
      <c r="A404">
        <v>10</v>
      </c>
      <c r="B404">
        <v>402762</v>
      </c>
      <c r="C404" t="s">
        <v>109</v>
      </c>
      <c r="D404">
        <v>2</v>
      </c>
      <c r="E404" t="s">
        <v>1748</v>
      </c>
      <c r="F404" t="str">
        <f t="shared" si="6"/>
        <v>三眼外星人2</v>
      </c>
      <c r="G404">
        <f>VLOOKUP($F404,Sheet1!$B:$L,4,0)</f>
        <v>1</v>
      </c>
      <c r="H404">
        <f>IF($D404&lt;4,VLOOKUP($F404,Sheet1!$B:$L,5,0),IF(AND($D404=4,$A404=10),VLOOKUP($F404,Sheet1!$B:$L,5,0),-VLOOKUP($F404,Sheet1!$B:$L,5,0)))</f>
        <v>0</v>
      </c>
      <c r="I404">
        <f>VLOOKUP($F404,Sheet1!$B:$L,6,0)</f>
        <v>0</v>
      </c>
      <c r="J404" t="str">
        <f>IF($D404&lt;4,VLOOKUP($F404,Sheet1!$B:$L,7,0),IF($D404=4,LEFT(VLOOKUP($F404,Sheet1!$B:$L,7,0),LEN(VLOOKUP($F404,Sheet1!$B:$L,7,0))-1)&amp;INT($A404/10),0))</f>
        <v>action_dian_skill_1</v>
      </c>
      <c r="K404" t="str">
        <f>VLOOKUP($F404,Sheet1!$B:$L,8,0)</f>
        <v>action_dian_hit_1</v>
      </c>
      <c r="L404">
        <f>VLOOKUP($F404,Sheet1!$B:$L,9,0)</f>
        <v>0</v>
      </c>
      <c r="M404" s="61">
        <f>VLOOKUP($F404,Sheet1!$B:$L,10,0)</f>
        <v>0</v>
      </c>
    </row>
    <row r="405" spans="1:13">
      <c r="A405">
        <v>10</v>
      </c>
      <c r="B405">
        <v>402872</v>
      </c>
      <c r="C405" t="s">
        <v>110</v>
      </c>
      <c r="D405">
        <v>2</v>
      </c>
      <c r="E405" t="s">
        <v>1749</v>
      </c>
      <c r="F405" t="str">
        <f t="shared" si="6"/>
        <v>小女孩2</v>
      </c>
      <c r="G405">
        <f>VLOOKUP($F405,Sheet1!$B:$L,4,0)</f>
        <v>1</v>
      </c>
      <c r="H405">
        <f>IF($D405&lt;4,VLOOKUP($F405,Sheet1!$B:$L,5,0),IF(AND($D405=4,$A405=10),VLOOKUP($F405,Sheet1!$B:$L,5,0),-VLOOKUP($F405,Sheet1!$B:$L,5,0)))</f>
        <v>0</v>
      </c>
      <c r="I405">
        <f>VLOOKUP($F405,Sheet1!$B:$L,6,0)</f>
        <v>0</v>
      </c>
      <c r="J405" t="str">
        <f>IF($D405&lt;4,VLOOKUP($F405,Sheet1!$B:$L,7,0),IF($D405=4,LEFT(VLOOKUP($F405,Sheet1!$B:$L,7,0),LEN(VLOOKUP($F405,Sheet1!$B:$L,7,0))-1)&amp;INT($A405/10),0))</f>
        <v>action_feng_skill_1</v>
      </c>
      <c r="K405" t="str">
        <f>VLOOKUP($F405,Sheet1!$B:$L,8,0)</f>
        <v>action_feng_hit_1</v>
      </c>
      <c r="L405">
        <f>VLOOKUP($F405,Sheet1!$B:$L,9,0)</f>
        <v>0</v>
      </c>
      <c r="M405" s="61">
        <f>VLOOKUP($F405,Sheet1!$B:$L,10,0)</f>
        <v>0</v>
      </c>
    </row>
    <row r="406" spans="1:13">
      <c r="A406">
        <v>10</v>
      </c>
      <c r="B406">
        <v>402982</v>
      </c>
      <c r="C406" t="s">
        <v>118</v>
      </c>
      <c r="D406">
        <v>2</v>
      </c>
      <c r="E406" t="s">
        <v>1754</v>
      </c>
      <c r="F406" t="str">
        <f t="shared" si="6"/>
        <v>蜘蛛怪2</v>
      </c>
      <c r="G406">
        <f>VLOOKUP($F406,Sheet1!$B:$L,4,0)</f>
        <v>1</v>
      </c>
      <c r="H406">
        <f>IF($D406&lt;4,VLOOKUP($F406,Sheet1!$B:$L,5,0),IF(AND($D406=4,$A406=10),VLOOKUP($F406,Sheet1!$B:$L,5,0),-VLOOKUP($F406,Sheet1!$B:$L,5,0)))</f>
        <v>0</v>
      </c>
      <c r="I406">
        <f>VLOOKUP($F406,Sheet1!$B:$L,6,0)</f>
        <v>0</v>
      </c>
      <c r="J406" t="str">
        <f>IF($D406&lt;4,VLOOKUP($F406,Sheet1!$B:$L,7,0),IF($D406=4,LEFT(VLOOKUP($F406,Sheet1!$B:$L,7,0),LEN(VLOOKUP($F406,Sheet1!$B:$L,7,0))-1)&amp;INT($A406/10),0))</f>
        <v>action_du_skill_1</v>
      </c>
      <c r="K406" t="str">
        <f>VLOOKUP($F406,Sheet1!$B:$L,8,0)</f>
        <v>action_du_hit_1</v>
      </c>
      <c r="L406">
        <f>VLOOKUP($F406,Sheet1!$B:$L,9,0)</f>
        <v>0</v>
      </c>
      <c r="M406" s="61">
        <f>VLOOKUP($F406,Sheet1!$B:$L,10,0)</f>
        <v>0</v>
      </c>
    </row>
    <row r="407" spans="1:13">
      <c r="A407">
        <v>10</v>
      </c>
      <c r="B407">
        <v>403092</v>
      </c>
      <c r="C407" t="s">
        <v>111</v>
      </c>
      <c r="D407">
        <v>2</v>
      </c>
      <c r="E407" t="s">
        <v>1748</v>
      </c>
      <c r="F407" t="str">
        <f t="shared" si="6"/>
        <v>霸王花2</v>
      </c>
      <c r="G407">
        <f>VLOOKUP($F407,Sheet1!$B:$L,4,0)</f>
        <v>1</v>
      </c>
      <c r="H407">
        <f>IF($D407&lt;4,VLOOKUP($F407,Sheet1!$B:$L,5,0),IF(AND($D407=4,$A407=10),VLOOKUP($F407,Sheet1!$B:$L,5,0),-VLOOKUP($F407,Sheet1!$B:$L,5,0)))</f>
        <v>0</v>
      </c>
      <c r="I407">
        <f>VLOOKUP($F407,Sheet1!$B:$L,6,0)</f>
        <v>0</v>
      </c>
      <c r="J407" t="str">
        <f>IF($D407&lt;4,VLOOKUP($F407,Sheet1!$B:$L,7,0),IF($D407=4,LEFT(VLOOKUP($F407,Sheet1!$B:$L,7,0),LEN(VLOOKUP($F407,Sheet1!$B:$L,7,0))-1)&amp;INT($A407/10),0))</f>
        <v>action_du_skill_1</v>
      </c>
      <c r="K407" t="str">
        <f>VLOOKUP($F407,Sheet1!$B:$L,8,0)</f>
        <v>action_du_hit_1</v>
      </c>
      <c r="L407">
        <f>VLOOKUP($F407,Sheet1!$B:$L,9,0)</f>
        <v>0</v>
      </c>
      <c r="M407" s="61">
        <f>VLOOKUP($F407,Sheet1!$B:$L,10,0)</f>
        <v>0</v>
      </c>
    </row>
    <row r="408" spans="1:13">
      <c r="A408">
        <v>10</v>
      </c>
      <c r="B408">
        <v>403202</v>
      </c>
      <c r="C408" t="s">
        <v>112</v>
      </c>
      <c r="D408">
        <v>2</v>
      </c>
      <c r="E408" t="s">
        <v>1747</v>
      </c>
      <c r="F408" t="str">
        <f t="shared" si="6"/>
        <v>道馆弟子2</v>
      </c>
      <c r="G408">
        <f>VLOOKUP($F408,Sheet1!$B:$L,4,0)</f>
        <v>7</v>
      </c>
      <c r="H408">
        <f>IF($D408&lt;4,VLOOKUP($F408,Sheet1!$B:$L,5,0),IF(AND($D408=4,$A408=10),VLOOKUP($F408,Sheet1!$B:$L,5,0),-VLOOKUP($F408,Sheet1!$B:$L,5,0)))</f>
        <v>0</v>
      </c>
      <c r="I408">
        <f>VLOOKUP($F408,Sheet1!$B:$L,6,0)</f>
        <v>-100</v>
      </c>
      <c r="J408" t="str">
        <f>IF($D408&lt;4,VLOOKUP($F408,Sheet1!$B:$L,7,0),IF($D408=4,LEFT(VLOOKUP($F408,Sheet1!$B:$L,7,0),LEN(VLOOKUP($F408,Sheet1!$B:$L,7,0))-1)&amp;INT($A408/10),0))</f>
        <v>action_gedou_skill_1</v>
      </c>
      <c r="K408" t="str">
        <f>VLOOKUP($F408,Sheet1!$B:$L,8,0)</f>
        <v>action_gedou_hit_1</v>
      </c>
      <c r="L408">
        <f>VLOOKUP($F408,Sheet1!$B:$L,9,0)</f>
        <v>0</v>
      </c>
      <c r="M408" s="61">
        <f>VLOOKUP($F408,Sheet1!$B:$L,10,0)</f>
        <v>0</v>
      </c>
    </row>
    <row r="409" spans="1:13">
      <c r="A409">
        <v>10</v>
      </c>
      <c r="B409">
        <v>403312</v>
      </c>
      <c r="C409" t="s">
        <v>80</v>
      </c>
      <c r="D409">
        <v>2</v>
      </c>
      <c r="E409" t="s">
        <v>1749</v>
      </c>
      <c r="F409" t="str">
        <f t="shared" si="6"/>
        <v>海底人2</v>
      </c>
      <c r="G409">
        <f>VLOOKUP($F409,Sheet1!$B:$L,4,0)</f>
        <v>3</v>
      </c>
      <c r="H409">
        <f>IF($D409&lt;4,VLOOKUP($F409,Sheet1!$B:$L,5,0),IF(AND($D409=4,$A409=10),VLOOKUP($F409,Sheet1!$B:$L,5,0),-VLOOKUP($F409,Sheet1!$B:$L,5,0)))</f>
        <v>-100</v>
      </c>
      <c r="I409">
        <f>VLOOKUP($F409,Sheet1!$B:$L,6,0)</f>
        <v>-70</v>
      </c>
      <c r="J409" t="str">
        <f>IF($D409&lt;4,VLOOKUP($F409,Sheet1!$B:$L,7,0),IF($D409=4,LEFT(VLOOKUP($F409,Sheet1!$B:$L,7,0),LEN(VLOOKUP($F409,Sheet1!$B:$L,7,0))-1)&amp;INT($A409/10),0))</f>
        <v>action_shui_skill_1</v>
      </c>
      <c r="K409" t="str">
        <f>VLOOKUP($F409,Sheet1!$B:$L,8,0)</f>
        <v>action_shui_hit_1</v>
      </c>
      <c r="L409">
        <f>VLOOKUP($F409,Sheet1!$B:$L,9,0)</f>
        <v>0</v>
      </c>
      <c r="M409" s="61">
        <f>VLOOKUP($F409,Sheet1!$B:$L,10,0)</f>
        <v>0</v>
      </c>
    </row>
    <row r="410" spans="1:13">
      <c r="A410">
        <v>10</v>
      </c>
      <c r="B410">
        <v>403422</v>
      </c>
      <c r="C410" t="s">
        <v>112</v>
      </c>
      <c r="D410">
        <v>2</v>
      </c>
      <c r="E410" t="s">
        <v>1754</v>
      </c>
      <c r="F410" t="str">
        <f t="shared" si="6"/>
        <v>道馆弟子2</v>
      </c>
      <c r="G410">
        <f>VLOOKUP($F410,Sheet1!$B:$L,4,0)</f>
        <v>7</v>
      </c>
      <c r="H410">
        <f>IF($D410&lt;4,VLOOKUP($F410,Sheet1!$B:$L,5,0),IF(AND($D410=4,$A410=10),VLOOKUP($F410,Sheet1!$B:$L,5,0),-VLOOKUP($F410,Sheet1!$B:$L,5,0)))</f>
        <v>0</v>
      </c>
      <c r="I410">
        <f>VLOOKUP($F410,Sheet1!$B:$L,6,0)</f>
        <v>-100</v>
      </c>
      <c r="J410" t="str">
        <f>IF($D410&lt;4,VLOOKUP($F410,Sheet1!$B:$L,7,0),IF($D410=4,LEFT(VLOOKUP($F410,Sheet1!$B:$L,7,0),LEN(VLOOKUP($F410,Sheet1!$B:$L,7,0))-1)&amp;INT($A410/10),0))</f>
        <v>action_gedou_skill_1</v>
      </c>
      <c r="K410" t="str">
        <f>VLOOKUP($F410,Sheet1!$B:$L,8,0)</f>
        <v>action_gedou_hit_1</v>
      </c>
      <c r="L410">
        <f>VLOOKUP($F410,Sheet1!$B:$L,9,0)</f>
        <v>0</v>
      </c>
      <c r="M410" s="61">
        <f>VLOOKUP($F410,Sheet1!$B:$L,10,0)</f>
        <v>0</v>
      </c>
    </row>
    <row r="411" spans="1:13">
      <c r="A411">
        <v>10</v>
      </c>
      <c r="B411">
        <v>403532</v>
      </c>
      <c r="C411" t="s">
        <v>117</v>
      </c>
      <c r="D411">
        <v>2</v>
      </c>
      <c r="E411" t="s">
        <v>1748</v>
      </c>
      <c r="F411" t="str">
        <f t="shared" si="6"/>
        <v>空手道弟子2</v>
      </c>
      <c r="G411">
        <f>VLOOKUP($F411,Sheet1!$B:$L,4,0)</f>
        <v>2</v>
      </c>
      <c r="H411">
        <f>IF($D411&lt;4,VLOOKUP($F411,Sheet1!$B:$L,5,0),IF(AND($D411=4,$A411=10),VLOOKUP($F411,Sheet1!$B:$L,5,0),-VLOOKUP($F411,Sheet1!$B:$L,5,0)))</f>
        <v>0</v>
      </c>
      <c r="I411">
        <f>VLOOKUP($F411,Sheet1!$B:$L,6,0)</f>
        <v>-100</v>
      </c>
      <c r="J411" t="str">
        <f>IF($D411&lt;4,VLOOKUP($F411,Sheet1!$B:$L,7,0),IF($D411=4,LEFT(VLOOKUP($F411,Sheet1!$B:$L,7,0),LEN(VLOOKUP($F411,Sheet1!$B:$L,7,0))-1)&amp;INT($A411/10),0))</f>
        <v>action_gedou_skill_1</v>
      </c>
      <c r="K411" t="str">
        <f>VLOOKUP($F411,Sheet1!$B:$L,8,0)</f>
        <v>action_gedou_hit_1</v>
      </c>
      <c r="L411">
        <f>VLOOKUP($F411,Sheet1!$B:$L,9,0)</f>
        <v>0</v>
      </c>
      <c r="M411" s="61">
        <f>VLOOKUP($F411,Sheet1!$B:$L,10,0)</f>
        <v>0</v>
      </c>
    </row>
    <row r="412" spans="1:13">
      <c r="A412">
        <v>10</v>
      </c>
      <c r="B412">
        <v>403642</v>
      </c>
      <c r="C412" t="s">
        <v>113</v>
      </c>
      <c r="D412">
        <v>2</v>
      </c>
      <c r="E412" t="s">
        <v>1750</v>
      </c>
      <c r="F412" t="str">
        <f t="shared" si="6"/>
        <v>原始野人2</v>
      </c>
      <c r="G412">
        <f>VLOOKUP($F412,Sheet1!$B:$L,4,0)</f>
        <v>3</v>
      </c>
      <c r="H412">
        <f>IF($D412&lt;4,VLOOKUP($F412,Sheet1!$B:$L,5,0),IF(AND($D412=4,$A412=10),VLOOKUP($F412,Sheet1!$B:$L,5,0),-VLOOKUP($F412,Sheet1!$B:$L,5,0)))</f>
        <v>-100</v>
      </c>
      <c r="I412">
        <f>VLOOKUP($F412,Sheet1!$B:$L,6,0)</f>
        <v>-70</v>
      </c>
      <c r="J412" t="str">
        <f>IF($D412&lt;4,VLOOKUP($F412,Sheet1!$B:$L,7,0),IF($D412=4,LEFT(VLOOKUP($F412,Sheet1!$B:$L,7,0),LEN(VLOOKUP($F412,Sheet1!$B:$L,7,0))-1)&amp;INT($A412/10),0))</f>
        <v>action_gedou_skill_1</v>
      </c>
      <c r="K412" t="str">
        <f>VLOOKUP($F412,Sheet1!$B:$L,8,0)</f>
        <v>action_gedou_hit_1</v>
      </c>
      <c r="L412">
        <f>VLOOKUP($F412,Sheet1!$B:$L,9,0)</f>
        <v>0</v>
      </c>
      <c r="M412" s="61">
        <f>VLOOKUP($F412,Sheet1!$B:$L,10,0)</f>
        <v>0</v>
      </c>
    </row>
    <row r="413" spans="1:13">
      <c r="A413">
        <v>10</v>
      </c>
      <c r="B413">
        <v>403752</v>
      </c>
      <c r="C413" t="s">
        <v>118</v>
      </c>
      <c r="D413">
        <v>2</v>
      </c>
      <c r="E413" t="s">
        <v>1748</v>
      </c>
      <c r="F413" t="str">
        <f t="shared" si="6"/>
        <v>蜘蛛怪2</v>
      </c>
      <c r="G413">
        <f>VLOOKUP($F413,Sheet1!$B:$L,4,0)</f>
        <v>1</v>
      </c>
      <c r="H413">
        <f>IF($D413&lt;4,VLOOKUP($F413,Sheet1!$B:$L,5,0),IF(AND($D413=4,$A413=10),VLOOKUP($F413,Sheet1!$B:$L,5,0),-VLOOKUP($F413,Sheet1!$B:$L,5,0)))</f>
        <v>0</v>
      </c>
      <c r="I413">
        <f>VLOOKUP($F413,Sheet1!$B:$L,6,0)</f>
        <v>0</v>
      </c>
      <c r="J413" t="str">
        <f>IF($D413&lt;4,VLOOKUP($F413,Sheet1!$B:$L,7,0),IF($D413=4,LEFT(VLOOKUP($F413,Sheet1!$B:$L,7,0),LEN(VLOOKUP($F413,Sheet1!$B:$L,7,0))-1)&amp;INT($A413/10),0))</f>
        <v>action_du_skill_1</v>
      </c>
      <c r="K413" t="str">
        <f>VLOOKUP($F413,Sheet1!$B:$L,8,0)</f>
        <v>action_du_hit_1</v>
      </c>
      <c r="L413">
        <f>VLOOKUP($F413,Sheet1!$B:$L,9,0)</f>
        <v>0</v>
      </c>
      <c r="M413" s="61">
        <f>VLOOKUP($F413,Sheet1!$B:$L,10,0)</f>
        <v>0</v>
      </c>
    </row>
    <row r="414" spans="1:13">
      <c r="A414">
        <v>10</v>
      </c>
      <c r="B414">
        <v>403862</v>
      </c>
      <c r="C414" t="s">
        <v>112</v>
      </c>
      <c r="D414">
        <v>2</v>
      </c>
      <c r="E414" t="s">
        <v>1749</v>
      </c>
      <c r="F414" t="str">
        <f t="shared" si="6"/>
        <v>道馆弟子2</v>
      </c>
      <c r="G414">
        <f>VLOOKUP($F414,Sheet1!$B:$L,4,0)</f>
        <v>7</v>
      </c>
      <c r="H414">
        <f>IF($D414&lt;4,VLOOKUP($F414,Sheet1!$B:$L,5,0),IF(AND($D414=4,$A414=10),VLOOKUP($F414,Sheet1!$B:$L,5,0),-VLOOKUP($F414,Sheet1!$B:$L,5,0)))</f>
        <v>0</v>
      </c>
      <c r="I414">
        <f>VLOOKUP($F414,Sheet1!$B:$L,6,0)</f>
        <v>-100</v>
      </c>
      <c r="J414" t="str">
        <f>IF($D414&lt;4,VLOOKUP($F414,Sheet1!$B:$L,7,0),IF($D414=4,LEFT(VLOOKUP($F414,Sheet1!$B:$L,7,0),LEN(VLOOKUP($F414,Sheet1!$B:$L,7,0))-1)&amp;INT($A414/10),0))</f>
        <v>action_gedou_skill_1</v>
      </c>
      <c r="K414" t="str">
        <f>VLOOKUP($F414,Sheet1!$B:$L,8,0)</f>
        <v>action_gedou_hit_1</v>
      </c>
      <c r="L414">
        <f>VLOOKUP($F414,Sheet1!$B:$L,9,0)</f>
        <v>0</v>
      </c>
      <c r="M414" s="61">
        <f>VLOOKUP($F414,Sheet1!$B:$L,10,0)</f>
        <v>0</v>
      </c>
    </row>
    <row r="415" spans="1:13">
      <c r="A415">
        <v>10</v>
      </c>
      <c r="B415">
        <v>403972</v>
      </c>
      <c r="C415" t="s">
        <v>114</v>
      </c>
      <c r="D415">
        <v>2</v>
      </c>
      <c r="E415" t="s">
        <v>1750</v>
      </c>
      <c r="F415" t="str">
        <f t="shared" si="6"/>
        <v>岩石怪2</v>
      </c>
      <c r="G415">
        <f>VLOOKUP($F415,Sheet1!$B:$L,4,0)</f>
        <v>1</v>
      </c>
      <c r="H415">
        <f>IF($D415&lt;4,VLOOKUP($F415,Sheet1!$B:$L,5,0),IF(AND($D415=4,$A415=10),VLOOKUP($F415,Sheet1!$B:$L,5,0),-VLOOKUP($F415,Sheet1!$B:$L,5,0)))</f>
        <v>0</v>
      </c>
      <c r="I415">
        <f>VLOOKUP($F415,Sheet1!$B:$L,6,0)</f>
        <v>0</v>
      </c>
      <c r="J415" t="str">
        <f>IF($D415&lt;4,VLOOKUP($F415,Sheet1!$B:$L,7,0),IF($D415=4,LEFT(VLOOKUP($F415,Sheet1!$B:$L,7,0),LEN(VLOOKUP($F415,Sheet1!$B:$L,7,0))-1)&amp;INT($A415/10),0))</f>
        <v>action_yanshi_skill_1</v>
      </c>
      <c r="K415" t="str">
        <f>VLOOKUP($F415,Sheet1!$B:$L,8,0)</f>
        <v>action_yanshi_hit_1</v>
      </c>
      <c r="L415">
        <f>VLOOKUP($F415,Sheet1!$B:$L,9,0)</f>
        <v>0</v>
      </c>
      <c r="M415" s="61">
        <f>VLOOKUP($F415,Sheet1!$B:$L,10,0)</f>
        <v>0</v>
      </c>
    </row>
    <row r="416" spans="1:13">
      <c r="A416">
        <v>10</v>
      </c>
      <c r="B416">
        <v>404082</v>
      </c>
      <c r="C416" t="s">
        <v>107</v>
      </c>
      <c r="D416">
        <v>2</v>
      </c>
      <c r="E416" t="s">
        <v>1754</v>
      </c>
      <c r="F416" t="str">
        <f t="shared" si="6"/>
        <v>光头拳怪2</v>
      </c>
      <c r="G416">
        <f>VLOOKUP($F416,Sheet1!$B:$L,4,0)</f>
        <v>2</v>
      </c>
      <c r="H416">
        <f>IF($D416&lt;4,VLOOKUP($F416,Sheet1!$B:$L,5,0),IF(AND($D416=4,$A416=10),VLOOKUP($F416,Sheet1!$B:$L,5,0),-VLOOKUP($F416,Sheet1!$B:$L,5,0)))</f>
        <v>0</v>
      </c>
      <c r="I416">
        <f>VLOOKUP($F416,Sheet1!$B:$L,6,0)</f>
        <v>-100</v>
      </c>
      <c r="J416" t="str">
        <f>IF($D416&lt;4,VLOOKUP($F416,Sheet1!$B:$L,7,0),IF($D416=4,LEFT(VLOOKUP($F416,Sheet1!$B:$L,7,0),LEN(VLOOKUP($F416,Sheet1!$B:$L,7,0))-1)&amp;INT($A416/10),0))</f>
        <v>action_gedou_skill_1</v>
      </c>
      <c r="K416" t="str">
        <f>VLOOKUP($F416,Sheet1!$B:$L,8,0)</f>
        <v>action_gedou_hit_1</v>
      </c>
      <c r="L416">
        <f>VLOOKUP($F416,Sheet1!$B:$L,9,0)</f>
        <v>0</v>
      </c>
      <c r="M416" s="61">
        <f>VLOOKUP($F416,Sheet1!$B:$L,10,0)</f>
        <v>0</v>
      </c>
    </row>
    <row r="417" spans="1:13">
      <c r="A417">
        <v>10</v>
      </c>
      <c r="B417">
        <v>404192</v>
      </c>
      <c r="C417" t="s">
        <v>112</v>
      </c>
      <c r="D417">
        <v>2</v>
      </c>
      <c r="E417" t="s">
        <v>1747</v>
      </c>
      <c r="F417" t="str">
        <f t="shared" si="6"/>
        <v>道馆弟子2</v>
      </c>
      <c r="G417">
        <f>VLOOKUP($F417,Sheet1!$B:$L,4,0)</f>
        <v>7</v>
      </c>
      <c r="H417">
        <f>IF($D417&lt;4,VLOOKUP($F417,Sheet1!$B:$L,5,0),IF(AND($D417=4,$A417=10),VLOOKUP($F417,Sheet1!$B:$L,5,0),-VLOOKUP($F417,Sheet1!$B:$L,5,0)))</f>
        <v>0</v>
      </c>
      <c r="I417">
        <f>VLOOKUP($F417,Sheet1!$B:$L,6,0)</f>
        <v>-100</v>
      </c>
      <c r="J417" t="str">
        <f>IF($D417&lt;4,VLOOKUP($F417,Sheet1!$B:$L,7,0),IF($D417=4,LEFT(VLOOKUP($F417,Sheet1!$B:$L,7,0),LEN(VLOOKUP($F417,Sheet1!$B:$L,7,0))-1)&amp;INT($A417/10),0))</f>
        <v>action_gedou_skill_1</v>
      </c>
      <c r="K417" t="str">
        <f>VLOOKUP($F417,Sheet1!$B:$L,8,0)</f>
        <v>action_gedou_hit_1</v>
      </c>
      <c r="L417">
        <f>VLOOKUP($F417,Sheet1!$B:$L,9,0)</f>
        <v>0</v>
      </c>
      <c r="M417" s="61">
        <f>VLOOKUP($F417,Sheet1!$B:$L,10,0)</f>
        <v>0</v>
      </c>
    </row>
    <row r="418" spans="1:13">
      <c r="A418">
        <v>10</v>
      </c>
      <c r="B418">
        <v>404302</v>
      </c>
      <c r="C418" t="s">
        <v>115</v>
      </c>
      <c r="D418">
        <v>2</v>
      </c>
      <c r="E418" t="s">
        <v>1745</v>
      </c>
      <c r="F418" t="str">
        <f t="shared" si="6"/>
        <v>小美女2</v>
      </c>
      <c r="G418">
        <f>VLOOKUP($F418,Sheet1!$B:$L,4,0)</f>
        <v>1</v>
      </c>
      <c r="H418">
        <f>IF($D418&lt;4,VLOOKUP($F418,Sheet1!$B:$L,5,0),IF(AND($D418=4,$A418=10),VLOOKUP($F418,Sheet1!$B:$L,5,0),-VLOOKUP($F418,Sheet1!$B:$L,5,0)))</f>
        <v>0</v>
      </c>
      <c r="I418">
        <f>VLOOKUP($F418,Sheet1!$B:$L,6,0)</f>
        <v>0</v>
      </c>
      <c r="J418" t="str">
        <f>IF($D418&lt;4,VLOOKUP($F418,Sheet1!$B:$L,7,0),IF($D418=4,LEFT(VLOOKUP($F418,Sheet1!$B:$L,7,0),LEN(VLOOKUP($F418,Sheet1!$B:$L,7,0))-1)&amp;INT($A418/10),0))</f>
        <v>action_feng_skill_1</v>
      </c>
      <c r="K418" t="str">
        <f>VLOOKUP($F418,Sheet1!$B:$L,8,0)</f>
        <v>action_feng_hit_1</v>
      </c>
      <c r="L418">
        <f>VLOOKUP($F418,Sheet1!$B:$L,9,0)</f>
        <v>0</v>
      </c>
      <c r="M418" s="61">
        <f>VLOOKUP($F418,Sheet1!$B:$L,10,0)</f>
        <v>0</v>
      </c>
    </row>
    <row r="419" spans="1:13">
      <c r="A419">
        <v>10</v>
      </c>
      <c r="B419">
        <v>404412</v>
      </c>
      <c r="C419" t="s">
        <v>112</v>
      </c>
      <c r="D419">
        <v>2</v>
      </c>
      <c r="E419" t="s">
        <v>1747</v>
      </c>
      <c r="F419" t="str">
        <f t="shared" si="6"/>
        <v>道馆弟子2</v>
      </c>
      <c r="G419">
        <f>VLOOKUP($F419,Sheet1!$B:$L,4,0)</f>
        <v>7</v>
      </c>
      <c r="H419">
        <f>IF($D419&lt;4,VLOOKUP($F419,Sheet1!$B:$L,5,0),IF(AND($D419=4,$A419=10),VLOOKUP($F419,Sheet1!$B:$L,5,0),-VLOOKUP($F419,Sheet1!$B:$L,5,0)))</f>
        <v>0</v>
      </c>
      <c r="I419">
        <f>VLOOKUP($F419,Sheet1!$B:$L,6,0)</f>
        <v>-100</v>
      </c>
      <c r="J419" t="str">
        <f>IF($D419&lt;4,VLOOKUP($F419,Sheet1!$B:$L,7,0),IF($D419=4,LEFT(VLOOKUP($F419,Sheet1!$B:$L,7,0),LEN(VLOOKUP($F419,Sheet1!$B:$L,7,0))-1)&amp;INT($A419/10),0))</f>
        <v>action_gedou_skill_1</v>
      </c>
      <c r="K419" t="str">
        <f>VLOOKUP($F419,Sheet1!$B:$L,8,0)</f>
        <v>action_gedou_hit_1</v>
      </c>
      <c r="L419">
        <f>VLOOKUP($F419,Sheet1!$B:$L,9,0)</f>
        <v>0</v>
      </c>
      <c r="M419" s="61">
        <f>VLOOKUP($F419,Sheet1!$B:$L,10,0)</f>
        <v>0</v>
      </c>
    </row>
    <row r="420" spans="1:13">
      <c r="A420">
        <v>10</v>
      </c>
      <c r="B420">
        <v>404522</v>
      </c>
      <c r="C420" t="s">
        <v>134</v>
      </c>
      <c r="D420">
        <v>2</v>
      </c>
      <c r="E420" t="s">
        <v>1754</v>
      </c>
      <c r="F420" t="str">
        <f t="shared" si="6"/>
        <v>小猪储蓄罐2</v>
      </c>
      <c r="G420">
        <f>VLOOKUP($F420,Sheet1!$B:$L,4,0)</f>
        <v>1</v>
      </c>
      <c r="H420">
        <f>IF($D420&lt;4,VLOOKUP($F420,Sheet1!$B:$L,5,0),IF(AND($D420=4,$A420=10),VLOOKUP($F420,Sheet1!$B:$L,5,0),-VLOOKUP($F420,Sheet1!$B:$L,5,0)))</f>
        <v>0</v>
      </c>
      <c r="I420">
        <f>VLOOKUP($F420,Sheet1!$B:$L,6,0)</f>
        <v>0</v>
      </c>
      <c r="J420" t="str">
        <f>IF($D420&lt;4,VLOOKUP($F420,Sheet1!$B:$L,7,0),IF($D420=4,LEFT(VLOOKUP($F420,Sheet1!$B:$L,7,0),LEN(VLOOKUP($F420,Sheet1!$B:$L,7,0))-1)&amp;INT($A420/10),0))</f>
        <v>action_dian_skill_1</v>
      </c>
      <c r="K420" t="str">
        <f>VLOOKUP($F420,Sheet1!$B:$L,8,0)</f>
        <v>action_dian_hit_1</v>
      </c>
      <c r="L420">
        <f>VLOOKUP($F420,Sheet1!$B:$L,9,0)</f>
        <v>0</v>
      </c>
      <c r="M420" s="61">
        <f>VLOOKUP($F420,Sheet1!$B:$L,10,0)</f>
        <v>0</v>
      </c>
    </row>
    <row r="421" spans="1:13">
      <c r="A421">
        <v>10</v>
      </c>
      <c r="B421">
        <v>404632</v>
      </c>
      <c r="C421" t="s">
        <v>126</v>
      </c>
      <c r="D421">
        <v>2</v>
      </c>
      <c r="E421" t="s">
        <v>1748</v>
      </c>
      <c r="F421" t="str">
        <f t="shared" si="6"/>
        <v>梅人2</v>
      </c>
      <c r="G421">
        <f>VLOOKUP($F421,Sheet1!$B:$L,4,0)</f>
        <v>3</v>
      </c>
      <c r="H421">
        <f>IF($D421&lt;4,VLOOKUP($F421,Sheet1!$B:$L,5,0),IF(AND($D421=4,$A421=10),VLOOKUP($F421,Sheet1!$B:$L,5,0),-VLOOKUP($F421,Sheet1!$B:$L,5,0)))</f>
        <v>-100</v>
      </c>
      <c r="I421">
        <f>VLOOKUP($F421,Sheet1!$B:$L,6,0)</f>
        <v>-70</v>
      </c>
      <c r="J421" t="str">
        <f>IF($D421&lt;4,VLOOKUP($F421,Sheet1!$B:$L,7,0),IF($D421=4,LEFT(VLOOKUP($F421,Sheet1!$B:$L,7,0),LEN(VLOOKUP($F421,Sheet1!$B:$L,7,0))-1)&amp;INT($A421/10),0))</f>
        <v>action_gedou_skill_1</v>
      </c>
      <c r="K421" t="str">
        <f>VLOOKUP($F421,Sheet1!$B:$L,8,0)</f>
        <v>action_gedou_hit_1</v>
      </c>
      <c r="L421">
        <f>VLOOKUP($F421,Sheet1!$B:$L,9,0)</f>
        <v>0</v>
      </c>
      <c r="M421" s="61">
        <f>VLOOKUP($F421,Sheet1!$B:$L,10,0)</f>
        <v>0</v>
      </c>
    </row>
    <row r="422" spans="1:13">
      <c r="A422">
        <v>10</v>
      </c>
      <c r="B422">
        <v>404742</v>
      </c>
      <c r="C422" t="s">
        <v>135</v>
      </c>
      <c r="D422">
        <v>2</v>
      </c>
      <c r="E422" t="s">
        <v>1748</v>
      </c>
      <c r="F422" t="str">
        <f t="shared" si="6"/>
        <v>原始人2</v>
      </c>
      <c r="G422">
        <f>VLOOKUP($F422,Sheet1!$B:$L,4,0)</f>
        <v>5</v>
      </c>
      <c r="H422">
        <f>IF($D422&lt;4,VLOOKUP($F422,Sheet1!$B:$L,5,0),IF(AND($D422=4,$A422=10),VLOOKUP($F422,Sheet1!$B:$L,5,0),-VLOOKUP($F422,Sheet1!$B:$L,5,0)))</f>
        <v>-100</v>
      </c>
      <c r="I422">
        <f>VLOOKUP($F422,Sheet1!$B:$L,6,0)</f>
        <v>-70</v>
      </c>
      <c r="J422" t="str">
        <f>IF($D422&lt;4,VLOOKUP($F422,Sheet1!$B:$L,7,0),IF($D422=4,LEFT(VLOOKUP($F422,Sheet1!$B:$L,7,0),LEN(VLOOKUP($F422,Sheet1!$B:$L,7,0))-1)&amp;INT($A422/10),0))</f>
        <v>action_gedou_skill_1</v>
      </c>
      <c r="K422" t="str">
        <f>VLOOKUP($F422,Sheet1!$B:$L,8,0)</f>
        <v>action_gedou_hit_1</v>
      </c>
      <c r="L422">
        <f>VLOOKUP($F422,Sheet1!$B:$L,9,0)</f>
        <v>0</v>
      </c>
      <c r="M422" s="61">
        <f>VLOOKUP($F422,Sheet1!$B:$L,10,0)</f>
        <v>0</v>
      </c>
    </row>
    <row r="423" spans="1:13">
      <c r="A423">
        <v>10</v>
      </c>
      <c r="B423">
        <v>404852</v>
      </c>
      <c r="C423" t="s">
        <v>80</v>
      </c>
      <c r="D423">
        <v>2</v>
      </c>
      <c r="E423" t="s">
        <v>1745</v>
      </c>
      <c r="F423" t="str">
        <f t="shared" si="6"/>
        <v>海底人2</v>
      </c>
      <c r="G423">
        <f>VLOOKUP($F423,Sheet1!$B:$L,4,0)</f>
        <v>3</v>
      </c>
      <c r="H423">
        <f>IF($D423&lt;4,VLOOKUP($F423,Sheet1!$B:$L,5,0),IF(AND($D423=4,$A423=10),VLOOKUP($F423,Sheet1!$B:$L,5,0),-VLOOKUP($F423,Sheet1!$B:$L,5,0)))</f>
        <v>-100</v>
      </c>
      <c r="I423">
        <f>VLOOKUP($F423,Sheet1!$B:$L,6,0)</f>
        <v>-70</v>
      </c>
      <c r="J423" t="str">
        <f>IF($D423&lt;4,VLOOKUP($F423,Sheet1!$B:$L,7,0),IF($D423=4,LEFT(VLOOKUP($F423,Sheet1!$B:$L,7,0),LEN(VLOOKUP($F423,Sheet1!$B:$L,7,0))-1)&amp;INT($A423/10),0))</f>
        <v>action_shui_skill_1</v>
      </c>
      <c r="K423" t="str">
        <f>VLOOKUP($F423,Sheet1!$B:$L,8,0)</f>
        <v>action_shui_hit_1</v>
      </c>
      <c r="L423">
        <f>VLOOKUP($F423,Sheet1!$B:$L,9,0)</f>
        <v>0</v>
      </c>
      <c r="M423" s="61">
        <f>VLOOKUP($F423,Sheet1!$B:$L,10,0)</f>
        <v>0</v>
      </c>
    </row>
    <row r="424" spans="1:13">
      <c r="A424">
        <v>10</v>
      </c>
      <c r="B424">
        <v>404962</v>
      </c>
      <c r="C424" t="s">
        <v>118</v>
      </c>
      <c r="D424">
        <v>2</v>
      </c>
      <c r="E424" t="s">
        <v>1748</v>
      </c>
      <c r="F424" t="str">
        <f t="shared" si="6"/>
        <v>蜘蛛怪2</v>
      </c>
      <c r="G424">
        <f>VLOOKUP($F424,Sheet1!$B:$L,4,0)</f>
        <v>1</v>
      </c>
      <c r="H424">
        <f>IF($D424&lt;4,VLOOKUP($F424,Sheet1!$B:$L,5,0),IF(AND($D424=4,$A424=10),VLOOKUP($F424,Sheet1!$B:$L,5,0),-VLOOKUP($F424,Sheet1!$B:$L,5,0)))</f>
        <v>0</v>
      </c>
      <c r="I424">
        <f>VLOOKUP($F424,Sheet1!$B:$L,6,0)</f>
        <v>0</v>
      </c>
      <c r="J424" t="str">
        <f>IF($D424&lt;4,VLOOKUP($F424,Sheet1!$B:$L,7,0),IF($D424=4,LEFT(VLOOKUP($F424,Sheet1!$B:$L,7,0),LEN(VLOOKUP($F424,Sheet1!$B:$L,7,0))-1)&amp;INT($A424/10),0))</f>
        <v>action_du_skill_1</v>
      </c>
      <c r="K424" t="str">
        <f>VLOOKUP($F424,Sheet1!$B:$L,8,0)</f>
        <v>action_du_hit_1</v>
      </c>
      <c r="L424">
        <f>VLOOKUP($F424,Sheet1!$B:$L,9,0)</f>
        <v>0</v>
      </c>
      <c r="M424" s="61">
        <f>VLOOKUP($F424,Sheet1!$B:$L,10,0)</f>
        <v>0</v>
      </c>
    </row>
    <row r="425" spans="1:13">
      <c r="A425">
        <v>10</v>
      </c>
      <c r="B425">
        <v>100014</v>
      </c>
      <c r="C425" t="s">
        <v>28</v>
      </c>
      <c r="D425">
        <v>4</v>
      </c>
      <c r="E425" t="s">
        <v>1745</v>
      </c>
      <c r="F425" t="str">
        <f t="shared" si="6"/>
        <v>小龙卷4</v>
      </c>
      <c r="G425">
        <f>VLOOKUP($F425,Sheet1!$B:$L,4,0)</f>
        <v>2</v>
      </c>
      <c r="H425">
        <f>IF($D425&lt;4,VLOOKUP($F425,Sheet1!$B:$L,5,0),IF(AND($D425=4,$A425=10),VLOOKUP($F425,Sheet1!$B:$L,5,0),-VLOOKUP($F425,Sheet1!$B:$L,5,0)))</f>
        <v>100</v>
      </c>
      <c r="I425">
        <f>VLOOKUP($F425,Sheet1!$B:$L,6,0)</f>
        <v>-200</v>
      </c>
      <c r="J425" t="str">
        <f>IF($D425&lt;4,VLOOKUP($F425,Sheet1!$B:$L,7,0),IF($D425=4,LEFT(VLOOKUP($F425,Sheet1!$B:$L,7,0),LEN(VLOOKUP($F425,Sheet1!$B:$L,7,0))-1)&amp;INT($A425/10),0))</f>
        <v>action_fit_skill_xuanzhuanfengbao_1</v>
      </c>
      <c r="K425" t="str">
        <f>VLOOKUP($F425,Sheet1!$B:$L,8,0)</f>
        <v>action_dian_pt_hit_1</v>
      </c>
      <c r="L425">
        <f>VLOOKUP($F425,Sheet1!$B:$L,9,0)</f>
        <v>0</v>
      </c>
      <c r="M425" s="61">
        <f>VLOOKUP($F425,Sheet1!$B:$L,10,0)</f>
        <v>0</v>
      </c>
    </row>
    <row r="426" spans="1:13">
      <c r="A426">
        <v>10</v>
      </c>
      <c r="B426">
        <v>100234</v>
      </c>
      <c r="C426" t="s">
        <v>44</v>
      </c>
      <c r="D426">
        <v>4</v>
      </c>
      <c r="E426" t="s">
        <v>1747</v>
      </c>
      <c r="F426" t="str">
        <f t="shared" si="6"/>
        <v>金属球棒4</v>
      </c>
      <c r="G426">
        <f>VLOOKUP($F426,Sheet1!$B:$L,4,0)</f>
        <v>7</v>
      </c>
      <c r="H426">
        <f>IF($D426&lt;4,VLOOKUP($F426,Sheet1!$B:$L,5,0),IF(AND($D426=4,$A426=10),VLOOKUP($F426,Sheet1!$B:$L,5,0),-VLOOKUP($F426,Sheet1!$B:$L,5,0)))</f>
        <v>-100</v>
      </c>
      <c r="I426">
        <f>VLOOKUP($F426,Sheet1!$B:$L,6,0)</f>
        <v>-100</v>
      </c>
      <c r="J426" t="str">
        <f>IF($D426&lt;4,VLOOKUP($F426,Sheet1!$B:$L,7,0),IF($D426=4,LEFT(VLOOKUP($F426,Sheet1!$B:$L,7,0),LEN(VLOOKUP($F426,Sheet1!$B:$L,7,0))-1)&amp;INT($A426/10),0))</f>
        <v>action_fit_skill_qudongjianji_1</v>
      </c>
      <c r="K426" t="str">
        <f>VLOOKUP($F426,Sheet1!$B:$L,8,0)</f>
        <v>action_hit_daoguang_zise</v>
      </c>
      <c r="L426">
        <f>VLOOKUP($F426,Sheet1!$B:$L,9,0)</f>
        <v>0</v>
      </c>
      <c r="M426" s="61">
        <f>VLOOKUP($F426,Sheet1!$B:$L,10,0)</f>
        <v>0</v>
      </c>
    </row>
    <row r="427" spans="1:13">
      <c r="A427">
        <v>10</v>
      </c>
      <c r="B427">
        <v>100454</v>
      </c>
      <c r="C427" t="s">
        <v>324</v>
      </c>
      <c r="D427">
        <v>4</v>
      </c>
      <c r="E427" t="s">
        <v>1745</v>
      </c>
      <c r="F427" t="str">
        <f t="shared" si="6"/>
        <v>狮子兽王4</v>
      </c>
      <c r="G427">
        <f>VLOOKUP($F427,Sheet1!$B:$L,4,0)</f>
        <v>2</v>
      </c>
      <c r="H427">
        <f>IF($D427&lt;4,VLOOKUP($F427,Sheet1!$B:$L,5,0),IF(AND($D427=4,$A427=10),VLOOKUP($F427,Sheet1!$B:$L,5,0),-VLOOKUP($F427,Sheet1!$B:$L,5,0)))</f>
        <v>-100</v>
      </c>
      <c r="I427">
        <f>VLOOKUP($F427,Sheet1!$B:$L,6,0)</f>
        <v>-200</v>
      </c>
      <c r="J427" t="str">
        <f>IF($D427&lt;4,VLOOKUP($F427,Sheet1!$B:$L,7,0),IF($D427=4,LEFT(VLOOKUP($F427,Sheet1!$B:$L,7,0),LEN(VLOOKUP($F427,Sheet1!$B:$L,7,0))-1)&amp;INT($A427/10),0))</f>
        <v>action_fit_skill_yixingjudahua_1</v>
      </c>
      <c r="K427" t="str">
        <f>VLOOKUP($F427,Sheet1!$B:$L,8,0)</f>
        <v>action_gedou_hit_1</v>
      </c>
      <c r="L427">
        <f>VLOOKUP($F427,Sheet1!$B:$L,9,0)</f>
        <v>0</v>
      </c>
      <c r="M427" s="61">
        <f>VLOOKUP($F427,Sheet1!$B:$L,10,0)</f>
        <v>0</v>
      </c>
    </row>
    <row r="428" spans="1:13">
      <c r="A428">
        <v>10</v>
      </c>
      <c r="B428">
        <v>100564</v>
      </c>
      <c r="C428" t="s">
        <v>21</v>
      </c>
      <c r="D428">
        <v>4</v>
      </c>
      <c r="E428" t="s">
        <v>1745</v>
      </c>
      <c r="F428" t="str">
        <f t="shared" si="6"/>
        <v>音速索尼克4</v>
      </c>
      <c r="G428">
        <f>VLOOKUP($F428,Sheet1!$B:$L,4,0)</f>
        <v>2</v>
      </c>
      <c r="H428">
        <f>IF($D428&lt;4,VLOOKUP($F428,Sheet1!$B:$L,5,0),IF(AND($D428=4,$A428=10),VLOOKUP($F428,Sheet1!$B:$L,5,0),-VLOOKUP($F428,Sheet1!$B:$L,5,0)))</f>
        <v>-100</v>
      </c>
      <c r="I428">
        <f>VLOOKUP($F428,Sheet1!$B:$L,6,0)</f>
        <v>-235</v>
      </c>
      <c r="J428" t="str">
        <f>IF($D428&lt;4,VLOOKUP($F428,Sheet1!$B:$L,7,0),IF($D428=4,LEFT(VLOOKUP($F428,Sheet1!$B:$L,7,0),LEN(VLOOKUP($F428,Sheet1!$B:$L,7,0))-1)&amp;INT($A428/10),0))</f>
        <v>action_fit_skill_yinsushanguang_1</v>
      </c>
      <c r="K428" t="str">
        <f>VLOOKUP($F428,Sheet1!$B:$L,8,0)</f>
        <v>action_hit_daoguang_zise</v>
      </c>
      <c r="L428">
        <f>VLOOKUP($F428,Sheet1!$B:$L,9,0)</f>
        <v>0</v>
      </c>
      <c r="M428" s="61">
        <f>VLOOKUP($F428,Sheet1!$B:$L,10,0)</f>
        <v>0</v>
      </c>
    </row>
    <row r="429" spans="1:13">
      <c r="A429">
        <v>10</v>
      </c>
      <c r="B429">
        <v>101114</v>
      </c>
      <c r="C429" t="s">
        <v>70</v>
      </c>
      <c r="D429">
        <v>4</v>
      </c>
      <c r="E429" t="s">
        <v>1751</v>
      </c>
      <c r="F429" t="str">
        <f t="shared" si="6"/>
        <v>格鲁甘修鲁4</v>
      </c>
      <c r="G429">
        <f>VLOOKUP($F429,Sheet1!$B:$L,4,0)</f>
        <v>2</v>
      </c>
      <c r="H429">
        <f>IF($D429&lt;4,VLOOKUP($F429,Sheet1!$B:$L,5,0),IF(AND($D429=4,$A429=10),VLOOKUP($F429,Sheet1!$B:$L,5,0),-VLOOKUP($F429,Sheet1!$B:$L,5,0)))</f>
        <v>-100</v>
      </c>
      <c r="I429">
        <f>VLOOKUP($F429,Sheet1!$B:$L,6,0)</f>
        <v>0</v>
      </c>
      <c r="J429" t="str">
        <f>IF($D429&lt;4,VLOOKUP($F429,Sheet1!$B:$L,7,0),IF($D429=4,LEFT(VLOOKUP($F429,Sheet1!$B:$L,7,0),LEN(VLOOKUP($F429,Sheet1!$B:$L,7,0))-1)&amp;INT($A429/10),0))</f>
        <v>action_dian_skill_heji_man_1</v>
      </c>
      <c r="K429" t="str">
        <f>VLOOKUP($F429,Sheet1!$B:$L,8,0)</f>
        <v>action_dian_hit_1</v>
      </c>
      <c r="L429">
        <f>VLOOKUP($F429,Sheet1!$B:$L,9,0)</f>
        <v>0</v>
      </c>
      <c r="M429" s="61">
        <f>VLOOKUP($F429,Sheet1!$B:$L,10,0)</f>
        <v>0</v>
      </c>
    </row>
    <row r="430" spans="1:13">
      <c r="A430">
        <v>10</v>
      </c>
      <c r="B430">
        <v>101774</v>
      </c>
      <c r="C430" t="s">
        <v>159</v>
      </c>
      <c r="D430">
        <v>4</v>
      </c>
      <c r="E430" t="s">
        <v>1747</v>
      </c>
      <c r="F430" t="str">
        <f t="shared" si="6"/>
        <v>巴涅西凯4</v>
      </c>
      <c r="G430">
        <f>VLOOKUP($F430,Sheet1!$B:$L,4,0)</f>
        <v>7</v>
      </c>
      <c r="H430">
        <f>IF($D430&lt;4,VLOOKUP($F430,Sheet1!$B:$L,5,0),IF(AND($D430=4,$A430=10),VLOOKUP($F430,Sheet1!$B:$L,5,0),-VLOOKUP($F430,Sheet1!$B:$L,5,0)))</f>
        <v>-100</v>
      </c>
      <c r="I430">
        <f>VLOOKUP($F430,Sheet1!$B:$L,6,0)</f>
        <v>-100</v>
      </c>
      <c r="J430" t="str">
        <f>IF($D430&lt;4,VLOOKUP($F430,Sheet1!$B:$L,7,0),IF($D430=4,LEFT(VLOOKUP($F430,Sheet1!$B:$L,7,0),LEN(VLOOKUP($F430,Sheet1!$B:$L,7,0))-1)&amp;INT($A430/10),0))</f>
        <v>action_fit_skill_qudongjianji_1</v>
      </c>
      <c r="K430" t="str">
        <f>VLOOKUP($F430,Sheet1!$B:$L,8,0)</f>
        <v>action_hit_jinsedaoguang</v>
      </c>
      <c r="L430" t="str">
        <f>VLOOKUP($F430,Sheet1!$B:$L,9,0)</f>
        <v>action_jiaxue_hit_1</v>
      </c>
      <c r="M430" s="61">
        <f>VLOOKUP($F430,Sheet1!$B:$L,10,0)</f>
        <v>0</v>
      </c>
    </row>
    <row r="431" spans="1:13">
      <c r="A431" s="62">
        <v>10</v>
      </c>
      <c r="B431" s="62">
        <v>200014</v>
      </c>
      <c r="C431" t="s">
        <v>317</v>
      </c>
      <c r="D431">
        <v>4</v>
      </c>
      <c r="E431" t="s">
        <v>1745</v>
      </c>
      <c r="F431" t="str">
        <f t="shared" si="6"/>
        <v>琦玉4</v>
      </c>
      <c r="G431" s="62">
        <f>VLOOKUP($F431,Sheet1!$B:$L,4,0)</f>
        <v>2</v>
      </c>
      <c r="H431" s="62">
        <f>IF($D431&lt;4,VLOOKUP($F431,Sheet1!$B:$L,5,0),IF(AND($D431=4,$A431=10),VLOOKUP($F431,Sheet1!$B:$L,5,0),-VLOOKUP($F431,Sheet1!$B:$L,5,0)))</f>
        <v>0</v>
      </c>
      <c r="I431" s="62">
        <f>VLOOKUP($F431,Sheet1!$B:$L,6,0)</f>
        <v>0</v>
      </c>
      <c r="J431" t="str">
        <f>IF($D431&lt;4,VLOOKUP($F431,Sheet1!$B:$L,7,0),IF($D431=4,LEFT(VLOOKUP($F431,Sheet1!$B:$L,7,0),LEN(VLOOKUP($F431,Sheet1!$B:$L,7,0))-1)&amp;INT($A431/10),0))</f>
        <v>action_fit_skill_renzhenouda_1</v>
      </c>
      <c r="K431" t="str">
        <f>VLOOKUP($F431,Sheet1!$B:$L,8,0)</f>
        <v>action_gedou_pt_hit_1</v>
      </c>
      <c r="L431" s="62">
        <f>VLOOKUP($F431,Sheet1!$B:$L,9,0)</f>
        <v>0</v>
      </c>
      <c r="M431" s="61">
        <f>VLOOKUP($F431,Sheet1!$B:$L,10,0)</f>
        <v>0</v>
      </c>
    </row>
    <row r="432" spans="1:13">
      <c r="A432">
        <v>10</v>
      </c>
      <c r="B432">
        <v>200234</v>
      </c>
      <c r="C432" t="s">
        <v>37</v>
      </c>
      <c r="D432">
        <v>4</v>
      </c>
      <c r="E432" t="s">
        <v>1754</v>
      </c>
      <c r="F432" t="str">
        <f t="shared" si="6"/>
        <v>甜心假面4</v>
      </c>
      <c r="G432">
        <f>VLOOKUP($F432,Sheet1!$B:$L,4,0)</f>
        <v>2</v>
      </c>
      <c r="H432">
        <f>IF($D432&lt;4,VLOOKUP($F432,Sheet1!$B:$L,5,0),IF(AND($D432=4,$A432=10),VLOOKUP($F432,Sheet1!$B:$L,5,0),-VLOOKUP($F432,Sheet1!$B:$L,5,0)))</f>
        <v>100</v>
      </c>
      <c r="I432">
        <f>VLOOKUP($F432,Sheet1!$B:$L,6,0)</f>
        <v>-100</v>
      </c>
      <c r="J432" t="str">
        <f>IF($D432&lt;4,VLOOKUP($F432,Sheet1!$B:$L,7,0),IF($D432=4,LEFT(VLOOKUP($F432,Sheet1!$B:$L,7,0),LEN(VLOOKUP($F432,Sheet1!$B:$L,7,0))-1)&amp;INT($A432/10),0))</f>
        <v>action_fit_skill_dinashanleiming_1</v>
      </c>
      <c r="K432" t="str">
        <f>VLOOKUP($F432,Sheet1!$B:$L,8,0)</f>
        <v>action_dian_hit_1</v>
      </c>
      <c r="L432">
        <f>VLOOKUP($F432,Sheet1!$B:$L,9,0)</f>
        <v>0</v>
      </c>
      <c r="M432" s="61">
        <f>VLOOKUP($F432,Sheet1!$B:$L,10,0)</f>
        <v>0</v>
      </c>
    </row>
    <row r="433" spans="1:13">
      <c r="A433">
        <v>10</v>
      </c>
      <c r="B433">
        <v>200344</v>
      </c>
      <c r="C433" t="s">
        <v>67</v>
      </c>
      <c r="D433">
        <v>4</v>
      </c>
      <c r="E433" t="s">
        <v>1747</v>
      </c>
      <c r="F433" t="str">
        <f t="shared" si="6"/>
        <v>性感囚犯4</v>
      </c>
      <c r="G433">
        <f>VLOOKUP($F433,Sheet1!$B:$L,4,0)</f>
        <v>2</v>
      </c>
      <c r="H433">
        <f>IF($D433&lt;4,VLOOKUP($F433,Sheet1!$B:$L,5,0),IF(AND($D433=4,$A433=10),VLOOKUP($F433,Sheet1!$B:$L,5,0),-VLOOKUP($F433,Sheet1!$B:$L,5,0)))</f>
        <v>-100</v>
      </c>
      <c r="I433">
        <f>VLOOKUP($F433,Sheet1!$B:$L,6,0)</f>
        <v>-200</v>
      </c>
      <c r="J433" t="str">
        <f>IF($D433&lt;4,VLOOKUP($F433,Sheet1!$B:$L,7,0),IF($D433=4,LEFT(VLOOKUP($F433,Sheet1!$B:$L,7,0),LEN(VLOOKUP($F433,Sheet1!$B:$L,7,0))-1)&amp;INT($A433/10),0))</f>
        <v>action_fit_skill_lianda_1</v>
      </c>
      <c r="K433" t="str">
        <f>VLOOKUP($F433,Sheet1!$B:$L,8,0)</f>
        <v>action_gedou_pt_hit_1</v>
      </c>
      <c r="L433">
        <f>VLOOKUP($F433,Sheet1!$B:$L,9,0)</f>
        <v>0</v>
      </c>
      <c r="M433" s="61">
        <f>VLOOKUP($F433,Sheet1!$B:$L,10,0)</f>
        <v>0</v>
      </c>
    </row>
    <row r="434" spans="1:13">
      <c r="A434">
        <v>10</v>
      </c>
      <c r="B434">
        <v>200784</v>
      </c>
      <c r="C434" t="s">
        <v>65</v>
      </c>
      <c r="D434">
        <v>4</v>
      </c>
      <c r="E434" t="s">
        <v>1754</v>
      </c>
      <c r="F434" t="str">
        <f t="shared" si="6"/>
        <v>阿修罗盔甲4</v>
      </c>
      <c r="G434">
        <f>VLOOKUP($F434,Sheet1!$B:$L,4,0)</f>
        <v>2</v>
      </c>
      <c r="H434">
        <f>IF($D434&lt;4,VLOOKUP($F434,Sheet1!$B:$L,5,0),IF(AND($D434=4,$A434=10),VLOOKUP($F434,Sheet1!$B:$L,5,0),-VLOOKUP($F434,Sheet1!$B:$L,5,0)))</f>
        <v>-100</v>
      </c>
      <c r="I434">
        <f>VLOOKUP($F434,Sheet1!$B:$L,6,0)</f>
        <v>-200</v>
      </c>
      <c r="J434" t="str">
        <f>IF($D434&lt;4,VLOOKUP($F434,Sheet1!$B:$L,7,0),IF($D434=4,LEFT(VLOOKUP($F434,Sheet1!$B:$L,7,0),LEN(VLOOKUP($F434,Sheet1!$B:$L,7,0))-1)&amp;INT($A434/10),0))</f>
        <v>action_fit_skill_yixingjudahua_1</v>
      </c>
      <c r="K434" t="str">
        <f>VLOOKUP($F434,Sheet1!$B:$L,8,0)</f>
        <v>action_gedou_hit_1</v>
      </c>
      <c r="L434">
        <f>VLOOKUP($F434,Sheet1!$B:$L,9,0)</f>
        <v>0</v>
      </c>
      <c r="M434" s="61">
        <f>VLOOKUP($F434,Sheet1!$B:$L,10,0)</f>
        <v>0</v>
      </c>
    </row>
    <row r="435" spans="1:13">
      <c r="A435">
        <v>10</v>
      </c>
      <c r="B435">
        <v>200894</v>
      </c>
      <c r="C435" t="s">
        <v>52</v>
      </c>
      <c r="D435">
        <v>4</v>
      </c>
      <c r="E435" t="s">
        <v>1751</v>
      </c>
      <c r="F435" t="str">
        <f t="shared" si="6"/>
        <v>警犬侠4</v>
      </c>
      <c r="G435">
        <f>VLOOKUP($F435,Sheet1!$B:$L,4,0)</f>
        <v>2</v>
      </c>
      <c r="H435">
        <f>IF($D435&lt;4,VLOOKUP($F435,Sheet1!$B:$L,5,0),IF(AND($D435=4,$A435=10),VLOOKUP($F435,Sheet1!$B:$L,5,0),-VLOOKUP($F435,Sheet1!$B:$L,5,0)))</f>
        <v>-100</v>
      </c>
      <c r="I435">
        <f>VLOOKUP($F435,Sheet1!$B:$L,6,0)</f>
        <v>-100</v>
      </c>
      <c r="J435" t="str">
        <f>IF($D435&lt;4,VLOOKUP($F435,Sheet1!$B:$L,7,0),IF($D435=4,LEFT(VLOOKUP($F435,Sheet1!$B:$L,7,0),LEN(VLOOKUP($F435,Sheet1!$B:$L,7,0))-1)&amp;INT($A435/10),0))</f>
        <v>action_fit_skill_yixingjudahua_1</v>
      </c>
      <c r="K435" t="str">
        <f>VLOOKUP($F435,Sheet1!$B:$L,8,0)</f>
        <v>action_gedou_hit_1</v>
      </c>
      <c r="L435">
        <f>VLOOKUP($F435,Sheet1!$B:$L,9,0)</f>
        <v>0</v>
      </c>
      <c r="M435" s="61">
        <f>VLOOKUP($F435,Sheet1!$B:$L,10,0)</f>
        <v>0</v>
      </c>
    </row>
    <row r="436" spans="1:13">
      <c r="A436">
        <v>10</v>
      </c>
      <c r="B436">
        <v>300014</v>
      </c>
      <c r="C436" t="s">
        <v>5</v>
      </c>
      <c r="D436">
        <v>4</v>
      </c>
      <c r="E436" t="s">
        <v>1747</v>
      </c>
      <c r="F436" t="str">
        <f t="shared" si="6"/>
        <v>深海之王4</v>
      </c>
      <c r="G436">
        <f>VLOOKUP($F436,Sheet1!$B:$L,4,0)</f>
        <v>2</v>
      </c>
      <c r="H436">
        <f>IF($D436&lt;4,VLOOKUP($F436,Sheet1!$B:$L,5,0),IF(AND($D436=4,$A436=10),VLOOKUP($F436,Sheet1!$B:$L,5,0),-VLOOKUP($F436,Sheet1!$B:$L,5,0)))</f>
        <v>-100</v>
      </c>
      <c r="I436">
        <f>VLOOKUP($F436,Sheet1!$B:$L,6,0)</f>
        <v>-100</v>
      </c>
      <c r="J436" t="str">
        <f>IF($D436&lt;4,VLOOKUP($F436,Sheet1!$B:$L,7,0),IF($D436=4,LEFT(VLOOKUP($F436,Sheet1!$B:$L,7,0),LEN(VLOOKUP($F436,Sheet1!$B:$L,7,0))-1)&amp;INT($A436/10),0))</f>
        <v>action_fit_skill_lianda_lv_1</v>
      </c>
      <c r="K436" t="str">
        <f>VLOOKUP($F436,Sheet1!$B:$L,8,0)</f>
        <v>action_gedou_hit_1</v>
      </c>
      <c r="L436">
        <f>VLOOKUP($F436,Sheet1!$B:$L,9,0)</f>
        <v>0</v>
      </c>
      <c r="M436" s="61">
        <f>VLOOKUP($F436,Sheet1!$B:$L,10,0)</f>
        <v>0</v>
      </c>
    </row>
    <row r="437" spans="1:13">
      <c r="A437">
        <v>10</v>
      </c>
      <c r="B437">
        <v>300344</v>
      </c>
      <c r="C437" t="s">
        <v>61</v>
      </c>
      <c r="D437">
        <v>4</v>
      </c>
      <c r="E437" t="s">
        <v>1748</v>
      </c>
      <c r="F437" t="str">
        <f t="shared" si="6"/>
        <v>外星女王4</v>
      </c>
      <c r="G437">
        <f>VLOOKUP($F437,Sheet1!$B:$L,4,0)</f>
        <v>2</v>
      </c>
      <c r="H437">
        <f>IF($D437&lt;4,VLOOKUP($F437,Sheet1!$B:$L,5,0),IF(AND($D437=4,$A437=10),VLOOKUP($F437,Sheet1!$B:$L,5,0),-VLOOKUP($F437,Sheet1!$B:$L,5,0)))</f>
        <v>100</v>
      </c>
      <c r="I437">
        <f>VLOOKUP($F437,Sheet1!$B:$L,6,0)</f>
        <v>-100</v>
      </c>
      <c r="J437" t="str">
        <f>IF($D437&lt;4,VLOOKUP($F437,Sheet1!$B:$L,7,0),IF($D437=4,LEFT(VLOOKUP($F437,Sheet1!$B:$L,7,0),LEN(VLOOKUP($F437,Sheet1!$B:$L,7,0))-1)&amp;INT($A437/10),0))</f>
        <v>action_fit_skill_nvwangfengfan_1</v>
      </c>
      <c r="K437" t="str">
        <f>VLOOKUP($F437,Sheet1!$B:$L,8,0)</f>
        <v>action_hit_1</v>
      </c>
      <c r="L437">
        <f>VLOOKUP($F437,Sheet1!$B:$L,9,0)</f>
        <v>0</v>
      </c>
      <c r="M437" s="61">
        <f>VLOOKUP($F437,Sheet1!$B:$L,10,0)</f>
        <v>0</v>
      </c>
    </row>
    <row r="438" spans="1:13">
      <c r="A438" s="65">
        <v>10</v>
      </c>
      <c r="B438" s="65">
        <v>300454</v>
      </c>
      <c r="C438" t="s">
        <v>0</v>
      </c>
      <c r="D438">
        <v>4</v>
      </c>
      <c r="E438" t="s">
        <v>1745</v>
      </c>
      <c r="F438" t="str">
        <f t="shared" si="6"/>
        <v>金属骑士4</v>
      </c>
      <c r="G438" s="65">
        <f>VLOOKUP($F438,Sheet1!$B:$L,4,0)</f>
        <v>2</v>
      </c>
      <c r="H438" s="65">
        <f>IF($D438&lt;4,VLOOKUP($F438,Sheet1!$B:$L,5,0),IF(AND($D438=4,$A438=10),VLOOKUP($F438,Sheet1!$B:$L,5,0),-VLOOKUP($F438,Sheet1!$B:$L,5,0)))</f>
        <v>-100</v>
      </c>
      <c r="I438" s="65">
        <f>VLOOKUP($F438,Sheet1!$B:$L,6,0)</f>
        <v>-200</v>
      </c>
      <c r="J438" t="str">
        <f>IF($D438&lt;4,VLOOKUP($F438,Sheet1!$B:$L,7,0),IF($D438=4,LEFT(VLOOKUP($F438,Sheet1!$B:$L,7,0),LEN(VLOOKUP($F438,Sheet1!$B:$L,7,0))-1)&amp;INT($A438/10),0))</f>
        <v>action_fit_skill_daodan_1</v>
      </c>
      <c r="K438" t="str">
        <f>VLOOKUP($F438,Sheet1!$B:$L,8,0)</f>
        <v>action_hit_baozha</v>
      </c>
      <c r="L438" s="65">
        <f>VLOOKUP($F438,Sheet1!$B:$L,9,0)</f>
        <v>0</v>
      </c>
      <c r="M438" s="61">
        <f>VLOOKUP($F438,Sheet1!$B:$L,10,0)</f>
        <v>0</v>
      </c>
    </row>
    <row r="439" spans="1:13">
      <c r="A439">
        <v>10</v>
      </c>
      <c r="B439">
        <v>300564</v>
      </c>
      <c r="C439" t="s">
        <v>64</v>
      </c>
      <c r="D439">
        <v>4</v>
      </c>
      <c r="E439" t="s">
        <v>1749</v>
      </c>
      <c r="F439" t="str">
        <f t="shared" si="6"/>
        <v>丘舞太刀4</v>
      </c>
      <c r="G439">
        <f>VLOOKUP($F439,Sheet1!$B:$L,4,0)</f>
        <v>5</v>
      </c>
      <c r="H439">
        <f>IF($D439&lt;4,VLOOKUP($F439,Sheet1!$B:$L,5,0),IF(AND($D439=4,$A439=10),VLOOKUP($F439,Sheet1!$B:$L,5,0),-VLOOKUP($F439,Sheet1!$B:$L,5,0)))</f>
        <v>-100</v>
      </c>
      <c r="I439">
        <f>VLOOKUP($F439,Sheet1!$B:$L,6,0)</f>
        <v>-230</v>
      </c>
      <c r="J439" t="str">
        <f>IF($D439&lt;4,VLOOKUP($F439,Sheet1!$B:$L,7,0),IF($D439=4,LEFT(VLOOKUP($F439,Sheet1!$B:$L,7,0),LEN(VLOOKUP($F439,Sheet1!$B:$L,7,0))-1)&amp;INT($A439/10),0))</f>
        <v>action_fit_skill_yuanzizhan_1</v>
      </c>
      <c r="K439" t="str">
        <f>VLOOKUP($F439,Sheet1!$B:$L,8,0)</f>
        <v>action_hit_daoguang_1</v>
      </c>
      <c r="L439">
        <f>VLOOKUP($F439,Sheet1!$B:$L,9,0)</f>
        <v>0</v>
      </c>
      <c r="M439" s="61">
        <f>VLOOKUP($F439,Sheet1!$B:$L,10,0)</f>
        <v>0</v>
      </c>
    </row>
    <row r="440" spans="1:13">
      <c r="A440">
        <v>10</v>
      </c>
      <c r="B440">
        <v>300674</v>
      </c>
      <c r="C440" t="s">
        <v>318</v>
      </c>
      <c r="D440">
        <v>4</v>
      </c>
      <c r="E440" t="s">
        <v>1748</v>
      </c>
      <c r="F440" t="str">
        <f t="shared" si="6"/>
        <v>原子武士4</v>
      </c>
      <c r="G440">
        <f>VLOOKUP($F440,Sheet1!$B:$L,4,0)</f>
        <v>5</v>
      </c>
      <c r="H440">
        <f>IF($D440&lt;4,VLOOKUP($F440,Sheet1!$B:$L,5,0),IF(AND($D440=4,$A440=10),VLOOKUP($F440,Sheet1!$B:$L,5,0),-VLOOKUP($F440,Sheet1!$B:$L,5,0)))</f>
        <v>-100</v>
      </c>
      <c r="I440">
        <f>VLOOKUP($F440,Sheet1!$B:$L,6,0)</f>
        <v>-230</v>
      </c>
      <c r="J440" t="str">
        <f>IF($D440&lt;4,VLOOKUP($F440,Sheet1!$B:$L,7,0),IF($D440=4,LEFT(VLOOKUP($F440,Sheet1!$B:$L,7,0),LEN(VLOOKUP($F440,Sheet1!$B:$L,7,0))-1)&amp;INT($A440/10),0))</f>
        <v>action_fit_skill_yuanzizhan_1</v>
      </c>
      <c r="K440" t="str">
        <f>VLOOKUP($F440,Sheet1!$B:$L,8,0)</f>
        <v>action_hit_daoguang_1</v>
      </c>
      <c r="L440">
        <f>VLOOKUP($F440,Sheet1!$B:$L,9,0)</f>
        <v>0</v>
      </c>
      <c r="M440" s="61">
        <f>VLOOKUP($F440,Sheet1!$B:$L,10,0)</f>
        <v>0</v>
      </c>
    </row>
    <row r="441" spans="1:13">
      <c r="A441">
        <v>10</v>
      </c>
      <c r="B441">
        <v>400014</v>
      </c>
      <c r="C441" t="s">
        <v>34</v>
      </c>
      <c r="D441">
        <v>4</v>
      </c>
      <c r="E441" t="s">
        <v>1745</v>
      </c>
      <c r="F441" t="str">
        <f t="shared" si="6"/>
        <v>波罗斯4</v>
      </c>
      <c r="G441">
        <f>VLOOKUP($F441,Sheet1!$B:$L,4,0)</f>
        <v>2</v>
      </c>
      <c r="H441">
        <f>IF($D441&lt;4,VLOOKUP($F441,Sheet1!$B:$L,5,0),IF(AND($D441=4,$A441=10),VLOOKUP($F441,Sheet1!$B:$L,5,0),-VLOOKUP($F441,Sheet1!$B:$L,5,0)))</f>
        <v>-100</v>
      </c>
      <c r="I441">
        <f>VLOOKUP($F441,Sheet1!$B:$L,6,0)</f>
        <v>-300</v>
      </c>
      <c r="J441" t="str">
        <f>IF($D441&lt;4,VLOOKUP($F441,Sheet1!$B:$L,7,0),IF($D441=4,LEFT(VLOOKUP($F441,Sheet1!$B:$L,7,0),LEN(VLOOKUP($F441,Sheet1!$B:$L,7,0))-1)&amp;INT($A441/10),0))</f>
        <v>action_fit_skill_paoxiaopao_1</v>
      </c>
      <c r="K441" t="str">
        <f>VLOOKUP($F441,Sheet1!$B:$L,8,0)</f>
        <v>action_hit_1</v>
      </c>
      <c r="L441" t="str">
        <f>VLOOKUP($F441,Sheet1!$B:$L,9,0)</f>
        <v>action_jiaxue_hit_1</v>
      </c>
      <c r="M441" s="61">
        <f>VLOOKUP($F441,Sheet1!$B:$L,10,0)</f>
        <v>0</v>
      </c>
    </row>
    <row r="442" spans="1:13">
      <c r="A442">
        <v>10</v>
      </c>
      <c r="B442">
        <v>400344</v>
      </c>
      <c r="C442" t="s">
        <v>307</v>
      </c>
      <c r="D442">
        <v>4</v>
      </c>
      <c r="E442" t="s">
        <v>1749</v>
      </c>
      <c r="F442" t="str">
        <f t="shared" si="6"/>
        <v>无证骑士4</v>
      </c>
      <c r="G442">
        <f>VLOOKUP($F442,Sheet1!$B:$L,4,0)</f>
        <v>2</v>
      </c>
      <c r="H442">
        <f>IF($D442&lt;4,VLOOKUP($F442,Sheet1!$B:$L,5,0),IF(AND($D442=4,$A442=10),VLOOKUP($F442,Sheet1!$B:$L,5,0),-VLOOKUP($F442,Sheet1!$B:$L,5,0)))</f>
        <v>-100</v>
      </c>
      <c r="I442">
        <f>VLOOKUP($F442,Sheet1!$B:$L,6,0)</f>
        <v>-200</v>
      </c>
      <c r="J442" t="str">
        <f>IF($D442&lt;4,VLOOKUP($F442,Sheet1!$B:$L,7,0),IF($D442=4,LEFT(VLOOKUP($F442,Sheet1!$B:$L,7,0),LEN(VLOOKUP($F442,Sheet1!$B:$L,7,0))-1)&amp;INT($A442/10),0))</f>
        <v>action_fit_skill_zhengyizhuangji_1</v>
      </c>
      <c r="K442" t="str">
        <f>VLOOKUP($F442,Sheet1!$B:$L,8,0)</f>
        <v>action_hit_1</v>
      </c>
      <c r="L442">
        <f>VLOOKUP($F442,Sheet1!$B:$L,9,0)</f>
        <v>0</v>
      </c>
      <c r="M442" s="61">
        <f>VLOOKUP($F442,Sheet1!$B:$L,10,0)</f>
        <v>0</v>
      </c>
    </row>
    <row r="443" spans="1:13">
      <c r="A443" s="65">
        <v>10</v>
      </c>
      <c r="B443" s="65">
        <v>400454</v>
      </c>
      <c r="C443" t="s">
        <v>32</v>
      </c>
      <c r="D443">
        <v>4</v>
      </c>
      <c r="E443" t="s">
        <v>1745</v>
      </c>
      <c r="F443" t="str">
        <f t="shared" si="6"/>
        <v>饿狼4</v>
      </c>
      <c r="G443" s="65">
        <f>VLOOKUP($F443,Sheet1!$B:$L,4,0)</f>
        <v>2</v>
      </c>
      <c r="H443" s="65">
        <f>IF($D443&lt;4,VLOOKUP($F443,Sheet1!$B:$L,5,0),IF(AND($D443=4,$A443=10),VLOOKUP($F443,Sheet1!$B:$L,5,0),-VLOOKUP($F443,Sheet1!$B:$L,5,0)))</f>
        <v>-100</v>
      </c>
      <c r="I443" s="65">
        <f>VLOOKUP($F443,Sheet1!$B:$L,6,0)</f>
        <v>-200</v>
      </c>
      <c r="J443" t="str">
        <f>IF($D443&lt;4,VLOOKUP($F443,Sheet1!$B:$L,7,0),IF($D443=4,LEFT(VLOOKUP($F443,Sheet1!$B:$L,7,0),LEN(VLOOKUP($F443,Sheet1!$B:$L,7,0))-1)&amp;INT($A443/10),0))</f>
        <v>action_fit_skill_liushuiyansuiquan_1</v>
      </c>
      <c r="K443" t="str">
        <f>VLOOKUP($F443,Sheet1!$B:$L,8,0)</f>
        <v>action_hit_1</v>
      </c>
      <c r="L443" s="65">
        <f>VLOOKUP($F443,Sheet1!$B:$L,9,0)</f>
        <v>0</v>
      </c>
      <c r="M443" s="61">
        <f>VLOOKUP($F443,Sheet1!$B:$L,10,0)</f>
        <v>0</v>
      </c>
    </row>
    <row r="444" spans="1:13">
      <c r="A444">
        <v>10</v>
      </c>
      <c r="B444">
        <v>401334</v>
      </c>
      <c r="C444" t="s">
        <v>323</v>
      </c>
      <c r="D444">
        <v>4</v>
      </c>
      <c r="E444" t="s">
        <v>1750</v>
      </c>
      <c r="F444" t="str">
        <f t="shared" si="6"/>
        <v>万年蝉成虫4</v>
      </c>
      <c r="G444">
        <f>VLOOKUP($F444,Sheet1!$B:$L,4,0)</f>
        <v>2</v>
      </c>
      <c r="H444">
        <f>IF($D444&lt;4,VLOOKUP($F444,Sheet1!$B:$L,5,0),IF(AND($D444=4,$A444=10),VLOOKUP($F444,Sheet1!$B:$L,5,0),-VLOOKUP($F444,Sheet1!$B:$L,5,0)))</f>
        <v>-100</v>
      </c>
      <c r="I444">
        <f>VLOOKUP($F444,Sheet1!$B:$L,6,0)</f>
        <v>-200</v>
      </c>
      <c r="J444" t="str">
        <f>IF($D444&lt;4,VLOOKUP($F444,Sheet1!$B:$L,7,0),IF($D444=4,LEFT(VLOOKUP($F444,Sheet1!$B:$L,7,0),LEN(VLOOKUP($F444,Sheet1!$B:$L,7,0))-1)&amp;INT($A444/10),0))</f>
        <v>action_fit_skill_yixingjudahua_1</v>
      </c>
      <c r="K444" t="str">
        <f>VLOOKUP($F444,Sheet1!$B:$L,8,0)</f>
        <v>action_gedou_hit_1</v>
      </c>
      <c r="L444">
        <f>VLOOKUP($F444,Sheet1!$B:$L,9,0)</f>
        <v>0</v>
      </c>
      <c r="M444" s="61">
        <f>VLOOKUP($F444,Sheet1!$B:$L,10,0)</f>
        <v>0</v>
      </c>
    </row>
    <row r="445" spans="1:13">
      <c r="A445">
        <v>10</v>
      </c>
      <c r="B445">
        <v>401444</v>
      </c>
      <c r="C445" t="s">
        <v>8</v>
      </c>
      <c r="D445">
        <v>4</v>
      </c>
      <c r="E445" t="s">
        <v>1745</v>
      </c>
      <c r="F445" t="str">
        <f t="shared" si="6"/>
        <v>变异巨人4</v>
      </c>
      <c r="G445">
        <f>VLOOKUP($F445,Sheet1!$B:$L,4,0)</f>
        <v>2</v>
      </c>
      <c r="H445">
        <f>IF($D445&lt;4,VLOOKUP($F445,Sheet1!$B:$L,5,0),IF(AND($D445=4,$A445=10),VLOOKUP($F445,Sheet1!$B:$L,5,0),-VLOOKUP($F445,Sheet1!$B:$L,5,0)))</f>
        <v>-100</v>
      </c>
      <c r="I445">
        <f>VLOOKUP($F445,Sheet1!$B:$L,6,0)</f>
        <v>-200</v>
      </c>
      <c r="J445" t="str">
        <f>IF($D445&lt;4,VLOOKUP($F445,Sheet1!$B:$L,7,0),IF($D445=4,LEFT(VLOOKUP($F445,Sheet1!$B:$L,7,0),LEN(VLOOKUP($F445,Sheet1!$B:$L,7,0))-1)&amp;INT($A445/10),0))</f>
        <v>action_fit_skill_yixingjudahua_1</v>
      </c>
      <c r="K445" t="str">
        <f>VLOOKUP($F445,Sheet1!$B:$L,8,0)</f>
        <v>action_gedou_hit_1</v>
      </c>
      <c r="L445">
        <f>VLOOKUP($F445,Sheet1!$B:$L,9,0)</f>
        <v>0</v>
      </c>
      <c r="M445" s="61">
        <f>VLOOKUP($F445,Sheet1!$B:$L,10,0)</f>
        <v>0</v>
      </c>
    </row>
    <row r="446" spans="1:13">
      <c r="A446">
        <v>10</v>
      </c>
      <c r="B446">
        <v>401884</v>
      </c>
      <c r="C446" t="s">
        <v>58</v>
      </c>
      <c r="D446">
        <v>4</v>
      </c>
      <c r="E446" t="s">
        <v>1754</v>
      </c>
      <c r="F446" t="str">
        <f t="shared" si="6"/>
        <v>驱动骑士4</v>
      </c>
      <c r="G446">
        <f>VLOOKUP($F446,Sheet1!$B:$L,4,0)</f>
        <v>2</v>
      </c>
      <c r="H446">
        <f>IF($D446&lt;4,VLOOKUP($F446,Sheet1!$B:$L,5,0),IF(AND($D446=4,$A446=10),VLOOKUP($F446,Sheet1!$B:$L,5,0),-VLOOKUP($F446,Sheet1!$B:$L,5,0)))</f>
        <v>-100</v>
      </c>
      <c r="I446">
        <f>VLOOKUP($F446,Sheet1!$B:$L,6,0)</f>
        <v>0</v>
      </c>
      <c r="J446" t="str">
        <f>IF($D446&lt;4,VLOOKUP($F446,Sheet1!$B:$L,7,0),IF($D446=4,LEFT(VLOOKUP($F446,Sheet1!$B:$L,7,0),LEN(VLOOKUP($F446,Sheet1!$B:$L,7,0))-1)&amp;INT($A446/10),0))</f>
        <v>action_fit_skill_qudongjianji_1</v>
      </c>
      <c r="K446" t="str">
        <f>VLOOKUP($F446,Sheet1!$B:$L,8,0)</f>
        <v>action_hit_jinsedaoguang</v>
      </c>
      <c r="L446">
        <f>VLOOKUP($F446,Sheet1!$B:$L,9,0)</f>
        <v>0</v>
      </c>
      <c r="M446" s="61">
        <f>VLOOKUP($F446,Sheet1!$B:$L,10,0)</f>
        <v>0</v>
      </c>
    </row>
    <row r="447" spans="1:13">
      <c r="A447">
        <v>10</v>
      </c>
      <c r="B447">
        <v>100019</v>
      </c>
      <c r="C447" t="s">
        <v>28</v>
      </c>
      <c r="D447">
        <v>4</v>
      </c>
      <c r="E447" t="s">
        <v>1745</v>
      </c>
      <c r="F447" t="str">
        <f t="shared" si="6"/>
        <v>小龙卷4</v>
      </c>
      <c r="G447">
        <f>VLOOKUP($F447,Sheet1!$B:$L,4,0)</f>
        <v>2</v>
      </c>
      <c r="H447">
        <f>IF($D447&lt;4,VLOOKUP($F447,Sheet1!$B:$L,5,0),IF(AND($D447=4,$A447=10),VLOOKUP($F447,Sheet1!$B:$L,5,0),-VLOOKUP($F447,Sheet1!$B:$L,5,0)))</f>
        <v>100</v>
      </c>
      <c r="I447">
        <f>VLOOKUP($F447,Sheet1!$B:$L,6,0)</f>
        <v>-200</v>
      </c>
      <c r="J447" t="str">
        <f>IF($D447&lt;4,VLOOKUP($F447,Sheet1!$B:$L,7,0),IF($D447=4,LEFT(VLOOKUP($F447,Sheet1!$B:$L,7,0),LEN(VLOOKUP($F447,Sheet1!$B:$L,7,0))-1)&amp;INT($A447/10),0))</f>
        <v>action_fit_skill_xuanzhuanfengbao_1</v>
      </c>
      <c r="K447" t="str">
        <f>VLOOKUP($F447,Sheet1!$B:$L,8,0)</f>
        <v>action_dian_pt_hit_1</v>
      </c>
      <c r="L447">
        <f>VLOOKUP($F447,Sheet1!$B:$L,9,0)</f>
        <v>0</v>
      </c>
      <c r="M447" s="61">
        <f>VLOOKUP($F447,Sheet1!$B:$L,10,0)</f>
        <v>0</v>
      </c>
    </row>
    <row r="448" spans="1:13">
      <c r="A448">
        <v>10</v>
      </c>
      <c r="B448">
        <v>100569</v>
      </c>
      <c r="C448" t="s">
        <v>21</v>
      </c>
      <c r="D448">
        <v>4</v>
      </c>
      <c r="E448" t="s">
        <v>1745</v>
      </c>
      <c r="F448" t="str">
        <f t="shared" si="6"/>
        <v>音速索尼克4</v>
      </c>
      <c r="G448">
        <f>VLOOKUP($F448,Sheet1!$B:$L,4,0)</f>
        <v>2</v>
      </c>
      <c r="H448">
        <f>IF($D448&lt;4,VLOOKUP($F448,Sheet1!$B:$L,5,0),IF(AND($D448=4,$A448=10),VLOOKUP($F448,Sheet1!$B:$L,5,0),-VLOOKUP($F448,Sheet1!$B:$L,5,0)))</f>
        <v>-100</v>
      </c>
      <c r="I448">
        <f>VLOOKUP($F448,Sheet1!$B:$L,6,0)</f>
        <v>-235</v>
      </c>
      <c r="J448" t="str">
        <f>IF($D448&lt;4,VLOOKUP($F448,Sheet1!$B:$L,7,0),IF($D448=4,LEFT(VLOOKUP($F448,Sheet1!$B:$L,7,0),LEN(VLOOKUP($F448,Sheet1!$B:$L,7,0))-1)&amp;INT($A448/10),0))</f>
        <v>action_fit_skill_yinsushanguang_1</v>
      </c>
      <c r="K448" t="str">
        <f>VLOOKUP($F448,Sheet1!$B:$L,8,0)</f>
        <v>action_hit_daoguang_zise</v>
      </c>
      <c r="L448">
        <f>VLOOKUP($F448,Sheet1!$B:$L,9,0)</f>
        <v>0</v>
      </c>
      <c r="M448" s="61">
        <f>VLOOKUP($F448,Sheet1!$B:$L,10,0)</f>
        <v>0</v>
      </c>
    </row>
    <row r="449" spans="1:13">
      <c r="A449">
        <v>10</v>
      </c>
      <c r="B449">
        <v>200019</v>
      </c>
      <c r="C449" t="s">
        <v>317</v>
      </c>
      <c r="D449">
        <v>4</v>
      </c>
      <c r="E449" t="s">
        <v>1745</v>
      </c>
      <c r="F449" t="str">
        <f t="shared" si="6"/>
        <v>琦玉4</v>
      </c>
      <c r="G449">
        <f>VLOOKUP($F449,Sheet1!$B:$L,4,0)</f>
        <v>2</v>
      </c>
      <c r="H449">
        <f>IF($D449&lt;4,VLOOKUP($F449,Sheet1!$B:$L,5,0),IF(AND($D449=4,$A449=10),VLOOKUP($F449,Sheet1!$B:$L,5,0),-VLOOKUP($F449,Sheet1!$B:$L,5,0)))</f>
        <v>0</v>
      </c>
      <c r="I449">
        <f>VLOOKUP($F449,Sheet1!$B:$L,6,0)</f>
        <v>0</v>
      </c>
      <c r="J449" t="str">
        <f>IF($D449&lt;4,VLOOKUP($F449,Sheet1!$B:$L,7,0),IF($D449=4,LEFT(VLOOKUP($F449,Sheet1!$B:$L,7,0),LEN(VLOOKUP($F449,Sheet1!$B:$L,7,0))-1)&amp;INT($A449/10),0))</f>
        <v>action_fit_skill_renzhenouda_1</v>
      </c>
      <c r="K449" t="str">
        <f>VLOOKUP($F449,Sheet1!$B:$L,8,0)</f>
        <v>action_gedou_pt_hit_1</v>
      </c>
      <c r="L449">
        <f>VLOOKUP($F449,Sheet1!$B:$L,9,0)</f>
        <v>0</v>
      </c>
      <c r="M449" s="61">
        <f>VLOOKUP($F449,Sheet1!$B:$L,10,0)</f>
        <v>0</v>
      </c>
    </row>
    <row r="450" spans="1:13">
      <c r="A450">
        <v>10</v>
      </c>
      <c r="B450">
        <v>200789</v>
      </c>
      <c r="C450" t="s">
        <v>65</v>
      </c>
      <c r="D450">
        <v>4</v>
      </c>
      <c r="E450" t="s">
        <v>1754</v>
      </c>
      <c r="F450" t="str">
        <f t="shared" si="6"/>
        <v>阿修罗盔甲4</v>
      </c>
      <c r="G450">
        <f>VLOOKUP($F450,Sheet1!$B:$L,4,0)</f>
        <v>2</v>
      </c>
      <c r="H450">
        <f>IF($D450&lt;4,VLOOKUP($F450,Sheet1!$B:$L,5,0),IF(AND($D450=4,$A450=10),VLOOKUP($F450,Sheet1!$B:$L,5,0),-VLOOKUP($F450,Sheet1!$B:$L,5,0)))</f>
        <v>-100</v>
      </c>
      <c r="I450">
        <f>VLOOKUP($F450,Sheet1!$B:$L,6,0)</f>
        <v>-200</v>
      </c>
      <c r="J450" t="str">
        <f>IF($D450&lt;4,VLOOKUP($F450,Sheet1!$B:$L,7,0),IF($D450=4,LEFT(VLOOKUP($F450,Sheet1!$B:$L,7,0),LEN(VLOOKUP($F450,Sheet1!$B:$L,7,0))-1)&amp;INT($A450/10),0))</f>
        <v>action_fit_skill_yixingjudahua_1</v>
      </c>
      <c r="K450" t="str">
        <f>VLOOKUP($F450,Sheet1!$B:$L,8,0)</f>
        <v>action_gedou_hit_1</v>
      </c>
      <c r="L450">
        <f>VLOOKUP($F450,Sheet1!$B:$L,9,0)</f>
        <v>0</v>
      </c>
      <c r="M450" s="61">
        <f>VLOOKUP($F450,Sheet1!$B:$L,10,0)</f>
        <v>0</v>
      </c>
    </row>
    <row r="451" spans="1:13">
      <c r="A451">
        <v>10</v>
      </c>
      <c r="B451">
        <v>300019</v>
      </c>
      <c r="C451" t="s">
        <v>5</v>
      </c>
      <c r="D451">
        <v>4</v>
      </c>
      <c r="E451" t="s">
        <v>1747</v>
      </c>
      <c r="F451" t="str">
        <f t="shared" si="6"/>
        <v>深海之王4</v>
      </c>
      <c r="G451">
        <f>VLOOKUP($F451,Sheet1!$B:$L,4,0)</f>
        <v>2</v>
      </c>
      <c r="H451">
        <f>IF($D451&lt;4,VLOOKUP($F451,Sheet1!$B:$L,5,0),IF(AND($D451=4,$A451=10),VLOOKUP($F451,Sheet1!$B:$L,5,0),-VLOOKUP($F451,Sheet1!$B:$L,5,0)))</f>
        <v>-100</v>
      </c>
      <c r="I451">
        <f>VLOOKUP($F451,Sheet1!$B:$L,6,0)</f>
        <v>-100</v>
      </c>
      <c r="J451" t="str">
        <f>IF($D451&lt;4,VLOOKUP($F451,Sheet1!$B:$L,7,0),IF($D451=4,LEFT(VLOOKUP($F451,Sheet1!$B:$L,7,0),LEN(VLOOKUP($F451,Sheet1!$B:$L,7,0))-1)&amp;INT($A451/10),0))</f>
        <v>action_fit_skill_lianda_lv_1</v>
      </c>
      <c r="K451" t="str">
        <f>VLOOKUP($F451,Sheet1!$B:$L,8,0)</f>
        <v>action_gedou_hit_1</v>
      </c>
      <c r="L451">
        <f>VLOOKUP($F451,Sheet1!$B:$L,9,0)</f>
        <v>0</v>
      </c>
      <c r="M451" s="61">
        <f>VLOOKUP($F451,Sheet1!$B:$L,10,0)</f>
        <v>0</v>
      </c>
    </row>
    <row r="452" spans="1:13">
      <c r="A452" s="65">
        <v>10</v>
      </c>
      <c r="B452" s="65">
        <v>300459</v>
      </c>
      <c r="C452" t="s">
        <v>0</v>
      </c>
      <c r="D452">
        <v>4</v>
      </c>
      <c r="E452" t="s">
        <v>1745</v>
      </c>
      <c r="F452" t="str">
        <f t="shared" si="6"/>
        <v>金属骑士4</v>
      </c>
      <c r="G452" s="65">
        <f>VLOOKUP($F452,Sheet1!$B:$L,4,0)</f>
        <v>2</v>
      </c>
      <c r="H452" s="65">
        <f>IF($D452&lt;4,VLOOKUP($F452,Sheet1!$B:$L,5,0),IF(AND($D452=4,$A452=10),VLOOKUP($F452,Sheet1!$B:$L,5,0),-VLOOKUP($F452,Sheet1!$B:$L,5,0)))</f>
        <v>-100</v>
      </c>
      <c r="I452" s="65">
        <f>VLOOKUP($F452,Sheet1!$B:$L,6,0)</f>
        <v>-200</v>
      </c>
      <c r="J452" s="65" t="str">
        <f>IF($D452&lt;4,VLOOKUP($F452,Sheet1!$B:$L,7,0),IF($D452=4,LEFT(VLOOKUP($F452,Sheet1!$B:$L,7,0),LEN(VLOOKUP($F452,Sheet1!$B:$L,7,0))-1)&amp;INT($A452/10),0))</f>
        <v>action_fit_skill_daodan_1</v>
      </c>
      <c r="K452" s="65" t="str">
        <f>VLOOKUP($F452,Sheet1!$B:$L,8,0)</f>
        <v>action_hit_baozha</v>
      </c>
      <c r="L452" s="65">
        <f>VLOOKUP($F452,Sheet1!$B:$L,9,0)</f>
        <v>0</v>
      </c>
      <c r="M452" s="61">
        <f>VLOOKUP($F452,Sheet1!$B:$L,10,0)</f>
        <v>0</v>
      </c>
    </row>
    <row r="453" spans="1:13">
      <c r="A453">
        <v>10</v>
      </c>
      <c r="B453">
        <v>400019</v>
      </c>
      <c r="C453" t="s">
        <v>34</v>
      </c>
      <c r="D453">
        <v>4</v>
      </c>
      <c r="E453" t="s">
        <v>1745</v>
      </c>
      <c r="F453" t="str">
        <f t="shared" si="6"/>
        <v>波罗斯4</v>
      </c>
      <c r="G453">
        <f>VLOOKUP($F453,Sheet1!$B:$L,4,0)</f>
        <v>2</v>
      </c>
      <c r="H453">
        <f>IF($D453&lt;4,VLOOKUP($F453,Sheet1!$B:$L,5,0),IF(AND($D453=4,$A453=10),VLOOKUP($F453,Sheet1!$B:$L,5,0),-VLOOKUP($F453,Sheet1!$B:$L,5,0)))</f>
        <v>-100</v>
      </c>
      <c r="I453">
        <f>VLOOKUP($F453,Sheet1!$B:$L,6,0)</f>
        <v>-300</v>
      </c>
      <c r="J453" t="str">
        <f>IF($D453&lt;4,VLOOKUP($F453,Sheet1!$B:$L,7,0),IF($D453=4,LEFT(VLOOKUP($F453,Sheet1!$B:$L,7,0),LEN(VLOOKUP($F453,Sheet1!$B:$L,7,0))-1)&amp;INT($A453/10),0))</f>
        <v>action_fit_skill_paoxiaopao_1</v>
      </c>
      <c r="K453" t="str">
        <f>VLOOKUP($F453,Sheet1!$B:$L,8,0)</f>
        <v>action_hit_1</v>
      </c>
      <c r="L453" t="str">
        <f>VLOOKUP($F453,Sheet1!$B:$L,9,0)</f>
        <v>action_jiaxue_hit_1</v>
      </c>
      <c r="M453" s="61">
        <f>VLOOKUP($F453,Sheet1!$B:$L,10,0)</f>
        <v>0</v>
      </c>
    </row>
    <row r="454" spans="1:13">
      <c r="A454">
        <v>10</v>
      </c>
      <c r="B454">
        <v>400459</v>
      </c>
      <c r="C454" t="s">
        <v>32</v>
      </c>
      <c r="D454">
        <v>4</v>
      </c>
      <c r="E454" t="s">
        <v>1745</v>
      </c>
      <c r="F454" t="str">
        <f t="shared" si="6"/>
        <v>饿狼4</v>
      </c>
      <c r="G454">
        <f>VLOOKUP($F454,Sheet1!$B:$L,4,0)</f>
        <v>2</v>
      </c>
      <c r="H454">
        <f>IF($D454&lt;4,VLOOKUP($F454,Sheet1!$B:$L,5,0),IF(AND($D454=4,$A454=10),VLOOKUP($F454,Sheet1!$B:$L,5,0),-VLOOKUP($F454,Sheet1!$B:$L,5,0)))</f>
        <v>-100</v>
      </c>
      <c r="I454">
        <f>VLOOKUP($F454,Sheet1!$B:$L,6,0)</f>
        <v>-200</v>
      </c>
      <c r="J454" t="str">
        <f>IF($D454&lt;4,VLOOKUP($F454,Sheet1!$B:$L,7,0),IF($D454=4,LEFT(VLOOKUP($F454,Sheet1!$B:$L,7,0),LEN(VLOOKUP($F454,Sheet1!$B:$L,7,0))-1)&amp;INT($A454/10),0))</f>
        <v>action_fit_skill_liushuiyansuiquan_1</v>
      </c>
      <c r="K454" t="str">
        <f>VLOOKUP($F454,Sheet1!$B:$L,8,0)</f>
        <v>action_hit_1</v>
      </c>
      <c r="L454">
        <f>VLOOKUP($F454,Sheet1!$B:$L,9,0)</f>
        <v>0</v>
      </c>
      <c r="M454" s="61">
        <f>VLOOKUP($F454,Sheet1!$B:$L,10,0)</f>
        <v>0</v>
      </c>
    </row>
    <row r="455" spans="1:13">
      <c r="A455">
        <v>20</v>
      </c>
      <c r="B455">
        <v>100014</v>
      </c>
      <c r="C455" t="s">
        <v>28</v>
      </c>
      <c r="D455">
        <v>4</v>
      </c>
      <c r="E455" t="s">
        <v>1745</v>
      </c>
      <c r="F455" t="str">
        <f t="shared" ref="F455:F518" si="7">IF(TYPE($C455)=2,$C455&amp;$D455,INT($C455&amp;$D455))</f>
        <v>小龙卷4</v>
      </c>
      <c r="G455">
        <f>VLOOKUP($F455,Sheet1!$B:$L,4,0)</f>
        <v>2</v>
      </c>
      <c r="H455">
        <f>IF($D455&lt;4,VLOOKUP($F455,Sheet1!$B:$L,5,0),IF(AND($D455=4,$A455=10),VLOOKUP($F455,Sheet1!$B:$L,5,0),-VLOOKUP($F455,Sheet1!$B:$L,5,0)))</f>
        <v>-100</v>
      </c>
      <c r="I455">
        <f>VLOOKUP($F455,Sheet1!$B:$L,6,0)</f>
        <v>-200</v>
      </c>
      <c r="J455" t="str">
        <f>IF($D455&lt;4,VLOOKUP($F455,Sheet1!$B:$L,7,0),IF($D455=4,LEFT(VLOOKUP($F455,Sheet1!$B:$L,7,0),LEN(VLOOKUP($F455,Sheet1!$B:$L,7,0))-1)&amp;INT($A455/10),0))</f>
        <v>action_fit_skill_xuanzhuanfengbao_2</v>
      </c>
      <c r="K455" t="str">
        <f>VLOOKUP($F455,Sheet1!$B:$L,8,0)</f>
        <v>action_dian_pt_hit_1</v>
      </c>
      <c r="L455">
        <f>VLOOKUP($F455,Sheet1!$B:$L,9,0)</f>
        <v>0</v>
      </c>
      <c r="M455" s="61">
        <f>VLOOKUP($F455,Sheet1!$B:$L,10,0)</f>
        <v>0</v>
      </c>
    </row>
    <row r="456" spans="1:13">
      <c r="A456">
        <v>20</v>
      </c>
      <c r="B456">
        <v>100234</v>
      </c>
      <c r="C456" t="s">
        <v>44</v>
      </c>
      <c r="D456">
        <v>4</v>
      </c>
      <c r="E456" t="s">
        <v>1747</v>
      </c>
      <c r="F456" t="str">
        <f t="shared" si="7"/>
        <v>金属球棒4</v>
      </c>
      <c r="G456">
        <f>VLOOKUP($F456,Sheet1!$B:$L,4,0)</f>
        <v>7</v>
      </c>
      <c r="H456">
        <f>IF($D456&lt;4,VLOOKUP($F456,Sheet1!$B:$L,5,0),IF(AND($D456=4,$A456=10),VLOOKUP($F456,Sheet1!$B:$L,5,0),-VLOOKUP($F456,Sheet1!$B:$L,5,0)))</f>
        <v>100</v>
      </c>
      <c r="I456">
        <f>VLOOKUP($F456,Sheet1!$B:$L,6,0)</f>
        <v>-100</v>
      </c>
      <c r="J456" t="str">
        <f>IF($D456&lt;4,VLOOKUP($F456,Sheet1!$B:$L,7,0),IF($D456=4,LEFT(VLOOKUP($F456,Sheet1!$B:$L,7,0),LEN(VLOOKUP($F456,Sheet1!$B:$L,7,0))-1)&amp;INT($A456/10),0))</f>
        <v>action_fit_skill_qudongjianji_2</v>
      </c>
      <c r="K456" t="str">
        <f>VLOOKUP($F456,Sheet1!$B:$L,8,0)</f>
        <v>action_hit_daoguang_zise</v>
      </c>
      <c r="L456">
        <f>VLOOKUP($F456,Sheet1!$B:$L,9,0)</f>
        <v>0</v>
      </c>
      <c r="M456" s="61">
        <f>VLOOKUP($F456,Sheet1!$B:$L,10,0)</f>
        <v>0</v>
      </c>
    </row>
    <row r="457" spans="1:13">
      <c r="A457">
        <v>20</v>
      </c>
      <c r="B457">
        <v>100454</v>
      </c>
      <c r="C457" t="s">
        <v>324</v>
      </c>
      <c r="D457">
        <v>4</v>
      </c>
      <c r="E457" t="s">
        <v>1745</v>
      </c>
      <c r="F457" t="str">
        <f t="shared" si="7"/>
        <v>狮子兽王4</v>
      </c>
      <c r="G457">
        <f>VLOOKUP($F457,Sheet1!$B:$L,4,0)</f>
        <v>2</v>
      </c>
      <c r="H457">
        <f>IF($D457&lt;4,VLOOKUP($F457,Sheet1!$B:$L,5,0),IF(AND($D457=4,$A457=10),VLOOKUP($F457,Sheet1!$B:$L,5,0),-VLOOKUP($F457,Sheet1!$B:$L,5,0)))</f>
        <v>100</v>
      </c>
      <c r="I457">
        <f>VLOOKUP($F457,Sheet1!$B:$L,6,0)</f>
        <v>-200</v>
      </c>
      <c r="J457" t="str">
        <f>IF($D457&lt;4,VLOOKUP($F457,Sheet1!$B:$L,7,0),IF($D457=4,LEFT(VLOOKUP($F457,Sheet1!$B:$L,7,0),LEN(VLOOKUP($F457,Sheet1!$B:$L,7,0))-1)&amp;INT($A457/10),0))</f>
        <v>action_fit_skill_yixingjudahua_2</v>
      </c>
      <c r="K457" t="str">
        <f>VLOOKUP($F457,Sheet1!$B:$L,8,0)</f>
        <v>action_gedou_hit_1</v>
      </c>
      <c r="L457">
        <f>VLOOKUP($F457,Sheet1!$B:$L,9,0)</f>
        <v>0</v>
      </c>
      <c r="M457" s="61">
        <f>VLOOKUP($F457,Sheet1!$B:$L,10,0)</f>
        <v>0</v>
      </c>
    </row>
    <row r="458" spans="1:13">
      <c r="A458">
        <v>20</v>
      </c>
      <c r="B458">
        <v>100564</v>
      </c>
      <c r="C458" t="s">
        <v>21</v>
      </c>
      <c r="D458">
        <v>4</v>
      </c>
      <c r="E458" t="s">
        <v>1745</v>
      </c>
      <c r="F458" t="str">
        <f t="shared" si="7"/>
        <v>音速索尼克4</v>
      </c>
      <c r="G458">
        <f>VLOOKUP($F458,Sheet1!$B:$L,4,0)</f>
        <v>2</v>
      </c>
      <c r="H458">
        <f>IF($D458&lt;4,VLOOKUP($F458,Sheet1!$B:$L,5,0),IF(AND($D458=4,$A458=10),VLOOKUP($F458,Sheet1!$B:$L,5,0),-VLOOKUP($F458,Sheet1!$B:$L,5,0)))</f>
        <v>100</v>
      </c>
      <c r="I458">
        <f>VLOOKUP($F458,Sheet1!$B:$L,6,0)</f>
        <v>-235</v>
      </c>
      <c r="J458" t="str">
        <f>IF($D458&lt;4,VLOOKUP($F458,Sheet1!$B:$L,7,0),IF($D458=4,LEFT(VLOOKUP($F458,Sheet1!$B:$L,7,0),LEN(VLOOKUP($F458,Sheet1!$B:$L,7,0))-1)&amp;INT($A458/10),0))</f>
        <v>action_fit_skill_yinsushanguang_2</v>
      </c>
      <c r="K458" t="str">
        <f>VLOOKUP($F458,Sheet1!$B:$L,8,0)</f>
        <v>action_hit_daoguang_zise</v>
      </c>
      <c r="L458">
        <f>VLOOKUP($F458,Sheet1!$B:$L,9,0)</f>
        <v>0</v>
      </c>
      <c r="M458" s="61">
        <f>VLOOKUP($F458,Sheet1!$B:$L,10,0)</f>
        <v>0</v>
      </c>
    </row>
    <row r="459" spans="1:13">
      <c r="A459">
        <v>20</v>
      </c>
      <c r="B459">
        <v>101114</v>
      </c>
      <c r="C459" t="s">
        <v>70</v>
      </c>
      <c r="D459">
        <v>4</v>
      </c>
      <c r="E459" t="s">
        <v>1751</v>
      </c>
      <c r="F459" t="str">
        <f t="shared" si="7"/>
        <v>格鲁甘修鲁4</v>
      </c>
      <c r="G459">
        <f>VLOOKUP($F459,Sheet1!$B:$L,4,0)</f>
        <v>2</v>
      </c>
      <c r="H459">
        <f>IF($D459&lt;4,VLOOKUP($F459,Sheet1!$B:$L,5,0),IF(AND($D459=4,$A459=10),VLOOKUP($F459,Sheet1!$B:$L,5,0),-VLOOKUP($F459,Sheet1!$B:$L,5,0)))</f>
        <v>100</v>
      </c>
      <c r="I459">
        <f>VLOOKUP($F459,Sheet1!$B:$L,6,0)</f>
        <v>0</v>
      </c>
      <c r="J459" t="str">
        <f>IF($D459&lt;4,VLOOKUP($F459,Sheet1!$B:$L,7,0),IF($D459=4,LEFT(VLOOKUP($F459,Sheet1!$B:$L,7,0),LEN(VLOOKUP($F459,Sheet1!$B:$L,7,0))-1)&amp;INT($A459/10),0))</f>
        <v>action_dian_skill_heji_man_2</v>
      </c>
      <c r="K459" t="str">
        <f>VLOOKUP($F459,Sheet1!$B:$L,8,0)</f>
        <v>action_dian_hit_1</v>
      </c>
      <c r="L459">
        <f>VLOOKUP($F459,Sheet1!$B:$L,9,0)</f>
        <v>0</v>
      </c>
      <c r="M459" s="61">
        <f>VLOOKUP($F459,Sheet1!$B:$L,10,0)</f>
        <v>0</v>
      </c>
    </row>
    <row r="460" spans="1:13">
      <c r="A460">
        <v>20</v>
      </c>
      <c r="B460">
        <v>101774</v>
      </c>
      <c r="C460" t="s">
        <v>159</v>
      </c>
      <c r="D460">
        <v>4</v>
      </c>
      <c r="E460" t="s">
        <v>1747</v>
      </c>
      <c r="F460" t="str">
        <f t="shared" si="7"/>
        <v>巴涅西凯4</v>
      </c>
      <c r="G460">
        <f>VLOOKUP($F460,Sheet1!$B:$L,4,0)</f>
        <v>7</v>
      </c>
      <c r="H460">
        <f>IF($D460&lt;4,VLOOKUP($F460,Sheet1!$B:$L,5,0),IF(AND($D460=4,$A460=10),VLOOKUP($F460,Sheet1!$B:$L,5,0),-VLOOKUP($F460,Sheet1!$B:$L,5,0)))</f>
        <v>100</v>
      </c>
      <c r="I460">
        <f>VLOOKUP($F460,Sheet1!$B:$L,6,0)</f>
        <v>-100</v>
      </c>
      <c r="J460" t="str">
        <f>IF($D460&lt;4,VLOOKUP($F460,Sheet1!$B:$L,7,0),IF($D460=4,LEFT(VLOOKUP($F460,Sheet1!$B:$L,7,0),LEN(VLOOKUP($F460,Sheet1!$B:$L,7,0))-1)&amp;INT($A460/10),0))</f>
        <v>action_fit_skill_qudongjianji_2</v>
      </c>
      <c r="K460" t="str">
        <f>VLOOKUP($F460,Sheet1!$B:$L,8,0)</f>
        <v>action_hit_jinsedaoguang</v>
      </c>
      <c r="L460" t="str">
        <f>VLOOKUP($F460,Sheet1!$B:$L,9,0)</f>
        <v>action_jiaxue_hit_1</v>
      </c>
      <c r="M460" s="61">
        <f>VLOOKUP($F460,Sheet1!$B:$L,10,0)</f>
        <v>0</v>
      </c>
    </row>
    <row r="461" spans="1:13">
      <c r="A461" s="62">
        <v>20</v>
      </c>
      <c r="B461" s="62">
        <v>200014</v>
      </c>
      <c r="C461" t="s">
        <v>317</v>
      </c>
      <c r="D461">
        <v>4</v>
      </c>
      <c r="E461" t="s">
        <v>1745</v>
      </c>
      <c r="F461" t="str">
        <f t="shared" si="7"/>
        <v>琦玉4</v>
      </c>
      <c r="G461" s="62">
        <f>VLOOKUP($F461,Sheet1!$B:$L,4,0)</f>
        <v>2</v>
      </c>
      <c r="H461" s="62">
        <f>IF($D461&lt;4,VLOOKUP($F461,Sheet1!$B:$L,5,0),IF(AND($D461=4,$A461=10),VLOOKUP($F461,Sheet1!$B:$L,5,0),-VLOOKUP($F461,Sheet1!$B:$L,5,0)))</f>
        <v>0</v>
      </c>
      <c r="I461" s="62">
        <f>VLOOKUP($F461,Sheet1!$B:$L,6,0)</f>
        <v>0</v>
      </c>
      <c r="J461" t="str">
        <f>IF($D461&lt;4,VLOOKUP($F461,Sheet1!$B:$L,7,0),IF($D461=4,LEFT(VLOOKUP($F461,Sheet1!$B:$L,7,0),LEN(VLOOKUP($F461,Sheet1!$B:$L,7,0))-1)&amp;INT($A461/10),0))</f>
        <v>action_fit_skill_renzhenouda_2</v>
      </c>
      <c r="K461" t="str">
        <f>VLOOKUP($F461,Sheet1!$B:$L,8,0)</f>
        <v>action_gedou_pt_hit_1</v>
      </c>
      <c r="L461" s="62">
        <f>VLOOKUP($F461,Sheet1!$B:$L,9,0)</f>
        <v>0</v>
      </c>
      <c r="M461" s="61">
        <f>VLOOKUP($F461,Sheet1!$B:$L,10,0)</f>
        <v>0</v>
      </c>
    </row>
    <row r="462" spans="1:13">
      <c r="A462">
        <v>20</v>
      </c>
      <c r="B462">
        <v>200234</v>
      </c>
      <c r="C462" t="s">
        <v>37</v>
      </c>
      <c r="D462">
        <v>4</v>
      </c>
      <c r="E462" t="s">
        <v>1754</v>
      </c>
      <c r="F462" t="str">
        <f t="shared" si="7"/>
        <v>甜心假面4</v>
      </c>
      <c r="G462">
        <f>VLOOKUP($F462,Sheet1!$B:$L,4,0)</f>
        <v>2</v>
      </c>
      <c r="H462">
        <f>IF($D462&lt;4,VLOOKUP($F462,Sheet1!$B:$L,5,0),IF(AND($D462=4,$A462=10),VLOOKUP($F462,Sheet1!$B:$L,5,0),-VLOOKUP($F462,Sheet1!$B:$L,5,0)))</f>
        <v>-100</v>
      </c>
      <c r="I462">
        <f>VLOOKUP($F462,Sheet1!$B:$L,6,0)</f>
        <v>-100</v>
      </c>
      <c r="J462" t="str">
        <f>IF($D462&lt;4,VLOOKUP($F462,Sheet1!$B:$L,7,0),IF($D462=4,LEFT(VLOOKUP($F462,Sheet1!$B:$L,7,0),LEN(VLOOKUP($F462,Sheet1!$B:$L,7,0))-1)&amp;INT($A462/10),0))</f>
        <v>action_fit_skill_dinashanleiming_2</v>
      </c>
      <c r="K462" t="str">
        <f>VLOOKUP($F462,Sheet1!$B:$L,8,0)</f>
        <v>action_dian_hit_1</v>
      </c>
      <c r="L462">
        <f>VLOOKUP($F462,Sheet1!$B:$L,9,0)</f>
        <v>0</v>
      </c>
      <c r="M462" s="61">
        <f>VLOOKUP($F462,Sheet1!$B:$L,10,0)</f>
        <v>0</v>
      </c>
    </row>
    <row r="463" spans="1:13">
      <c r="A463">
        <v>20</v>
      </c>
      <c r="B463">
        <v>200344</v>
      </c>
      <c r="C463" t="s">
        <v>67</v>
      </c>
      <c r="D463">
        <v>4</v>
      </c>
      <c r="E463" t="s">
        <v>1747</v>
      </c>
      <c r="F463" t="str">
        <f t="shared" si="7"/>
        <v>性感囚犯4</v>
      </c>
      <c r="G463">
        <f>VLOOKUP($F463,Sheet1!$B:$L,4,0)</f>
        <v>2</v>
      </c>
      <c r="H463">
        <f>IF($D463&lt;4,VLOOKUP($F463,Sheet1!$B:$L,5,0),IF(AND($D463=4,$A463=10),VLOOKUP($F463,Sheet1!$B:$L,5,0),-VLOOKUP($F463,Sheet1!$B:$L,5,0)))</f>
        <v>100</v>
      </c>
      <c r="I463">
        <f>VLOOKUP($F463,Sheet1!$B:$L,6,0)</f>
        <v>-200</v>
      </c>
      <c r="J463" t="str">
        <f>IF($D463&lt;4,VLOOKUP($F463,Sheet1!$B:$L,7,0),IF($D463=4,LEFT(VLOOKUP($F463,Sheet1!$B:$L,7,0),LEN(VLOOKUP($F463,Sheet1!$B:$L,7,0))-1)&amp;INT($A463/10),0))</f>
        <v>action_fit_skill_lianda_2</v>
      </c>
      <c r="K463" t="str">
        <f>VLOOKUP($F463,Sheet1!$B:$L,8,0)</f>
        <v>action_gedou_pt_hit_1</v>
      </c>
      <c r="L463">
        <f>VLOOKUP($F463,Sheet1!$B:$L,9,0)</f>
        <v>0</v>
      </c>
      <c r="M463" s="61">
        <f>VLOOKUP($F463,Sheet1!$B:$L,10,0)</f>
        <v>0</v>
      </c>
    </row>
    <row r="464" spans="1:13">
      <c r="A464">
        <v>20</v>
      </c>
      <c r="B464">
        <v>200784</v>
      </c>
      <c r="C464" t="s">
        <v>65</v>
      </c>
      <c r="D464">
        <v>4</v>
      </c>
      <c r="E464" t="s">
        <v>1754</v>
      </c>
      <c r="F464" t="str">
        <f t="shared" si="7"/>
        <v>阿修罗盔甲4</v>
      </c>
      <c r="G464">
        <f>VLOOKUP($F464,Sheet1!$B:$L,4,0)</f>
        <v>2</v>
      </c>
      <c r="H464">
        <f>IF($D464&lt;4,VLOOKUP($F464,Sheet1!$B:$L,5,0),IF(AND($D464=4,$A464=10),VLOOKUP($F464,Sheet1!$B:$L,5,0),-VLOOKUP($F464,Sheet1!$B:$L,5,0)))</f>
        <v>100</v>
      </c>
      <c r="I464">
        <f>VLOOKUP($F464,Sheet1!$B:$L,6,0)</f>
        <v>-200</v>
      </c>
      <c r="J464" t="str">
        <f>IF($D464&lt;4,VLOOKUP($F464,Sheet1!$B:$L,7,0),IF($D464=4,LEFT(VLOOKUP($F464,Sheet1!$B:$L,7,0),LEN(VLOOKUP($F464,Sheet1!$B:$L,7,0))-1)&amp;INT($A464/10),0))</f>
        <v>action_fit_skill_yixingjudahua_2</v>
      </c>
      <c r="K464" t="str">
        <f>VLOOKUP($F464,Sheet1!$B:$L,8,0)</f>
        <v>action_gedou_hit_1</v>
      </c>
      <c r="L464">
        <f>VLOOKUP($F464,Sheet1!$B:$L,9,0)</f>
        <v>0</v>
      </c>
      <c r="M464" s="61">
        <f>VLOOKUP($F464,Sheet1!$B:$L,10,0)</f>
        <v>0</v>
      </c>
    </row>
    <row r="465" spans="1:13">
      <c r="A465">
        <v>20</v>
      </c>
      <c r="B465">
        <v>200894</v>
      </c>
      <c r="C465" t="s">
        <v>52</v>
      </c>
      <c r="D465">
        <v>4</v>
      </c>
      <c r="E465" t="s">
        <v>1751</v>
      </c>
      <c r="F465" t="str">
        <f t="shared" si="7"/>
        <v>警犬侠4</v>
      </c>
      <c r="G465">
        <f>VLOOKUP($F465,Sheet1!$B:$L,4,0)</f>
        <v>2</v>
      </c>
      <c r="H465">
        <f>IF($D465&lt;4,VLOOKUP($F465,Sheet1!$B:$L,5,0),IF(AND($D465=4,$A465=10),VLOOKUP($F465,Sheet1!$B:$L,5,0),-VLOOKUP($F465,Sheet1!$B:$L,5,0)))</f>
        <v>100</v>
      </c>
      <c r="I465">
        <f>VLOOKUP($F465,Sheet1!$B:$L,6,0)</f>
        <v>-100</v>
      </c>
      <c r="J465" t="str">
        <f>IF($D465&lt;4,VLOOKUP($F465,Sheet1!$B:$L,7,0),IF($D465=4,LEFT(VLOOKUP($F465,Sheet1!$B:$L,7,0),LEN(VLOOKUP($F465,Sheet1!$B:$L,7,0))-1)&amp;INT($A465/10),0))</f>
        <v>action_fit_skill_yixingjudahua_2</v>
      </c>
      <c r="K465" t="str">
        <f>VLOOKUP($F465,Sheet1!$B:$L,8,0)</f>
        <v>action_gedou_hit_1</v>
      </c>
      <c r="L465">
        <f>VLOOKUP($F465,Sheet1!$B:$L,9,0)</f>
        <v>0</v>
      </c>
      <c r="M465" s="61">
        <f>VLOOKUP($F465,Sheet1!$B:$L,10,0)</f>
        <v>0</v>
      </c>
    </row>
    <row r="466" spans="1:13">
      <c r="A466">
        <v>20</v>
      </c>
      <c r="B466">
        <v>300014</v>
      </c>
      <c r="C466" t="s">
        <v>5</v>
      </c>
      <c r="D466">
        <v>4</v>
      </c>
      <c r="E466" t="s">
        <v>1747</v>
      </c>
      <c r="F466" t="str">
        <f t="shared" si="7"/>
        <v>深海之王4</v>
      </c>
      <c r="G466">
        <f>VLOOKUP($F466,Sheet1!$B:$L,4,0)</f>
        <v>2</v>
      </c>
      <c r="H466">
        <f>IF($D466&lt;4,VLOOKUP($F466,Sheet1!$B:$L,5,0),IF(AND($D466=4,$A466=10),VLOOKUP($F466,Sheet1!$B:$L,5,0),-VLOOKUP($F466,Sheet1!$B:$L,5,0)))</f>
        <v>100</v>
      </c>
      <c r="I466">
        <f>VLOOKUP($F466,Sheet1!$B:$L,6,0)</f>
        <v>-100</v>
      </c>
      <c r="J466" t="str">
        <f>IF($D466&lt;4,VLOOKUP($F466,Sheet1!$B:$L,7,0),IF($D466=4,LEFT(VLOOKUP($F466,Sheet1!$B:$L,7,0),LEN(VLOOKUP($F466,Sheet1!$B:$L,7,0))-1)&amp;INT($A466/10),0))</f>
        <v>action_fit_skill_lianda_lv_2</v>
      </c>
      <c r="K466" t="str">
        <f>VLOOKUP($F466,Sheet1!$B:$L,8,0)</f>
        <v>action_gedou_hit_1</v>
      </c>
      <c r="L466">
        <f>VLOOKUP($F466,Sheet1!$B:$L,9,0)</f>
        <v>0</v>
      </c>
      <c r="M466" s="61">
        <f>VLOOKUP($F466,Sheet1!$B:$L,10,0)</f>
        <v>0</v>
      </c>
    </row>
    <row r="467" spans="1:13">
      <c r="A467">
        <v>20</v>
      </c>
      <c r="B467">
        <v>300344</v>
      </c>
      <c r="C467" t="s">
        <v>61</v>
      </c>
      <c r="D467">
        <v>4</v>
      </c>
      <c r="E467" t="s">
        <v>1748</v>
      </c>
      <c r="F467" t="str">
        <f t="shared" si="7"/>
        <v>外星女王4</v>
      </c>
      <c r="G467">
        <f>VLOOKUP($F467,Sheet1!$B:$L,4,0)</f>
        <v>2</v>
      </c>
      <c r="H467">
        <f>IF($D467&lt;4,VLOOKUP($F467,Sheet1!$B:$L,5,0),IF(AND($D467=4,$A467=10),VLOOKUP($F467,Sheet1!$B:$L,5,0),-VLOOKUP($F467,Sheet1!$B:$L,5,0)))</f>
        <v>-100</v>
      </c>
      <c r="I467">
        <f>VLOOKUP($F467,Sheet1!$B:$L,6,0)</f>
        <v>-100</v>
      </c>
      <c r="J467" t="str">
        <f>IF($D467&lt;4,VLOOKUP($F467,Sheet1!$B:$L,7,0),IF($D467=4,LEFT(VLOOKUP($F467,Sheet1!$B:$L,7,0),LEN(VLOOKUP($F467,Sheet1!$B:$L,7,0))-1)&amp;INT($A467/10),0))</f>
        <v>action_fit_skill_nvwangfengfan_2</v>
      </c>
      <c r="K467" t="str">
        <f>VLOOKUP($F467,Sheet1!$B:$L,8,0)</f>
        <v>action_hit_1</v>
      </c>
      <c r="L467">
        <f>VLOOKUP($F467,Sheet1!$B:$L,9,0)</f>
        <v>0</v>
      </c>
      <c r="M467" s="61">
        <f>VLOOKUP($F467,Sheet1!$B:$L,10,0)</f>
        <v>0</v>
      </c>
    </row>
    <row r="468" spans="1:13">
      <c r="A468" s="65">
        <v>20</v>
      </c>
      <c r="B468" s="65">
        <v>300454</v>
      </c>
      <c r="C468" t="s">
        <v>0</v>
      </c>
      <c r="D468">
        <v>4</v>
      </c>
      <c r="E468" t="s">
        <v>1745</v>
      </c>
      <c r="F468" t="str">
        <f t="shared" si="7"/>
        <v>金属骑士4</v>
      </c>
      <c r="G468" s="65">
        <f>VLOOKUP($F468,Sheet1!$B:$L,4,0)</f>
        <v>2</v>
      </c>
      <c r="H468" s="65">
        <f>IF($D468&lt;4,VLOOKUP($F468,Sheet1!$B:$L,5,0),IF(AND($D468=4,$A468=10),VLOOKUP($F468,Sheet1!$B:$L,5,0),-VLOOKUP($F468,Sheet1!$B:$L,5,0)))</f>
        <v>100</v>
      </c>
      <c r="I468" s="65">
        <f>VLOOKUP($F468,Sheet1!$B:$L,6,0)</f>
        <v>-200</v>
      </c>
      <c r="J468" t="str">
        <f>IF($D468&lt;4,VLOOKUP($F468,Sheet1!$B:$L,7,0),IF($D468=4,LEFT(VLOOKUP($F468,Sheet1!$B:$L,7,0),LEN(VLOOKUP($F468,Sheet1!$B:$L,7,0))-1)&amp;INT($A468/10),0))</f>
        <v>action_fit_skill_daodan_2</v>
      </c>
      <c r="K468" t="str">
        <f>VLOOKUP($F468,Sheet1!$B:$L,8,0)</f>
        <v>action_hit_baozha</v>
      </c>
      <c r="L468" s="65">
        <f>VLOOKUP($F468,Sheet1!$B:$L,9,0)</f>
        <v>0</v>
      </c>
      <c r="M468" s="61">
        <f>VLOOKUP($F468,Sheet1!$B:$L,10,0)</f>
        <v>0</v>
      </c>
    </row>
    <row r="469" spans="1:13">
      <c r="A469">
        <v>20</v>
      </c>
      <c r="B469">
        <v>300564</v>
      </c>
      <c r="C469" t="s">
        <v>64</v>
      </c>
      <c r="D469">
        <v>4</v>
      </c>
      <c r="E469" t="s">
        <v>1749</v>
      </c>
      <c r="F469" t="str">
        <f t="shared" si="7"/>
        <v>丘舞太刀4</v>
      </c>
      <c r="G469">
        <f>VLOOKUP($F469,Sheet1!$B:$L,4,0)</f>
        <v>5</v>
      </c>
      <c r="H469">
        <f>IF($D469&lt;4,VLOOKUP($F469,Sheet1!$B:$L,5,0),IF(AND($D469=4,$A469=10),VLOOKUP($F469,Sheet1!$B:$L,5,0),-VLOOKUP($F469,Sheet1!$B:$L,5,0)))</f>
        <v>100</v>
      </c>
      <c r="I469">
        <f>VLOOKUP($F469,Sheet1!$B:$L,6,0)</f>
        <v>-230</v>
      </c>
      <c r="J469" t="str">
        <f>IF($D469&lt;4,VLOOKUP($F469,Sheet1!$B:$L,7,0),IF($D469=4,LEFT(VLOOKUP($F469,Sheet1!$B:$L,7,0),LEN(VLOOKUP($F469,Sheet1!$B:$L,7,0))-1)&amp;INT($A469/10),0))</f>
        <v>action_fit_skill_yuanzizhan_2</v>
      </c>
      <c r="K469" t="str">
        <f>VLOOKUP($F469,Sheet1!$B:$L,8,0)</f>
        <v>action_hit_daoguang_1</v>
      </c>
      <c r="L469">
        <f>VLOOKUP($F469,Sheet1!$B:$L,9,0)</f>
        <v>0</v>
      </c>
      <c r="M469" s="61">
        <f>VLOOKUP($F469,Sheet1!$B:$L,10,0)</f>
        <v>0</v>
      </c>
    </row>
    <row r="470" spans="1:13">
      <c r="A470">
        <v>20</v>
      </c>
      <c r="B470">
        <v>300674</v>
      </c>
      <c r="C470" t="s">
        <v>318</v>
      </c>
      <c r="D470">
        <v>4</v>
      </c>
      <c r="E470" t="s">
        <v>1748</v>
      </c>
      <c r="F470" t="str">
        <f t="shared" si="7"/>
        <v>原子武士4</v>
      </c>
      <c r="G470">
        <f>VLOOKUP($F470,Sheet1!$B:$L,4,0)</f>
        <v>5</v>
      </c>
      <c r="H470">
        <f>IF($D470&lt;4,VLOOKUP($F470,Sheet1!$B:$L,5,0),IF(AND($D470=4,$A470=10),VLOOKUP($F470,Sheet1!$B:$L,5,0),-VLOOKUP($F470,Sheet1!$B:$L,5,0)))</f>
        <v>100</v>
      </c>
      <c r="I470">
        <f>VLOOKUP($F470,Sheet1!$B:$L,6,0)</f>
        <v>-230</v>
      </c>
      <c r="J470" t="str">
        <f>IF($D470&lt;4,VLOOKUP($F470,Sheet1!$B:$L,7,0),IF($D470=4,LEFT(VLOOKUP($F470,Sheet1!$B:$L,7,0),LEN(VLOOKUP($F470,Sheet1!$B:$L,7,0))-1)&amp;INT($A470/10),0))</f>
        <v>action_fit_skill_yuanzizhan_2</v>
      </c>
      <c r="K470" t="str">
        <f>VLOOKUP($F470,Sheet1!$B:$L,8,0)</f>
        <v>action_hit_daoguang_1</v>
      </c>
      <c r="L470">
        <f>VLOOKUP($F470,Sheet1!$B:$L,9,0)</f>
        <v>0</v>
      </c>
      <c r="M470" s="61">
        <f>VLOOKUP($F470,Sheet1!$B:$L,10,0)</f>
        <v>0</v>
      </c>
    </row>
    <row r="471" spans="1:13">
      <c r="A471">
        <v>20</v>
      </c>
      <c r="B471">
        <v>400014</v>
      </c>
      <c r="C471" t="s">
        <v>34</v>
      </c>
      <c r="D471">
        <v>4</v>
      </c>
      <c r="E471" t="s">
        <v>1745</v>
      </c>
      <c r="F471" t="str">
        <f t="shared" si="7"/>
        <v>波罗斯4</v>
      </c>
      <c r="G471">
        <f>VLOOKUP($F471,Sheet1!$B:$L,4,0)</f>
        <v>2</v>
      </c>
      <c r="H471">
        <f>IF($D471&lt;4,VLOOKUP($F471,Sheet1!$B:$L,5,0),IF(AND($D471=4,$A471=10),VLOOKUP($F471,Sheet1!$B:$L,5,0),-VLOOKUP($F471,Sheet1!$B:$L,5,0)))</f>
        <v>100</v>
      </c>
      <c r="I471">
        <f>VLOOKUP($F471,Sheet1!$B:$L,6,0)</f>
        <v>-300</v>
      </c>
      <c r="J471" t="str">
        <f>IF($D471&lt;4,VLOOKUP($F471,Sheet1!$B:$L,7,0),IF($D471=4,LEFT(VLOOKUP($F471,Sheet1!$B:$L,7,0),LEN(VLOOKUP($F471,Sheet1!$B:$L,7,0))-1)&amp;INT($A471/10),0))</f>
        <v>action_fit_skill_paoxiaopao_2</v>
      </c>
      <c r="K471" t="str">
        <f>VLOOKUP($F471,Sheet1!$B:$L,8,0)</f>
        <v>action_hit_1</v>
      </c>
      <c r="L471" t="str">
        <f>VLOOKUP($F471,Sheet1!$B:$L,9,0)</f>
        <v>action_jiaxue_hit_1</v>
      </c>
      <c r="M471" s="61">
        <f>VLOOKUP($F471,Sheet1!$B:$L,10,0)</f>
        <v>0</v>
      </c>
    </row>
    <row r="472" spans="1:13">
      <c r="A472">
        <v>20</v>
      </c>
      <c r="B472">
        <v>400344</v>
      </c>
      <c r="C472" t="s">
        <v>307</v>
      </c>
      <c r="D472">
        <v>4</v>
      </c>
      <c r="E472" t="s">
        <v>1749</v>
      </c>
      <c r="F472" t="str">
        <f t="shared" si="7"/>
        <v>无证骑士4</v>
      </c>
      <c r="G472">
        <f>VLOOKUP($F472,Sheet1!$B:$L,4,0)</f>
        <v>2</v>
      </c>
      <c r="H472">
        <f>IF($D472&lt;4,VLOOKUP($F472,Sheet1!$B:$L,5,0),IF(AND($D472=4,$A472=10),VLOOKUP($F472,Sheet1!$B:$L,5,0),-VLOOKUP($F472,Sheet1!$B:$L,5,0)))</f>
        <v>100</v>
      </c>
      <c r="I472">
        <f>VLOOKUP($F472,Sheet1!$B:$L,6,0)</f>
        <v>-200</v>
      </c>
      <c r="J472" t="str">
        <f>IF($D472&lt;4,VLOOKUP($F472,Sheet1!$B:$L,7,0),IF($D472=4,LEFT(VLOOKUP($F472,Sheet1!$B:$L,7,0),LEN(VLOOKUP($F472,Sheet1!$B:$L,7,0))-1)&amp;INT($A472/10),0))</f>
        <v>action_fit_skill_zhengyizhuangji_2</v>
      </c>
      <c r="K472" t="str">
        <f>VLOOKUP($F472,Sheet1!$B:$L,8,0)</f>
        <v>action_hit_1</v>
      </c>
      <c r="L472">
        <f>VLOOKUP($F472,Sheet1!$B:$L,9,0)</f>
        <v>0</v>
      </c>
      <c r="M472" s="61">
        <f>VLOOKUP($F472,Sheet1!$B:$L,10,0)</f>
        <v>0</v>
      </c>
    </row>
    <row r="473" spans="1:13">
      <c r="A473" s="65">
        <v>20</v>
      </c>
      <c r="B473" s="65">
        <v>400454</v>
      </c>
      <c r="C473" t="s">
        <v>32</v>
      </c>
      <c r="D473">
        <v>4</v>
      </c>
      <c r="E473" t="s">
        <v>1745</v>
      </c>
      <c r="F473" t="str">
        <f t="shared" si="7"/>
        <v>饿狼4</v>
      </c>
      <c r="G473" s="65">
        <f>VLOOKUP($F473,Sheet1!$B:$L,4,0)</f>
        <v>2</v>
      </c>
      <c r="H473" s="65">
        <f>IF($D473&lt;4,VLOOKUP($F473,Sheet1!$B:$L,5,0),IF(AND($D473=4,$A473=10),VLOOKUP($F473,Sheet1!$B:$L,5,0),-VLOOKUP($F473,Sheet1!$B:$L,5,0)))</f>
        <v>100</v>
      </c>
      <c r="I473" s="65">
        <f>VLOOKUP($F473,Sheet1!$B:$L,6,0)</f>
        <v>-200</v>
      </c>
      <c r="J473" t="str">
        <f>IF($D473&lt;4,VLOOKUP($F473,Sheet1!$B:$L,7,0),IF($D473=4,LEFT(VLOOKUP($F473,Sheet1!$B:$L,7,0),LEN(VLOOKUP($F473,Sheet1!$B:$L,7,0))-1)&amp;INT($A473/10),0))</f>
        <v>action_fit_skill_liushuiyansuiquan_2</v>
      </c>
      <c r="K473" t="str">
        <f>VLOOKUP($F473,Sheet1!$B:$L,8,0)</f>
        <v>action_hit_1</v>
      </c>
      <c r="L473" s="65">
        <f>VLOOKUP($F473,Sheet1!$B:$L,9,0)</f>
        <v>0</v>
      </c>
      <c r="M473" s="61">
        <f>VLOOKUP($F473,Sheet1!$B:$L,10,0)</f>
        <v>0</v>
      </c>
    </row>
    <row r="474" spans="1:13">
      <c r="A474">
        <v>20</v>
      </c>
      <c r="B474">
        <v>401334</v>
      </c>
      <c r="C474" t="s">
        <v>323</v>
      </c>
      <c r="D474">
        <v>4</v>
      </c>
      <c r="E474" t="s">
        <v>1750</v>
      </c>
      <c r="F474" t="str">
        <f t="shared" si="7"/>
        <v>万年蝉成虫4</v>
      </c>
      <c r="G474">
        <f>VLOOKUP($F474,Sheet1!$B:$L,4,0)</f>
        <v>2</v>
      </c>
      <c r="H474">
        <f>IF($D474&lt;4,VLOOKUP($F474,Sheet1!$B:$L,5,0),IF(AND($D474=4,$A474=10),VLOOKUP($F474,Sheet1!$B:$L,5,0),-VLOOKUP($F474,Sheet1!$B:$L,5,0)))</f>
        <v>100</v>
      </c>
      <c r="I474">
        <f>VLOOKUP($F474,Sheet1!$B:$L,6,0)</f>
        <v>-200</v>
      </c>
      <c r="J474" t="str">
        <f>IF($D474&lt;4,VLOOKUP($F474,Sheet1!$B:$L,7,0),IF($D474=4,LEFT(VLOOKUP($F474,Sheet1!$B:$L,7,0),LEN(VLOOKUP($F474,Sheet1!$B:$L,7,0))-1)&amp;INT($A474/10),0))</f>
        <v>action_fit_skill_yixingjudahua_2</v>
      </c>
      <c r="K474" t="str">
        <f>VLOOKUP($F474,Sheet1!$B:$L,8,0)</f>
        <v>action_gedou_hit_1</v>
      </c>
      <c r="L474">
        <f>VLOOKUP($F474,Sheet1!$B:$L,9,0)</f>
        <v>0</v>
      </c>
      <c r="M474" s="61">
        <f>VLOOKUP($F474,Sheet1!$B:$L,10,0)</f>
        <v>0</v>
      </c>
    </row>
    <row r="475" spans="1:13">
      <c r="A475">
        <v>20</v>
      </c>
      <c r="B475">
        <v>401444</v>
      </c>
      <c r="C475" t="s">
        <v>8</v>
      </c>
      <c r="D475">
        <v>4</v>
      </c>
      <c r="E475" t="s">
        <v>1745</v>
      </c>
      <c r="F475" t="str">
        <f t="shared" si="7"/>
        <v>变异巨人4</v>
      </c>
      <c r="G475">
        <f>VLOOKUP($F475,Sheet1!$B:$L,4,0)</f>
        <v>2</v>
      </c>
      <c r="H475">
        <f>IF($D475&lt;4,VLOOKUP($F475,Sheet1!$B:$L,5,0),IF(AND($D475=4,$A475=10),VLOOKUP($F475,Sheet1!$B:$L,5,0),-VLOOKUP($F475,Sheet1!$B:$L,5,0)))</f>
        <v>100</v>
      </c>
      <c r="I475">
        <f>VLOOKUP($F475,Sheet1!$B:$L,6,0)</f>
        <v>-200</v>
      </c>
      <c r="J475" t="str">
        <f>IF($D475&lt;4,VLOOKUP($F475,Sheet1!$B:$L,7,0),IF($D475=4,LEFT(VLOOKUP($F475,Sheet1!$B:$L,7,0),LEN(VLOOKUP($F475,Sheet1!$B:$L,7,0))-1)&amp;INT($A475/10),0))</f>
        <v>action_fit_skill_yixingjudahua_2</v>
      </c>
      <c r="K475" t="str">
        <f>VLOOKUP($F475,Sheet1!$B:$L,8,0)</f>
        <v>action_gedou_hit_1</v>
      </c>
      <c r="L475">
        <f>VLOOKUP($F475,Sheet1!$B:$L,9,0)</f>
        <v>0</v>
      </c>
      <c r="M475" s="61">
        <f>VLOOKUP($F475,Sheet1!$B:$L,10,0)</f>
        <v>0</v>
      </c>
    </row>
    <row r="476" spans="1:13">
      <c r="A476">
        <v>20</v>
      </c>
      <c r="B476">
        <v>401884</v>
      </c>
      <c r="C476" t="s">
        <v>58</v>
      </c>
      <c r="D476">
        <v>4</v>
      </c>
      <c r="E476" t="s">
        <v>1754</v>
      </c>
      <c r="F476" t="str">
        <f t="shared" si="7"/>
        <v>驱动骑士4</v>
      </c>
      <c r="G476">
        <f>VLOOKUP($F476,Sheet1!$B:$L,4,0)</f>
        <v>2</v>
      </c>
      <c r="H476">
        <f>IF($D476&lt;4,VLOOKUP($F476,Sheet1!$B:$L,5,0),IF(AND($D476=4,$A476=10),VLOOKUP($F476,Sheet1!$B:$L,5,0),-VLOOKUP($F476,Sheet1!$B:$L,5,0)))</f>
        <v>100</v>
      </c>
      <c r="I476">
        <f>VLOOKUP($F476,Sheet1!$B:$L,6,0)</f>
        <v>0</v>
      </c>
      <c r="J476" t="str">
        <f>IF($D476&lt;4,VLOOKUP($F476,Sheet1!$B:$L,7,0),IF($D476=4,LEFT(VLOOKUP($F476,Sheet1!$B:$L,7,0),LEN(VLOOKUP($F476,Sheet1!$B:$L,7,0))-1)&amp;INT($A476/10),0))</f>
        <v>action_fit_skill_qudongjianji_2</v>
      </c>
      <c r="K476" t="str">
        <f>VLOOKUP($F476,Sheet1!$B:$L,8,0)</f>
        <v>action_hit_jinsedaoguang</v>
      </c>
      <c r="L476">
        <f>VLOOKUP($F476,Sheet1!$B:$L,9,0)</f>
        <v>0</v>
      </c>
      <c r="M476" s="61">
        <f>VLOOKUP($F476,Sheet1!$B:$L,10,0)</f>
        <v>0</v>
      </c>
    </row>
    <row r="477" spans="1:13">
      <c r="A477">
        <v>20</v>
      </c>
      <c r="B477">
        <v>100019</v>
      </c>
      <c r="C477" t="s">
        <v>28</v>
      </c>
      <c r="D477">
        <v>4</v>
      </c>
      <c r="E477" t="s">
        <v>1745</v>
      </c>
      <c r="F477" t="str">
        <f t="shared" si="7"/>
        <v>小龙卷4</v>
      </c>
      <c r="G477">
        <f>VLOOKUP($F477,Sheet1!$B:$L,4,0)</f>
        <v>2</v>
      </c>
      <c r="H477">
        <f>IF($D477&lt;4,VLOOKUP($F477,Sheet1!$B:$L,5,0),IF(AND($D477=4,$A477=10),VLOOKUP($F477,Sheet1!$B:$L,5,0),-VLOOKUP($F477,Sheet1!$B:$L,5,0)))</f>
        <v>-100</v>
      </c>
      <c r="I477">
        <f>VLOOKUP($F477,Sheet1!$B:$L,6,0)</f>
        <v>-200</v>
      </c>
      <c r="J477" t="str">
        <f>IF($D477&lt;4,VLOOKUP($F477,Sheet1!$B:$L,7,0),IF($D477=4,LEFT(VLOOKUP($F477,Sheet1!$B:$L,7,0),LEN(VLOOKUP($F477,Sheet1!$B:$L,7,0))-1)&amp;INT($A477/10),0))</f>
        <v>action_fit_skill_xuanzhuanfengbao_2</v>
      </c>
      <c r="K477" t="str">
        <f>VLOOKUP($F477,Sheet1!$B:$L,8,0)</f>
        <v>action_dian_pt_hit_1</v>
      </c>
      <c r="L477">
        <f>VLOOKUP($F477,Sheet1!$B:$L,9,0)</f>
        <v>0</v>
      </c>
      <c r="M477" s="61">
        <f>VLOOKUP($F477,Sheet1!$B:$L,10,0)</f>
        <v>0</v>
      </c>
    </row>
    <row r="478" spans="1:13">
      <c r="A478">
        <v>20</v>
      </c>
      <c r="B478">
        <v>100569</v>
      </c>
      <c r="C478" t="s">
        <v>21</v>
      </c>
      <c r="D478">
        <v>4</v>
      </c>
      <c r="E478" t="s">
        <v>1745</v>
      </c>
      <c r="F478" t="str">
        <f t="shared" si="7"/>
        <v>音速索尼克4</v>
      </c>
      <c r="G478">
        <f>VLOOKUP($F478,Sheet1!$B:$L,4,0)</f>
        <v>2</v>
      </c>
      <c r="H478">
        <f>IF($D478&lt;4,VLOOKUP($F478,Sheet1!$B:$L,5,0),IF(AND($D478=4,$A478=10),VLOOKUP($F478,Sheet1!$B:$L,5,0),-VLOOKUP($F478,Sheet1!$B:$L,5,0)))</f>
        <v>100</v>
      </c>
      <c r="I478">
        <f>VLOOKUP($F478,Sheet1!$B:$L,6,0)</f>
        <v>-235</v>
      </c>
      <c r="J478" t="str">
        <f>IF($D478&lt;4,VLOOKUP($F478,Sheet1!$B:$L,7,0),IF($D478=4,LEFT(VLOOKUP($F478,Sheet1!$B:$L,7,0),LEN(VLOOKUP($F478,Sheet1!$B:$L,7,0))-1)&amp;INT($A478/10),0))</f>
        <v>action_fit_skill_yinsushanguang_2</v>
      </c>
      <c r="K478" t="str">
        <f>VLOOKUP($F478,Sheet1!$B:$L,8,0)</f>
        <v>action_hit_daoguang_zise</v>
      </c>
      <c r="L478">
        <f>VLOOKUP($F478,Sheet1!$B:$L,9,0)</f>
        <v>0</v>
      </c>
      <c r="M478" s="61">
        <f>VLOOKUP($F478,Sheet1!$B:$L,10,0)</f>
        <v>0</v>
      </c>
    </row>
    <row r="479" spans="1:13">
      <c r="A479">
        <v>20</v>
      </c>
      <c r="B479">
        <v>200019</v>
      </c>
      <c r="C479" t="s">
        <v>317</v>
      </c>
      <c r="D479">
        <v>4</v>
      </c>
      <c r="E479" t="s">
        <v>1745</v>
      </c>
      <c r="F479" t="str">
        <f t="shared" si="7"/>
        <v>琦玉4</v>
      </c>
      <c r="G479">
        <f>VLOOKUP($F479,Sheet1!$B:$L,4,0)</f>
        <v>2</v>
      </c>
      <c r="H479">
        <f>IF($D479&lt;4,VLOOKUP($F479,Sheet1!$B:$L,5,0),IF(AND($D479=4,$A479=10),VLOOKUP($F479,Sheet1!$B:$L,5,0),-VLOOKUP($F479,Sheet1!$B:$L,5,0)))</f>
        <v>0</v>
      </c>
      <c r="I479">
        <f>VLOOKUP($F479,Sheet1!$B:$L,6,0)</f>
        <v>0</v>
      </c>
      <c r="J479" t="str">
        <f>IF($D479&lt;4,VLOOKUP($F479,Sheet1!$B:$L,7,0),IF($D479=4,LEFT(VLOOKUP($F479,Sheet1!$B:$L,7,0),LEN(VLOOKUP($F479,Sheet1!$B:$L,7,0))-1)&amp;INT($A479/10),0))</f>
        <v>action_fit_skill_renzhenouda_2</v>
      </c>
      <c r="K479" t="str">
        <f>VLOOKUP($F479,Sheet1!$B:$L,8,0)</f>
        <v>action_gedou_pt_hit_1</v>
      </c>
      <c r="L479">
        <f>VLOOKUP($F479,Sheet1!$B:$L,9,0)</f>
        <v>0</v>
      </c>
      <c r="M479" s="61">
        <f>VLOOKUP($F479,Sheet1!$B:$L,10,0)</f>
        <v>0</v>
      </c>
    </row>
    <row r="480" spans="1:13">
      <c r="A480">
        <v>20</v>
      </c>
      <c r="B480">
        <v>200789</v>
      </c>
      <c r="C480" t="s">
        <v>65</v>
      </c>
      <c r="D480">
        <v>4</v>
      </c>
      <c r="E480" t="s">
        <v>1754</v>
      </c>
      <c r="F480" t="str">
        <f t="shared" si="7"/>
        <v>阿修罗盔甲4</v>
      </c>
      <c r="G480">
        <f>VLOOKUP($F480,Sheet1!$B:$L,4,0)</f>
        <v>2</v>
      </c>
      <c r="H480">
        <f>IF($D480&lt;4,VLOOKUP($F480,Sheet1!$B:$L,5,0),IF(AND($D480=4,$A480=10),VLOOKUP($F480,Sheet1!$B:$L,5,0),-VLOOKUP($F480,Sheet1!$B:$L,5,0)))</f>
        <v>100</v>
      </c>
      <c r="I480">
        <f>VLOOKUP($F480,Sheet1!$B:$L,6,0)</f>
        <v>-200</v>
      </c>
      <c r="J480" t="str">
        <f>IF($D480&lt;4,VLOOKUP($F480,Sheet1!$B:$L,7,0),IF($D480=4,LEFT(VLOOKUP($F480,Sheet1!$B:$L,7,0),LEN(VLOOKUP($F480,Sheet1!$B:$L,7,0))-1)&amp;INT($A480/10),0))</f>
        <v>action_fit_skill_yixingjudahua_2</v>
      </c>
      <c r="K480" t="str">
        <f>VLOOKUP($F480,Sheet1!$B:$L,8,0)</f>
        <v>action_gedou_hit_1</v>
      </c>
      <c r="L480">
        <f>VLOOKUP($F480,Sheet1!$B:$L,9,0)</f>
        <v>0</v>
      </c>
      <c r="M480" s="61">
        <f>VLOOKUP($F480,Sheet1!$B:$L,10,0)</f>
        <v>0</v>
      </c>
    </row>
    <row r="481" spans="1:13">
      <c r="A481">
        <v>20</v>
      </c>
      <c r="B481">
        <v>300019</v>
      </c>
      <c r="C481" t="s">
        <v>5</v>
      </c>
      <c r="D481">
        <v>4</v>
      </c>
      <c r="E481" t="s">
        <v>1747</v>
      </c>
      <c r="F481" t="str">
        <f t="shared" si="7"/>
        <v>深海之王4</v>
      </c>
      <c r="G481">
        <f>VLOOKUP($F481,Sheet1!$B:$L,4,0)</f>
        <v>2</v>
      </c>
      <c r="H481">
        <f>IF($D481&lt;4,VLOOKUP($F481,Sheet1!$B:$L,5,0),IF(AND($D481=4,$A481=10),VLOOKUP($F481,Sheet1!$B:$L,5,0),-VLOOKUP($F481,Sheet1!$B:$L,5,0)))</f>
        <v>100</v>
      </c>
      <c r="I481">
        <f>VLOOKUP($F481,Sheet1!$B:$L,6,0)</f>
        <v>-100</v>
      </c>
      <c r="J481" t="str">
        <f>IF($D481&lt;4,VLOOKUP($F481,Sheet1!$B:$L,7,0),IF($D481=4,LEFT(VLOOKUP($F481,Sheet1!$B:$L,7,0),LEN(VLOOKUP($F481,Sheet1!$B:$L,7,0))-1)&amp;INT($A481/10),0))</f>
        <v>action_fit_skill_lianda_lv_2</v>
      </c>
      <c r="K481" t="str">
        <f>VLOOKUP($F481,Sheet1!$B:$L,8,0)</f>
        <v>action_gedou_hit_1</v>
      </c>
      <c r="L481">
        <f>VLOOKUP($F481,Sheet1!$B:$L,9,0)</f>
        <v>0</v>
      </c>
      <c r="M481" s="61">
        <f>VLOOKUP($F481,Sheet1!$B:$L,10,0)</f>
        <v>0</v>
      </c>
    </row>
    <row r="482" spans="1:13">
      <c r="A482" s="65">
        <v>20</v>
      </c>
      <c r="B482" s="65">
        <v>300459</v>
      </c>
      <c r="C482" t="s">
        <v>0</v>
      </c>
      <c r="D482">
        <v>4</v>
      </c>
      <c r="E482" t="s">
        <v>1745</v>
      </c>
      <c r="F482" t="str">
        <f t="shared" si="7"/>
        <v>金属骑士4</v>
      </c>
      <c r="G482" s="65">
        <f>VLOOKUP($F482,Sheet1!$B:$L,4,0)</f>
        <v>2</v>
      </c>
      <c r="H482" s="65">
        <f>IF($D482&lt;4,VLOOKUP($F482,Sheet1!$B:$L,5,0),IF(AND($D482=4,$A482=10),VLOOKUP($F482,Sheet1!$B:$L,5,0),-VLOOKUP($F482,Sheet1!$B:$L,5,0)))</f>
        <v>100</v>
      </c>
      <c r="I482" s="65">
        <f>VLOOKUP($F482,Sheet1!$B:$L,6,0)</f>
        <v>-200</v>
      </c>
      <c r="J482" s="65" t="str">
        <f>IF($D482&lt;4,VLOOKUP($F482,Sheet1!$B:$L,7,0),IF($D482=4,LEFT(VLOOKUP($F482,Sheet1!$B:$L,7,0),LEN(VLOOKUP($F482,Sheet1!$B:$L,7,0))-1)&amp;INT($A482/10),0))</f>
        <v>action_fit_skill_daodan_2</v>
      </c>
      <c r="K482" s="65" t="str">
        <f>VLOOKUP($F482,Sheet1!$B:$L,8,0)</f>
        <v>action_hit_baozha</v>
      </c>
      <c r="L482" s="65">
        <f>VLOOKUP($F482,Sheet1!$B:$L,9,0)</f>
        <v>0</v>
      </c>
      <c r="M482" s="61">
        <f>VLOOKUP($F482,Sheet1!$B:$L,10,0)</f>
        <v>0</v>
      </c>
    </row>
    <row r="483" spans="1:13">
      <c r="A483">
        <v>20</v>
      </c>
      <c r="B483">
        <v>400019</v>
      </c>
      <c r="C483" t="s">
        <v>34</v>
      </c>
      <c r="D483">
        <v>4</v>
      </c>
      <c r="E483" t="s">
        <v>1745</v>
      </c>
      <c r="F483" t="str">
        <f t="shared" si="7"/>
        <v>波罗斯4</v>
      </c>
      <c r="G483">
        <f>VLOOKUP($F483,Sheet1!$B:$L,4,0)</f>
        <v>2</v>
      </c>
      <c r="H483">
        <f>IF($D483&lt;4,VLOOKUP($F483,Sheet1!$B:$L,5,0),IF(AND($D483=4,$A483=10),VLOOKUP($F483,Sheet1!$B:$L,5,0),-VLOOKUP($F483,Sheet1!$B:$L,5,0)))</f>
        <v>100</v>
      </c>
      <c r="I483">
        <f>VLOOKUP($F483,Sheet1!$B:$L,6,0)</f>
        <v>-300</v>
      </c>
      <c r="J483" t="str">
        <f>IF($D483&lt;4,VLOOKUP($F483,Sheet1!$B:$L,7,0),IF($D483=4,LEFT(VLOOKUP($F483,Sheet1!$B:$L,7,0),LEN(VLOOKUP($F483,Sheet1!$B:$L,7,0))-1)&amp;INT($A483/10),0))</f>
        <v>action_fit_skill_paoxiaopao_2</v>
      </c>
      <c r="K483" t="str">
        <f>VLOOKUP($F483,Sheet1!$B:$L,8,0)</f>
        <v>action_hit_1</v>
      </c>
      <c r="L483" t="str">
        <f>VLOOKUP($F483,Sheet1!$B:$L,9,0)</f>
        <v>action_jiaxue_hit_1</v>
      </c>
      <c r="M483" s="61">
        <f>VLOOKUP($F483,Sheet1!$B:$L,10,0)</f>
        <v>0</v>
      </c>
    </row>
    <row r="484" spans="1:13">
      <c r="A484">
        <v>20</v>
      </c>
      <c r="B484">
        <v>400459</v>
      </c>
      <c r="C484" t="s">
        <v>32</v>
      </c>
      <c r="D484">
        <v>4</v>
      </c>
      <c r="E484" t="s">
        <v>1745</v>
      </c>
      <c r="F484" t="str">
        <f t="shared" si="7"/>
        <v>饿狼4</v>
      </c>
      <c r="G484">
        <f>VLOOKUP($F484,Sheet1!$B:$L,4,0)</f>
        <v>2</v>
      </c>
      <c r="H484">
        <f>IF($D484&lt;4,VLOOKUP($F484,Sheet1!$B:$L,5,0),IF(AND($D484=4,$A484=10),VLOOKUP($F484,Sheet1!$B:$L,5,0),-VLOOKUP($F484,Sheet1!$B:$L,5,0)))</f>
        <v>100</v>
      </c>
      <c r="I484">
        <f>VLOOKUP($F484,Sheet1!$B:$L,6,0)</f>
        <v>-200</v>
      </c>
      <c r="J484" t="str">
        <f>IF($D484&lt;4,VLOOKUP($F484,Sheet1!$B:$L,7,0),IF($D484=4,LEFT(VLOOKUP($F484,Sheet1!$B:$L,7,0),LEN(VLOOKUP($F484,Sheet1!$B:$L,7,0))-1)&amp;INT($A484/10),0))</f>
        <v>action_fit_skill_liushuiyansuiquan_2</v>
      </c>
      <c r="K484" t="str">
        <f>VLOOKUP($F484,Sheet1!$B:$L,8,0)</f>
        <v>action_hit_1</v>
      </c>
      <c r="L484">
        <f>VLOOKUP($F484,Sheet1!$B:$L,9,0)</f>
        <v>0</v>
      </c>
      <c r="M484" s="61">
        <f>VLOOKUP($F484,Sheet1!$B:$L,10,0)</f>
        <v>0</v>
      </c>
    </row>
    <row r="485" spans="1:13">
      <c r="A485">
        <v>30</v>
      </c>
      <c r="B485">
        <v>200019</v>
      </c>
      <c r="C485" t="s">
        <v>317</v>
      </c>
      <c r="D485">
        <v>4</v>
      </c>
      <c r="E485" t="s">
        <v>1745</v>
      </c>
      <c r="F485" t="str">
        <f t="shared" si="7"/>
        <v>琦玉4</v>
      </c>
      <c r="G485">
        <f>VLOOKUP($F485,Sheet1!$B:$L,4,0)</f>
        <v>2</v>
      </c>
      <c r="H485">
        <f>IF($D485&lt;4,VLOOKUP($F485,Sheet1!$B:$L,5,0),IF(AND($D485=4,$A485=10),VLOOKUP($F485,Sheet1!$B:$L,5,0),-VLOOKUP($F485,Sheet1!$B:$L,5,0)))</f>
        <v>0</v>
      </c>
      <c r="I485">
        <f>VLOOKUP($F485,Sheet1!$B:$L,6,0)</f>
        <v>0</v>
      </c>
      <c r="J485" t="str">
        <f>IF($D485&lt;4,VLOOKUP($F485,Sheet1!$B:$L,7,0),IF($D485=4,LEFT(VLOOKUP($F485,Sheet1!$B:$L,7,0),LEN(VLOOKUP($F485,Sheet1!$B:$L,7,0))-1)&amp;INT($A485/10),0))</f>
        <v>action_fit_skill_renzhenouda_3</v>
      </c>
      <c r="K485" t="str">
        <f>VLOOKUP($F485,Sheet1!$B:$L,8,0)</f>
        <v>action_gedou_pt_hit_1</v>
      </c>
      <c r="L485">
        <f>VLOOKUP($F485,Sheet1!$B:$L,9,0)</f>
        <v>0</v>
      </c>
      <c r="M485" s="61">
        <f>VLOOKUP($F485,Sheet1!$B:$L,10,0)</f>
        <v>0</v>
      </c>
    </row>
    <row r="486" spans="1:13">
      <c r="A486" s="62">
        <v>30</v>
      </c>
      <c r="B486" s="62">
        <v>200014</v>
      </c>
      <c r="C486" t="s">
        <v>317</v>
      </c>
      <c r="D486">
        <v>4</v>
      </c>
      <c r="E486" t="s">
        <v>1745</v>
      </c>
      <c r="F486" t="str">
        <f t="shared" si="7"/>
        <v>琦玉4</v>
      </c>
      <c r="G486" s="62">
        <f>VLOOKUP($F486,Sheet1!$B:$L,4,0)</f>
        <v>2</v>
      </c>
      <c r="H486" s="62">
        <f>IF($D486&lt;4,VLOOKUP($F486,Sheet1!$B:$L,5,0),IF(AND($D486=4,$A486=10),VLOOKUP($F486,Sheet1!$B:$L,5,0),-VLOOKUP($F486,Sheet1!$B:$L,5,0)))</f>
        <v>0</v>
      </c>
      <c r="I486" s="62">
        <f>VLOOKUP($F486,Sheet1!$B:$L,6,0)</f>
        <v>0</v>
      </c>
      <c r="J486" t="str">
        <f>IF($D486&lt;4,VLOOKUP($F486,Sheet1!$B:$L,7,0),IF($D486=4,LEFT(VLOOKUP($F486,Sheet1!$B:$L,7,0),LEN(VLOOKUP($F486,Sheet1!$B:$L,7,0))-1)&amp;INT($A486/10),0))</f>
        <v>action_fit_skill_renzhenouda_3</v>
      </c>
      <c r="K486" t="str">
        <f>VLOOKUP($F486,Sheet1!$B:$L,8,0)</f>
        <v>action_gedou_pt_hit_1</v>
      </c>
      <c r="L486" s="62">
        <f>VLOOKUP($F486,Sheet1!$B:$L,9,0)</f>
        <v>0</v>
      </c>
      <c r="M486" s="61">
        <f>VLOOKUP($F486,Sheet1!$B:$L,10,0)</f>
        <v>0</v>
      </c>
    </row>
    <row r="487" spans="1:13">
      <c r="A487">
        <v>10</v>
      </c>
      <c r="B487">
        <v>100784</v>
      </c>
      <c r="C487" t="s">
        <v>299</v>
      </c>
      <c r="D487">
        <v>4</v>
      </c>
      <c r="E487" t="s">
        <v>1750</v>
      </c>
      <c r="F487" t="str">
        <f t="shared" si="7"/>
        <v>钉锤头4</v>
      </c>
      <c r="G487">
        <f>VLOOKUP($F487,Sheet1!$B:$L,4,0)</f>
        <v>2</v>
      </c>
      <c r="H487">
        <f>IF($D487&lt;4,VLOOKUP($F487,Sheet1!$B:$L,5,0),IF(AND($D487=4,$A487=10),VLOOKUP($F487,Sheet1!$B:$L,5,0),-VLOOKUP($F487,Sheet1!$B:$L,5,0)))</f>
        <v>-100</v>
      </c>
      <c r="I487">
        <f>VLOOKUP($F487,Sheet1!$B:$L,6,0)</f>
        <v>0</v>
      </c>
      <c r="J487" t="str">
        <f>IF($D487&lt;4,VLOOKUP($F487,Sheet1!$B:$L,7,0),IF($D487=4,LEFT(VLOOKUP($F487,Sheet1!$B:$L,7,0),LEN(VLOOKUP($F487,Sheet1!$B:$L,7,0))-1)&amp;INT($A487/10),0))</f>
        <v>action_dian_skill_heji_man_1</v>
      </c>
      <c r="K487" t="str">
        <f>VLOOKUP($F487,Sheet1!$B:$L,8,0)</f>
        <v>action_dian_hit_1</v>
      </c>
      <c r="L487">
        <f>VLOOKUP($F487,Sheet1!$B:$L,9,0)</f>
        <v>0</v>
      </c>
      <c r="M487" s="61">
        <f>VLOOKUP($F487,Sheet1!$B:$L,10,0)</f>
        <v>0</v>
      </c>
    </row>
    <row r="488" spans="1:13">
      <c r="A488">
        <v>10</v>
      </c>
      <c r="B488">
        <v>101884</v>
      </c>
      <c r="C488" t="s">
        <v>305</v>
      </c>
      <c r="D488">
        <v>4</v>
      </c>
      <c r="E488" t="s">
        <v>1755</v>
      </c>
      <c r="F488" t="str">
        <f t="shared" si="7"/>
        <v>匹克4</v>
      </c>
      <c r="G488">
        <f>VLOOKUP($F488,Sheet1!$B:$L,4,0)</f>
        <v>1</v>
      </c>
      <c r="H488">
        <f>IF($D488&lt;4,VLOOKUP($F488,Sheet1!$B:$L,5,0),IF(AND($D488=4,$A488=10),VLOOKUP($F488,Sheet1!$B:$L,5,0),-VLOOKUP($F488,Sheet1!$B:$L,5,0)))</f>
        <v>0</v>
      </c>
      <c r="I488">
        <f>VLOOKUP($F488,Sheet1!$B:$L,6,0)</f>
        <v>0</v>
      </c>
      <c r="J488" t="str">
        <f>IF($D488&lt;4,VLOOKUP($F488,Sheet1!$B:$L,7,0),IF($D488=4,LEFT(VLOOKUP($F488,Sheet1!$B:$L,7,0),LEN(VLOOKUP($F488,Sheet1!$B:$L,7,0))-1)&amp;INT($A488/10),0))</f>
        <v>action_jiaxue_skill_1</v>
      </c>
      <c r="K488" t="str">
        <f>VLOOKUP($F488,Sheet1!$B:$L,8,0)</f>
        <v>action_jiaxue_hit_1</v>
      </c>
      <c r="L488" t="str">
        <f>VLOOKUP($F488,Sheet1!$B:$L,9,0)</f>
        <v>action_jiaxue_hit_1</v>
      </c>
      <c r="M488" s="61">
        <f>VLOOKUP($F488,Sheet1!$B:$L,10,0)</f>
        <v>0</v>
      </c>
    </row>
    <row r="489" spans="1:13">
      <c r="A489">
        <v>10</v>
      </c>
      <c r="B489">
        <v>101994</v>
      </c>
      <c r="C489" t="s">
        <v>156</v>
      </c>
      <c r="D489">
        <v>4</v>
      </c>
      <c r="E489" t="s">
        <v>1754</v>
      </c>
      <c r="F489" t="str">
        <f t="shared" si="7"/>
        <v>蛇咬拳斯内克4</v>
      </c>
      <c r="G489">
        <f>VLOOKUP($F489,Sheet1!$B:$L,4,0)</f>
        <v>2</v>
      </c>
      <c r="H489">
        <f>IF($D489&lt;4,VLOOKUP($F489,Sheet1!$B:$L,5,0),IF(AND($D489=4,$A489=10),VLOOKUP($F489,Sheet1!$B:$L,5,0),-VLOOKUP($F489,Sheet1!$B:$L,5,0)))</f>
        <v>-100</v>
      </c>
      <c r="I489">
        <f>VLOOKUP($F489,Sheet1!$B:$L,6,0)</f>
        <v>-200</v>
      </c>
      <c r="J489" t="str">
        <f>IF($D489&lt;4,VLOOKUP($F489,Sheet1!$B:$L,7,0),IF($D489=4,LEFT(VLOOKUP($F489,Sheet1!$B:$L,7,0),LEN(VLOOKUP($F489,Sheet1!$B:$L,7,0))-1)&amp;INT($A489/10),0))</f>
        <v>action_fit_skill_lianda_1</v>
      </c>
      <c r="K489" t="str">
        <f>VLOOKUP($F489,Sheet1!$B:$L,8,0)</f>
        <v>action_gedou_pt_hit_1</v>
      </c>
      <c r="L489">
        <f>VLOOKUP($F489,Sheet1!$B:$L,9,0)</f>
        <v>0</v>
      </c>
      <c r="M489" s="61">
        <f>VLOOKUP($F489,Sheet1!$B:$L,10,0)</f>
        <v>0</v>
      </c>
    </row>
    <row r="490" spans="1:13">
      <c r="A490">
        <v>10</v>
      </c>
      <c r="B490">
        <v>201664</v>
      </c>
      <c r="C490" t="s">
        <v>157</v>
      </c>
      <c r="D490">
        <v>4</v>
      </c>
      <c r="E490" t="s">
        <v>1749</v>
      </c>
      <c r="F490" t="str">
        <f t="shared" si="7"/>
        <v>重战车兜裆布4</v>
      </c>
      <c r="G490">
        <f>VLOOKUP($F490,Sheet1!$B:$L,4,0)</f>
        <v>2</v>
      </c>
      <c r="H490">
        <f>IF($D490&lt;4,VLOOKUP($F490,Sheet1!$B:$L,5,0),IF(AND($D490=4,$A490=10),VLOOKUP($F490,Sheet1!$B:$L,5,0),-VLOOKUP($F490,Sheet1!$B:$L,5,0)))</f>
        <v>-100</v>
      </c>
      <c r="I490">
        <f>VLOOKUP($F490,Sheet1!$B:$L,6,0)</f>
        <v>-200</v>
      </c>
      <c r="J490" t="str">
        <f>IF($D490&lt;4,VLOOKUP($F490,Sheet1!$B:$L,7,0),IF($D490=4,LEFT(VLOOKUP($F490,Sheet1!$B:$L,7,0),LEN(VLOOKUP($F490,Sheet1!$B:$L,7,0))-1)&amp;INT($A490/10),0))</f>
        <v>action_fit_skill_lianda_1</v>
      </c>
      <c r="K490" t="str">
        <f>VLOOKUP($F490,Sheet1!$B:$L,8,0)</f>
        <v>action_gedou_pt_hit_1</v>
      </c>
      <c r="L490">
        <f>VLOOKUP($F490,Sheet1!$B:$L,9,0)</f>
        <v>0</v>
      </c>
      <c r="M490" s="61">
        <f>VLOOKUP($F490,Sheet1!$B:$L,10,0)</f>
        <v>0</v>
      </c>
    </row>
    <row r="491" spans="1:13">
      <c r="A491">
        <v>10</v>
      </c>
      <c r="B491">
        <v>201884</v>
      </c>
      <c r="C491" t="s">
        <v>316</v>
      </c>
      <c r="D491">
        <v>4</v>
      </c>
      <c r="E491" t="s">
        <v>1745</v>
      </c>
      <c r="F491" t="str">
        <f t="shared" si="7"/>
        <v>十字键4</v>
      </c>
      <c r="G491">
        <f>VLOOKUP($F491,Sheet1!$B:$L,4,0)</f>
        <v>2</v>
      </c>
      <c r="H491">
        <f>IF($D491&lt;4,VLOOKUP($F491,Sheet1!$B:$L,5,0),IF(AND($D491=4,$A491=10),VLOOKUP($F491,Sheet1!$B:$L,5,0),-VLOOKUP($F491,Sheet1!$B:$L,5,0)))</f>
        <v>-100</v>
      </c>
      <c r="I491">
        <f>VLOOKUP($F491,Sheet1!$B:$L,6,0)</f>
        <v>0</v>
      </c>
      <c r="J491" t="str">
        <f>IF($D491&lt;4,VLOOKUP($F491,Sheet1!$B:$L,7,0),IF($D491=4,LEFT(VLOOKUP($F491,Sheet1!$B:$L,7,0),LEN(VLOOKUP($F491,Sheet1!$B:$L,7,0))-1)&amp;INT($A491/10),0))</f>
        <v>action_dian_skill_heji_man_1</v>
      </c>
      <c r="K491" t="str">
        <f>VLOOKUP($F491,Sheet1!$B:$L,8,0)</f>
        <v>action_dian_hit_1</v>
      </c>
      <c r="L491">
        <f>VLOOKUP($F491,Sheet1!$B:$L,9,0)</f>
        <v>0</v>
      </c>
      <c r="M491" s="61">
        <f>VLOOKUP($F491,Sheet1!$B:$L,10,0)</f>
        <v>0</v>
      </c>
    </row>
    <row r="492" spans="1:13">
      <c r="A492">
        <v>10</v>
      </c>
      <c r="B492">
        <v>301114</v>
      </c>
      <c r="C492" t="s">
        <v>163</v>
      </c>
      <c r="D492">
        <v>4</v>
      </c>
      <c r="E492" t="s">
        <v>1748</v>
      </c>
      <c r="F492" t="str">
        <f t="shared" si="7"/>
        <v>牛牛4</v>
      </c>
      <c r="G492">
        <f>VLOOKUP($F492,Sheet1!$B:$L,4,0)</f>
        <v>2</v>
      </c>
      <c r="H492">
        <f>IF($D492&lt;4,VLOOKUP($F492,Sheet1!$B:$L,5,0),IF(AND($D492=4,$A492=10),VLOOKUP($F492,Sheet1!$B:$L,5,0),-VLOOKUP($F492,Sheet1!$B:$L,5,0)))</f>
        <v>-100</v>
      </c>
      <c r="I492">
        <f>VLOOKUP($F492,Sheet1!$B:$L,6,0)</f>
        <v>0</v>
      </c>
      <c r="J492" t="str">
        <f>IF($D492&lt;4,VLOOKUP($F492,Sheet1!$B:$L,7,0),IF($D492=4,LEFT(VLOOKUP($F492,Sheet1!$B:$L,7,0),LEN(VLOOKUP($F492,Sheet1!$B:$L,7,0))-1)&amp;INT($A492/10),0))</f>
        <v>action_dian_skill_heji_man_1</v>
      </c>
      <c r="K492" t="str">
        <f>VLOOKUP($F492,Sheet1!$B:$L,8,0)</f>
        <v>action_dian_hit_1</v>
      </c>
      <c r="L492">
        <f>VLOOKUP($F492,Sheet1!$B:$L,9,0)</f>
        <v>0</v>
      </c>
      <c r="M492" s="61">
        <f>VLOOKUP($F492,Sheet1!$B:$L,10,0)</f>
        <v>0</v>
      </c>
    </row>
    <row r="493" spans="1:13">
      <c r="A493">
        <v>10</v>
      </c>
      <c r="B493">
        <v>301664</v>
      </c>
      <c r="C493" t="s">
        <v>312</v>
      </c>
      <c r="D493">
        <v>4</v>
      </c>
      <c r="E493" t="s">
        <v>1750</v>
      </c>
      <c r="F493" t="str">
        <f t="shared" si="7"/>
        <v>红围巾斗士4</v>
      </c>
      <c r="G493">
        <f>VLOOKUP($F493,Sheet1!$B:$L,4,0)</f>
        <v>2</v>
      </c>
      <c r="H493">
        <f>IF($D493&lt;4,VLOOKUP($F493,Sheet1!$B:$L,5,0),IF(AND($D493=4,$A493=10),VLOOKUP($F493,Sheet1!$B:$L,5,0),-VLOOKUP($F493,Sheet1!$B:$L,5,0)))</f>
        <v>-100</v>
      </c>
      <c r="I493">
        <f>VLOOKUP($F493,Sheet1!$B:$L,6,0)</f>
        <v>-100</v>
      </c>
      <c r="J493" t="str">
        <f>IF($D493&lt;4,VLOOKUP($F493,Sheet1!$B:$L,7,0),IF($D493=4,LEFT(VLOOKUP($F493,Sheet1!$B:$L,7,0),LEN(VLOOKUP($F493,Sheet1!$B:$L,7,0))-1)&amp;INT($A493/10),0))</f>
        <v>action_huo_skill_heji_man_1</v>
      </c>
      <c r="K493" t="str">
        <f>VLOOKUP($F493,Sheet1!$B:$L,8,0)</f>
        <v>action_huo_hit_1</v>
      </c>
      <c r="L493">
        <f>VLOOKUP($F493,Sheet1!$B:$L,9,0)</f>
        <v>0</v>
      </c>
      <c r="M493" s="61">
        <f>VLOOKUP($F493,Sheet1!$B:$L,10,0)</f>
        <v>0</v>
      </c>
    </row>
    <row r="494" spans="1:13">
      <c r="A494">
        <v>10</v>
      </c>
      <c r="B494">
        <v>301884</v>
      </c>
      <c r="C494" t="s">
        <v>298</v>
      </c>
      <c r="D494">
        <v>4</v>
      </c>
      <c r="E494" t="s">
        <v>1754</v>
      </c>
      <c r="F494" t="str">
        <f t="shared" si="7"/>
        <v>黑暗炎龙刀使4</v>
      </c>
      <c r="G494">
        <f>VLOOKUP($F494,Sheet1!$B:$L,4,0)</f>
        <v>2</v>
      </c>
      <c r="H494">
        <f>IF($D494&lt;4,VLOOKUP($F494,Sheet1!$B:$L,5,0),IF(AND($D494=4,$A494=10),VLOOKUP($F494,Sheet1!$B:$L,5,0),-VLOOKUP($F494,Sheet1!$B:$L,5,0)))</f>
        <v>100</v>
      </c>
      <c r="I494">
        <f>VLOOKUP($F494,Sheet1!$B:$L,6,0)</f>
        <v>-100</v>
      </c>
      <c r="J494" t="str">
        <f>IF($D494&lt;4,VLOOKUP($F494,Sheet1!$B:$L,7,0),IF($D494=4,LEFT(VLOOKUP($F494,Sheet1!$B:$L,7,0),LEN(VLOOKUP($F494,Sheet1!$B:$L,7,0))-1)&amp;INT($A494/10),0))</f>
        <v>action_fit_skill_dinashanleiming_1</v>
      </c>
      <c r="K494" t="str">
        <f>VLOOKUP($F494,Sheet1!$B:$L,8,0)</f>
        <v>action_dian_hit_1</v>
      </c>
      <c r="L494">
        <f>VLOOKUP($F494,Sheet1!$B:$L,9,0)</f>
        <v>0</v>
      </c>
      <c r="M494" s="61">
        <f>VLOOKUP($F494,Sheet1!$B:$L,10,0)</f>
        <v>0</v>
      </c>
    </row>
    <row r="495" spans="1:13">
      <c r="A495">
        <v>10</v>
      </c>
      <c r="B495">
        <v>400674</v>
      </c>
      <c r="C495" t="s">
        <v>325</v>
      </c>
      <c r="D495">
        <v>4</v>
      </c>
      <c r="E495" t="s">
        <v>1747</v>
      </c>
      <c r="F495" t="str">
        <f t="shared" si="7"/>
        <v>大背头侠4</v>
      </c>
      <c r="G495">
        <f>VLOOKUP($F495,Sheet1!$B:$L,4,0)</f>
        <v>2</v>
      </c>
      <c r="H495">
        <f>IF($D495&lt;4,VLOOKUP($F495,Sheet1!$B:$L,5,0),IF(AND($D495=4,$A495=10),VLOOKUP($F495,Sheet1!$B:$L,5,0),-VLOOKUP($F495,Sheet1!$B:$L,5,0)))</f>
        <v>-100</v>
      </c>
      <c r="I495">
        <f>VLOOKUP($F495,Sheet1!$B:$L,6,0)</f>
        <v>-200</v>
      </c>
      <c r="J495" t="str">
        <f>IF($D495&lt;4,VLOOKUP($F495,Sheet1!$B:$L,7,0),IF($D495=4,LEFT(VLOOKUP($F495,Sheet1!$B:$L,7,0),LEN(VLOOKUP($F495,Sheet1!$B:$L,7,0))-1)&amp;INT($A495/10),0))</f>
        <v>action_fit_skill_lianda_1</v>
      </c>
      <c r="K495" t="str">
        <f>VLOOKUP($F495,Sheet1!$B:$L,8,0)</f>
        <v>action_gedou_pt_hit_1</v>
      </c>
      <c r="L495">
        <f>VLOOKUP($F495,Sheet1!$B:$L,9,0)</f>
        <v>0</v>
      </c>
      <c r="M495" s="61">
        <f>VLOOKUP($F495,Sheet1!$B:$L,10,0)</f>
        <v>0</v>
      </c>
    </row>
    <row r="496" spans="1:13">
      <c r="A496">
        <v>10</v>
      </c>
      <c r="B496">
        <v>401114</v>
      </c>
      <c r="C496" t="s">
        <v>328</v>
      </c>
      <c r="D496">
        <v>4</v>
      </c>
      <c r="E496" t="s">
        <v>1749</v>
      </c>
      <c r="F496" t="str">
        <f t="shared" si="7"/>
        <v>海比空格4</v>
      </c>
      <c r="G496">
        <f>VLOOKUP($F496,Sheet1!$B:$L,4,0)</f>
        <v>2</v>
      </c>
      <c r="H496">
        <f>IF($D496&lt;4,VLOOKUP($F496,Sheet1!$B:$L,5,0),IF(AND($D496=4,$A496=10),VLOOKUP($F496,Sheet1!$B:$L,5,0),-VLOOKUP($F496,Sheet1!$B:$L,5,0)))</f>
        <v>-100</v>
      </c>
      <c r="I496">
        <f>VLOOKUP($F496,Sheet1!$B:$L,6,0)</f>
        <v>0</v>
      </c>
      <c r="J496" t="str">
        <f>IF($D496&lt;4,VLOOKUP($F496,Sheet1!$B:$L,7,0),IF($D496=4,LEFT(VLOOKUP($F496,Sheet1!$B:$L,7,0),LEN(VLOOKUP($F496,Sheet1!$B:$L,7,0))-1)&amp;INT($A496/10),0))</f>
        <v>action_dian_skill_heji_man_1</v>
      </c>
      <c r="K496" t="str">
        <f>VLOOKUP($F496,Sheet1!$B:$L,8,0)</f>
        <v>action_dian_hit_1</v>
      </c>
      <c r="L496">
        <f>VLOOKUP($F496,Sheet1!$B:$L,9,0)</f>
        <v>0</v>
      </c>
      <c r="M496" s="61">
        <f>VLOOKUP($F496,Sheet1!$B:$L,10,0)</f>
        <v>0</v>
      </c>
    </row>
    <row r="497" spans="1:13">
      <c r="A497">
        <v>20</v>
      </c>
      <c r="B497">
        <v>100784</v>
      </c>
      <c r="C497" t="s">
        <v>299</v>
      </c>
      <c r="D497">
        <v>4</v>
      </c>
      <c r="E497" t="s">
        <v>1750</v>
      </c>
      <c r="F497" t="str">
        <f t="shared" si="7"/>
        <v>钉锤头4</v>
      </c>
      <c r="G497">
        <f>VLOOKUP($F497,Sheet1!$B:$L,4,0)</f>
        <v>2</v>
      </c>
      <c r="H497">
        <f>IF($D497&lt;4,VLOOKUP($F497,Sheet1!$B:$L,5,0),IF(AND($D497=4,$A497=10),VLOOKUP($F497,Sheet1!$B:$L,5,0),-VLOOKUP($F497,Sheet1!$B:$L,5,0)))</f>
        <v>100</v>
      </c>
      <c r="I497">
        <f>VLOOKUP($F497,Sheet1!$B:$L,6,0)</f>
        <v>0</v>
      </c>
      <c r="J497" t="str">
        <f>IF($D497&lt;4,VLOOKUP($F497,Sheet1!$B:$L,7,0),IF($D497=4,LEFT(VLOOKUP($F497,Sheet1!$B:$L,7,0),LEN(VLOOKUP($F497,Sheet1!$B:$L,7,0))-1)&amp;INT($A497/10),0))</f>
        <v>action_dian_skill_heji_man_2</v>
      </c>
      <c r="K497" t="str">
        <f>VLOOKUP($F497,Sheet1!$B:$L,8,0)</f>
        <v>action_dian_hit_1</v>
      </c>
      <c r="L497">
        <f>VLOOKUP($F497,Sheet1!$B:$L,9,0)</f>
        <v>0</v>
      </c>
      <c r="M497" s="61">
        <f>VLOOKUP($F497,Sheet1!$B:$L,10,0)</f>
        <v>0</v>
      </c>
    </row>
    <row r="498" spans="1:13">
      <c r="A498">
        <v>20</v>
      </c>
      <c r="B498">
        <v>101884</v>
      </c>
      <c r="C498" t="s">
        <v>305</v>
      </c>
      <c r="D498">
        <v>4</v>
      </c>
      <c r="E498" t="s">
        <v>1755</v>
      </c>
      <c r="F498" t="str">
        <f t="shared" si="7"/>
        <v>匹克4</v>
      </c>
      <c r="G498">
        <f>VLOOKUP($F498,Sheet1!$B:$L,4,0)</f>
        <v>1</v>
      </c>
      <c r="H498">
        <f>IF($D498&lt;4,VLOOKUP($F498,Sheet1!$B:$L,5,0),IF(AND($D498=4,$A498=10),VLOOKUP($F498,Sheet1!$B:$L,5,0),-VLOOKUP($F498,Sheet1!$B:$L,5,0)))</f>
        <v>0</v>
      </c>
      <c r="I498">
        <f>VLOOKUP($F498,Sheet1!$B:$L,6,0)</f>
        <v>0</v>
      </c>
      <c r="J498" t="str">
        <f>IF($D498&lt;4,VLOOKUP($F498,Sheet1!$B:$L,7,0),IF($D498=4,LEFT(VLOOKUP($F498,Sheet1!$B:$L,7,0),LEN(VLOOKUP($F498,Sheet1!$B:$L,7,0))-1)&amp;INT($A498/10),0))</f>
        <v>action_jiaxue_skill_2</v>
      </c>
      <c r="K498" t="str">
        <f>VLOOKUP($F498,Sheet1!$B:$L,8,0)</f>
        <v>action_jiaxue_hit_1</v>
      </c>
      <c r="L498" t="str">
        <f>VLOOKUP($F498,Sheet1!$B:$L,9,0)</f>
        <v>action_jiaxue_hit_1</v>
      </c>
      <c r="M498" s="61">
        <f>VLOOKUP($F498,Sheet1!$B:$L,10,0)</f>
        <v>0</v>
      </c>
    </row>
    <row r="499" spans="1:13">
      <c r="A499">
        <v>20</v>
      </c>
      <c r="B499">
        <v>101994</v>
      </c>
      <c r="C499" t="s">
        <v>156</v>
      </c>
      <c r="D499">
        <v>4</v>
      </c>
      <c r="E499" t="s">
        <v>1754</v>
      </c>
      <c r="F499" t="str">
        <f t="shared" si="7"/>
        <v>蛇咬拳斯内克4</v>
      </c>
      <c r="G499">
        <f>VLOOKUP($F499,Sheet1!$B:$L,4,0)</f>
        <v>2</v>
      </c>
      <c r="H499">
        <f>IF($D499&lt;4,VLOOKUP($F499,Sheet1!$B:$L,5,0),IF(AND($D499=4,$A499=10),VLOOKUP($F499,Sheet1!$B:$L,5,0),-VLOOKUP($F499,Sheet1!$B:$L,5,0)))</f>
        <v>100</v>
      </c>
      <c r="I499">
        <f>VLOOKUP($F499,Sheet1!$B:$L,6,0)</f>
        <v>-200</v>
      </c>
      <c r="J499" t="str">
        <f>IF($D499&lt;4,VLOOKUP($F499,Sheet1!$B:$L,7,0),IF($D499=4,LEFT(VLOOKUP($F499,Sheet1!$B:$L,7,0),LEN(VLOOKUP($F499,Sheet1!$B:$L,7,0))-1)&amp;INT($A499/10),0))</f>
        <v>action_fit_skill_lianda_2</v>
      </c>
      <c r="K499" t="str">
        <f>VLOOKUP($F499,Sheet1!$B:$L,8,0)</f>
        <v>action_gedou_pt_hit_1</v>
      </c>
      <c r="L499">
        <f>VLOOKUP($F499,Sheet1!$B:$L,9,0)</f>
        <v>0</v>
      </c>
      <c r="M499" s="61">
        <f>VLOOKUP($F499,Sheet1!$B:$L,10,0)</f>
        <v>0</v>
      </c>
    </row>
    <row r="500" spans="1:13">
      <c r="A500">
        <v>20</v>
      </c>
      <c r="B500">
        <v>201664</v>
      </c>
      <c r="C500" t="s">
        <v>157</v>
      </c>
      <c r="D500">
        <v>4</v>
      </c>
      <c r="E500" t="s">
        <v>1749</v>
      </c>
      <c r="F500" t="str">
        <f t="shared" si="7"/>
        <v>重战车兜裆布4</v>
      </c>
      <c r="G500">
        <f>VLOOKUP($F500,Sheet1!$B:$L,4,0)</f>
        <v>2</v>
      </c>
      <c r="H500">
        <f>IF($D500&lt;4,VLOOKUP($F500,Sheet1!$B:$L,5,0),IF(AND($D500=4,$A500=10),VLOOKUP($F500,Sheet1!$B:$L,5,0),-VLOOKUP($F500,Sheet1!$B:$L,5,0)))</f>
        <v>100</v>
      </c>
      <c r="I500">
        <f>VLOOKUP($F500,Sheet1!$B:$L,6,0)</f>
        <v>-200</v>
      </c>
      <c r="J500" t="str">
        <f>IF($D500&lt;4,VLOOKUP($F500,Sheet1!$B:$L,7,0),IF($D500=4,LEFT(VLOOKUP($F500,Sheet1!$B:$L,7,0),LEN(VLOOKUP($F500,Sheet1!$B:$L,7,0))-1)&amp;INT($A500/10),0))</f>
        <v>action_fit_skill_lianda_2</v>
      </c>
      <c r="K500" t="str">
        <f>VLOOKUP($F500,Sheet1!$B:$L,8,0)</f>
        <v>action_gedou_pt_hit_1</v>
      </c>
      <c r="L500">
        <f>VLOOKUP($F500,Sheet1!$B:$L,9,0)</f>
        <v>0</v>
      </c>
      <c r="M500" s="61">
        <f>VLOOKUP($F500,Sheet1!$B:$L,10,0)</f>
        <v>0</v>
      </c>
    </row>
    <row r="501" spans="1:13">
      <c r="A501">
        <v>20</v>
      </c>
      <c r="B501">
        <v>201884</v>
      </c>
      <c r="C501" t="s">
        <v>316</v>
      </c>
      <c r="D501">
        <v>4</v>
      </c>
      <c r="E501" t="s">
        <v>1745</v>
      </c>
      <c r="F501" t="str">
        <f t="shared" si="7"/>
        <v>十字键4</v>
      </c>
      <c r="G501">
        <f>VLOOKUP($F501,Sheet1!$B:$L,4,0)</f>
        <v>2</v>
      </c>
      <c r="H501">
        <f>IF($D501&lt;4,VLOOKUP($F501,Sheet1!$B:$L,5,0),IF(AND($D501=4,$A501=10),VLOOKUP($F501,Sheet1!$B:$L,5,0),-VLOOKUP($F501,Sheet1!$B:$L,5,0)))</f>
        <v>100</v>
      </c>
      <c r="I501">
        <f>VLOOKUP($F501,Sheet1!$B:$L,6,0)</f>
        <v>0</v>
      </c>
      <c r="J501" t="str">
        <f>IF($D501&lt;4,VLOOKUP($F501,Sheet1!$B:$L,7,0),IF($D501=4,LEFT(VLOOKUP($F501,Sheet1!$B:$L,7,0),LEN(VLOOKUP($F501,Sheet1!$B:$L,7,0))-1)&amp;INT($A501/10),0))</f>
        <v>action_dian_skill_heji_man_2</v>
      </c>
      <c r="K501" t="str">
        <f>VLOOKUP($F501,Sheet1!$B:$L,8,0)</f>
        <v>action_dian_hit_1</v>
      </c>
      <c r="L501">
        <f>VLOOKUP($F501,Sheet1!$B:$L,9,0)</f>
        <v>0</v>
      </c>
      <c r="M501" s="61">
        <f>VLOOKUP($F501,Sheet1!$B:$L,10,0)</f>
        <v>0</v>
      </c>
    </row>
    <row r="502" spans="1:13">
      <c r="A502">
        <v>20</v>
      </c>
      <c r="B502">
        <v>301114</v>
      </c>
      <c r="C502" t="s">
        <v>163</v>
      </c>
      <c r="D502">
        <v>4</v>
      </c>
      <c r="E502" t="s">
        <v>1748</v>
      </c>
      <c r="F502" t="str">
        <f t="shared" si="7"/>
        <v>牛牛4</v>
      </c>
      <c r="G502">
        <f>VLOOKUP($F502,Sheet1!$B:$L,4,0)</f>
        <v>2</v>
      </c>
      <c r="H502">
        <f>IF($D502&lt;4,VLOOKUP($F502,Sheet1!$B:$L,5,0),IF(AND($D502=4,$A502=10),VLOOKUP($F502,Sheet1!$B:$L,5,0),-VLOOKUP($F502,Sheet1!$B:$L,5,0)))</f>
        <v>100</v>
      </c>
      <c r="I502">
        <f>VLOOKUP($F502,Sheet1!$B:$L,6,0)</f>
        <v>0</v>
      </c>
      <c r="J502" t="str">
        <f>IF($D502&lt;4,VLOOKUP($F502,Sheet1!$B:$L,7,0),IF($D502=4,LEFT(VLOOKUP($F502,Sheet1!$B:$L,7,0),LEN(VLOOKUP($F502,Sheet1!$B:$L,7,0))-1)&amp;INT($A502/10),0))</f>
        <v>action_dian_skill_heji_man_2</v>
      </c>
      <c r="K502" t="str">
        <f>VLOOKUP($F502,Sheet1!$B:$L,8,0)</f>
        <v>action_dian_hit_1</v>
      </c>
      <c r="L502">
        <f>VLOOKUP($F502,Sheet1!$B:$L,9,0)</f>
        <v>0</v>
      </c>
      <c r="M502" s="61">
        <f>VLOOKUP($F502,Sheet1!$B:$L,10,0)</f>
        <v>0</v>
      </c>
    </row>
    <row r="503" spans="1:13">
      <c r="A503">
        <v>20</v>
      </c>
      <c r="B503">
        <v>301664</v>
      </c>
      <c r="C503" t="s">
        <v>312</v>
      </c>
      <c r="D503">
        <v>4</v>
      </c>
      <c r="E503" t="s">
        <v>1750</v>
      </c>
      <c r="F503" t="str">
        <f t="shared" si="7"/>
        <v>红围巾斗士4</v>
      </c>
      <c r="G503">
        <f>VLOOKUP($F503,Sheet1!$B:$L,4,0)</f>
        <v>2</v>
      </c>
      <c r="H503">
        <f>IF($D503&lt;4,VLOOKUP($F503,Sheet1!$B:$L,5,0),IF(AND($D503=4,$A503=10),VLOOKUP($F503,Sheet1!$B:$L,5,0),-VLOOKUP($F503,Sheet1!$B:$L,5,0)))</f>
        <v>100</v>
      </c>
      <c r="I503">
        <f>VLOOKUP($F503,Sheet1!$B:$L,6,0)</f>
        <v>-100</v>
      </c>
      <c r="J503" t="str">
        <f>IF($D503&lt;4,VLOOKUP($F503,Sheet1!$B:$L,7,0),IF($D503=4,LEFT(VLOOKUP($F503,Sheet1!$B:$L,7,0),LEN(VLOOKUP($F503,Sheet1!$B:$L,7,0))-1)&amp;INT($A503/10),0))</f>
        <v>action_huo_skill_heji_man_2</v>
      </c>
      <c r="K503" t="str">
        <f>VLOOKUP($F503,Sheet1!$B:$L,8,0)</f>
        <v>action_huo_hit_1</v>
      </c>
      <c r="L503">
        <f>VLOOKUP($F503,Sheet1!$B:$L,9,0)</f>
        <v>0</v>
      </c>
      <c r="M503" s="61">
        <f>VLOOKUP($F503,Sheet1!$B:$L,10,0)</f>
        <v>0</v>
      </c>
    </row>
    <row r="504" spans="1:13">
      <c r="A504">
        <v>20</v>
      </c>
      <c r="B504">
        <v>301884</v>
      </c>
      <c r="C504" t="s">
        <v>298</v>
      </c>
      <c r="D504">
        <v>4</v>
      </c>
      <c r="E504" t="s">
        <v>1754</v>
      </c>
      <c r="F504" t="str">
        <f t="shared" si="7"/>
        <v>黑暗炎龙刀使4</v>
      </c>
      <c r="G504">
        <f>VLOOKUP($F504,Sheet1!$B:$L,4,0)</f>
        <v>2</v>
      </c>
      <c r="H504">
        <f>IF($D504&lt;4,VLOOKUP($F504,Sheet1!$B:$L,5,0),IF(AND($D504=4,$A504=10),VLOOKUP($F504,Sheet1!$B:$L,5,0),-VLOOKUP($F504,Sheet1!$B:$L,5,0)))</f>
        <v>-100</v>
      </c>
      <c r="I504">
        <f>VLOOKUP($F504,Sheet1!$B:$L,6,0)</f>
        <v>-100</v>
      </c>
      <c r="J504" t="str">
        <f>IF($D504&lt;4,VLOOKUP($F504,Sheet1!$B:$L,7,0),IF($D504=4,LEFT(VLOOKUP($F504,Sheet1!$B:$L,7,0),LEN(VLOOKUP($F504,Sheet1!$B:$L,7,0))-1)&amp;INT($A504/10),0))</f>
        <v>action_fit_skill_dinashanleiming_2</v>
      </c>
      <c r="K504" t="str">
        <f>VLOOKUP($F504,Sheet1!$B:$L,8,0)</f>
        <v>action_dian_hit_1</v>
      </c>
      <c r="L504">
        <f>VLOOKUP($F504,Sheet1!$B:$L,9,0)</f>
        <v>0</v>
      </c>
      <c r="M504" s="61">
        <f>VLOOKUP($F504,Sheet1!$B:$L,10,0)</f>
        <v>0</v>
      </c>
    </row>
    <row r="505" spans="1:13">
      <c r="A505">
        <v>20</v>
      </c>
      <c r="B505">
        <v>400674</v>
      </c>
      <c r="C505" t="s">
        <v>325</v>
      </c>
      <c r="D505">
        <v>4</v>
      </c>
      <c r="E505" t="s">
        <v>1747</v>
      </c>
      <c r="F505" t="str">
        <f t="shared" si="7"/>
        <v>大背头侠4</v>
      </c>
      <c r="G505">
        <f>VLOOKUP($F505,Sheet1!$B:$L,4,0)</f>
        <v>2</v>
      </c>
      <c r="H505">
        <f>IF($D505&lt;4,VLOOKUP($F505,Sheet1!$B:$L,5,0),IF(AND($D505=4,$A505=10),VLOOKUP($F505,Sheet1!$B:$L,5,0),-VLOOKUP($F505,Sheet1!$B:$L,5,0)))</f>
        <v>100</v>
      </c>
      <c r="I505">
        <f>VLOOKUP($F505,Sheet1!$B:$L,6,0)</f>
        <v>-200</v>
      </c>
      <c r="J505" t="str">
        <f>IF($D505&lt;4,VLOOKUP($F505,Sheet1!$B:$L,7,0),IF($D505=4,LEFT(VLOOKUP($F505,Sheet1!$B:$L,7,0),LEN(VLOOKUP($F505,Sheet1!$B:$L,7,0))-1)&amp;INT($A505/10),0))</f>
        <v>action_fit_skill_lianda_2</v>
      </c>
      <c r="K505" t="str">
        <f>VLOOKUP($F505,Sheet1!$B:$L,8,0)</f>
        <v>action_gedou_pt_hit_1</v>
      </c>
      <c r="L505">
        <f>VLOOKUP($F505,Sheet1!$B:$L,9,0)</f>
        <v>0</v>
      </c>
      <c r="M505" s="61">
        <f>VLOOKUP($F505,Sheet1!$B:$L,10,0)</f>
        <v>0</v>
      </c>
    </row>
    <row r="506" spans="1:13">
      <c r="A506">
        <v>20</v>
      </c>
      <c r="B506">
        <v>401114</v>
      </c>
      <c r="C506" t="s">
        <v>328</v>
      </c>
      <c r="D506">
        <v>4</v>
      </c>
      <c r="E506" t="s">
        <v>1749</v>
      </c>
      <c r="F506" t="str">
        <f t="shared" si="7"/>
        <v>海比空格4</v>
      </c>
      <c r="G506">
        <f>VLOOKUP($F506,Sheet1!$B:$L,4,0)</f>
        <v>2</v>
      </c>
      <c r="H506">
        <f>IF($D506&lt;4,VLOOKUP($F506,Sheet1!$B:$L,5,0),IF(AND($D506=4,$A506=10),VLOOKUP($F506,Sheet1!$B:$L,5,0),-VLOOKUP($F506,Sheet1!$B:$L,5,0)))</f>
        <v>100</v>
      </c>
      <c r="I506">
        <f>VLOOKUP($F506,Sheet1!$B:$L,6,0)</f>
        <v>0</v>
      </c>
      <c r="J506" t="str">
        <f>IF($D506&lt;4,VLOOKUP($F506,Sheet1!$B:$L,7,0),IF($D506=4,LEFT(VLOOKUP($F506,Sheet1!$B:$L,7,0),LEN(VLOOKUP($F506,Sheet1!$B:$L,7,0))-1)&amp;INT($A506/10),0))</f>
        <v>action_dian_skill_heji_man_2</v>
      </c>
      <c r="K506" t="str">
        <f>VLOOKUP($F506,Sheet1!$B:$L,8,0)</f>
        <v>action_dian_hit_1</v>
      </c>
      <c r="L506">
        <f>VLOOKUP($F506,Sheet1!$B:$L,9,0)</f>
        <v>0</v>
      </c>
      <c r="M506" s="61">
        <f>VLOOKUP($F506,Sheet1!$B:$L,10,0)</f>
        <v>0</v>
      </c>
    </row>
    <row r="507" spans="1:13">
      <c r="A507">
        <v>10</v>
      </c>
      <c r="B507">
        <v>1</v>
      </c>
      <c r="C507" t="s">
        <v>1758</v>
      </c>
      <c r="D507">
        <v>1</v>
      </c>
      <c r="E507" t="s">
        <v>1750</v>
      </c>
      <c r="F507" t="str">
        <f t="shared" si="7"/>
        <v>主角男1</v>
      </c>
      <c r="G507">
        <f>VLOOKUP($F507,Sheet1!$B:$L,4,0)</f>
        <v>3</v>
      </c>
      <c r="H507">
        <f>IF($D507&lt;4,VLOOKUP($F507,Sheet1!$B:$L,5,0),IF(AND($D507=4,$A507=10),VLOOKUP($F507,Sheet1!$B:$L,5,0),-VLOOKUP($F507,Sheet1!$B:$L,5,0)))</f>
        <v>-100</v>
      </c>
      <c r="I507">
        <f>VLOOKUP($F507,Sheet1!$B:$L,6,0)</f>
        <v>-70</v>
      </c>
      <c r="J507" t="str">
        <f>IF($D507&lt;4,VLOOKUP($F507,Sheet1!$B:$L,7,0),IF($D507=4,LEFT(VLOOKUP($F507,Sheet1!$B:$L,7,0),LEN(VLOOKUP($F507,Sheet1!$B:$L,7,0))-1)&amp;INT($A507/10),0))</f>
        <v>action_gedou_pt_1</v>
      </c>
      <c r="K507" t="str">
        <f>VLOOKUP($F507,Sheet1!$B:$L,8,0)</f>
        <v>action_gedou_pt_hit_1</v>
      </c>
      <c r="L507">
        <f>VLOOKUP($F507,Sheet1!$B:$L,9,0)</f>
        <v>0</v>
      </c>
      <c r="M507" s="61">
        <f>VLOOKUP($F507,Sheet1!$B:$L,10,0)</f>
        <v>0</v>
      </c>
    </row>
    <row r="508" spans="1:13">
      <c r="A508">
        <v>10</v>
      </c>
      <c r="B508">
        <v>2</v>
      </c>
      <c r="C508" t="s">
        <v>1759</v>
      </c>
      <c r="D508">
        <v>1</v>
      </c>
      <c r="E508" t="s">
        <v>1750</v>
      </c>
      <c r="F508" t="str">
        <f t="shared" si="7"/>
        <v>主角女1</v>
      </c>
      <c r="G508">
        <f>VLOOKUP($F508,Sheet1!$B:$L,4,0)</f>
        <v>3</v>
      </c>
      <c r="H508">
        <f>IF($D508&lt;4,VLOOKUP($F508,Sheet1!$B:$L,5,0),IF(AND($D508=4,$A508=10),VLOOKUP($F508,Sheet1!$B:$L,5,0),-VLOOKUP($F508,Sheet1!$B:$L,5,0)))</f>
        <v>-100</v>
      </c>
      <c r="I508">
        <f>VLOOKUP($F508,Sheet1!$B:$L,6,0)</f>
        <v>-70</v>
      </c>
      <c r="J508" t="str">
        <f>IF($D508&lt;4,VLOOKUP($F508,Sheet1!$B:$L,7,0),IF($D508=4,LEFT(VLOOKUP($F508,Sheet1!$B:$L,7,0),LEN(VLOOKUP($F508,Sheet1!$B:$L,7,0))-1)&amp;INT($A508/10),0))</f>
        <v>action_gedou_pt_1</v>
      </c>
      <c r="K508" t="str">
        <f>VLOOKUP($F508,Sheet1!$B:$L,8,0)</f>
        <v>action_gedou_pt_hit_1</v>
      </c>
      <c r="L508">
        <f>VLOOKUP($F508,Sheet1!$B:$L,9,0)</f>
        <v>0</v>
      </c>
      <c r="M508" s="61">
        <f>VLOOKUP($F508,Sheet1!$B:$L,10,0)</f>
        <v>0</v>
      </c>
    </row>
    <row r="509" spans="1:13">
      <c r="A509">
        <v>10</v>
      </c>
      <c r="B509">
        <v>3</v>
      </c>
      <c r="C509" t="s">
        <v>1760</v>
      </c>
      <c r="D509">
        <v>1</v>
      </c>
      <c r="E509" t="s">
        <v>1750</v>
      </c>
      <c r="F509" t="str">
        <f t="shared" si="7"/>
        <v>铜经验宝宝1</v>
      </c>
      <c r="G509">
        <f>VLOOKUP($F509,Sheet1!$B:$L,4,0)</f>
        <v>1</v>
      </c>
      <c r="H509">
        <f>IF($D509&lt;4,VLOOKUP($F509,Sheet1!$B:$L,5,0),IF(AND($D509=4,$A509=10),VLOOKUP($F509,Sheet1!$B:$L,5,0),-VLOOKUP($F509,Sheet1!$B:$L,5,0)))</f>
        <v>0</v>
      </c>
      <c r="I509">
        <f>VLOOKUP($F509,Sheet1!$B:$L,6,0)</f>
        <v>0</v>
      </c>
      <c r="J509" t="str">
        <f>IF($D509&lt;4,VLOOKUP($F509,Sheet1!$B:$L,7,0),IF($D509=4,LEFT(VLOOKUP($F509,Sheet1!$B:$L,7,0),LEN(VLOOKUP($F509,Sheet1!$B:$L,7,0))-1)&amp;INT($A509/10),0))</f>
        <v>action_dian_pt_1</v>
      </c>
      <c r="K509" t="str">
        <f>VLOOKUP($F509,Sheet1!$B:$L,8,0)</f>
        <v>action_dian_pt_hit_1</v>
      </c>
      <c r="L509">
        <f>VLOOKUP($F509,Sheet1!$B:$L,9,0)</f>
        <v>0</v>
      </c>
      <c r="M509" s="61">
        <f>VLOOKUP($F509,Sheet1!$B:$L,10,0)</f>
        <v>0</v>
      </c>
    </row>
    <row r="510" spans="1:13">
      <c r="A510">
        <v>10</v>
      </c>
      <c r="B510">
        <v>4</v>
      </c>
      <c r="C510" t="s">
        <v>1726</v>
      </c>
      <c r="D510">
        <v>1</v>
      </c>
      <c r="E510" t="s">
        <v>1750</v>
      </c>
      <c r="F510" t="str">
        <f t="shared" si="7"/>
        <v>主角男1</v>
      </c>
      <c r="G510">
        <f>VLOOKUP($F510,Sheet1!$B:$L,4,0)</f>
        <v>3</v>
      </c>
      <c r="H510">
        <f>IF($D510&lt;4,VLOOKUP($F510,Sheet1!$B:$L,5,0),IF(AND($D510=4,$A510=10),VLOOKUP($F510,Sheet1!$B:$L,5,0),-VLOOKUP($F510,Sheet1!$B:$L,5,0)))</f>
        <v>-100</v>
      </c>
      <c r="I510">
        <f>VLOOKUP($F510,Sheet1!$B:$L,6,0)</f>
        <v>-70</v>
      </c>
      <c r="J510" t="str">
        <f>IF($D510&lt;4,VLOOKUP($F510,Sheet1!$B:$L,7,0),IF($D510=4,LEFT(VLOOKUP($F510,Sheet1!$B:$L,7,0),LEN(VLOOKUP($F510,Sheet1!$B:$L,7,0))-1)&amp;INT($A510/10),0))</f>
        <v>action_gedou_pt_1</v>
      </c>
      <c r="K510" t="str">
        <f>VLOOKUP($F510,Sheet1!$B:$L,8,0)</f>
        <v>action_gedou_pt_hit_1</v>
      </c>
      <c r="L510">
        <f>VLOOKUP($F510,Sheet1!$B:$L,9,0)</f>
        <v>0</v>
      </c>
      <c r="M510" s="61">
        <f>VLOOKUP($F510,Sheet1!$B:$L,10,0)</f>
        <v>0</v>
      </c>
    </row>
    <row r="511" spans="1:13">
      <c r="A511">
        <v>10</v>
      </c>
      <c r="B511">
        <v>5</v>
      </c>
      <c r="C511" t="s">
        <v>129</v>
      </c>
      <c r="D511">
        <v>1</v>
      </c>
      <c r="E511" t="s">
        <v>1750</v>
      </c>
      <c r="F511" t="str">
        <f t="shared" si="7"/>
        <v>大弟子1</v>
      </c>
      <c r="G511">
        <f>VLOOKUP($F511,Sheet1!$B:$L,4,0)</f>
        <v>3</v>
      </c>
      <c r="H511">
        <f>IF($D511&lt;4,VLOOKUP($F511,Sheet1!$B:$L,5,0),IF(AND($D511=4,$A511=10),VLOOKUP($F511,Sheet1!$B:$L,5,0),-VLOOKUP($F511,Sheet1!$B:$L,5,0)))</f>
        <v>-100</v>
      </c>
      <c r="I511">
        <f>VLOOKUP($F511,Sheet1!$B:$L,6,0)</f>
        <v>-70</v>
      </c>
      <c r="J511" t="str">
        <f>IF($D511&lt;4,VLOOKUP($F511,Sheet1!$B:$L,7,0),IF($D511=4,LEFT(VLOOKUP($F511,Sheet1!$B:$L,7,0),LEN(VLOOKUP($F511,Sheet1!$B:$L,7,0))-1)&amp;INT($A511/10),0))</f>
        <v>action_gedou_pt_1</v>
      </c>
      <c r="K511" t="str">
        <f>VLOOKUP($F511,Sheet1!$B:$L,8,0)</f>
        <v>action_gedou_pt_hit_1</v>
      </c>
      <c r="L511">
        <f>VLOOKUP($F511,Sheet1!$B:$L,9,0)</f>
        <v>0</v>
      </c>
      <c r="M511" s="61">
        <f>VLOOKUP($F511,Sheet1!$B:$L,10,0)</f>
        <v>0</v>
      </c>
    </row>
    <row r="512" spans="1:13">
      <c r="A512">
        <v>10</v>
      </c>
      <c r="B512">
        <v>6</v>
      </c>
      <c r="C512" t="s">
        <v>1726</v>
      </c>
      <c r="D512">
        <v>1</v>
      </c>
      <c r="E512" t="s">
        <v>1750</v>
      </c>
      <c r="F512" t="str">
        <f t="shared" si="7"/>
        <v>主角男1</v>
      </c>
      <c r="G512">
        <f>VLOOKUP($F512,Sheet1!$B:$L,4,0)</f>
        <v>3</v>
      </c>
      <c r="H512">
        <f>IF($D512&lt;4,VLOOKUP($F512,Sheet1!$B:$L,5,0),IF(AND($D512=4,$A512=10),VLOOKUP($F512,Sheet1!$B:$L,5,0),-VLOOKUP($F512,Sheet1!$B:$L,5,0)))</f>
        <v>-100</v>
      </c>
      <c r="I512">
        <f>VLOOKUP($F512,Sheet1!$B:$L,6,0)</f>
        <v>-70</v>
      </c>
      <c r="J512" t="str">
        <f>IF($D512&lt;4,VLOOKUP($F512,Sheet1!$B:$L,7,0),IF($D512=4,LEFT(VLOOKUP($F512,Sheet1!$B:$L,7,0),LEN(VLOOKUP($F512,Sheet1!$B:$L,7,0))-1)&amp;INT($A512/10),0))</f>
        <v>action_gedou_pt_1</v>
      </c>
      <c r="K512" t="str">
        <f>VLOOKUP($F512,Sheet1!$B:$L,8,0)</f>
        <v>action_gedou_pt_hit_1</v>
      </c>
      <c r="L512">
        <f>VLOOKUP($F512,Sheet1!$B:$L,9,0)</f>
        <v>0</v>
      </c>
      <c r="M512" s="61">
        <f>VLOOKUP($F512,Sheet1!$B:$L,10,0)</f>
        <v>0</v>
      </c>
    </row>
    <row r="513" spans="1:13">
      <c r="A513">
        <v>10</v>
      </c>
      <c r="B513">
        <v>7</v>
      </c>
      <c r="C513">
        <v>0</v>
      </c>
      <c r="D513">
        <v>1</v>
      </c>
      <c r="E513" t="s">
        <v>1750</v>
      </c>
      <c r="F513">
        <f t="shared" si="7"/>
        <v>1</v>
      </c>
      <c r="G513">
        <f>VLOOKUP($F513,Sheet1!$B:$L,4,0)</f>
        <v>1</v>
      </c>
      <c r="H513">
        <f>IF($D513&lt;4,VLOOKUP($F513,Sheet1!$B:$L,5,0),IF(AND($D513=4,$A513=10),VLOOKUP($F513,Sheet1!$B:$L,5,0),-VLOOKUP($F513,Sheet1!$B:$L,5,0)))</f>
        <v>0</v>
      </c>
      <c r="I513">
        <f>VLOOKUP($F513,Sheet1!$B:$L,6,0)</f>
        <v>0</v>
      </c>
      <c r="J513" t="str">
        <f>IF($D513&lt;4,VLOOKUP($F513,Sheet1!$B:$L,7,0),IF($D513=4,LEFT(VLOOKUP($F513,Sheet1!$B:$L,7,0),LEN(VLOOKUP($F513,Sheet1!$B:$L,7,0))-1)&amp;INT($A513/10),0))</f>
        <v>action_huo_pt_1</v>
      </c>
      <c r="K513" t="str">
        <f>VLOOKUP($F513,Sheet1!$B:$L,8,0)</f>
        <v>action_huo_pt_hit_1</v>
      </c>
      <c r="L513">
        <f>VLOOKUP($F513,Sheet1!$B:$L,9,0)</f>
        <v>0</v>
      </c>
      <c r="M513" s="61">
        <f>VLOOKUP($F513,Sheet1!$B:$L,10,0)</f>
        <v>0</v>
      </c>
    </row>
    <row r="514" spans="1:13">
      <c r="A514">
        <v>10</v>
      </c>
      <c r="B514">
        <v>8</v>
      </c>
      <c r="C514">
        <v>0</v>
      </c>
      <c r="D514">
        <v>1</v>
      </c>
      <c r="E514" t="s">
        <v>994</v>
      </c>
      <c r="F514">
        <f t="shared" si="7"/>
        <v>1</v>
      </c>
      <c r="G514">
        <f>VLOOKUP($F514,Sheet1!$B:$L,4,0)</f>
        <v>1</v>
      </c>
      <c r="H514">
        <f>IF($D514&lt;4,VLOOKUP($F514,Sheet1!$B:$L,5,0),IF(AND($D514=4,$A514=10),VLOOKUP($F514,Sheet1!$B:$L,5,0),-VLOOKUP($F514,Sheet1!$B:$L,5,0)))</f>
        <v>0</v>
      </c>
      <c r="I514">
        <f>VLOOKUP($F514,Sheet1!$B:$L,6,0)</f>
        <v>0</v>
      </c>
      <c r="J514" t="str">
        <f>IF($D514&lt;4,VLOOKUP($F514,Sheet1!$B:$L,7,0),IF($D514=4,LEFT(VLOOKUP($F514,Sheet1!$B:$L,7,0),LEN(VLOOKUP($F514,Sheet1!$B:$L,7,0))-1)&amp;INT($A514/10),0))</f>
        <v>action_huo_pt_1</v>
      </c>
      <c r="K514" t="str">
        <f>VLOOKUP($F514,Sheet1!$B:$L,8,0)</f>
        <v>action_huo_pt_hit_1</v>
      </c>
      <c r="L514">
        <f>VLOOKUP($F514,Sheet1!$B:$L,9,0)</f>
        <v>0</v>
      </c>
      <c r="M514" s="61">
        <f>VLOOKUP($F514,Sheet1!$B:$L,10,0)</f>
        <v>0</v>
      </c>
    </row>
    <row r="515" spans="1:13">
      <c r="A515">
        <v>10</v>
      </c>
      <c r="B515">
        <v>9</v>
      </c>
      <c r="C515">
        <v>0</v>
      </c>
      <c r="D515">
        <v>1</v>
      </c>
      <c r="E515" t="s">
        <v>994</v>
      </c>
      <c r="F515">
        <f t="shared" si="7"/>
        <v>1</v>
      </c>
      <c r="G515">
        <f>VLOOKUP($F515,Sheet1!$B:$L,4,0)</f>
        <v>1</v>
      </c>
      <c r="H515">
        <f>IF($D515&lt;4,VLOOKUP($F515,Sheet1!$B:$L,5,0),IF(AND($D515=4,$A515=10),VLOOKUP($F515,Sheet1!$B:$L,5,0),-VLOOKUP($F515,Sheet1!$B:$L,5,0)))</f>
        <v>0</v>
      </c>
      <c r="I515">
        <f>VLOOKUP($F515,Sheet1!$B:$L,6,0)</f>
        <v>0</v>
      </c>
      <c r="J515" t="str">
        <f>IF($D515&lt;4,VLOOKUP($F515,Sheet1!$B:$L,7,0),IF($D515=4,LEFT(VLOOKUP($F515,Sheet1!$B:$L,7,0),LEN(VLOOKUP($F515,Sheet1!$B:$L,7,0))-1)&amp;INT($A515/10),0))</f>
        <v>action_huo_pt_1</v>
      </c>
      <c r="K515" t="str">
        <f>VLOOKUP($F515,Sheet1!$B:$L,8,0)</f>
        <v>action_huo_pt_hit_1</v>
      </c>
      <c r="L515">
        <f>VLOOKUP($F515,Sheet1!$B:$L,9,0)</f>
        <v>0</v>
      </c>
      <c r="M515" s="61">
        <f>VLOOKUP($F515,Sheet1!$B:$L,10,0)</f>
        <v>0</v>
      </c>
    </row>
    <row r="516" spans="1:13">
      <c r="A516">
        <v>10</v>
      </c>
      <c r="B516">
        <v>10</v>
      </c>
      <c r="C516" t="s">
        <v>138</v>
      </c>
      <c r="D516">
        <v>1</v>
      </c>
      <c r="E516" t="s">
        <v>994</v>
      </c>
      <c r="F516" t="str">
        <f t="shared" si="7"/>
        <v>战甲喽啰1</v>
      </c>
      <c r="G516">
        <f>VLOOKUP($F516,Sheet1!$B:$L,4,0)</f>
        <v>3</v>
      </c>
      <c r="H516">
        <f>IF($D516&lt;4,VLOOKUP($F516,Sheet1!$B:$L,5,0),IF(AND($D516=4,$A516=10),VLOOKUP($F516,Sheet1!$B:$L,5,0),-VLOOKUP($F516,Sheet1!$B:$L,5,0)))</f>
        <v>-100</v>
      </c>
      <c r="I516">
        <f>VLOOKUP($F516,Sheet1!$B:$L,6,0)</f>
        <v>-70</v>
      </c>
      <c r="J516" t="str">
        <f>IF($D516&lt;4,VLOOKUP($F516,Sheet1!$B:$L,7,0),IF($D516=4,LEFT(VLOOKUP($F516,Sheet1!$B:$L,7,0),LEN(VLOOKUP($F516,Sheet1!$B:$L,7,0))-1)&amp;INT($A516/10),0))</f>
        <v>action_gedou_pt_1</v>
      </c>
      <c r="K516" t="str">
        <f>VLOOKUP($F516,Sheet1!$B:$L,8,0)</f>
        <v>action_gedou_pt_hit_1</v>
      </c>
      <c r="L516">
        <f>VLOOKUP($F516,Sheet1!$B:$L,9,0)</f>
        <v>0</v>
      </c>
      <c r="M516" s="61">
        <f>VLOOKUP($F516,Sheet1!$B:$L,10,0)</f>
        <v>0</v>
      </c>
    </row>
    <row r="517" spans="1:13">
      <c r="A517">
        <v>10</v>
      </c>
      <c r="B517">
        <v>11</v>
      </c>
      <c r="C517" t="s">
        <v>34</v>
      </c>
      <c r="D517">
        <v>1</v>
      </c>
      <c r="E517" t="s">
        <v>1266</v>
      </c>
      <c r="F517" t="str">
        <f t="shared" si="7"/>
        <v>波罗斯1</v>
      </c>
      <c r="G517">
        <f>VLOOKUP($F517,Sheet1!$B:$L,4,0)</f>
        <v>1</v>
      </c>
      <c r="H517">
        <f>IF($D517&lt;4,VLOOKUP($F517,Sheet1!$B:$L,5,0),IF(AND($D517=4,$A517=10),VLOOKUP($F517,Sheet1!$B:$L,5,0),-VLOOKUP($F517,Sheet1!$B:$L,5,0)))</f>
        <v>0</v>
      </c>
      <c r="I517">
        <f>VLOOKUP($F517,Sheet1!$B:$L,6,0)</f>
        <v>0</v>
      </c>
      <c r="J517" t="str">
        <f>IF($D517&lt;4,VLOOKUP($F517,Sheet1!$B:$L,7,0),IF($D517=4,LEFT(VLOOKUP($F517,Sheet1!$B:$L,7,0),LEN(VLOOKUP($F517,Sheet1!$B:$L,7,0))-1)&amp;INT($A517/10),0))</f>
        <v>action_gedou_pt_1</v>
      </c>
      <c r="K517" t="str">
        <f>VLOOKUP($F517,Sheet1!$B:$L,8,0)</f>
        <v>action_gedou_pt_hit_1</v>
      </c>
      <c r="L517">
        <f>VLOOKUP($F517,Sheet1!$B:$L,9,0)</f>
        <v>0</v>
      </c>
      <c r="M517" s="61">
        <f>VLOOKUP($F517,Sheet1!$B:$L,10,0)</f>
        <v>0</v>
      </c>
    </row>
    <row r="518" spans="1:13">
      <c r="A518">
        <v>10</v>
      </c>
      <c r="B518">
        <v>12</v>
      </c>
      <c r="C518" t="s">
        <v>58</v>
      </c>
      <c r="D518">
        <v>1</v>
      </c>
      <c r="E518" t="s">
        <v>1266</v>
      </c>
      <c r="F518" t="str">
        <f t="shared" si="7"/>
        <v>驱动骑士1</v>
      </c>
      <c r="G518">
        <f>VLOOKUP($F518,Sheet1!$B:$L,4,0)</f>
        <v>2</v>
      </c>
      <c r="H518">
        <f>IF($D518&lt;4,VLOOKUP($F518,Sheet1!$B:$L,5,0),IF(AND($D518=4,$A518=10),VLOOKUP($F518,Sheet1!$B:$L,5,0),-VLOOKUP($F518,Sheet1!$B:$L,5,0)))</f>
        <v>0</v>
      </c>
      <c r="I518">
        <f>VLOOKUP($F518,Sheet1!$B:$L,6,0)</f>
        <v>-100</v>
      </c>
      <c r="J518" t="str">
        <f>IF($D518&lt;4,VLOOKUP($F518,Sheet1!$B:$L,7,0),IF($D518=4,LEFT(VLOOKUP($F518,Sheet1!$B:$L,7,0),LEN(VLOOKUP($F518,Sheet1!$B:$L,7,0))-1)&amp;INT($A518/10),0))</f>
        <v>action_daojian_atk</v>
      </c>
      <c r="K518" t="str">
        <f>VLOOKUP($F518,Sheet1!$B:$L,8,0)</f>
        <v>action_hit_jinsedaoguang</v>
      </c>
      <c r="L518">
        <f>VLOOKUP($F518,Sheet1!$B:$L,9,0)</f>
        <v>0</v>
      </c>
      <c r="M518" s="61">
        <f>VLOOKUP($F518,Sheet1!$B:$L,10,0)</f>
        <v>0</v>
      </c>
    </row>
    <row r="519" spans="1:13">
      <c r="A519">
        <v>10</v>
      </c>
      <c r="B519">
        <v>13</v>
      </c>
      <c r="C519" t="s">
        <v>137</v>
      </c>
      <c r="D519">
        <v>1</v>
      </c>
      <c r="E519" t="s">
        <v>1266</v>
      </c>
      <c r="F519" t="str">
        <f t="shared" ref="F519:F582" si="8">IF(TYPE($C519)=2,$C519&amp;$D519,INT($C519&amp;$D519))</f>
        <v>机械兵1</v>
      </c>
      <c r="G519">
        <f>VLOOKUP($F519,Sheet1!$B:$L,4,0)</f>
        <v>3</v>
      </c>
      <c r="H519">
        <f>IF($D519&lt;4,VLOOKUP($F519,Sheet1!$B:$L,5,0),IF(AND($D519=4,$A519=10),VLOOKUP($F519,Sheet1!$B:$L,5,0),-VLOOKUP($F519,Sheet1!$B:$L,5,0)))</f>
        <v>-100</v>
      </c>
      <c r="I519">
        <f>VLOOKUP($F519,Sheet1!$B:$L,6,0)</f>
        <v>-70</v>
      </c>
      <c r="J519" t="str">
        <f>IF($D519&lt;4,VLOOKUP($F519,Sheet1!$B:$L,7,0),IF($D519=4,LEFT(VLOOKUP($F519,Sheet1!$B:$L,7,0),LEN(VLOOKUP($F519,Sheet1!$B:$L,7,0))-1)&amp;INT($A519/10),0))</f>
        <v>action_dian_skill_1</v>
      </c>
      <c r="K519" t="str">
        <f>VLOOKUP($F519,Sheet1!$B:$L,8,0)</f>
        <v>action_dian_hit_1</v>
      </c>
      <c r="L519">
        <f>VLOOKUP($F519,Sheet1!$B:$L,9,0)</f>
        <v>0</v>
      </c>
      <c r="M519" s="61">
        <f>VLOOKUP($F519,Sheet1!$B:$L,10,0)</f>
        <v>0</v>
      </c>
    </row>
    <row r="520" spans="1:13">
      <c r="A520">
        <v>10</v>
      </c>
      <c r="B520">
        <v>999</v>
      </c>
      <c r="C520" t="s">
        <v>58</v>
      </c>
      <c r="D520">
        <v>2</v>
      </c>
      <c r="E520" t="s">
        <v>994</v>
      </c>
      <c r="F520" t="str">
        <f t="shared" si="8"/>
        <v>驱动骑士2</v>
      </c>
      <c r="G520">
        <f>VLOOKUP($F520,Sheet1!$B:$L,4,0)</f>
        <v>2</v>
      </c>
      <c r="H520">
        <f>IF($D520&lt;4,VLOOKUP($F520,Sheet1!$B:$L,5,0),IF(AND($D520=4,$A520=10),VLOOKUP($F520,Sheet1!$B:$L,5,0),-VLOOKUP($F520,Sheet1!$B:$L,5,0)))</f>
        <v>0</v>
      </c>
      <c r="I520">
        <f>VLOOKUP($F520,Sheet1!$B:$L,6,0)</f>
        <v>0</v>
      </c>
      <c r="J520" t="str">
        <f>IF($D520&lt;4,VLOOKUP($F520,Sheet1!$B:$L,7,0),IF($D520=4,LEFT(VLOOKUP($F520,Sheet1!$B:$L,7,0),LEN(VLOOKUP($F520,Sheet1!$B:$L,7,0))-1)&amp;INT($A520/10),0))</f>
        <v>action_skill_jinsedaoguang</v>
      </c>
      <c r="K520" t="str">
        <f>VLOOKUP($F520,Sheet1!$B:$L,8,0)</f>
        <v>action_hit_jinsedaoguang</v>
      </c>
      <c r="L520">
        <f>VLOOKUP($F520,Sheet1!$B:$L,9,0)</f>
        <v>0</v>
      </c>
      <c r="M520" s="61">
        <f>VLOOKUP($F520,Sheet1!$B:$L,10,0)</f>
        <v>0</v>
      </c>
    </row>
    <row r="521" spans="1:13">
      <c r="A521">
        <v>10</v>
      </c>
      <c r="B521">
        <v>998</v>
      </c>
      <c r="C521">
        <v>0</v>
      </c>
      <c r="D521">
        <v>2</v>
      </c>
      <c r="E521" t="s">
        <v>994</v>
      </c>
      <c r="F521">
        <f t="shared" si="8"/>
        <v>2</v>
      </c>
      <c r="G521">
        <f>VLOOKUP($F521,Sheet1!$B:$L,4,0)</f>
        <v>1</v>
      </c>
      <c r="H521">
        <f>IF($D521&lt;4,VLOOKUP($F521,Sheet1!$B:$L,5,0),IF(AND($D521=4,$A521=10),VLOOKUP($F521,Sheet1!$B:$L,5,0),-VLOOKUP($F521,Sheet1!$B:$L,5,0)))</f>
        <v>0</v>
      </c>
      <c r="I521">
        <f>VLOOKUP($F521,Sheet1!$B:$L,6,0)</f>
        <v>0</v>
      </c>
      <c r="J521" t="str">
        <f>IF($D521&lt;4,VLOOKUP($F521,Sheet1!$B:$L,7,0),IF($D521=4,LEFT(VLOOKUP($F521,Sheet1!$B:$L,7,0),LEN(VLOOKUP($F521,Sheet1!$B:$L,7,0))-1)&amp;INT($A521/10),0))</f>
        <v>action_huo_skill_1</v>
      </c>
      <c r="K521" t="str">
        <f>VLOOKUP($F521,Sheet1!$B:$L,8,0)</f>
        <v>action_huo_hit_1</v>
      </c>
      <c r="L521">
        <f>VLOOKUP($F521,Sheet1!$B:$L,9,0)</f>
        <v>0</v>
      </c>
      <c r="M521" s="61">
        <f>VLOOKUP($F521,Sheet1!$B:$L,10,0)</f>
        <v>0</v>
      </c>
    </row>
    <row r="522" spans="1:13">
      <c r="A522">
        <v>10</v>
      </c>
      <c r="B522">
        <v>997</v>
      </c>
      <c r="C522">
        <v>0</v>
      </c>
      <c r="D522">
        <v>2</v>
      </c>
      <c r="E522" t="s">
        <v>994</v>
      </c>
      <c r="F522">
        <f t="shared" si="8"/>
        <v>2</v>
      </c>
      <c r="G522">
        <f>VLOOKUP($F522,Sheet1!$B:$L,4,0)</f>
        <v>1</v>
      </c>
      <c r="H522">
        <f>IF($D522&lt;4,VLOOKUP($F522,Sheet1!$B:$L,5,0),IF(AND($D522=4,$A522=10),VLOOKUP($F522,Sheet1!$B:$L,5,0),-VLOOKUP($F522,Sheet1!$B:$L,5,0)))</f>
        <v>0</v>
      </c>
      <c r="I522">
        <f>VLOOKUP($F522,Sheet1!$B:$L,6,0)</f>
        <v>0</v>
      </c>
      <c r="J522" t="str">
        <f>IF($D522&lt;4,VLOOKUP($F522,Sheet1!$B:$L,7,0),IF($D522=4,LEFT(VLOOKUP($F522,Sheet1!$B:$L,7,0),LEN(VLOOKUP($F522,Sheet1!$B:$L,7,0))-1)&amp;INT($A522/10),0))</f>
        <v>action_huo_skill_1</v>
      </c>
      <c r="K522" t="str">
        <f>VLOOKUP($F522,Sheet1!$B:$L,8,0)</f>
        <v>action_huo_hit_1</v>
      </c>
      <c r="L522">
        <f>VLOOKUP($F522,Sheet1!$B:$L,9,0)</f>
        <v>0</v>
      </c>
      <c r="M522" s="61">
        <f>VLOOKUP($F522,Sheet1!$B:$L,10,0)</f>
        <v>0</v>
      </c>
    </row>
    <row r="523" spans="1:13">
      <c r="A523">
        <v>10</v>
      </c>
      <c r="B523" s="78">
        <v>10000</v>
      </c>
      <c r="C523" t="s">
        <v>1758</v>
      </c>
      <c r="D523">
        <v>2</v>
      </c>
      <c r="E523" t="s">
        <v>1761</v>
      </c>
      <c r="F523" t="str">
        <f t="shared" si="8"/>
        <v>主角男2</v>
      </c>
      <c r="G523">
        <f>VLOOKUP($F523,Sheet1!$B:$L,4,0)</f>
        <v>2</v>
      </c>
      <c r="H523">
        <f>IF($D523&lt;4,VLOOKUP($F523,Sheet1!$B:$L,5,0),IF(AND($D523=4,$A523=10),VLOOKUP($F523,Sheet1!$B:$L,5,0),-VLOOKUP($F523,Sheet1!$B:$L,5,0)))</f>
        <v>0</v>
      </c>
      <c r="I523">
        <f>VLOOKUP($F523,Sheet1!$B:$L,6,0)</f>
        <v>-100</v>
      </c>
      <c r="J523" t="str">
        <f>IF($D523&lt;4,VLOOKUP($F523,Sheet1!$B:$L,7,0),IF($D523=4,LEFT(VLOOKUP($F523,Sheet1!$B:$L,7,0),LEN(VLOOKUP($F523,Sheet1!$B:$L,7,0))-1)&amp;INT($A523/10),0))</f>
        <v>action_skill_lianxuputongquan</v>
      </c>
      <c r="K523" t="str">
        <f>VLOOKUP($F523,Sheet1!$B:$L,8,0)</f>
        <v>action_gedou_pt_hit_1</v>
      </c>
      <c r="L523">
        <f>VLOOKUP($F523,Sheet1!$B:$L,9,0)</f>
        <v>0</v>
      </c>
      <c r="M523" s="61">
        <f>VLOOKUP($F523,Sheet1!$B:$L,10,0)</f>
        <v>0</v>
      </c>
    </row>
    <row r="524" spans="1:13">
      <c r="A524">
        <v>10</v>
      </c>
      <c r="B524" s="78">
        <v>10001</v>
      </c>
      <c r="C524" t="s">
        <v>1759</v>
      </c>
      <c r="D524">
        <v>2</v>
      </c>
      <c r="E524" t="s">
        <v>1761</v>
      </c>
      <c r="F524" t="str">
        <f t="shared" si="8"/>
        <v>主角女2</v>
      </c>
      <c r="G524">
        <f>VLOOKUP($F524,Sheet1!$B:$L,4,0)</f>
        <v>2</v>
      </c>
      <c r="H524">
        <f>IF($D524&lt;4,VLOOKUP($F524,Sheet1!$B:$L,5,0),IF(AND($D524=4,$A524=10),VLOOKUP($F524,Sheet1!$B:$L,5,0),-VLOOKUP($F524,Sheet1!$B:$L,5,0)))</f>
        <v>0</v>
      </c>
      <c r="I524">
        <f>VLOOKUP($F524,Sheet1!$B:$L,6,0)</f>
        <v>-70</v>
      </c>
      <c r="J524" t="str">
        <f>IF($D524&lt;4,VLOOKUP($F524,Sheet1!$B:$L,7,0),IF($D524=4,LEFT(VLOOKUP($F524,Sheet1!$B:$L,7,0),LEN(VLOOKUP($F524,Sheet1!$B:$L,7,0))-1)&amp;INT($A524/10),0))</f>
        <v>action_skill_bangchui</v>
      </c>
      <c r="K524" t="str">
        <f>VLOOKUP($F524,Sheet1!$B:$L,8,0)</f>
        <v>action_gedou_pt_hit_1</v>
      </c>
      <c r="L524">
        <f>VLOOKUP($F524,Sheet1!$B:$L,9,0)</f>
        <v>0</v>
      </c>
      <c r="M524" s="61">
        <f>VLOOKUP($F524,Sheet1!$B:$L,10,0)</f>
        <v>0</v>
      </c>
    </row>
    <row r="525" spans="1:13">
      <c r="A525">
        <v>10</v>
      </c>
      <c r="B525" s="78">
        <v>10002</v>
      </c>
      <c r="C525" t="s">
        <v>1758</v>
      </c>
      <c r="D525">
        <v>2</v>
      </c>
      <c r="E525" t="s">
        <v>1761</v>
      </c>
      <c r="F525" t="str">
        <f t="shared" si="8"/>
        <v>主角男2</v>
      </c>
      <c r="G525">
        <f>VLOOKUP($F525,Sheet1!$B:$L,4,0)</f>
        <v>2</v>
      </c>
      <c r="H525">
        <f>IF($D525&lt;4,VLOOKUP($F525,Sheet1!$B:$L,5,0),IF(AND($D525=4,$A525=10),VLOOKUP($F525,Sheet1!$B:$L,5,0),-VLOOKUP($F525,Sheet1!$B:$L,5,0)))</f>
        <v>0</v>
      </c>
      <c r="I525">
        <f>VLOOKUP($F525,Sheet1!$B:$L,6,0)</f>
        <v>-100</v>
      </c>
      <c r="J525" t="str">
        <f>IF($D525&lt;4,VLOOKUP($F525,Sheet1!$B:$L,7,0),IF($D525=4,LEFT(VLOOKUP($F525,Sheet1!$B:$L,7,0),LEN(VLOOKUP($F525,Sheet1!$B:$L,7,0))-1)&amp;INT($A525/10),0))</f>
        <v>action_skill_lianxuputongquan</v>
      </c>
      <c r="K525" t="str">
        <f>VLOOKUP($F525,Sheet1!$B:$L,8,0)</f>
        <v>action_gedou_pt_hit_1</v>
      </c>
      <c r="L525">
        <f>VLOOKUP($F525,Sheet1!$B:$L,9,0)</f>
        <v>0</v>
      </c>
      <c r="M525" s="61">
        <f>VLOOKUP($F525,Sheet1!$B:$L,10,0)</f>
        <v>0</v>
      </c>
    </row>
    <row r="526" spans="1:13">
      <c r="A526">
        <v>10</v>
      </c>
      <c r="B526" s="78">
        <v>10003</v>
      </c>
      <c r="C526" t="s">
        <v>1759</v>
      </c>
      <c r="D526">
        <v>2</v>
      </c>
      <c r="E526" t="s">
        <v>1761</v>
      </c>
      <c r="F526" t="str">
        <f t="shared" si="8"/>
        <v>主角女2</v>
      </c>
      <c r="G526">
        <f>VLOOKUP($F526,Sheet1!$B:$L,4,0)</f>
        <v>2</v>
      </c>
      <c r="H526">
        <f>IF($D526&lt;4,VLOOKUP($F526,Sheet1!$B:$L,5,0),IF(AND($D526=4,$A526=10),VLOOKUP($F526,Sheet1!$B:$L,5,0),-VLOOKUP($F526,Sheet1!$B:$L,5,0)))</f>
        <v>0</v>
      </c>
      <c r="I526">
        <f>VLOOKUP($F526,Sheet1!$B:$L,6,0)</f>
        <v>-70</v>
      </c>
      <c r="J526" t="str">
        <f>IF($D526&lt;4,VLOOKUP($F526,Sheet1!$B:$L,7,0),IF($D526=4,LEFT(VLOOKUP($F526,Sheet1!$B:$L,7,0),LEN(VLOOKUP($F526,Sheet1!$B:$L,7,0))-1)&amp;INT($A526/10),0))</f>
        <v>action_skill_bangchui</v>
      </c>
      <c r="K526" t="str">
        <f>VLOOKUP($F526,Sheet1!$B:$L,8,0)</f>
        <v>action_gedou_pt_hit_1</v>
      </c>
      <c r="L526">
        <f>VLOOKUP($F526,Sheet1!$B:$L,9,0)</f>
        <v>0</v>
      </c>
      <c r="M526" s="61">
        <f>VLOOKUP($F526,Sheet1!$B:$L,10,0)</f>
        <v>0</v>
      </c>
    </row>
    <row r="527" spans="1:13">
      <c r="A527">
        <v>20</v>
      </c>
      <c r="B527">
        <v>1</v>
      </c>
      <c r="C527" t="s">
        <v>1758</v>
      </c>
      <c r="D527">
        <v>1</v>
      </c>
      <c r="E527" t="s">
        <v>1750</v>
      </c>
      <c r="F527" t="str">
        <f t="shared" si="8"/>
        <v>主角男1</v>
      </c>
      <c r="G527">
        <f>VLOOKUP($F527,Sheet1!$B:$L,4,0)</f>
        <v>3</v>
      </c>
      <c r="H527">
        <f>IF($D527&lt;4,VLOOKUP($F527,Sheet1!$B:$L,5,0),IF(AND($D527=4,$A527=10),VLOOKUP($F527,Sheet1!$B:$L,5,0),-VLOOKUP($F527,Sheet1!$B:$L,5,0)))</f>
        <v>-100</v>
      </c>
      <c r="I527">
        <f>VLOOKUP($F527,Sheet1!$B:$L,6,0)</f>
        <v>-70</v>
      </c>
      <c r="J527" t="str">
        <f>IF($D527&lt;4,VLOOKUP($F527,Sheet1!$B:$L,7,0),IF($D527=4,LEFT(VLOOKUP($F527,Sheet1!$B:$L,7,0),LEN(VLOOKUP($F527,Sheet1!$B:$L,7,0))-1)&amp;INT($A527/10),0))</f>
        <v>action_gedou_pt_1</v>
      </c>
      <c r="K527" t="str">
        <f>VLOOKUP($F527,Sheet1!$B:$L,8,0)</f>
        <v>action_gedou_pt_hit_1</v>
      </c>
      <c r="L527">
        <f>VLOOKUP($F527,Sheet1!$B:$L,9,0)</f>
        <v>0</v>
      </c>
      <c r="M527" s="61">
        <f>VLOOKUP($F527,Sheet1!$B:$L,10,0)</f>
        <v>0</v>
      </c>
    </row>
    <row r="528" spans="1:13">
      <c r="A528">
        <v>20</v>
      </c>
      <c r="B528">
        <v>2</v>
      </c>
      <c r="C528" t="s">
        <v>1758</v>
      </c>
      <c r="D528">
        <v>1</v>
      </c>
      <c r="E528" t="s">
        <v>1750</v>
      </c>
      <c r="F528" t="str">
        <f t="shared" si="8"/>
        <v>主角男1</v>
      </c>
      <c r="G528">
        <f>VLOOKUP($F528,Sheet1!$B:$L,4,0)</f>
        <v>3</v>
      </c>
      <c r="H528">
        <f>IF($D528&lt;4,VLOOKUP($F528,Sheet1!$B:$L,5,0),IF(AND($D528=4,$A528=10),VLOOKUP($F528,Sheet1!$B:$L,5,0),-VLOOKUP($F528,Sheet1!$B:$L,5,0)))</f>
        <v>-100</v>
      </c>
      <c r="I528">
        <f>VLOOKUP($F528,Sheet1!$B:$L,6,0)</f>
        <v>-70</v>
      </c>
      <c r="J528" t="str">
        <f>IF($D528&lt;4,VLOOKUP($F528,Sheet1!$B:$L,7,0),IF($D528=4,LEFT(VLOOKUP($F528,Sheet1!$B:$L,7,0),LEN(VLOOKUP($F528,Sheet1!$B:$L,7,0))-1)&amp;INT($A528/10),0))</f>
        <v>action_gedou_pt_1</v>
      </c>
      <c r="K528" t="str">
        <f>VLOOKUP($F528,Sheet1!$B:$L,8,0)</f>
        <v>action_gedou_pt_hit_1</v>
      </c>
      <c r="L528">
        <f>VLOOKUP($F528,Sheet1!$B:$L,9,0)</f>
        <v>0</v>
      </c>
      <c r="M528" s="61">
        <f>VLOOKUP($F528,Sheet1!$B:$L,10,0)</f>
        <v>0</v>
      </c>
    </row>
    <row r="529" spans="1:13">
      <c r="A529">
        <v>20</v>
      </c>
      <c r="B529">
        <v>3</v>
      </c>
      <c r="C529" t="s">
        <v>1760</v>
      </c>
      <c r="D529">
        <v>1</v>
      </c>
      <c r="E529" t="s">
        <v>1750</v>
      </c>
      <c r="F529" t="str">
        <f t="shared" si="8"/>
        <v>铜经验宝宝1</v>
      </c>
      <c r="G529">
        <f>VLOOKUP($F529,Sheet1!$B:$L,4,0)</f>
        <v>1</v>
      </c>
      <c r="H529">
        <f>IF($D529&lt;4,VLOOKUP($F529,Sheet1!$B:$L,5,0),IF(AND($D529=4,$A529=10),VLOOKUP($F529,Sheet1!$B:$L,5,0),-VLOOKUP($F529,Sheet1!$B:$L,5,0)))</f>
        <v>0</v>
      </c>
      <c r="I529">
        <f>VLOOKUP($F529,Sheet1!$B:$L,6,0)</f>
        <v>0</v>
      </c>
      <c r="J529" t="str">
        <f>IF($D529&lt;4,VLOOKUP($F529,Sheet1!$B:$L,7,0),IF($D529=4,LEFT(VLOOKUP($F529,Sheet1!$B:$L,7,0),LEN(VLOOKUP($F529,Sheet1!$B:$L,7,0))-1)&amp;INT($A529/10),0))</f>
        <v>action_dian_pt_1</v>
      </c>
      <c r="K529" t="str">
        <f>VLOOKUP($F529,Sheet1!$B:$L,8,0)</f>
        <v>action_dian_pt_hit_1</v>
      </c>
      <c r="L529">
        <f>VLOOKUP($F529,Sheet1!$B:$L,9,0)</f>
        <v>0</v>
      </c>
      <c r="M529" s="61">
        <f>VLOOKUP($F529,Sheet1!$B:$L,10,0)</f>
        <v>0</v>
      </c>
    </row>
    <row r="530" spans="1:13">
      <c r="A530">
        <v>20</v>
      </c>
      <c r="B530">
        <v>4</v>
      </c>
      <c r="C530" t="s">
        <v>1758</v>
      </c>
      <c r="D530">
        <v>1</v>
      </c>
      <c r="E530" t="s">
        <v>1750</v>
      </c>
      <c r="F530" t="str">
        <f t="shared" si="8"/>
        <v>主角男1</v>
      </c>
      <c r="G530">
        <f>VLOOKUP($F530,Sheet1!$B:$L,4,0)</f>
        <v>3</v>
      </c>
      <c r="H530">
        <f>IF($D530&lt;4,VLOOKUP($F530,Sheet1!$B:$L,5,0),IF(AND($D530=4,$A530=10),VLOOKUP($F530,Sheet1!$B:$L,5,0),-VLOOKUP($F530,Sheet1!$B:$L,5,0)))</f>
        <v>-100</v>
      </c>
      <c r="I530">
        <f>VLOOKUP($F530,Sheet1!$B:$L,6,0)</f>
        <v>-70</v>
      </c>
      <c r="J530" t="str">
        <f>IF($D530&lt;4,VLOOKUP($F530,Sheet1!$B:$L,7,0),IF($D530=4,LEFT(VLOOKUP($F530,Sheet1!$B:$L,7,0),LEN(VLOOKUP($F530,Sheet1!$B:$L,7,0))-1)&amp;INT($A530/10),0))</f>
        <v>action_gedou_pt_1</v>
      </c>
      <c r="K530" t="str">
        <f>VLOOKUP($F530,Sheet1!$B:$L,8,0)</f>
        <v>action_gedou_pt_hit_1</v>
      </c>
      <c r="L530">
        <f>VLOOKUP($F530,Sheet1!$B:$L,9,0)</f>
        <v>0</v>
      </c>
      <c r="M530" s="61">
        <f>VLOOKUP($F530,Sheet1!$B:$L,10,0)</f>
        <v>0</v>
      </c>
    </row>
    <row r="531" spans="1:13">
      <c r="A531">
        <v>20</v>
      </c>
      <c r="B531">
        <v>5</v>
      </c>
      <c r="C531" t="s">
        <v>129</v>
      </c>
      <c r="D531">
        <v>1</v>
      </c>
      <c r="E531" t="s">
        <v>1750</v>
      </c>
      <c r="F531" t="str">
        <f t="shared" si="8"/>
        <v>大弟子1</v>
      </c>
      <c r="G531">
        <f>VLOOKUP($F531,Sheet1!$B:$L,4,0)</f>
        <v>3</v>
      </c>
      <c r="H531">
        <f>IF($D531&lt;4,VLOOKUP($F531,Sheet1!$B:$L,5,0),IF(AND($D531=4,$A531=10),VLOOKUP($F531,Sheet1!$B:$L,5,0),-VLOOKUP($F531,Sheet1!$B:$L,5,0)))</f>
        <v>-100</v>
      </c>
      <c r="I531">
        <f>VLOOKUP($F531,Sheet1!$B:$L,6,0)</f>
        <v>-70</v>
      </c>
      <c r="J531" t="str">
        <f>IF($D531&lt;4,VLOOKUP($F531,Sheet1!$B:$L,7,0),IF($D531=4,LEFT(VLOOKUP($F531,Sheet1!$B:$L,7,0),LEN(VLOOKUP($F531,Sheet1!$B:$L,7,0))-1)&amp;INT($A531/10),0))</f>
        <v>action_gedou_pt_1</v>
      </c>
      <c r="K531" t="str">
        <f>VLOOKUP($F531,Sheet1!$B:$L,8,0)</f>
        <v>action_gedou_pt_hit_1</v>
      </c>
      <c r="L531">
        <f>VLOOKUP($F531,Sheet1!$B:$L,9,0)</f>
        <v>0</v>
      </c>
      <c r="M531" s="61">
        <f>VLOOKUP($F531,Sheet1!$B:$L,10,0)</f>
        <v>0</v>
      </c>
    </row>
    <row r="532" spans="1:13">
      <c r="A532">
        <v>20</v>
      </c>
      <c r="B532">
        <v>6</v>
      </c>
      <c r="C532" t="s">
        <v>1758</v>
      </c>
      <c r="D532">
        <v>1</v>
      </c>
      <c r="E532" t="s">
        <v>1750</v>
      </c>
      <c r="F532" t="str">
        <f t="shared" si="8"/>
        <v>主角男1</v>
      </c>
      <c r="G532">
        <f>VLOOKUP($F532,Sheet1!$B:$L,4,0)</f>
        <v>3</v>
      </c>
      <c r="H532">
        <f>IF($D532&lt;4,VLOOKUP($F532,Sheet1!$B:$L,5,0),IF(AND($D532=4,$A532=10),VLOOKUP($F532,Sheet1!$B:$L,5,0),-VLOOKUP($F532,Sheet1!$B:$L,5,0)))</f>
        <v>-100</v>
      </c>
      <c r="I532">
        <f>VLOOKUP($F532,Sheet1!$B:$L,6,0)</f>
        <v>-70</v>
      </c>
      <c r="J532" t="str">
        <f>IF($D532&lt;4,VLOOKUP($F532,Sheet1!$B:$L,7,0),IF($D532=4,LEFT(VLOOKUP($F532,Sheet1!$B:$L,7,0),LEN(VLOOKUP($F532,Sheet1!$B:$L,7,0))-1)&amp;INT($A532/10),0))</f>
        <v>action_gedou_pt_1</v>
      </c>
      <c r="K532" t="str">
        <f>VLOOKUP($F532,Sheet1!$B:$L,8,0)</f>
        <v>action_gedou_pt_hit_1</v>
      </c>
      <c r="L532">
        <f>VLOOKUP($F532,Sheet1!$B:$L,9,0)</f>
        <v>0</v>
      </c>
      <c r="M532" s="61">
        <f>VLOOKUP($F532,Sheet1!$B:$L,10,0)</f>
        <v>0</v>
      </c>
    </row>
    <row r="533" spans="1:13">
      <c r="A533">
        <v>20</v>
      </c>
      <c r="B533">
        <v>7</v>
      </c>
      <c r="C533">
        <v>0</v>
      </c>
      <c r="D533">
        <v>1</v>
      </c>
      <c r="E533" t="s">
        <v>1750</v>
      </c>
      <c r="F533">
        <f t="shared" si="8"/>
        <v>1</v>
      </c>
      <c r="G533">
        <f>VLOOKUP($F533,Sheet1!$B:$L,4,0)</f>
        <v>1</v>
      </c>
      <c r="H533">
        <f>IF($D533&lt;4,VLOOKUP($F533,Sheet1!$B:$L,5,0),IF(AND($D533=4,$A533=10),VLOOKUP($F533,Sheet1!$B:$L,5,0),-VLOOKUP($F533,Sheet1!$B:$L,5,0)))</f>
        <v>0</v>
      </c>
      <c r="I533">
        <f>VLOOKUP($F533,Sheet1!$B:$L,6,0)</f>
        <v>0</v>
      </c>
      <c r="J533" t="str">
        <f>IF($D533&lt;4,VLOOKUP($F533,Sheet1!$B:$L,7,0),IF($D533=4,LEFT(VLOOKUP($F533,Sheet1!$B:$L,7,0),LEN(VLOOKUP($F533,Sheet1!$B:$L,7,0))-1)&amp;INT($A533/10),0))</f>
        <v>action_huo_pt_1</v>
      </c>
      <c r="K533" t="str">
        <f>VLOOKUP($F533,Sheet1!$B:$L,8,0)</f>
        <v>action_huo_pt_hit_1</v>
      </c>
      <c r="L533">
        <f>VLOOKUP($F533,Sheet1!$B:$L,9,0)</f>
        <v>0</v>
      </c>
      <c r="M533" s="61">
        <f>VLOOKUP($F533,Sheet1!$B:$L,10,0)</f>
        <v>0</v>
      </c>
    </row>
    <row r="534" spans="1:13">
      <c r="A534">
        <v>30</v>
      </c>
      <c r="B534">
        <v>1</v>
      </c>
      <c r="C534" t="s">
        <v>1758</v>
      </c>
      <c r="D534">
        <v>1</v>
      </c>
      <c r="E534" t="s">
        <v>1750</v>
      </c>
      <c r="F534" t="str">
        <f t="shared" si="8"/>
        <v>主角男1</v>
      </c>
      <c r="G534">
        <f>VLOOKUP($F534,Sheet1!$B:$L,4,0)</f>
        <v>3</v>
      </c>
      <c r="H534">
        <f>IF($D534&lt;4,VLOOKUP($F534,Sheet1!$B:$L,5,0),IF(AND($D534=4,$A534=10),VLOOKUP($F534,Sheet1!$B:$L,5,0),-VLOOKUP($F534,Sheet1!$B:$L,5,0)))</f>
        <v>-100</v>
      </c>
      <c r="I534">
        <f>VLOOKUP($F534,Sheet1!$B:$L,6,0)</f>
        <v>-70</v>
      </c>
      <c r="J534" t="str">
        <f>IF($D534&lt;4,VLOOKUP($F534,Sheet1!$B:$L,7,0),IF($D534=4,LEFT(VLOOKUP($F534,Sheet1!$B:$L,7,0),LEN(VLOOKUP($F534,Sheet1!$B:$L,7,0))-1)&amp;INT($A534/10),0))</f>
        <v>action_gedou_pt_1</v>
      </c>
      <c r="K534" t="str">
        <f>VLOOKUP($F534,Sheet1!$B:$L,8,0)</f>
        <v>action_gedou_pt_hit_1</v>
      </c>
      <c r="L534">
        <f>VLOOKUP($F534,Sheet1!$B:$L,9,0)</f>
        <v>0</v>
      </c>
      <c r="M534" s="61">
        <f>VLOOKUP($F534,Sheet1!$B:$L,10,0)</f>
        <v>0</v>
      </c>
    </row>
    <row r="535" spans="1:13">
      <c r="A535">
        <v>30</v>
      </c>
      <c r="B535">
        <v>2</v>
      </c>
      <c r="C535" t="s">
        <v>1758</v>
      </c>
      <c r="D535">
        <v>1</v>
      </c>
      <c r="E535" t="s">
        <v>1750</v>
      </c>
      <c r="F535" t="str">
        <f t="shared" si="8"/>
        <v>主角男1</v>
      </c>
      <c r="G535">
        <f>VLOOKUP($F535,Sheet1!$B:$L,4,0)</f>
        <v>3</v>
      </c>
      <c r="H535">
        <f>IF($D535&lt;4,VLOOKUP($F535,Sheet1!$B:$L,5,0),IF(AND($D535=4,$A535=10),VLOOKUP($F535,Sheet1!$B:$L,5,0),-VLOOKUP($F535,Sheet1!$B:$L,5,0)))</f>
        <v>-100</v>
      </c>
      <c r="I535">
        <f>VLOOKUP($F535,Sheet1!$B:$L,6,0)</f>
        <v>-70</v>
      </c>
      <c r="J535" t="str">
        <f>IF($D535&lt;4,VLOOKUP($F535,Sheet1!$B:$L,7,0),IF($D535=4,LEFT(VLOOKUP($F535,Sheet1!$B:$L,7,0),LEN(VLOOKUP($F535,Sheet1!$B:$L,7,0))-1)&amp;INT($A535/10),0))</f>
        <v>action_gedou_pt_1</v>
      </c>
      <c r="K535" t="str">
        <f>VLOOKUP($F535,Sheet1!$B:$L,8,0)</f>
        <v>action_gedou_pt_hit_1</v>
      </c>
      <c r="L535">
        <f>VLOOKUP($F535,Sheet1!$B:$L,9,0)</f>
        <v>0</v>
      </c>
      <c r="M535" s="61">
        <f>VLOOKUP($F535,Sheet1!$B:$L,10,0)</f>
        <v>0</v>
      </c>
    </row>
    <row r="536" spans="1:13">
      <c r="A536">
        <v>30</v>
      </c>
      <c r="B536">
        <v>3</v>
      </c>
      <c r="C536" t="s">
        <v>1760</v>
      </c>
      <c r="D536">
        <v>1</v>
      </c>
      <c r="E536" t="s">
        <v>1750</v>
      </c>
      <c r="F536" t="str">
        <f t="shared" si="8"/>
        <v>铜经验宝宝1</v>
      </c>
      <c r="G536">
        <f>VLOOKUP($F536,Sheet1!$B:$L,4,0)</f>
        <v>1</v>
      </c>
      <c r="H536">
        <f>IF($D536&lt;4,VLOOKUP($F536,Sheet1!$B:$L,5,0),IF(AND($D536=4,$A536=10),VLOOKUP($F536,Sheet1!$B:$L,5,0),-VLOOKUP($F536,Sheet1!$B:$L,5,0)))</f>
        <v>0</v>
      </c>
      <c r="I536">
        <f>VLOOKUP($F536,Sheet1!$B:$L,6,0)</f>
        <v>0</v>
      </c>
      <c r="J536" t="str">
        <f>IF($D536&lt;4,VLOOKUP($F536,Sheet1!$B:$L,7,0),IF($D536=4,LEFT(VLOOKUP($F536,Sheet1!$B:$L,7,0),LEN(VLOOKUP($F536,Sheet1!$B:$L,7,0))-1)&amp;INT($A536/10),0))</f>
        <v>action_dian_pt_1</v>
      </c>
      <c r="K536" t="str">
        <f>VLOOKUP($F536,Sheet1!$B:$L,8,0)</f>
        <v>action_dian_pt_hit_1</v>
      </c>
      <c r="L536">
        <f>VLOOKUP($F536,Sheet1!$B:$L,9,0)</f>
        <v>0</v>
      </c>
      <c r="M536" s="61">
        <f>VLOOKUP($F536,Sheet1!$B:$L,10,0)</f>
        <v>0</v>
      </c>
    </row>
    <row r="537" spans="1:13">
      <c r="A537">
        <v>30</v>
      </c>
      <c r="B537">
        <v>4</v>
      </c>
      <c r="C537" t="s">
        <v>1758</v>
      </c>
      <c r="D537">
        <v>1</v>
      </c>
      <c r="E537" t="s">
        <v>1750</v>
      </c>
      <c r="F537" t="str">
        <f t="shared" si="8"/>
        <v>主角男1</v>
      </c>
      <c r="G537">
        <f>VLOOKUP($F537,Sheet1!$B:$L,4,0)</f>
        <v>3</v>
      </c>
      <c r="H537">
        <f>IF($D537&lt;4,VLOOKUP($F537,Sheet1!$B:$L,5,0),IF(AND($D537=4,$A537=10),VLOOKUP($F537,Sheet1!$B:$L,5,0),-VLOOKUP($F537,Sheet1!$B:$L,5,0)))</f>
        <v>-100</v>
      </c>
      <c r="I537">
        <f>VLOOKUP($F537,Sheet1!$B:$L,6,0)</f>
        <v>-70</v>
      </c>
      <c r="J537" t="str">
        <f>IF($D537&lt;4,VLOOKUP($F537,Sheet1!$B:$L,7,0),IF($D537=4,LEFT(VLOOKUP($F537,Sheet1!$B:$L,7,0),LEN(VLOOKUP($F537,Sheet1!$B:$L,7,0))-1)&amp;INT($A537/10),0))</f>
        <v>action_gedou_pt_1</v>
      </c>
      <c r="K537" t="str">
        <f>VLOOKUP($F537,Sheet1!$B:$L,8,0)</f>
        <v>action_gedou_pt_hit_1</v>
      </c>
      <c r="L537">
        <f>VLOOKUP($F537,Sheet1!$B:$L,9,0)</f>
        <v>0</v>
      </c>
      <c r="M537" s="61">
        <f>VLOOKUP($F537,Sheet1!$B:$L,10,0)</f>
        <v>0</v>
      </c>
    </row>
    <row r="538" spans="1:13">
      <c r="A538">
        <v>30</v>
      </c>
      <c r="B538">
        <v>5</v>
      </c>
      <c r="C538" t="s">
        <v>129</v>
      </c>
      <c r="D538">
        <v>1</v>
      </c>
      <c r="E538" t="s">
        <v>1750</v>
      </c>
      <c r="F538" t="str">
        <f t="shared" si="8"/>
        <v>大弟子1</v>
      </c>
      <c r="G538">
        <f>VLOOKUP($F538,Sheet1!$B:$L,4,0)</f>
        <v>3</v>
      </c>
      <c r="H538">
        <f>IF($D538&lt;4,VLOOKUP($F538,Sheet1!$B:$L,5,0),IF(AND($D538=4,$A538=10),VLOOKUP($F538,Sheet1!$B:$L,5,0),-VLOOKUP($F538,Sheet1!$B:$L,5,0)))</f>
        <v>-100</v>
      </c>
      <c r="I538">
        <f>VLOOKUP($F538,Sheet1!$B:$L,6,0)</f>
        <v>-70</v>
      </c>
      <c r="J538" t="str">
        <f>IF($D538&lt;4,VLOOKUP($F538,Sheet1!$B:$L,7,0),IF($D538=4,LEFT(VLOOKUP($F538,Sheet1!$B:$L,7,0),LEN(VLOOKUP($F538,Sheet1!$B:$L,7,0))-1)&amp;INT($A538/10),0))</f>
        <v>action_gedou_pt_1</v>
      </c>
      <c r="K538" t="str">
        <f>VLOOKUP($F538,Sheet1!$B:$L,8,0)</f>
        <v>action_gedou_pt_hit_1</v>
      </c>
      <c r="L538">
        <f>VLOOKUP($F538,Sheet1!$B:$L,9,0)</f>
        <v>0</v>
      </c>
      <c r="M538" s="61">
        <f>VLOOKUP($F538,Sheet1!$B:$L,10,0)</f>
        <v>0</v>
      </c>
    </row>
    <row r="539" spans="1:13">
      <c r="A539">
        <v>30</v>
      </c>
      <c r="B539">
        <v>6</v>
      </c>
      <c r="C539" t="s">
        <v>1758</v>
      </c>
      <c r="D539">
        <v>1</v>
      </c>
      <c r="E539" t="s">
        <v>1750</v>
      </c>
      <c r="F539" t="str">
        <f t="shared" si="8"/>
        <v>主角男1</v>
      </c>
      <c r="G539">
        <f>VLOOKUP($F539,Sheet1!$B:$L,4,0)</f>
        <v>3</v>
      </c>
      <c r="H539">
        <f>IF($D539&lt;4,VLOOKUP($F539,Sheet1!$B:$L,5,0),IF(AND($D539=4,$A539=10),VLOOKUP($F539,Sheet1!$B:$L,5,0),-VLOOKUP($F539,Sheet1!$B:$L,5,0)))</f>
        <v>-100</v>
      </c>
      <c r="I539">
        <f>VLOOKUP($F539,Sheet1!$B:$L,6,0)</f>
        <v>-70</v>
      </c>
      <c r="J539" t="str">
        <f>IF($D539&lt;4,VLOOKUP($F539,Sheet1!$B:$L,7,0),IF($D539=4,LEFT(VLOOKUP($F539,Sheet1!$B:$L,7,0),LEN(VLOOKUP($F539,Sheet1!$B:$L,7,0))-1)&amp;INT($A539/10),0))</f>
        <v>action_gedou_pt_1</v>
      </c>
      <c r="K539" t="str">
        <f>VLOOKUP($F539,Sheet1!$B:$L,8,0)</f>
        <v>action_gedou_pt_hit_1</v>
      </c>
      <c r="L539">
        <f>VLOOKUP($F539,Sheet1!$B:$L,9,0)</f>
        <v>0</v>
      </c>
      <c r="M539" s="61">
        <f>VLOOKUP($F539,Sheet1!$B:$L,10,0)</f>
        <v>0</v>
      </c>
    </row>
    <row r="540" spans="1:13">
      <c r="A540">
        <v>30</v>
      </c>
      <c r="B540">
        <v>7</v>
      </c>
      <c r="C540">
        <v>0</v>
      </c>
      <c r="D540">
        <v>1</v>
      </c>
      <c r="E540" t="s">
        <v>1750</v>
      </c>
      <c r="F540">
        <f t="shared" si="8"/>
        <v>1</v>
      </c>
      <c r="G540">
        <f>VLOOKUP($F540,Sheet1!$B:$L,4,0)</f>
        <v>1</v>
      </c>
      <c r="H540">
        <f>IF($D540&lt;4,VLOOKUP($F540,Sheet1!$B:$L,5,0),IF(AND($D540=4,$A540=10),VLOOKUP($F540,Sheet1!$B:$L,5,0),-VLOOKUP($F540,Sheet1!$B:$L,5,0)))</f>
        <v>0</v>
      </c>
      <c r="I540">
        <f>VLOOKUP($F540,Sheet1!$B:$L,6,0)</f>
        <v>0</v>
      </c>
      <c r="J540" t="str">
        <f>IF($D540&lt;4,VLOOKUP($F540,Sheet1!$B:$L,7,0),IF($D540=4,LEFT(VLOOKUP($F540,Sheet1!$B:$L,7,0),LEN(VLOOKUP($F540,Sheet1!$B:$L,7,0))-1)&amp;INT($A540/10),0))</f>
        <v>action_huo_pt_1</v>
      </c>
      <c r="K540" t="str">
        <f>VLOOKUP($F540,Sheet1!$B:$L,8,0)</f>
        <v>action_huo_pt_hit_1</v>
      </c>
      <c r="L540">
        <f>VLOOKUP($F540,Sheet1!$B:$L,9,0)</f>
        <v>0</v>
      </c>
      <c r="M540" s="61">
        <f>VLOOKUP($F540,Sheet1!$B:$L,10,0)</f>
        <v>0</v>
      </c>
    </row>
    <row r="541" spans="1:13">
      <c r="A541" s="62">
        <v>10</v>
      </c>
      <c r="B541" s="62">
        <v>200015</v>
      </c>
      <c r="C541" t="s">
        <v>317</v>
      </c>
      <c r="D541">
        <v>4</v>
      </c>
      <c r="E541" t="s">
        <v>1745</v>
      </c>
      <c r="F541" t="str">
        <f t="shared" si="8"/>
        <v>琦玉4</v>
      </c>
      <c r="G541" s="62">
        <f>VLOOKUP($F541,Sheet1!$B:$L,4,0)</f>
        <v>2</v>
      </c>
      <c r="H541" s="62">
        <f>IF($D541&lt;4,VLOOKUP($F541,Sheet1!$B:$L,5,0),IF(AND($D541=4,$A541=10),VLOOKUP($F541,Sheet1!$B:$L,5,0),-VLOOKUP($F541,Sheet1!$B:$L,5,0)))</f>
        <v>0</v>
      </c>
      <c r="I541" s="62">
        <f>VLOOKUP($F541,Sheet1!$B:$L,6,0)</f>
        <v>0</v>
      </c>
      <c r="J541" t="str">
        <f>IF($D541&lt;4,VLOOKUP($F541,Sheet1!$B:$L,7,0),IF($D541=4,LEFT(VLOOKUP($F541,Sheet1!$B:$L,7,0),LEN(VLOOKUP($F541,Sheet1!$B:$L,7,0))-1)&amp;INT($A541/10),0))</f>
        <v>action_fit_skill_renzhenouda_1</v>
      </c>
      <c r="K541" t="str">
        <f>VLOOKUP($F541,Sheet1!$B:$L,8,0)</f>
        <v>action_gedou_pt_hit_1</v>
      </c>
      <c r="L541" s="62">
        <f>VLOOKUP($F541,Sheet1!$B:$L,9,0)</f>
        <v>0</v>
      </c>
      <c r="M541" s="61">
        <f>VLOOKUP($F541,Sheet1!$B:$L,10,0)</f>
        <v>0</v>
      </c>
    </row>
    <row r="542" spans="1:13">
      <c r="A542" s="62">
        <v>20</v>
      </c>
      <c r="B542" s="62">
        <v>200015</v>
      </c>
      <c r="C542" t="s">
        <v>317</v>
      </c>
      <c r="D542">
        <v>4</v>
      </c>
      <c r="E542" t="s">
        <v>1745</v>
      </c>
      <c r="F542" t="str">
        <f t="shared" si="8"/>
        <v>琦玉4</v>
      </c>
      <c r="G542" s="62">
        <f>VLOOKUP($F542,Sheet1!$B:$L,4,0)</f>
        <v>2</v>
      </c>
      <c r="H542" s="62">
        <f>IF($D542&lt;4,VLOOKUP($F542,Sheet1!$B:$L,5,0),IF(AND($D542=4,$A542=10),VLOOKUP($F542,Sheet1!$B:$L,5,0),-VLOOKUP($F542,Sheet1!$B:$L,5,0)))</f>
        <v>0</v>
      </c>
      <c r="I542" s="62">
        <f>VLOOKUP($F542,Sheet1!$B:$L,6,0)</f>
        <v>0</v>
      </c>
      <c r="J542" t="str">
        <f>IF($D542&lt;4,VLOOKUP($F542,Sheet1!$B:$L,7,0),IF($D542=4,LEFT(VLOOKUP($F542,Sheet1!$B:$L,7,0),LEN(VLOOKUP($F542,Sheet1!$B:$L,7,0))-1)&amp;INT($A542/10),0))</f>
        <v>action_fit_skill_renzhenouda_2</v>
      </c>
      <c r="K542" t="str">
        <f>VLOOKUP($F542,Sheet1!$B:$L,8,0)</f>
        <v>action_gedou_pt_hit_1</v>
      </c>
      <c r="L542" s="62">
        <f>VLOOKUP($F542,Sheet1!$B:$L,9,0)</f>
        <v>0</v>
      </c>
      <c r="M542" s="61">
        <f>VLOOKUP($F542,Sheet1!$B:$L,10,0)</f>
        <v>0</v>
      </c>
    </row>
    <row r="543" spans="1:13">
      <c r="A543" s="62">
        <v>30</v>
      </c>
      <c r="B543" s="62">
        <v>200015</v>
      </c>
      <c r="C543" t="s">
        <v>317</v>
      </c>
      <c r="D543">
        <v>4</v>
      </c>
      <c r="E543" t="s">
        <v>1745</v>
      </c>
      <c r="F543" t="str">
        <f t="shared" si="8"/>
        <v>琦玉4</v>
      </c>
      <c r="G543" s="62">
        <f>VLOOKUP($F543,Sheet1!$B:$L,4,0)</f>
        <v>2</v>
      </c>
      <c r="H543" s="62">
        <f>IF($D543&lt;4,VLOOKUP($F543,Sheet1!$B:$L,5,0),IF(AND($D543=4,$A543=10),VLOOKUP($F543,Sheet1!$B:$L,5,0),-VLOOKUP($F543,Sheet1!$B:$L,5,0)))</f>
        <v>0</v>
      </c>
      <c r="I543" s="62">
        <f>VLOOKUP($F543,Sheet1!$B:$L,6,0)</f>
        <v>0</v>
      </c>
      <c r="J543" t="str">
        <f>IF($D543&lt;4,VLOOKUP($F543,Sheet1!$B:$L,7,0),IF($D543=4,LEFT(VLOOKUP($F543,Sheet1!$B:$L,7,0),LEN(VLOOKUP($F543,Sheet1!$B:$L,7,0))-1)&amp;INT($A543/10),0))</f>
        <v>action_fit_skill_renzhenouda_3</v>
      </c>
      <c r="K543" t="str">
        <f>VLOOKUP($F543,Sheet1!$B:$L,8,0)</f>
        <v>action_gedou_pt_hit_1</v>
      </c>
      <c r="L543" s="62">
        <f>VLOOKUP($F543,Sheet1!$B:$L,9,0)</f>
        <v>0</v>
      </c>
      <c r="M543" s="61">
        <f>VLOOKUP($F543,Sheet1!$B:$L,10,0)</f>
        <v>0</v>
      </c>
    </row>
    <row r="544" spans="1:13">
      <c r="A544">
        <v>20</v>
      </c>
      <c r="B544">
        <v>403971</v>
      </c>
      <c r="C544" t="s">
        <v>114</v>
      </c>
      <c r="D544">
        <v>1</v>
      </c>
      <c r="E544" t="s">
        <v>1750</v>
      </c>
      <c r="F544" t="str">
        <f t="shared" si="8"/>
        <v>岩石怪1</v>
      </c>
      <c r="G544">
        <f>VLOOKUP($F544,Sheet1!$B:$L,4,0)</f>
        <v>3</v>
      </c>
      <c r="H544">
        <f>IF($D544&lt;4,VLOOKUP($F544,Sheet1!$B:$L,5,0),IF(AND($D544=4,$A544=10),VLOOKUP($F544,Sheet1!$B:$L,5,0),-VLOOKUP($F544,Sheet1!$B:$L,5,0)))</f>
        <v>-100</v>
      </c>
      <c r="I544">
        <f>VLOOKUP($F544,Sheet1!$B:$L,6,0)</f>
        <v>-70</v>
      </c>
      <c r="J544" t="str">
        <f>IF($D544&lt;4,VLOOKUP($F544,Sheet1!$B:$L,7,0),IF($D544=4,LEFT(VLOOKUP($F544,Sheet1!$B:$L,7,0),LEN(VLOOKUP($F544,Sheet1!$B:$L,7,0))-1)&amp;INT($A544/10),0))</f>
        <v>action_yanshi_pt_1</v>
      </c>
      <c r="K544" t="str">
        <f>VLOOKUP($F544,Sheet1!$B:$L,8,0)</f>
        <v>action_yanshi_pt_hit_1</v>
      </c>
      <c r="L544">
        <f>VLOOKUP($F544,Sheet1!$B:$L,9,0)</f>
        <v>0</v>
      </c>
      <c r="M544" s="61">
        <f>VLOOKUP($F544,Sheet1!$B:$L,10,0)</f>
        <v>0</v>
      </c>
    </row>
    <row r="545" spans="1:13">
      <c r="A545">
        <v>30</v>
      </c>
      <c r="B545">
        <v>200120</v>
      </c>
      <c r="C545" t="s">
        <v>46</v>
      </c>
      <c r="D545">
        <v>1</v>
      </c>
      <c r="E545" t="s">
        <v>1749</v>
      </c>
      <c r="F545" t="str">
        <f t="shared" si="8"/>
        <v>杰诺斯1</v>
      </c>
      <c r="G545">
        <f>VLOOKUP($F545,Sheet1!$B:$L,4,0)</f>
        <v>7</v>
      </c>
      <c r="H545">
        <f>IF($D545&lt;4,VLOOKUP($F545,Sheet1!$B:$L,5,0),IF(AND($D545=4,$A545=10),VLOOKUP($F545,Sheet1!$B:$L,5,0),-VLOOKUP($F545,Sheet1!$B:$L,5,0)))</f>
        <v>-100</v>
      </c>
      <c r="I545">
        <f>VLOOKUP($F545,Sheet1!$B:$L,6,0)</f>
        <v>-70</v>
      </c>
      <c r="J545" t="str">
        <f>IF($D545&lt;4,VLOOKUP($F545,Sheet1!$B:$L,7,0),IF($D545=4,LEFT(VLOOKUP($F545,Sheet1!$B:$L,7,0),LEN(VLOOKUP($F545,Sheet1!$B:$L,7,0))-1)&amp;INT($A545/10),0))</f>
        <v>action_gedou_pt_1</v>
      </c>
      <c r="K545" t="str">
        <f>VLOOKUP($F545,Sheet1!$B:$L,8,0)</f>
        <v>action_gedou_pt_hit_1</v>
      </c>
      <c r="L545">
        <f>VLOOKUP($F545,Sheet1!$B:$L,9,0)</f>
        <v>0</v>
      </c>
      <c r="M545" s="61">
        <f>VLOOKUP($F545,Sheet1!$B:$L,10,0)</f>
        <v>0</v>
      </c>
    </row>
    <row r="546" spans="1:13">
      <c r="A546">
        <v>20</v>
      </c>
      <c r="B546">
        <v>200670</v>
      </c>
      <c r="C546" t="s">
        <v>43</v>
      </c>
      <c r="D546">
        <v>1</v>
      </c>
      <c r="E546" t="s">
        <v>1746</v>
      </c>
      <c r="F546" t="str">
        <f t="shared" si="8"/>
        <v>KING1</v>
      </c>
      <c r="G546">
        <f>VLOOKUP($F546,Sheet1!$B:$L,4,0)</f>
        <v>1</v>
      </c>
      <c r="H546">
        <f>IF($D546&lt;4,VLOOKUP($F546,Sheet1!$B:$L,5,0),IF(AND($D546=4,$A546=10),VLOOKUP($F546,Sheet1!$B:$L,5,0),-VLOOKUP($F546,Sheet1!$B:$L,5,0)))</f>
        <v>0</v>
      </c>
      <c r="I546">
        <f>VLOOKUP($F546,Sheet1!$B:$L,6,0)</f>
        <v>0</v>
      </c>
      <c r="J546" t="str">
        <f>IF($D546&lt;4,VLOOKUP($F546,Sheet1!$B:$L,7,0),IF($D546=4,LEFT(VLOOKUP($F546,Sheet1!$B:$L,7,0),LEN(VLOOKUP($F546,Sheet1!$B:$L,7,0))-1)&amp;INT($A546/10),0))</f>
        <v>action_jiaxue_skill_1</v>
      </c>
      <c r="K546" t="str">
        <f>VLOOKUP($F546,Sheet1!$B:$L,8,0)</f>
        <v>action_jiaxue_hit_1</v>
      </c>
      <c r="L546" t="str">
        <f>VLOOKUP($F546,Sheet1!$B:$L,9,0)</f>
        <v>action_jiaxue_hit_1</v>
      </c>
      <c r="M546" s="61">
        <f>VLOOKUP($F546,Sheet1!$B:$L,10,0)</f>
        <v>0</v>
      </c>
    </row>
    <row r="547" spans="1:13">
      <c r="A547">
        <v>10</v>
      </c>
      <c r="B547">
        <v>200010</v>
      </c>
      <c r="C547" t="s">
        <v>317</v>
      </c>
      <c r="D547">
        <v>1</v>
      </c>
      <c r="E547" t="s">
        <v>1745</v>
      </c>
      <c r="F547" t="str">
        <f t="shared" si="8"/>
        <v>琦玉1</v>
      </c>
      <c r="G547">
        <f>VLOOKUP($F547,Sheet1!$B:$L,4,0)</f>
        <v>1</v>
      </c>
      <c r="H547">
        <f>IF($D547&lt;4,VLOOKUP($F547,Sheet1!$B:$L,5,0),IF(AND($D547=4,$A547=10),VLOOKUP($F547,Sheet1!$B:$L,5,0),-VLOOKUP($F547,Sheet1!$B:$L,5,0)))</f>
        <v>0</v>
      </c>
      <c r="I547">
        <f>VLOOKUP($F547,Sheet1!$B:$L,6,0)</f>
        <v>0</v>
      </c>
      <c r="J547" t="str">
        <f>IF($D547&lt;4,VLOOKUP($F547,Sheet1!$B:$L,7,0),IF($D547=4,LEFT(VLOOKUP($F547,Sheet1!$B:$L,7,0),LEN(VLOOKUP($F547,Sheet1!$B:$L,7,0))-1)&amp;INT($A547/10),0))</f>
        <v>action_gedou_pt_1</v>
      </c>
      <c r="K547" t="str">
        <f>VLOOKUP($F547,Sheet1!$B:$L,8,0)</f>
        <v>action_gedou_pt_hit_1</v>
      </c>
      <c r="L547">
        <f>VLOOKUP($F547,Sheet1!$B:$L,9,0)</f>
        <v>0</v>
      </c>
      <c r="M547" s="61">
        <f>VLOOKUP($F547,Sheet1!$B:$L,10,0)</f>
        <v>0</v>
      </c>
    </row>
    <row r="548" spans="1:13">
      <c r="A548" s="63">
        <v>10</v>
      </c>
      <c r="B548" s="63">
        <v>100342</v>
      </c>
      <c r="C548" t="s">
        <v>319</v>
      </c>
      <c r="D548">
        <v>2</v>
      </c>
      <c r="E548" t="s">
        <v>1748</v>
      </c>
      <c r="F548" t="str">
        <f t="shared" si="8"/>
        <v>闪光佛莱士2</v>
      </c>
      <c r="G548" s="63">
        <f>VLOOKUP($F548,Sheet1!$B:$L,4,0)</f>
        <v>2</v>
      </c>
      <c r="H548" s="63">
        <f>IF($D548&lt;4,VLOOKUP($F548,Sheet1!$B:$L,5,0),IF(AND($D548=4,$A548=10),VLOOKUP($F548,Sheet1!$B:$L,5,0),-VLOOKUP($F548,Sheet1!$B:$L,5,0)))</f>
        <v>0</v>
      </c>
      <c r="I548" s="63">
        <f>VLOOKUP($F548,Sheet1!$B:$L,6,0)</f>
        <v>0</v>
      </c>
      <c r="J548" t="str">
        <f>IF($D548&lt;4,VLOOKUP($F548,Sheet1!$B:$L,7,0),IF($D548=4,LEFT(VLOOKUP($F548,Sheet1!$B:$L,7,0),LEN(VLOOKUP($F548,Sheet1!$B:$L,7,0))-1)&amp;INT($A548/10),0))</f>
        <v>action_skill_jinsedaoguang</v>
      </c>
      <c r="K548" t="str">
        <f>VLOOKUP($F548,Sheet1!$B:$L,8,0)</f>
        <v>action_hit_jinsedaoguang</v>
      </c>
      <c r="L548" s="63">
        <f>VLOOKUP($F548,Sheet1!$B:$L,9,0)</f>
        <v>0</v>
      </c>
      <c r="M548" s="61">
        <f>VLOOKUP($F548,Sheet1!$B:$L,10,0)</f>
        <v>0</v>
      </c>
    </row>
    <row r="549" spans="1:13">
      <c r="A549">
        <v>10</v>
      </c>
      <c r="B549">
        <v>101553</v>
      </c>
      <c r="C549" t="s">
        <v>8</v>
      </c>
      <c r="D549">
        <v>2</v>
      </c>
      <c r="E549" t="s">
        <v>1745</v>
      </c>
      <c r="F549" t="str">
        <f t="shared" si="8"/>
        <v>变异巨人2</v>
      </c>
      <c r="G549">
        <f>VLOOKUP($F549,Sheet1!$B:$L,4,0)</f>
        <v>2</v>
      </c>
      <c r="H549">
        <f>IF($D549&lt;4,VLOOKUP($F549,Sheet1!$B:$L,5,0),IF(AND($D549=4,$A549=10),VLOOKUP($F549,Sheet1!$B:$L,5,0),-VLOOKUP($F549,Sheet1!$B:$L,5,0)))</f>
        <v>0</v>
      </c>
      <c r="I549">
        <f>VLOOKUP($F549,Sheet1!$B:$L,6,0)</f>
        <v>-100</v>
      </c>
      <c r="J549" t="str">
        <f>IF($D549&lt;4,VLOOKUP($F549,Sheet1!$B:$L,7,0),IF($D549=4,LEFT(VLOOKUP($F549,Sheet1!$B:$L,7,0),LEN(VLOOKUP($F549,Sheet1!$B:$L,7,0))-1)&amp;INT($A549/10),0))</f>
        <v>action_skill_dadizhenji</v>
      </c>
      <c r="K549" t="str">
        <f>VLOOKUP($F549,Sheet1!$B:$L,8,0)</f>
        <v>action_huo_hit_1</v>
      </c>
      <c r="L549">
        <f>VLOOKUP($F549,Sheet1!$B:$L,9,0)</f>
        <v>0</v>
      </c>
      <c r="M549" s="61">
        <f>VLOOKUP($F549,Sheet1!$B:$L,10,0)</f>
        <v>0</v>
      </c>
    </row>
    <row r="550" spans="1:13">
      <c r="A550">
        <v>10</v>
      </c>
      <c r="B550">
        <v>401885</v>
      </c>
      <c r="C550" t="s">
        <v>8</v>
      </c>
      <c r="D550">
        <v>4</v>
      </c>
      <c r="E550" t="s">
        <v>1745</v>
      </c>
      <c r="F550" t="str">
        <f t="shared" si="8"/>
        <v>变异巨人4</v>
      </c>
      <c r="G550">
        <f>VLOOKUP($F550,Sheet1!$B:$L,4,0)</f>
        <v>2</v>
      </c>
      <c r="H550">
        <f>IF($D550&lt;4,VLOOKUP($F550,Sheet1!$B:$L,5,0),IF(AND($D550=4,$A550=10),VLOOKUP($F550,Sheet1!$B:$L,5,0),-VLOOKUP($F550,Sheet1!$B:$L,5,0)))</f>
        <v>-100</v>
      </c>
      <c r="I550">
        <f>VLOOKUP($F550,Sheet1!$B:$L,6,0)</f>
        <v>-200</v>
      </c>
      <c r="J550" t="str">
        <f>IF($D550&lt;4,VLOOKUP($F550,Sheet1!$B:$L,7,0),IF($D550=4,LEFT(VLOOKUP($F550,Sheet1!$B:$L,7,0),LEN(VLOOKUP($F550,Sheet1!$B:$L,7,0))-1)&amp;INT($A550/10),0))</f>
        <v>action_fit_skill_yixingjudahua_1</v>
      </c>
      <c r="K550" t="str">
        <f>VLOOKUP($F550,Sheet1!$B:$L,8,0)</f>
        <v>action_gedou_hit_1</v>
      </c>
      <c r="L550">
        <f>VLOOKUP($F550,Sheet1!$B:$L,9,0)</f>
        <v>0</v>
      </c>
      <c r="M550" s="61">
        <f>VLOOKUP($F550,Sheet1!$B:$L,10,0)</f>
        <v>0</v>
      </c>
    </row>
    <row r="551" spans="1:13">
      <c r="A551">
        <v>20</v>
      </c>
      <c r="B551">
        <v>401885</v>
      </c>
      <c r="C551" t="s">
        <v>8</v>
      </c>
      <c r="D551">
        <v>4</v>
      </c>
      <c r="E551" t="s">
        <v>1745</v>
      </c>
      <c r="F551" t="str">
        <f t="shared" si="8"/>
        <v>变异巨人4</v>
      </c>
      <c r="G551">
        <f>VLOOKUP($F551,Sheet1!$B:$L,4,0)</f>
        <v>2</v>
      </c>
      <c r="H551">
        <f>IF($D551&lt;4,VLOOKUP($F551,Sheet1!$B:$L,5,0),IF(AND($D551=4,$A551=10),VLOOKUP($F551,Sheet1!$B:$L,5,0),-VLOOKUP($F551,Sheet1!$B:$L,5,0)))</f>
        <v>100</v>
      </c>
      <c r="I551">
        <f>VLOOKUP($F551,Sheet1!$B:$L,6,0)</f>
        <v>-200</v>
      </c>
      <c r="J551" t="str">
        <f>IF($D551&lt;4,VLOOKUP($F551,Sheet1!$B:$L,7,0),IF($D551=4,LEFT(VLOOKUP($F551,Sheet1!$B:$L,7,0),LEN(VLOOKUP($F551,Sheet1!$B:$L,7,0))-1)&amp;INT($A551/10),0))</f>
        <v>action_fit_skill_yixingjudahua_2</v>
      </c>
      <c r="K551" t="str">
        <f>VLOOKUP($F551,Sheet1!$B:$L,8,0)</f>
        <v>action_gedou_hit_1</v>
      </c>
      <c r="L551">
        <f>VLOOKUP($F551,Sheet1!$B:$L,9,0)</f>
        <v>0</v>
      </c>
      <c r="M551" s="61">
        <f>VLOOKUP($F551,Sheet1!$B:$L,10,0)</f>
        <v>0</v>
      </c>
    </row>
    <row r="552" spans="1:13">
      <c r="A552" s="63">
        <v>10</v>
      </c>
      <c r="B552" s="63">
        <v>201112</v>
      </c>
      <c r="C552" t="s">
        <v>1753</v>
      </c>
      <c r="D552">
        <v>2</v>
      </c>
      <c r="E552" t="s">
        <v>1749</v>
      </c>
      <c r="F552" t="str">
        <f t="shared" si="8"/>
        <v>变异疫苗人2</v>
      </c>
      <c r="G552" s="63">
        <f>VLOOKUP($F552,Sheet1!$B:$L,4,0)</f>
        <v>5</v>
      </c>
      <c r="H552" s="63">
        <f>IF($D552&lt;4,VLOOKUP($F552,Sheet1!$B:$L,5,0),IF(AND($D552=4,$A552=10),VLOOKUP($F552,Sheet1!$B:$L,5,0),-VLOOKUP($F552,Sheet1!$B:$L,5,0)))</f>
        <v>0</v>
      </c>
      <c r="I552" s="63">
        <f>VLOOKUP($F552,Sheet1!$B:$L,6,0)</f>
        <v>-100</v>
      </c>
      <c r="J552" t="str">
        <f>IF($D552&lt;4,VLOOKUP($F552,Sheet1!$B:$L,7,0),IF($D552=4,LEFT(VLOOKUP($F552,Sheet1!$B:$L,7,0),LEN(VLOOKUP($F552,Sheet1!$B:$L,7,0))-1)&amp;INT($A552/10),0))</f>
        <v>action_skill_nengliangqiu_1</v>
      </c>
      <c r="K552" t="str">
        <f>VLOOKUP($F552,Sheet1!$B:$L,8,0)</f>
        <v>action_hit_1</v>
      </c>
      <c r="L552" s="63">
        <f>VLOOKUP($F552,Sheet1!$B:$L,9,0)</f>
        <v>0</v>
      </c>
      <c r="M552" s="61">
        <f>VLOOKUP($F552,Sheet1!$B:$L,10,0)</f>
        <v>0</v>
      </c>
    </row>
    <row r="553" spans="1:13">
      <c r="A553">
        <v>10</v>
      </c>
      <c r="B553">
        <v>14</v>
      </c>
      <c r="C553">
        <v>0</v>
      </c>
      <c r="D553">
        <v>1</v>
      </c>
      <c r="E553" t="s">
        <v>1745</v>
      </c>
      <c r="F553">
        <f t="shared" si="8"/>
        <v>1</v>
      </c>
      <c r="G553">
        <f>VLOOKUP($F553,Sheet1!$B:$L,4,0)</f>
        <v>1</v>
      </c>
      <c r="H553">
        <f>IF($D553&lt;4,VLOOKUP($F553,Sheet1!$B:$L,5,0),IF(AND($D553=4,$A553=10),VLOOKUP($F553,Sheet1!$B:$L,5,0),-VLOOKUP($F553,Sheet1!$B:$L,5,0)))</f>
        <v>0</v>
      </c>
      <c r="I553">
        <f>VLOOKUP($F553,Sheet1!$B:$L,6,0)</f>
        <v>0</v>
      </c>
      <c r="J553" t="str">
        <f>IF($D553&lt;4,VLOOKUP($F553,Sheet1!$B:$L,7,0),IF($D553=4,LEFT(VLOOKUP($F553,Sheet1!$B:$L,7,0),LEN(VLOOKUP($F553,Sheet1!$B:$L,7,0))-1)&amp;INT($A553/10),0))</f>
        <v>action_huo_pt_1</v>
      </c>
      <c r="K553" t="str">
        <f>VLOOKUP($F553,Sheet1!$B:$L,8,0)</f>
        <v>action_huo_pt_hit_1</v>
      </c>
      <c r="L553">
        <f>VLOOKUP($F553,Sheet1!$B:$L,9,0)</f>
        <v>0</v>
      </c>
      <c r="M553" s="61">
        <f>VLOOKUP($F553,Sheet1!$B:$L,10,0)</f>
        <v>0</v>
      </c>
    </row>
    <row r="554" spans="1:13">
      <c r="A554">
        <v>10</v>
      </c>
      <c r="B554">
        <v>15</v>
      </c>
      <c r="C554">
        <v>0</v>
      </c>
      <c r="D554">
        <v>2</v>
      </c>
      <c r="E554" t="s">
        <v>1745</v>
      </c>
      <c r="F554">
        <f t="shared" si="8"/>
        <v>2</v>
      </c>
      <c r="G554">
        <f>VLOOKUP($F554,Sheet1!$B:$L,4,0)</f>
        <v>1</v>
      </c>
      <c r="H554">
        <f>IF($D554&lt;4,VLOOKUP($F554,Sheet1!$B:$L,5,0),IF(AND($D554=4,$A554=10),VLOOKUP($F554,Sheet1!$B:$L,5,0),-VLOOKUP($F554,Sheet1!$B:$L,5,0)))</f>
        <v>0</v>
      </c>
      <c r="I554">
        <f>VLOOKUP($F554,Sheet1!$B:$L,6,0)</f>
        <v>0</v>
      </c>
      <c r="J554" t="str">
        <f>IF($D554&lt;4,VLOOKUP($F554,Sheet1!$B:$L,7,0),IF($D554=4,LEFT(VLOOKUP($F554,Sheet1!$B:$L,7,0),LEN(VLOOKUP($F554,Sheet1!$B:$L,7,0))-1)&amp;INT($A554/10),0))</f>
        <v>action_huo_skill_1</v>
      </c>
      <c r="K554" t="str">
        <f>VLOOKUP($F554,Sheet1!$B:$L,8,0)</f>
        <v>action_huo_hit_1</v>
      </c>
      <c r="L554">
        <f>VLOOKUP($F554,Sheet1!$B:$L,9,0)</f>
        <v>0</v>
      </c>
      <c r="M554" s="61">
        <f>VLOOKUP($F554,Sheet1!$B:$L,10,0)</f>
        <v>0</v>
      </c>
    </row>
    <row r="555" spans="1:13">
      <c r="A555" s="63">
        <v>20</v>
      </c>
      <c r="B555" s="63">
        <v>301002</v>
      </c>
      <c r="C555" t="s">
        <v>308</v>
      </c>
      <c r="D555">
        <v>2</v>
      </c>
      <c r="E555" t="s">
        <v>1747</v>
      </c>
      <c r="F555" t="str">
        <f t="shared" si="8"/>
        <v>莫西干头2</v>
      </c>
      <c r="G555" s="63">
        <f>VLOOKUP($F555,Sheet1!$B:$L,4,0)</f>
        <v>7</v>
      </c>
      <c r="H555" s="63">
        <f>IF($D555&lt;4,VLOOKUP($F555,Sheet1!$B:$L,5,0),IF(AND($D555=4,$A555=10),VLOOKUP($F555,Sheet1!$B:$L,5,0),-VLOOKUP($F555,Sheet1!$B:$L,5,0)))</f>
        <v>0</v>
      </c>
      <c r="I555" s="63">
        <f>VLOOKUP($F555,Sheet1!$B:$L,6,0)</f>
        <v>-100</v>
      </c>
      <c r="J555" t="str">
        <f>IF($D555&lt;4,VLOOKUP($F555,Sheet1!$B:$L,7,0),IF($D555=4,LEFT(VLOOKUP($F555,Sheet1!$B:$L,7,0),LEN(VLOOKUP($F555,Sheet1!$B:$L,7,0))-1)&amp;INT($A555/10),0))</f>
        <v>action_shui_skill_1</v>
      </c>
      <c r="K555" t="str">
        <f>VLOOKUP($F555,Sheet1!$B:$L,8,0)</f>
        <v>action_shui_hit_1</v>
      </c>
      <c r="L555" s="63">
        <f>VLOOKUP($F555,Sheet1!$B:$L,9,0)</f>
        <v>0</v>
      </c>
      <c r="M555" s="61">
        <f>VLOOKUP($F555,Sheet1!$B:$L,10,0)</f>
        <v>0</v>
      </c>
    </row>
    <row r="556" spans="1:13">
      <c r="A556" s="63">
        <v>20</v>
      </c>
      <c r="B556" s="63">
        <v>404741</v>
      </c>
      <c r="C556" t="s">
        <v>135</v>
      </c>
      <c r="D556">
        <v>1</v>
      </c>
      <c r="E556" t="s">
        <v>1748</v>
      </c>
      <c r="F556" t="str">
        <f t="shared" si="8"/>
        <v>原始人1</v>
      </c>
      <c r="G556" s="63">
        <f>VLOOKUP($F556,Sheet1!$B:$L,4,0)</f>
        <v>7</v>
      </c>
      <c r="H556" s="63">
        <f>IF($D556&lt;4,VLOOKUP($F556,Sheet1!$B:$L,5,0),IF(AND($D556=4,$A556=10),VLOOKUP($F556,Sheet1!$B:$L,5,0),-VLOOKUP($F556,Sheet1!$B:$L,5,0)))</f>
        <v>-100</v>
      </c>
      <c r="I556" s="63">
        <f>VLOOKUP($F556,Sheet1!$B:$L,6,0)</f>
        <v>-70</v>
      </c>
      <c r="J556" t="str">
        <f>IF($D556&lt;4,VLOOKUP($F556,Sheet1!$B:$L,7,0),IF($D556=4,LEFT(VLOOKUP($F556,Sheet1!$B:$L,7,0),LEN(VLOOKUP($F556,Sheet1!$B:$L,7,0))-1)&amp;INT($A556/10),0))</f>
        <v>action_gedou_pt_1</v>
      </c>
      <c r="K556" t="str">
        <f>VLOOKUP($F556,Sheet1!$B:$L,8,0)</f>
        <v>action_gedou_pt_hit_1</v>
      </c>
      <c r="L556" s="63">
        <f>VLOOKUP($F556,Sheet1!$B:$L,9,0)</f>
        <v>0</v>
      </c>
      <c r="M556" s="61">
        <f>VLOOKUP($F556,Sheet1!$B:$L,10,0)</f>
        <v>0</v>
      </c>
    </row>
    <row r="557" spans="1:13">
      <c r="A557" s="63">
        <v>10</v>
      </c>
      <c r="B557" s="63">
        <v>401551</v>
      </c>
      <c r="C557" t="s">
        <v>321</v>
      </c>
      <c r="D557">
        <v>1</v>
      </c>
      <c r="E557" t="s">
        <v>1749</v>
      </c>
      <c r="F557" t="str">
        <f t="shared" si="8"/>
        <v>古力斯尼亚1</v>
      </c>
      <c r="G557" s="63">
        <f>VLOOKUP($F557,Sheet1!$B:$L,4,0)</f>
        <v>7</v>
      </c>
      <c r="H557" s="63">
        <f>IF($D557&lt;4,VLOOKUP($F557,Sheet1!$B:$L,5,0),IF(AND($D557=4,$A557=10),VLOOKUP($F557,Sheet1!$B:$L,5,0),-VLOOKUP($F557,Sheet1!$B:$L,5,0)))</f>
        <v>-100</v>
      </c>
      <c r="I557" s="63">
        <f>VLOOKUP($F557,Sheet1!$B:$L,6,0)</f>
        <v>-70</v>
      </c>
      <c r="J557" t="str">
        <f>IF($D557&lt;4,VLOOKUP($F557,Sheet1!$B:$L,7,0),IF($D557=4,LEFT(VLOOKUP($F557,Sheet1!$B:$L,7,0),LEN(VLOOKUP($F557,Sheet1!$B:$L,7,0))-1)&amp;INT($A557/10),0))</f>
        <v>action_gedou_pt_1</v>
      </c>
      <c r="K557" t="str">
        <f>VLOOKUP($F557,Sheet1!$B:$L,8,0)</f>
        <v>action_hit_daoguang_jinse_02</v>
      </c>
      <c r="L557" s="63">
        <f>VLOOKUP($F557,Sheet1!$B:$L,9,0)</f>
        <v>0</v>
      </c>
      <c r="M557" s="61">
        <f>VLOOKUP($F557,Sheet1!$B:$L,10,0)</f>
        <v>0</v>
      </c>
    </row>
    <row r="558" spans="1:13">
      <c r="A558" s="63">
        <v>20</v>
      </c>
      <c r="B558" s="63">
        <v>101992</v>
      </c>
      <c r="C558" t="s">
        <v>156</v>
      </c>
      <c r="D558">
        <v>2</v>
      </c>
      <c r="E558" t="s">
        <v>1754</v>
      </c>
      <c r="F558" t="str">
        <f t="shared" si="8"/>
        <v>蛇咬拳斯内克2</v>
      </c>
      <c r="G558" s="63">
        <f>VLOOKUP($F558,Sheet1!$B:$L,4,0)</f>
        <v>2</v>
      </c>
      <c r="H558" s="63">
        <f>IF($D558&lt;4,VLOOKUP($F558,Sheet1!$B:$L,5,0),IF(AND($D558=4,$A558=10),VLOOKUP($F558,Sheet1!$B:$L,5,0),-VLOOKUP($F558,Sheet1!$B:$L,5,0)))</f>
        <v>0</v>
      </c>
      <c r="I558">
        <f>VLOOKUP($F558,Sheet1!$B:$L,6,0)</f>
        <v>-100</v>
      </c>
      <c r="J558" t="str">
        <f>IF($D558&lt;4,VLOOKUP($F558,Sheet1!$B:$L,7,0),IF($D558=4,LEFT(VLOOKUP($F558,Sheet1!$B:$L,7,0),LEN(VLOOKUP($F558,Sheet1!$B:$L,7,0))-1)&amp;INT($A558/10),0))</f>
        <v>action_gedou_skill_1</v>
      </c>
      <c r="K558" t="str">
        <f>VLOOKUP($F558,Sheet1!$B:$L,8,0)</f>
        <v>action_gedou_hit_1</v>
      </c>
      <c r="L558" s="63">
        <f>VLOOKUP($F558,Sheet1!$B:$L,9,0)</f>
        <v>0</v>
      </c>
      <c r="M558" s="61">
        <f>VLOOKUP($F558,Sheet1!$B:$L,10,0)</f>
        <v>0</v>
      </c>
    </row>
    <row r="559" spans="1:13">
      <c r="A559">
        <v>10</v>
      </c>
      <c r="B559">
        <v>10009</v>
      </c>
      <c r="C559" t="s">
        <v>58</v>
      </c>
      <c r="D559">
        <v>2</v>
      </c>
      <c r="E559" t="s">
        <v>1754</v>
      </c>
      <c r="F559" t="str">
        <f t="shared" si="8"/>
        <v>驱动骑士2</v>
      </c>
      <c r="G559">
        <f>VLOOKUP($F559,Sheet1!$B:$L,4,0)</f>
        <v>2</v>
      </c>
      <c r="H559">
        <f>IF($D559&lt;4,VLOOKUP($F559,Sheet1!$B:$L,5,0),IF(AND($D559=4,$A559=10),VLOOKUP($F559,Sheet1!$B:$L,5,0),-VLOOKUP($F559,Sheet1!$B:$L,5,0)))</f>
        <v>0</v>
      </c>
      <c r="I559">
        <f>VLOOKUP($F559,Sheet1!$B:$L,6,0)</f>
        <v>0</v>
      </c>
      <c r="J559" t="str">
        <f>IF($D559&lt;4,VLOOKUP($F559,Sheet1!$B:$L,7,0),IF($D559=4,LEFT(VLOOKUP($F559,Sheet1!$B:$L,7,0),LEN(VLOOKUP($F559,Sheet1!$B:$L,7,0))-1)&amp;INT($A559/10),0))</f>
        <v>action_skill_jinsedaoguang</v>
      </c>
      <c r="K559" t="str">
        <f>VLOOKUP($F559,Sheet1!$B:$L,8,0)</f>
        <v>action_hit_jinsedaoguang</v>
      </c>
      <c r="L559">
        <f>VLOOKUP($F559,Sheet1!$B:$L,9,0)</f>
        <v>0</v>
      </c>
      <c r="M559" s="61">
        <f>VLOOKUP($F559,Sheet1!$B:$L,10,0)</f>
        <v>0</v>
      </c>
    </row>
    <row r="560" spans="1:13">
      <c r="A560">
        <v>10</v>
      </c>
      <c r="B560">
        <v>10010</v>
      </c>
      <c r="C560" t="s">
        <v>62</v>
      </c>
      <c r="D560">
        <v>4</v>
      </c>
      <c r="E560" t="s">
        <v>1754</v>
      </c>
      <c r="F560" t="str">
        <f t="shared" si="8"/>
        <v>机神G44</v>
      </c>
      <c r="G560">
        <f>VLOOKUP($F560,Sheet1!$B:$L,4,0)</f>
        <v>2</v>
      </c>
      <c r="H560">
        <f>IF($D560&lt;4,VLOOKUP($F560,Sheet1!$B:$L,5,0),IF(AND($D560=4,$A560=10),VLOOKUP($F560,Sheet1!$B:$L,5,0),-VLOOKUP($F560,Sheet1!$B:$L,5,0)))</f>
        <v>-100</v>
      </c>
      <c r="I560">
        <f>VLOOKUP($F560,Sheet1!$B:$L,6,0)</f>
        <v>0</v>
      </c>
      <c r="J560" t="str">
        <f>IF($D560&lt;4,VLOOKUP($F560,Sheet1!$B:$L,7,0),IF($D560=4,LEFT(VLOOKUP($F560,Sheet1!$B:$L,7,0),LEN(VLOOKUP($F560,Sheet1!$B:$L,7,0))-1)&amp;INT($A560/10),0))</f>
        <v>action_dian_skill_heji_man_1</v>
      </c>
      <c r="K560" t="str">
        <f>VLOOKUP($F560,Sheet1!$B:$L,8,0)</f>
        <v>action_dian_hit_1</v>
      </c>
      <c r="L560">
        <f>VLOOKUP($F560,Sheet1!$B:$L,9,0)</f>
        <v>0</v>
      </c>
      <c r="M560" s="61">
        <f>VLOOKUP($F560,Sheet1!$B:$L,10,0)</f>
        <v>0</v>
      </c>
    </row>
    <row r="561" spans="1:13">
      <c r="A561">
        <v>20</v>
      </c>
      <c r="B561">
        <v>10010</v>
      </c>
      <c r="C561" t="s">
        <v>62</v>
      </c>
      <c r="D561">
        <v>4</v>
      </c>
      <c r="E561" t="s">
        <v>1754</v>
      </c>
      <c r="F561" t="str">
        <f t="shared" si="8"/>
        <v>机神G44</v>
      </c>
      <c r="G561">
        <f>VLOOKUP($F561,Sheet1!$B:$L,4,0)</f>
        <v>2</v>
      </c>
      <c r="H561">
        <f>IF($D561&lt;4,VLOOKUP($F561,Sheet1!$B:$L,5,0),IF(AND($D561=4,$A561=10),VLOOKUP($F561,Sheet1!$B:$L,5,0),-VLOOKUP($F561,Sheet1!$B:$L,5,0)))</f>
        <v>100</v>
      </c>
      <c r="I561">
        <f>VLOOKUP($F561,Sheet1!$B:$L,6,0)</f>
        <v>0</v>
      </c>
      <c r="J561" t="str">
        <f>IF($D561&lt;4,VLOOKUP($F561,Sheet1!$B:$L,7,0),IF($D561=4,LEFT(VLOOKUP($F561,Sheet1!$B:$L,7,0),LEN(VLOOKUP($F561,Sheet1!$B:$L,7,0))-1)&amp;INT($A561/10),0))</f>
        <v>action_dian_skill_heji_man_2</v>
      </c>
      <c r="K561" t="str">
        <f>VLOOKUP($F561,Sheet1!$B:$L,8,0)</f>
        <v>action_dian_hit_1</v>
      </c>
      <c r="L561">
        <f>VLOOKUP($F561,Sheet1!$B:$L,9,0)</f>
        <v>0</v>
      </c>
      <c r="M561" s="61">
        <f>VLOOKUP($F561,Sheet1!$B:$L,10,0)</f>
        <v>0</v>
      </c>
    </row>
    <row r="562" spans="1:13">
      <c r="A562">
        <v>10</v>
      </c>
      <c r="B562">
        <v>10019</v>
      </c>
      <c r="C562" t="s">
        <v>8</v>
      </c>
      <c r="D562">
        <v>2</v>
      </c>
      <c r="E562" t="s">
        <v>1745</v>
      </c>
      <c r="F562" t="str">
        <f t="shared" si="8"/>
        <v>变异巨人2</v>
      </c>
      <c r="G562">
        <f>VLOOKUP($F562,Sheet1!$B:$L,4,0)</f>
        <v>2</v>
      </c>
      <c r="H562">
        <f>IF($D562&lt;4,VLOOKUP($F562,Sheet1!$B:$L,5,0),IF(AND($D562=4,$A562=10),VLOOKUP($F562,Sheet1!$B:$L,5,0),-VLOOKUP($F562,Sheet1!$B:$L,5,0)))</f>
        <v>0</v>
      </c>
      <c r="I562">
        <f>VLOOKUP($F562,Sheet1!$B:$L,6,0)</f>
        <v>-100</v>
      </c>
      <c r="J562" t="str">
        <f>IF($D562&lt;4,VLOOKUP($F562,Sheet1!$B:$L,7,0),IF($D562=4,LEFT(VLOOKUP($F562,Sheet1!$B:$L,7,0),LEN(VLOOKUP($F562,Sheet1!$B:$L,7,0))-1)&amp;INT($A562/10),0))</f>
        <v>action_skill_dadizhenji</v>
      </c>
      <c r="K562" t="str">
        <f>VLOOKUP($F562,Sheet1!$B:$L,8,0)</f>
        <v>action_huo_hit_1</v>
      </c>
      <c r="L562">
        <f>VLOOKUP($F562,Sheet1!$B:$L,9,0)</f>
        <v>0</v>
      </c>
      <c r="M562" s="61">
        <f>VLOOKUP($F562,Sheet1!$B:$L,10,0)</f>
        <v>0</v>
      </c>
    </row>
    <row r="563" spans="1:13">
      <c r="A563">
        <v>10</v>
      </c>
      <c r="B563">
        <v>10020</v>
      </c>
      <c r="C563" t="s">
        <v>8</v>
      </c>
      <c r="D563">
        <v>4</v>
      </c>
      <c r="E563" t="s">
        <v>1745</v>
      </c>
      <c r="F563" t="str">
        <f t="shared" si="8"/>
        <v>变异巨人4</v>
      </c>
      <c r="G563">
        <f>VLOOKUP($F563,Sheet1!$B:$L,4,0)</f>
        <v>2</v>
      </c>
      <c r="H563">
        <f>IF($D563&lt;4,VLOOKUP($F563,Sheet1!$B:$L,5,0),IF(AND($D563=4,$A563=10),VLOOKUP($F563,Sheet1!$B:$L,5,0),-VLOOKUP($F563,Sheet1!$B:$L,5,0)))</f>
        <v>-100</v>
      </c>
      <c r="I563">
        <f>VLOOKUP($F563,Sheet1!$B:$L,6,0)</f>
        <v>-200</v>
      </c>
      <c r="J563" t="str">
        <f>IF($D563&lt;4,VLOOKUP($F563,Sheet1!$B:$L,7,0),IF($D563=4,LEFT(VLOOKUP($F563,Sheet1!$B:$L,7,0),LEN(VLOOKUP($F563,Sheet1!$B:$L,7,0))-1)&amp;INT($A563/10),0))</f>
        <v>action_fit_skill_yixingjudahua_1</v>
      </c>
      <c r="K563" t="str">
        <f>VLOOKUP($F563,Sheet1!$B:$L,8,0)</f>
        <v>action_gedou_hit_1</v>
      </c>
      <c r="L563">
        <f>VLOOKUP($F563,Sheet1!$B:$L,9,0)</f>
        <v>0</v>
      </c>
      <c r="M563" s="61">
        <f>VLOOKUP($F563,Sheet1!$B:$L,10,0)</f>
        <v>0</v>
      </c>
    </row>
    <row r="564" spans="1:13">
      <c r="A564">
        <v>20</v>
      </c>
      <c r="B564">
        <v>10020</v>
      </c>
      <c r="C564" t="s">
        <v>8</v>
      </c>
      <c r="D564">
        <v>4</v>
      </c>
      <c r="E564" t="s">
        <v>1745</v>
      </c>
      <c r="F564" t="str">
        <f t="shared" si="8"/>
        <v>变异巨人4</v>
      </c>
      <c r="G564">
        <f>VLOOKUP($F564,Sheet1!$B:$L,4,0)</f>
        <v>2</v>
      </c>
      <c r="H564">
        <f>IF($D564&lt;4,VLOOKUP($F564,Sheet1!$B:$L,5,0),IF(AND($D564=4,$A564=10),VLOOKUP($F564,Sheet1!$B:$L,5,0),-VLOOKUP($F564,Sheet1!$B:$L,5,0)))</f>
        <v>100</v>
      </c>
      <c r="I564">
        <f>VLOOKUP($F564,Sheet1!$B:$L,6,0)</f>
        <v>-200</v>
      </c>
      <c r="J564" t="str">
        <f>IF($D564&lt;4,VLOOKUP($F564,Sheet1!$B:$L,7,0),IF($D564=4,LEFT(VLOOKUP($F564,Sheet1!$B:$L,7,0),LEN(VLOOKUP($F564,Sheet1!$B:$L,7,0))-1)&amp;INT($A564/10),0))</f>
        <v>action_fit_skill_yixingjudahua_2</v>
      </c>
      <c r="K564" t="str">
        <f>VLOOKUP($F564,Sheet1!$B:$L,8,0)</f>
        <v>action_gedou_hit_1</v>
      </c>
      <c r="L564">
        <f>VLOOKUP($F564,Sheet1!$B:$L,9,0)</f>
        <v>0</v>
      </c>
      <c r="M564" s="61">
        <f>VLOOKUP($F564,Sheet1!$B:$L,10,0)</f>
        <v>0</v>
      </c>
    </row>
    <row r="565" spans="1:13">
      <c r="A565">
        <v>10</v>
      </c>
      <c r="B565">
        <v>10049</v>
      </c>
      <c r="C565" t="s">
        <v>8</v>
      </c>
      <c r="D565">
        <v>2</v>
      </c>
      <c r="E565" t="s">
        <v>1745</v>
      </c>
      <c r="F565" t="str">
        <f t="shared" si="8"/>
        <v>变异巨人2</v>
      </c>
      <c r="G565">
        <f>VLOOKUP($F565,Sheet1!$B:$L,4,0)</f>
        <v>2</v>
      </c>
      <c r="H565">
        <f>IF($D565&lt;4,VLOOKUP($F565,Sheet1!$B:$L,5,0),IF(AND($D565=4,$A565=10),VLOOKUP($F565,Sheet1!$B:$L,5,0),-VLOOKUP($F565,Sheet1!$B:$L,5,0)))</f>
        <v>0</v>
      </c>
      <c r="I565">
        <f>VLOOKUP($F565,Sheet1!$B:$L,6,0)</f>
        <v>-100</v>
      </c>
      <c r="J565" t="str">
        <f>IF($D565&lt;4,VLOOKUP($F565,Sheet1!$B:$L,7,0),IF($D565=4,LEFT(VLOOKUP($F565,Sheet1!$B:$L,7,0),LEN(VLOOKUP($F565,Sheet1!$B:$L,7,0))-1)&amp;INT($A565/10),0))</f>
        <v>action_skill_dadizhenji</v>
      </c>
      <c r="K565" t="str">
        <f>VLOOKUP($F565,Sheet1!$B:$L,8,0)</f>
        <v>action_huo_hit_1</v>
      </c>
      <c r="L565">
        <f>VLOOKUP($F565,Sheet1!$B:$L,9,0)</f>
        <v>0</v>
      </c>
      <c r="M565" s="61">
        <f>VLOOKUP($F565,Sheet1!$B:$L,10,0)</f>
        <v>0</v>
      </c>
    </row>
    <row r="566" spans="1:13">
      <c r="A566">
        <v>10</v>
      </c>
      <c r="B566">
        <v>10050</v>
      </c>
      <c r="C566" t="s">
        <v>8</v>
      </c>
      <c r="D566">
        <v>4</v>
      </c>
      <c r="E566" t="s">
        <v>1745</v>
      </c>
      <c r="F566" t="str">
        <f t="shared" si="8"/>
        <v>变异巨人4</v>
      </c>
      <c r="G566">
        <f>VLOOKUP($F566,Sheet1!$B:$L,4,0)</f>
        <v>2</v>
      </c>
      <c r="H566">
        <f>IF($D566&lt;4,VLOOKUP($F566,Sheet1!$B:$L,5,0),IF(AND($D566=4,$A566=10),VLOOKUP($F566,Sheet1!$B:$L,5,0),-VLOOKUP($F566,Sheet1!$B:$L,5,0)))</f>
        <v>-100</v>
      </c>
      <c r="I566">
        <f>VLOOKUP($F566,Sheet1!$B:$L,6,0)</f>
        <v>-200</v>
      </c>
      <c r="J566" t="str">
        <f>IF($D566&lt;4,VLOOKUP($F566,Sheet1!$B:$L,7,0),IF($D566=4,LEFT(VLOOKUP($F566,Sheet1!$B:$L,7,0),LEN(VLOOKUP($F566,Sheet1!$B:$L,7,0))-1)&amp;INT($A566/10),0))</f>
        <v>action_fit_skill_yixingjudahua_1</v>
      </c>
      <c r="K566" t="str">
        <f>VLOOKUP($F566,Sheet1!$B:$L,8,0)</f>
        <v>action_gedou_hit_1</v>
      </c>
      <c r="L566">
        <f>VLOOKUP($F566,Sheet1!$B:$L,9,0)</f>
        <v>0</v>
      </c>
      <c r="M566" s="61">
        <f>VLOOKUP($F566,Sheet1!$B:$L,10,0)</f>
        <v>0</v>
      </c>
    </row>
    <row r="567" spans="1:13">
      <c r="A567">
        <v>20</v>
      </c>
      <c r="B567">
        <v>10050</v>
      </c>
      <c r="C567" t="s">
        <v>8</v>
      </c>
      <c r="D567">
        <v>4</v>
      </c>
      <c r="E567" t="s">
        <v>1745</v>
      </c>
      <c r="F567" t="str">
        <f t="shared" si="8"/>
        <v>变异巨人4</v>
      </c>
      <c r="G567">
        <f>VLOOKUP($F567,Sheet1!$B:$L,4,0)</f>
        <v>2</v>
      </c>
      <c r="H567">
        <f>IF($D567&lt;4,VLOOKUP($F567,Sheet1!$B:$L,5,0),IF(AND($D567=4,$A567=10),VLOOKUP($F567,Sheet1!$B:$L,5,0),-VLOOKUP($F567,Sheet1!$B:$L,5,0)))</f>
        <v>100</v>
      </c>
      <c r="I567">
        <f>VLOOKUP($F567,Sheet1!$B:$L,6,0)</f>
        <v>-200</v>
      </c>
      <c r="J567" t="str">
        <f>IF($D567&lt;4,VLOOKUP($F567,Sheet1!$B:$L,7,0),IF($D567=4,LEFT(VLOOKUP($F567,Sheet1!$B:$L,7,0),LEN(VLOOKUP($F567,Sheet1!$B:$L,7,0))-1)&amp;INT($A567/10),0))</f>
        <v>action_fit_skill_yixingjudahua_2</v>
      </c>
      <c r="K567" t="str">
        <f>VLOOKUP($F567,Sheet1!$B:$L,8,0)</f>
        <v>action_gedou_hit_1</v>
      </c>
      <c r="L567">
        <f>VLOOKUP($F567,Sheet1!$B:$L,9,0)</f>
        <v>0</v>
      </c>
      <c r="M567" s="61">
        <f>VLOOKUP($F567,Sheet1!$B:$L,10,0)</f>
        <v>0</v>
      </c>
    </row>
    <row r="568" spans="1:13">
      <c r="A568">
        <v>10</v>
      </c>
      <c r="B568">
        <v>10029</v>
      </c>
      <c r="C568" t="s">
        <v>5</v>
      </c>
      <c r="D568">
        <v>2</v>
      </c>
      <c r="E568" t="s">
        <v>1747</v>
      </c>
      <c r="F568" t="str">
        <f t="shared" si="8"/>
        <v>深海之王2</v>
      </c>
      <c r="G568">
        <f>VLOOKUP($F568,Sheet1!$B:$L,4,0)</f>
        <v>7</v>
      </c>
      <c r="H568">
        <f>IF($D568&lt;4,VLOOKUP($F568,Sheet1!$B:$L,5,0),IF(AND($D568=4,$A568=10),VLOOKUP($F568,Sheet1!$B:$L,5,0),-VLOOKUP($F568,Sheet1!$B:$L,5,0)))</f>
        <v>0</v>
      </c>
      <c r="I568">
        <f>VLOOKUP($F568,Sheet1!$B:$L,6,0)</f>
        <v>-100</v>
      </c>
      <c r="J568" t="str">
        <f>IF($D568&lt;4,VLOOKUP($F568,Sheet1!$B:$L,7,0),IF($D568=4,LEFT(VLOOKUP($F568,Sheet1!$B:$L,7,0),LEN(VLOOKUP($F568,Sheet1!$B:$L,7,0))-1)&amp;INT($A568/10),0))</f>
        <v>action_skill_quanji_lvse</v>
      </c>
      <c r="K568" t="str">
        <f>VLOOKUP($F568,Sheet1!$B:$L,8,0)</f>
        <v>action_gedou_pt_hit_1</v>
      </c>
      <c r="L568">
        <f>VLOOKUP($F568,Sheet1!$B:$L,9,0)</f>
        <v>0</v>
      </c>
      <c r="M568" s="61">
        <f>VLOOKUP($F568,Sheet1!$B:$L,10,0)</f>
        <v>0</v>
      </c>
    </row>
    <row r="569" spans="1:13">
      <c r="A569">
        <v>10</v>
      </c>
      <c r="B569">
        <v>10030</v>
      </c>
      <c r="C569" t="s">
        <v>5</v>
      </c>
      <c r="D569">
        <v>4</v>
      </c>
      <c r="E569" t="s">
        <v>1747</v>
      </c>
      <c r="F569" t="str">
        <f t="shared" si="8"/>
        <v>深海之王4</v>
      </c>
      <c r="G569">
        <f>VLOOKUP($F569,Sheet1!$B:$L,4,0)</f>
        <v>2</v>
      </c>
      <c r="H569">
        <f>IF($D569&lt;4,VLOOKUP($F569,Sheet1!$B:$L,5,0),IF(AND($D569=4,$A569=10),VLOOKUP($F569,Sheet1!$B:$L,5,0),-VLOOKUP($F569,Sheet1!$B:$L,5,0)))</f>
        <v>-100</v>
      </c>
      <c r="I569">
        <f>VLOOKUP($F569,Sheet1!$B:$L,6,0)</f>
        <v>-100</v>
      </c>
      <c r="J569" t="str">
        <f>IF($D569&lt;4,VLOOKUP($F569,Sheet1!$B:$L,7,0),IF($D569=4,LEFT(VLOOKUP($F569,Sheet1!$B:$L,7,0),LEN(VLOOKUP($F569,Sheet1!$B:$L,7,0))-1)&amp;INT($A569/10),0))</f>
        <v>action_fit_skill_lianda_lv_1</v>
      </c>
      <c r="K569" t="str">
        <f>VLOOKUP($F569,Sheet1!$B:$L,8,0)</f>
        <v>action_gedou_hit_1</v>
      </c>
      <c r="L569">
        <f>VLOOKUP($F569,Sheet1!$B:$L,9,0)</f>
        <v>0</v>
      </c>
      <c r="M569" s="61">
        <f>VLOOKUP($F569,Sheet1!$B:$L,10,0)</f>
        <v>0</v>
      </c>
    </row>
    <row r="570" spans="1:13">
      <c r="A570">
        <v>20</v>
      </c>
      <c r="B570">
        <v>10030</v>
      </c>
      <c r="C570" t="s">
        <v>5</v>
      </c>
      <c r="D570">
        <v>4</v>
      </c>
      <c r="E570" t="s">
        <v>1747</v>
      </c>
      <c r="F570" t="str">
        <f t="shared" si="8"/>
        <v>深海之王4</v>
      </c>
      <c r="G570">
        <f>VLOOKUP($F570,Sheet1!$B:$L,4,0)</f>
        <v>2</v>
      </c>
      <c r="H570">
        <f>IF($D570&lt;4,VLOOKUP($F570,Sheet1!$B:$L,5,0),IF(AND($D570=4,$A570=10),VLOOKUP($F570,Sheet1!$B:$L,5,0),-VLOOKUP($F570,Sheet1!$B:$L,5,0)))</f>
        <v>100</v>
      </c>
      <c r="I570">
        <f>VLOOKUP($F570,Sheet1!$B:$L,6,0)</f>
        <v>-100</v>
      </c>
      <c r="J570" t="str">
        <f>IF($D570&lt;4,VLOOKUP($F570,Sheet1!$B:$L,7,0),IF($D570=4,LEFT(VLOOKUP($F570,Sheet1!$B:$L,7,0),LEN(VLOOKUP($F570,Sheet1!$B:$L,7,0))-1)&amp;INT($A570/10),0))</f>
        <v>action_fit_skill_lianda_lv_2</v>
      </c>
      <c r="K570" t="str">
        <f>VLOOKUP($F570,Sheet1!$B:$L,8,0)</f>
        <v>action_gedou_hit_1</v>
      </c>
      <c r="L570">
        <f>VLOOKUP($F570,Sheet1!$B:$L,9,0)</f>
        <v>0</v>
      </c>
      <c r="M570" s="61">
        <f>VLOOKUP($F570,Sheet1!$B:$L,10,0)</f>
        <v>0</v>
      </c>
    </row>
    <row r="571" spans="1:13">
      <c r="A571">
        <v>10</v>
      </c>
      <c r="B571">
        <v>10039</v>
      </c>
      <c r="C571" t="s">
        <v>34</v>
      </c>
      <c r="D571">
        <v>2</v>
      </c>
      <c r="E571" t="s">
        <v>1745</v>
      </c>
      <c r="F571" t="str">
        <f t="shared" si="8"/>
        <v>波罗斯2</v>
      </c>
      <c r="G571">
        <f>VLOOKUP($F571,Sheet1!$B:$L,4,0)</f>
        <v>2</v>
      </c>
      <c r="H571">
        <f>IF($D571&lt;4,VLOOKUP($F571,Sheet1!$B:$L,5,0),IF(AND($D571=4,$A571=10),VLOOKUP($F571,Sheet1!$B:$L,5,0),-VLOOKUP($F571,Sheet1!$B:$L,5,0)))</f>
        <v>0</v>
      </c>
      <c r="I571">
        <f>VLOOKUP($F571,Sheet1!$B:$L,6,0)</f>
        <v>-200</v>
      </c>
      <c r="J571" t="str">
        <f>IF($D571&lt;4,VLOOKUP($F571,Sheet1!$B:$L,7,0),IF($D571=4,LEFT(VLOOKUP($F571,Sheet1!$B:$L,7,0),LEN(VLOOKUP($F571,Sheet1!$B:$L,7,0))-1)&amp;INT($A571/10),0))</f>
        <v>action_skill_liuxingbaofa</v>
      </c>
      <c r="K571" t="str">
        <f>VLOOKUP($F571,Sheet1!$B:$L,8,0)</f>
        <v>action_hit_1</v>
      </c>
      <c r="L571" t="str">
        <f>VLOOKUP($F571,Sheet1!$B:$L,9,0)</f>
        <v>action_jiaxue_hit_1</v>
      </c>
      <c r="M571" s="61">
        <f>VLOOKUP($F571,Sheet1!$B:$L,10,0)</f>
        <v>0</v>
      </c>
    </row>
    <row r="572" spans="1:13">
      <c r="A572">
        <v>10</v>
      </c>
      <c r="B572">
        <v>10040</v>
      </c>
      <c r="C572" t="s">
        <v>34</v>
      </c>
      <c r="D572">
        <v>4</v>
      </c>
      <c r="E572" t="s">
        <v>1745</v>
      </c>
      <c r="F572" t="str">
        <f t="shared" si="8"/>
        <v>波罗斯4</v>
      </c>
      <c r="G572">
        <f>VLOOKUP($F572,Sheet1!$B:$L,4,0)</f>
        <v>2</v>
      </c>
      <c r="H572">
        <f>IF($D572&lt;4,VLOOKUP($F572,Sheet1!$B:$L,5,0),IF(AND($D572=4,$A572=10),VLOOKUP($F572,Sheet1!$B:$L,5,0),-VLOOKUP($F572,Sheet1!$B:$L,5,0)))</f>
        <v>-100</v>
      </c>
      <c r="I572">
        <f>VLOOKUP($F572,Sheet1!$B:$L,6,0)</f>
        <v>-300</v>
      </c>
      <c r="J572" t="str">
        <f>IF($D572&lt;4,VLOOKUP($F572,Sheet1!$B:$L,7,0),IF($D572=4,LEFT(VLOOKUP($F572,Sheet1!$B:$L,7,0),LEN(VLOOKUP($F572,Sheet1!$B:$L,7,0))-1)&amp;INT($A572/10),0))</f>
        <v>action_fit_skill_paoxiaopao_1</v>
      </c>
      <c r="K572" t="str">
        <f>VLOOKUP($F572,Sheet1!$B:$L,8,0)</f>
        <v>action_hit_1</v>
      </c>
      <c r="L572" t="str">
        <f>VLOOKUP($F572,Sheet1!$B:$L,9,0)</f>
        <v>action_jiaxue_hit_1</v>
      </c>
      <c r="M572" s="61">
        <f>VLOOKUP($F572,Sheet1!$B:$L,10,0)</f>
        <v>0</v>
      </c>
    </row>
    <row r="573" spans="1:13">
      <c r="A573">
        <v>20</v>
      </c>
      <c r="B573">
        <v>10040</v>
      </c>
      <c r="C573" t="s">
        <v>34</v>
      </c>
      <c r="D573">
        <v>4</v>
      </c>
      <c r="E573" t="s">
        <v>1745</v>
      </c>
      <c r="F573" t="str">
        <f t="shared" si="8"/>
        <v>波罗斯4</v>
      </c>
      <c r="G573">
        <f>VLOOKUP($F573,Sheet1!$B:$L,4,0)</f>
        <v>2</v>
      </c>
      <c r="H573">
        <f>IF($D573&lt;4,VLOOKUP($F573,Sheet1!$B:$L,5,0),IF(AND($D573=4,$A573=10),VLOOKUP($F573,Sheet1!$B:$L,5,0),-VLOOKUP($F573,Sheet1!$B:$L,5,0)))</f>
        <v>100</v>
      </c>
      <c r="I573">
        <f>VLOOKUP($F573,Sheet1!$B:$L,6,0)</f>
        <v>-300</v>
      </c>
      <c r="J573" t="str">
        <f>IF($D573&lt;4,VLOOKUP($F573,Sheet1!$B:$L,7,0),IF($D573=4,LEFT(VLOOKUP($F573,Sheet1!$B:$L,7,0),LEN(VLOOKUP($F573,Sheet1!$B:$L,7,0))-1)&amp;INT($A573/10),0))</f>
        <v>action_fit_skill_paoxiaopao_2</v>
      </c>
      <c r="K573" t="str">
        <f>VLOOKUP($F573,Sheet1!$B:$L,8,0)</f>
        <v>action_hit_1</v>
      </c>
      <c r="L573" t="str">
        <f>VLOOKUP($F573,Sheet1!$B:$L,9,0)</f>
        <v>action_jiaxue_hit_1</v>
      </c>
      <c r="M573" s="61">
        <f>VLOOKUP($F573,Sheet1!$B:$L,10,0)</f>
        <v>0</v>
      </c>
    </row>
    <row r="574" spans="1:13">
      <c r="A574">
        <v>10</v>
      </c>
      <c r="B574">
        <v>10059</v>
      </c>
      <c r="C574" t="s">
        <v>317</v>
      </c>
      <c r="D574">
        <v>2</v>
      </c>
      <c r="E574" t="s">
        <v>1745</v>
      </c>
      <c r="F574" t="str">
        <f t="shared" si="8"/>
        <v>琦玉2</v>
      </c>
      <c r="G574">
        <f>VLOOKUP($F574,Sheet1!$B:$L,4,0)</f>
        <v>2</v>
      </c>
      <c r="H574">
        <f>IF($D574&lt;4,VLOOKUP($F574,Sheet1!$B:$L,5,0),IF(AND($D574=4,$A574=10),VLOOKUP($F574,Sheet1!$B:$L,5,0),-VLOOKUP($F574,Sheet1!$B:$L,5,0)))</f>
        <v>0</v>
      </c>
      <c r="I574">
        <f>VLOOKUP($F574,Sheet1!$B:$L,6,0)</f>
        <v>-100</v>
      </c>
      <c r="J574" t="str">
        <f>IF($D574&lt;4,VLOOKUP($F574,Sheet1!$B:$L,7,0),IF($D574=4,LEFT(VLOOKUP($F574,Sheet1!$B:$L,7,0),LEN(VLOOKUP($F574,Sheet1!$B:$L,7,0))-1)&amp;INT($A574/10),0))</f>
        <v>action_skill_lianxuputongquan</v>
      </c>
      <c r="K574" t="str">
        <f>VLOOKUP($F574,Sheet1!$B:$L,8,0)</f>
        <v>action_gedou_pt_hit_1</v>
      </c>
      <c r="L574">
        <f>VLOOKUP($F574,Sheet1!$B:$L,9,0)</f>
        <v>0</v>
      </c>
      <c r="M574" s="61">
        <f>VLOOKUP($F574,Sheet1!$B:$L,10,0)</f>
        <v>0</v>
      </c>
    </row>
    <row r="575" spans="1:13">
      <c r="A575">
        <v>10</v>
      </c>
      <c r="B575">
        <v>10060</v>
      </c>
      <c r="C575" t="s">
        <v>317</v>
      </c>
      <c r="D575">
        <v>4</v>
      </c>
      <c r="E575" t="s">
        <v>1745</v>
      </c>
      <c r="F575" t="str">
        <f t="shared" si="8"/>
        <v>琦玉4</v>
      </c>
      <c r="G575">
        <f>VLOOKUP($F575,Sheet1!$B:$L,4,0)</f>
        <v>2</v>
      </c>
      <c r="H575">
        <f>IF($D575&lt;4,VLOOKUP($F575,Sheet1!$B:$L,5,0),IF(AND($D575=4,$A575=10),VLOOKUP($F575,Sheet1!$B:$L,5,0),-VLOOKUP($F575,Sheet1!$B:$L,5,0)))</f>
        <v>0</v>
      </c>
      <c r="I575">
        <f>VLOOKUP($F575,Sheet1!$B:$L,6,0)</f>
        <v>0</v>
      </c>
      <c r="J575" t="str">
        <f>IF($D575&lt;4,VLOOKUP($F575,Sheet1!$B:$L,7,0),IF($D575=4,LEFT(VLOOKUP($F575,Sheet1!$B:$L,7,0),LEN(VLOOKUP($F575,Sheet1!$B:$L,7,0))-1)&amp;INT($A575/10),0))</f>
        <v>action_fit_skill_renzhenouda_1</v>
      </c>
      <c r="K575" t="str">
        <f>VLOOKUP($F575,Sheet1!$B:$L,8,0)</f>
        <v>action_gedou_pt_hit_1</v>
      </c>
      <c r="L575">
        <f>VLOOKUP($F575,Sheet1!$B:$L,9,0)</f>
        <v>0</v>
      </c>
      <c r="M575" s="61">
        <f>VLOOKUP($F575,Sheet1!$B:$L,10,0)</f>
        <v>0</v>
      </c>
    </row>
    <row r="576" spans="1:13">
      <c r="A576">
        <v>20</v>
      </c>
      <c r="B576">
        <v>10060</v>
      </c>
      <c r="C576" t="s">
        <v>317</v>
      </c>
      <c r="D576">
        <v>4</v>
      </c>
      <c r="E576" t="s">
        <v>1745</v>
      </c>
      <c r="F576" t="str">
        <f t="shared" si="8"/>
        <v>琦玉4</v>
      </c>
      <c r="G576">
        <f>VLOOKUP($F576,Sheet1!$B:$L,4,0)</f>
        <v>2</v>
      </c>
      <c r="H576">
        <f>IF($D576&lt;4,VLOOKUP($F576,Sheet1!$B:$L,5,0),IF(AND($D576=4,$A576=10),VLOOKUP($F576,Sheet1!$B:$L,5,0),-VLOOKUP($F576,Sheet1!$B:$L,5,0)))</f>
        <v>0</v>
      </c>
      <c r="I576">
        <f>VLOOKUP($F576,Sheet1!$B:$L,6,0)</f>
        <v>0</v>
      </c>
      <c r="J576" t="str">
        <f>IF($D576&lt;4,VLOOKUP($F576,Sheet1!$B:$L,7,0),IF($D576=4,LEFT(VLOOKUP($F576,Sheet1!$B:$L,7,0),LEN(VLOOKUP($F576,Sheet1!$B:$L,7,0))-1)&amp;INT($A576/10),0))</f>
        <v>action_fit_skill_renzhenouda_2</v>
      </c>
      <c r="K576" t="str">
        <f>VLOOKUP($F576,Sheet1!$B:$L,8,0)</f>
        <v>action_gedou_pt_hit_1</v>
      </c>
      <c r="L576">
        <f>VLOOKUP($F576,Sheet1!$B:$L,9,0)</f>
        <v>0</v>
      </c>
      <c r="M576" s="61">
        <f>VLOOKUP($F576,Sheet1!$B:$L,10,0)</f>
        <v>0</v>
      </c>
    </row>
    <row r="577" spans="1:13">
      <c r="A577">
        <v>30</v>
      </c>
      <c r="B577">
        <v>10060</v>
      </c>
      <c r="C577" t="s">
        <v>317</v>
      </c>
      <c r="D577">
        <v>4</v>
      </c>
      <c r="E577" t="s">
        <v>1745</v>
      </c>
      <c r="F577" t="str">
        <f t="shared" si="8"/>
        <v>琦玉4</v>
      </c>
      <c r="G577">
        <f>VLOOKUP($F577,Sheet1!$B:$L,4,0)</f>
        <v>2</v>
      </c>
      <c r="H577">
        <f>IF($D577&lt;4,VLOOKUP($F577,Sheet1!$B:$L,5,0),IF(AND($D577=4,$A577=10),VLOOKUP($F577,Sheet1!$B:$L,5,0),-VLOOKUP($F577,Sheet1!$B:$L,5,0)))</f>
        <v>0</v>
      </c>
      <c r="I577">
        <f>VLOOKUP($F577,Sheet1!$B:$L,6,0)</f>
        <v>0</v>
      </c>
      <c r="J577" t="str">
        <f>IF($D577&lt;4,VLOOKUP($F577,Sheet1!$B:$L,7,0),IF($D577=4,LEFT(VLOOKUP($F577,Sheet1!$B:$L,7,0),LEN(VLOOKUP($F577,Sheet1!$B:$L,7,0))-1)&amp;INT($A577/10),0))</f>
        <v>action_fit_skill_renzhenouda_3</v>
      </c>
      <c r="K577" t="str">
        <f>VLOOKUP($F577,Sheet1!$B:$L,8,0)</f>
        <v>action_gedou_pt_hit_1</v>
      </c>
      <c r="L577">
        <f>VLOOKUP($F577,Sheet1!$B:$L,9,0)</f>
        <v>0</v>
      </c>
      <c r="M577" s="61">
        <f>VLOOKUP($F577,Sheet1!$B:$L,10,0)</f>
        <v>0</v>
      </c>
    </row>
    <row r="578" spans="1:13">
      <c r="A578">
        <v>10</v>
      </c>
      <c r="B578">
        <v>10069</v>
      </c>
      <c r="C578" t="s">
        <v>159</v>
      </c>
      <c r="D578">
        <v>2</v>
      </c>
      <c r="E578" t="s">
        <v>1747</v>
      </c>
      <c r="F578" t="str">
        <f t="shared" si="8"/>
        <v>巴涅西凯2</v>
      </c>
      <c r="G578">
        <f>VLOOKUP($F578,Sheet1!$B:$L,4,0)</f>
        <v>7</v>
      </c>
      <c r="H578">
        <f>IF($D578&lt;4,VLOOKUP($F578,Sheet1!$B:$L,5,0),IF(AND($D578=4,$A578=10),VLOOKUP($F578,Sheet1!$B:$L,5,0),-VLOOKUP($F578,Sheet1!$B:$L,5,0)))</f>
        <v>0</v>
      </c>
      <c r="I578">
        <f>VLOOKUP($F578,Sheet1!$B:$L,6,0)</f>
        <v>-100</v>
      </c>
      <c r="J578" t="str">
        <f>IF($D578&lt;4,VLOOKUP($F578,Sheet1!$B:$L,7,0),IF($D578=4,LEFT(VLOOKUP($F578,Sheet1!$B:$L,7,0),LEN(VLOOKUP($F578,Sheet1!$B:$L,7,0))-1)&amp;INT($A578/10),0))</f>
        <v>action_skill_tawubaowei</v>
      </c>
      <c r="K578" t="str">
        <f>VLOOKUP($F578,Sheet1!$B:$L,8,0)</f>
        <v>action_hit_daoguang_1</v>
      </c>
      <c r="L578">
        <f>VLOOKUP($F578,Sheet1!$B:$L,9,0)</f>
        <v>0</v>
      </c>
      <c r="M578" s="61">
        <f>VLOOKUP($F578,Sheet1!$B:$L,10,0)</f>
        <v>0</v>
      </c>
    </row>
    <row r="579" spans="1:13">
      <c r="A579">
        <v>10</v>
      </c>
      <c r="B579">
        <v>10070</v>
      </c>
      <c r="C579" t="s">
        <v>159</v>
      </c>
      <c r="D579">
        <v>4</v>
      </c>
      <c r="E579" t="s">
        <v>1747</v>
      </c>
      <c r="F579" t="str">
        <f t="shared" si="8"/>
        <v>巴涅西凯4</v>
      </c>
      <c r="G579">
        <f>VLOOKUP($F579,Sheet1!$B:$L,4,0)</f>
        <v>7</v>
      </c>
      <c r="H579">
        <f>IF($D579&lt;4,VLOOKUP($F579,Sheet1!$B:$L,5,0),IF(AND($D579=4,$A579=10),VLOOKUP($F579,Sheet1!$B:$L,5,0),-VLOOKUP($F579,Sheet1!$B:$L,5,0)))</f>
        <v>-100</v>
      </c>
      <c r="I579">
        <f>VLOOKUP($F579,Sheet1!$B:$L,6,0)</f>
        <v>-100</v>
      </c>
      <c r="J579" t="str">
        <f>IF($D579&lt;4,VLOOKUP($F579,Sheet1!$B:$L,7,0),IF($D579=4,LEFT(VLOOKUP($F579,Sheet1!$B:$L,7,0),LEN(VLOOKUP($F579,Sheet1!$B:$L,7,0))-1)&amp;INT($A579/10),0))</f>
        <v>action_fit_skill_qudongjianji_1</v>
      </c>
      <c r="K579" t="str">
        <f>VLOOKUP($F579,Sheet1!$B:$L,8,0)</f>
        <v>action_hit_jinsedaoguang</v>
      </c>
      <c r="L579" t="str">
        <f>VLOOKUP($F579,Sheet1!$B:$L,9,0)</f>
        <v>action_jiaxue_hit_1</v>
      </c>
      <c r="M579" s="61">
        <f>VLOOKUP($F579,Sheet1!$B:$L,10,0)</f>
        <v>0</v>
      </c>
    </row>
    <row r="580" spans="1:13">
      <c r="A580">
        <v>20</v>
      </c>
      <c r="B580">
        <v>10070</v>
      </c>
      <c r="C580" t="s">
        <v>159</v>
      </c>
      <c r="D580">
        <v>4</v>
      </c>
      <c r="E580" t="s">
        <v>1747</v>
      </c>
      <c r="F580" t="str">
        <f t="shared" si="8"/>
        <v>巴涅西凯4</v>
      </c>
      <c r="G580">
        <f>VLOOKUP($F580,Sheet1!$B:$L,4,0)</f>
        <v>7</v>
      </c>
      <c r="H580">
        <f>IF($D580&lt;4,VLOOKUP($F580,Sheet1!$B:$L,5,0),IF(AND($D580=4,$A580=10),VLOOKUP($F580,Sheet1!$B:$L,5,0),-VLOOKUP($F580,Sheet1!$B:$L,5,0)))</f>
        <v>100</v>
      </c>
      <c r="I580">
        <f>VLOOKUP($F580,Sheet1!$B:$L,6,0)</f>
        <v>-100</v>
      </c>
      <c r="J580" t="str">
        <f>IF($D580&lt;4,VLOOKUP($F580,Sheet1!$B:$L,7,0),IF($D580=4,LEFT(VLOOKUP($F580,Sheet1!$B:$L,7,0),LEN(VLOOKUP($F580,Sheet1!$B:$L,7,0))-1)&amp;INT($A580/10),0))</f>
        <v>action_fit_skill_qudongjianji_2</v>
      </c>
      <c r="K580" t="str">
        <f>VLOOKUP($F580,Sheet1!$B:$L,8,0)</f>
        <v>action_hit_jinsedaoguang</v>
      </c>
      <c r="L580" t="str">
        <f>VLOOKUP($F580,Sheet1!$B:$L,9,0)</f>
        <v>action_jiaxue_hit_1</v>
      </c>
      <c r="M580" s="61">
        <f>VLOOKUP($F580,Sheet1!$B:$L,10,0)</f>
        <v>0</v>
      </c>
    </row>
    <row r="581" spans="1:13">
      <c r="A581">
        <v>10</v>
      </c>
      <c r="B581">
        <v>10079</v>
      </c>
      <c r="C581" t="s">
        <v>28</v>
      </c>
      <c r="D581">
        <v>2</v>
      </c>
      <c r="E581" t="s">
        <v>1745</v>
      </c>
      <c r="F581" t="str">
        <f t="shared" si="8"/>
        <v>小龙卷2</v>
      </c>
      <c r="G581">
        <f>VLOOKUP($F581,Sheet1!$B:$L,4,0)</f>
        <v>2</v>
      </c>
      <c r="H581">
        <f>IF($D581&lt;4,VLOOKUP($F581,Sheet1!$B:$L,5,0),IF(AND($D581=4,$A581=10),VLOOKUP($F581,Sheet1!$B:$L,5,0),-VLOOKUP($F581,Sheet1!$B:$L,5,0)))</f>
        <v>0</v>
      </c>
      <c r="I581">
        <f>VLOOKUP($F581,Sheet1!$B:$L,6,0)</f>
        <v>-100</v>
      </c>
      <c r="J581" t="str">
        <f>IF($D581&lt;4,VLOOKUP($F581,Sheet1!$B:$L,7,0),IF($D581=4,LEFT(VLOOKUP($F581,Sheet1!$B:$L,7,0),LEN(VLOOKUP($F581,Sheet1!$B:$L,7,0))-1)&amp;INT($A581/10),0))</f>
        <v>action_skill_chaonengliuxing</v>
      </c>
      <c r="K581" t="str">
        <f>VLOOKUP($F581,Sheet1!$B:$L,8,0)</f>
        <v>action_huo_hit_1</v>
      </c>
      <c r="L581">
        <f>VLOOKUP($F581,Sheet1!$B:$L,9,0)</f>
        <v>0</v>
      </c>
      <c r="M581" s="61">
        <f>VLOOKUP($F581,Sheet1!$B:$L,10,0)</f>
        <v>0</v>
      </c>
    </row>
    <row r="582" spans="1:13">
      <c r="A582">
        <v>10</v>
      </c>
      <c r="B582">
        <v>10080</v>
      </c>
      <c r="C582" t="s">
        <v>28</v>
      </c>
      <c r="D582">
        <v>4</v>
      </c>
      <c r="E582" t="s">
        <v>1745</v>
      </c>
      <c r="F582" t="str">
        <f t="shared" si="8"/>
        <v>小龙卷4</v>
      </c>
      <c r="G582">
        <f>VLOOKUP($F582,Sheet1!$B:$L,4,0)</f>
        <v>2</v>
      </c>
      <c r="H582">
        <f>IF($D582&lt;4,VLOOKUP($F582,Sheet1!$B:$L,5,0),IF(AND($D582=4,$A582=10),VLOOKUP($F582,Sheet1!$B:$L,5,0),-VLOOKUP($F582,Sheet1!$B:$L,5,0)))</f>
        <v>100</v>
      </c>
      <c r="I582">
        <f>VLOOKUP($F582,Sheet1!$B:$L,6,0)</f>
        <v>-200</v>
      </c>
      <c r="J582" t="str">
        <f>IF($D582&lt;4,VLOOKUP($F582,Sheet1!$B:$L,7,0),IF($D582=4,LEFT(VLOOKUP($F582,Sheet1!$B:$L,7,0),LEN(VLOOKUP($F582,Sheet1!$B:$L,7,0))-1)&amp;INT($A582/10),0))</f>
        <v>action_fit_skill_xuanzhuanfengbao_1</v>
      </c>
      <c r="K582" t="str">
        <f>VLOOKUP($F582,Sheet1!$B:$L,8,0)</f>
        <v>action_dian_pt_hit_1</v>
      </c>
      <c r="L582">
        <f>VLOOKUP($F582,Sheet1!$B:$L,9,0)</f>
        <v>0</v>
      </c>
      <c r="M582" s="61">
        <f>VLOOKUP($F582,Sheet1!$B:$L,10,0)</f>
        <v>0</v>
      </c>
    </row>
    <row r="583" spans="1:13">
      <c r="A583">
        <v>20</v>
      </c>
      <c r="B583">
        <v>10080</v>
      </c>
      <c r="C583" t="s">
        <v>28</v>
      </c>
      <c r="D583">
        <v>4</v>
      </c>
      <c r="E583" t="s">
        <v>1745</v>
      </c>
      <c r="F583" t="str">
        <f t="shared" ref="F583:F646" si="9">IF(TYPE($C583)=2,$C583&amp;$D583,INT($C583&amp;$D583))</f>
        <v>小龙卷4</v>
      </c>
      <c r="G583">
        <f>VLOOKUP($F583,Sheet1!$B:$L,4,0)</f>
        <v>2</v>
      </c>
      <c r="H583">
        <f>IF($D583&lt;4,VLOOKUP($F583,Sheet1!$B:$L,5,0),IF(AND($D583=4,$A583=10),VLOOKUP($F583,Sheet1!$B:$L,5,0),-VLOOKUP($F583,Sheet1!$B:$L,5,0)))</f>
        <v>-100</v>
      </c>
      <c r="I583">
        <f>VLOOKUP($F583,Sheet1!$B:$L,6,0)</f>
        <v>-200</v>
      </c>
      <c r="J583" t="str">
        <f>IF($D583&lt;4,VLOOKUP($F583,Sheet1!$B:$L,7,0),IF($D583=4,LEFT(VLOOKUP($F583,Sheet1!$B:$L,7,0),LEN(VLOOKUP($F583,Sheet1!$B:$L,7,0))-1)&amp;INT($A583/10),0))</f>
        <v>action_fit_skill_xuanzhuanfengbao_2</v>
      </c>
      <c r="K583" t="str">
        <f>VLOOKUP($F583,Sheet1!$B:$L,8,0)</f>
        <v>action_dian_pt_hit_1</v>
      </c>
      <c r="L583">
        <f>VLOOKUP($F583,Sheet1!$B:$L,9,0)</f>
        <v>0</v>
      </c>
      <c r="M583" s="61">
        <f>VLOOKUP($F583,Sheet1!$B:$L,10,0)</f>
        <v>0</v>
      </c>
    </row>
    <row r="584" spans="1:13">
      <c r="A584">
        <v>10</v>
      </c>
      <c r="B584">
        <v>10089</v>
      </c>
      <c r="C584" t="s">
        <v>70</v>
      </c>
      <c r="D584">
        <v>2</v>
      </c>
      <c r="E584" t="s">
        <v>1751</v>
      </c>
      <c r="F584" t="str">
        <f t="shared" si="9"/>
        <v>格鲁甘修鲁2</v>
      </c>
      <c r="G584">
        <f>VLOOKUP($F584,Sheet1!$B:$L,4,0)</f>
        <v>1</v>
      </c>
      <c r="H584">
        <f>IF($D584&lt;4,VLOOKUP($F584,Sheet1!$B:$L,5,0),IF(AND($D584=4,$A584=10),VLOOKUP($F584,Sheet1!$B:$L,5,0),-VLOOKUP($F584,Sheet1!$B:$L,5,0)))</f>
        <v>0</v>
      </c>
      <c r="I584">
        <f>VLOOKUP($F584,Sheet1!$B:$L,6,0)</f>
        <v>0</v>
      </c>
      <c r="J584" t="str">
        <f>IF($D584&lt;4,VLOOKUP($F584,Sheet1!$B:$L,7,0),IF($D584=4,LEFT(VLOOKUP($F584,Sheet1!$B:$L,7,0),LEN(VLOOKUP($F584,Sheet1!$B:$L,7,0))-1)&amp;INT($A584/10),0))</f>
        <v>action_yanshi_skill_1</v>
      </c>
      <c r="K584" t="str">
        <f>VLOOKUP($F584,Sheet1!$B:$L,8,0)</f>
        <v>action_yanshi_hit_1</v>
      </c>
      <c r="L584">
        <f>VLOOKUP($F584,Sheet1!$B:$L,9,0)</f>
        <v>0</v>
      </c>
      <c r="M584" s="61">
        <f>VLOOKUP($F584,Sheet1!$B:$L,10,0)</f>
        <v>0</v>
      </c>
    </row>
    <row r="585" spans="1:13">
      <c r="A585">
        <v>10</v>
      </c>
      <c r="B585">
        <v>10090</v>
      </c>
      <c r="C585" t="s">
        <v>70</v>
      </c>
      <c r="D585">
        <v>4</v>
      </c>
      <c r="E585" t="s">
        <v>1751</v>
      </c>
      <c r="F585" t="str">
        <f t="shared" si="9"/>
        <v>格鲁甘修鲁4</v>
      </c>
      <c r="G585">
        <f>VLOOKUP($F585,Sheet1!$B:$L,4,0)</f>
        <v>2</v>
      </c>
      <c r="H585">
        <f>IF($D585&lt;4,VLOOKUP($F585,Sheet1!$B:$L,5,0),IF(AND($D585=4,$A585=10),VLOOKUP($F585,Sheet1!$B:$L,5,0),-VLOOKUP($F585,Sheet1!$B:$L,5,0)))</f>
        <v>-100</v>
      </c>
      <c r="I585">
        <f>VLOOKUP($F585,Sheet1!$B:$L,6,0)</f>
        <v>0</v>
      </c>
      <c r="J585" t="str">
        <f>IF($D585&lt;4,VLOOKUP($F585,Sheet1!$B:$L,7,0),IF($D585=4,LEFT(VLOOKUP($F585,Sheet1!$B:$L,7,0),LEN(VLOOKUP($F585,Sheet1!$B:$L,7,0))-1)&amp;INT($A585/10),0))</f>
        <v>action_dian_skill_heji_man_1</v>
      </c>
      <c r="K585" t="str">
        <f>VLOOKUP($F585,Sheet1!$B:$L,8,0)</f>
        <v>action_dian_hit_1</v>
      </c>
      <c r="L585">
        <f>VLOOKUP($F585,Sheet1!$B:$L,9,0)</f>
        <v>0</v>
      </c>
      <c r="M585" s="61">
        <f>VLOOKUP($F585,Sheet1!$B:$L,10,0)</f>
        <v>0</v>
      </c>
    </row>
    <row r="586" spans="1:13">
      <c r="A586">
        <v>20</v>
      </c>
      <c r="B586">
        <v>10090</v>
      </c>
      <c r="C586" t="s">
        <v>70</v>
      </c>
      <c r="D586">
        <v>4</v>
      </c>
      <c r="E586" t="s">
        <v>1751</v>
      </c>
      <c r="F586" t="str">
        <f t="shared" si="9"/>
        <v>格鲁甘修鲁4</v>
      </c>
      <c r="G586">
        <f>VLOOKUP($F586,Sheet1!$B:$L,4,0)</f>
        <v>2</v>
      </c>
      <c r="H586">
        <f>IF($D586&lt;4,VLOOKUP($F586,Sheet1!$B:$L,5,0),IF(AND($D586=4,$A586=10),VLOOKUP($F586,Sheet1!$B:$L,5,0),-VLOOKUP($F586,Sheet1!$B:$L,5,0)))</f>
        <v>100</v>
      </c>
      <c r="I586">
        <f>VLOOKUP($F586,Sheet1!$B:$L,6,0)</f>
        <v>0</v>
      </c>
      <c r="J586" t="str">
        <f>IF($D586&lt;4,VLOOKUP($F586,Sheet1!$B:$L,7,0),IF($D586=4,LEFT(VLOOKUP($F586,Sheet1!$B:$L,7,0),LEN(VLOOKUP($F586,Sheet1!$B:$L,7,0))-1)&amp;INT($A586/10),0))</f>
        <v>action_dian_skill_heji_man_2</v>
      </c>
      <c r="K586" t="str">
        <f>VLOOKUP($F586,Sheet1!$B:$L,8,0)</f>
        <v>action_dian_hit_1</v>
      </c>
      <c r="L586">
        <f>VLOOKUP($F586,Sheet1!$B:$L,9,0)</f>
        <v>0</v>
      </c>
      <c r="M586" s="61">
        <f>VLOOKUP($F586,Sheet1!$B:$L,10,0)</f>
        <v>0</v>
      </c>
    </row>
    <row r="587" spans="1:13">
      <c r="A587">
        <v>10</v>
      </c>
      <c r="B587">
        <v>10099</v>
      </c>
      <c r="C587" t="s">
        <v>32</v>
      </c>
      <c r="D587">
        <v>2</v>
      </c>
      <c r="E587" t="s">
        <v>1745</v>
      </c>
      <c r="F587" t="str">
        <f t="shared" si="9"/>
        <v>饿狼2</v>
      </c>
      <c r="G587">
        <f>VLOOKUP($F587,Sheet1!$B:$L,4,0)</f>
        <v>2</v>
      </c>
      <c r="H587">
        <f>IF($D587&lt;4,VLOOKUP($F587,Sheet1!$B:$L,5,0),IF(AND($D587=4,$A587=10),VLOOKUP($F587,Sheet1!$B:$L,5,0),-VLOOKUP($F587,Sheet1!$B:$L,5,0)))</f>
        <v>0</v>
      </c>
      <c r="I587">
        <f>VLOOKUP($F587,Sheet1!$B:$L,6,0)</f>
        <v>-150</v>
      </c>
      <c r="J587" t="str">
        <f>IF($D587&lt;4,VLOOKUP($F587,Sheet1!$B:$L,7,0),IF($D587=4,LEFT(VLOOKUP($F587,Sheet1!$B:$L,7,0),LEN(VLOOKUP($F587,Sheet1!$B:$L,7,0))-1)&amp;INT($A587/10),0))</f>
        <v>action_skill_liushuiyansuiquan_1</v>
      </c>
      <c r="K587" t="str">
        <f>VLOOKUP($F587,Sheet1!$B:$L,8,0)</f>
        <v>action_hit_1</v>
      </c>
      <c r="L587">
        <f>VLOOKUP($F587,Sheet1!$B:$L,9,0)</f>
        <v>0</v>
      </c>
      <c r="M587" s="61">
        <f>VLOOKUP($F587,Sheet1!$B:$L,10,0)</f>
        <v>0</v>
      </c>
    </row>
    <row r="588" spans="1:13">
      <c r="A588">
        <v>10</v>
      </c>
      <c r="B588">
        <v>10100</v>
      </c>
      <c r="C588" t="s">
        <v>32</v>
      </c>
      <c r="D588">
        <v>4</v>
      </c>
      <c r="E588" t="s">
        <v>1745</v>
      </c>
      <c r="F588" t="str">
        <f t="shared" si="9"/>
        <v>饿狼4</v>
      </c>
      <c r="G588">
        <f>VLOOKUP($F588,Sheet1!$B:$L,4,0)</f>
        <v>2</v>
      </c>
      <c r="H588">
        <f>IF($D588&lt;4,VLOOKUP($F588,Sheet1!$B:$L,5,0),IF(AND($D588=4,$A588=10),VLOOKUP($F588,Sheet1!$B:$L,5,0),-VLOOKUP($F588,Sheet1!$B:$L,5,0)))</f>
        <v>-100</v>
      </c>
      <c r="I588">
        <f>VLOOKUP($F588,Sheet1!$B:$L,6,0)</f>
        <v>-200</v>
      </c>
      <c r="J588" t="str">
        <f>IF($D588&lt;4,VLOOKUP($F588,Sheet1!$B:$L,7,0),IF($D588=4,LEFT(VLOOKUP($F588,Sheet1!$B:$L,7,0),LEN(VLOOKUP($F588,Sheet1!$B:$L,7,0))-1)&amp;INT($A588/10),0))</f>
        <v>action_fit_skill_liushuiyansuiquan_1</v>
      </c>
      <c r="K588" t="str">
        <f>VLOOKUP($F588,Sheet1!$B:$L,8,0)</f>
        <v>action_hit_1</v>
      </c>
      <c r="L588">
        <f>VLOOKUP($F588,Sheet1!$B:$L,9,0)</f>
        <v>0</v>
      </c>
      <c r="M588" s="61">
        <f>VLOOKUP($F588,Sheet1!$B:$L,10,0)</f>
        <v>0</v>
      </c>
    </row>
    <row r="589" spans="1:13">
      <c r="A589">
        <v>20</v>
      </c>
      <c r="B589">
        <v>10100</v>
      </c>
      <c r="C589" t="s">
        <v>32</v>
      </c>
      <c r="D589">
        <v>4</v>
      </c>
      <c r="E589" t="s">
        <v>1745</v>
      </c>
      <c r="F589" t="str">
        <f t="shared" si="9"/>
        <v>饿狼4</v>
      </c>
      <c r="G589">
        <f>VLOOKUP($F589,Sheet1!$B:$L,4,0)</f>
        <v>2</v>
      </c>
      <c r="H589">
        <f>IF($D589&lt;4,VLOOKUP($F589,Sheet1!$B:$L,5,0),IF(AND($D589=4,$A589=10),VLOOKUP($F589,Sheet1!$B:$L,5,0),-VLOOKUP($F589,Sheet1!$B:$L,5,0)))</f>
        <v>100</v>
      </c>
      <c r="I589">
        <f>VLOOKUP($F589,Sheet1!$B:$L,6,0)</f>
        <v>-200</v>
      </c>
      <c r="J589" t="str">
        <f>IF($D589&lt;4,VLOOKUP($F589,Sheet1!$B:$L,7,0),IF($D589=4,LEFT(VLOOKUP($F589,Sheet1!$B:$L,7,0),LEN(VLOOKUP($F589,Sheet1!$B:$L,7,0))-1)&amp;INT($A589/10),0))</f>
        <v>action_fit_skill_liushuiyansuiquan_2</v>
      </c>
      <c r="K589" t="str">
        <f>VLOOKUP($F589,Sheet1!$B:$L,8,0)</f>
        <v>action_hit_1</v>
      </c>
      <c r="L589">
        <f>VLOOKUP($F589,Sheet1!$B:$L,9,0)</f>
        <v>0</v>
      </c>
      <c r="M589" s="61">
        <f>VLOOKUP($F589,Sheet1!$B:$L,10,0)</f>
        <v>0</v>
      </c>
    </row>
    <row r="590" spans="1:13">
      <c r="A590">
        <v>10</v>
      </c>
      <c r="B590">
        <v>10109</v>
      </c>
      <c r="C590" t="s">
        <v>323</v>
      </c>
      <c r="D590">
        <v>2</v>
      </c>
      <c r="E590" t="s">
        <v>1750</v>
      </c>
      <c r="F590" t="str">
        <f t="shared" si="9"/>
        <v>万年蝉成虫2</v>
      </c>
      <c r="G590">
        <f>VLOOKUP($F590,Sheet1!$B:$L,4,0)</f>
        <v>1</v>
      </c>
      <c r="H590">
        <f>IF($D590&lt;4,VLOOKUP($F590,Sheet1!$B:$L,5,0),IF(AND($D590=4,$A590=10),VLOOKUP($F590,Sheet1!$B:$L,5,0),-VLOOKUP($F590,Sheet1!$B:$L,5,0)))</f>
        <v>0</v>
      </c>
      <c r="I590">
        <f>VLOOKUP($F590,Sheet1!$B:$L,6,0)</f>
        <v>0</v>
      </c>
      <c r="J590" t="str">
        <f>IF($D590&lt;4,VLOOKUP($F590,Sheet1!$B:$L,7,0),IF($D590=4,LEFT(VLOOKUP($F590,Sheet1!$B:$L,7,0),LEN(VLOOKUP($F590,Sheet1!$B:$L,7,0))-1)&amp;INT($A590/10),0))</f>
        <v>action_feng_skill_1</v>
      </c>
      <c r="K590" t="str">
        <f>VLOOKUP($F590,Sheet1!$B:$L,8,0)</f>
        <v>action_feng_hit_1</v>
      </c>
      <c r="L590">
        <f>VLOOKUP($F590,Sheet1!$B:$L,9,0)</f>
        <v>0</v>
      </c>
      <c r="M590" s="61">
        <f>VLOOKUP($F590,Sheet1!$B:$L,10,0)</f>
        <v>0</v>
      </c>
    </row>
    <row r="591" spans="1:13">
      <c r="A591">
        <v>10</v>
      </c>
      <c r="B591">
        <v>10110</v>
      </c>
      <c r="C591" t="s">
        <v>323</v>
      </c>
      <c r="D591">
        <v>4</v>
      </c>
      <c r="E591" t="s">
        <v>1750</v>
      </c>
      <c r="F591" t="str">
        <f t="shared" si="9"/>
        <v>万年蝉成虫4</v>
      </c>
      <c r="G591">
        <f>VLOOKUP($F591,Sheet1!$B:$L,4,0)</f>
        <v>2</v>
      </c>
      <c r="H591">
        <f>IF($D591&lt;4,VLOOKUP($F591,Sheet1!$B:$L,5,0),IF(AND($D591=4,$A591=10),VLOOKUP($F591,Sheet1!$B:$L,5,0),-VLOOKUP($F591,Sheet1!$B:$L,5,0)))</f>
        <v>-100</v>
      </c>
      <c r="I591">
        <f>VLOOKUP($F591,Sheet1!$B:$L,6,0)</f>
        <v>-200</v>
      </c>
      <c r="J591" t="str">
        <f>IF($D591&lt;4,VLOOKUP($F591,Sheet1!$B:$L,7,0),IF($D591=4,LEFT(VLOOKUP($F591,Sheet1!$B:$L,7,0),LEN(VLOOKUP($F591,Sheet1!$B:$L,7,0))-1)&amp;INT($A591/10),0))</f>
        <v>action_fit_skill_yixingjudahua_1</v>
      </c>
      <c r="K591" t="str">
        <f>VLOOKUP($F591,Sheet1!$B:$L,8,0)</f>
        <v>action_gedou_hit_1</v>
      </c>
      <c r="L591">
        <f>VLOOKUP($F591,Sheet1!$B:$L,9,0)</f>
        <v>0</v>
      </c>
      <c r="M591" s="61">
        <f>VLOOKUP($F591,Sheet1!$B:$L,10,0)</f>
        <v>0</v>
      </c>
    </row>
    <row r="592" spans="1:13">
      <c r="A592">
        <v>20</v>
      </c>
      <c r="B592">
        <v>10110</v>
      </c>
      <c r="C592" t="s">
        <v>323</v>
      </c>
      <c r="D592">
        <v>4</v>
      </c>
      <c r="E592" t="s">
        <v>1750</v>
      </c>
      <c r="F592" t="str">
        <f t="shared" si="9"/>
        <v>万年蝉成虫4</v>
      </c>
      <c r="G592">
        <f>VLOOKUP($F592,Sheet1!$B:$L,4,0)</f>
        <v>2</v>
      </c>
      <c r="H592">
        <f>IF($D592&lt;4,VLOOKUP($F592,Sheet1!$B:$L,5,0),IF(AND($D592=4,$A592=10),VLOOKUP($F592,Sheet1!$B:$L,5,0),-VLOOKUP($F592,Sheet1!$B:$L,5,0)))</f>
        <v>100</v>
      </c>
      <c r="I592">
        <f>VLOOKUP($F592,Sheet1!$B:$L,6,0)</f>
        <v>-200</v>
      </c>
      <c r="J592" t="str">
        <f>IF($D592&lt;4,VLOOKUP($F592,Sheet1!$B:$L,7,0),IF($D592=4,LEFT(VLOOKUP($F592,Sheet1!$B:$L,7,0),LEN(VLOOKUP($F592,Sheet1!$B:$L,7,0))-1)&amp;INT($A592/10),0))</f>
        <v>action_fit_skill_yixingjudahua_2</v>
      </c>
      <c r="K592" t="str">
        <f>VLOOKUP($F592,Sheet1!$B:$L,8,0)</f>
        <v>action_gedou_hit_1</v>
      </c>
      <c r="L592">
        <f>VLOOKUP($F592,Sheet1!$B:$L,9,0)</f>
        <v>0</v>
      </c>
      <c r="M592" s="61">
        <f>VLOOKUP($F592,Sheet1!$B:$L,10,0)</f>
        <v>0</v>
      </c>
    </row>
    <row r="593" spans="1:13">
      <c r="A593">
        <v>10</v>
      </c>
      <c r="B593">
        <v>10119</v>
      </c>
      <c r="C593" t="s">
        <v>8</v>
      </c>
      <c r="D593">
        <v>2</v>
      </c>
      <c r="E593" t="s">
        <v>1745</v>
      </c>
      <c r="F593" t="str">
        <f t="shared" si="9"/>
        <v>变异巨人2</v>
      </c>
      <c r="G593">
        <f>VLOOKUP($F593,Sheet1!$B:$L,4,0)</f>
        <v>2</v>
      </c>
      <c r="H593">
        <f>IF($D593&lt;4,VLOOKUP($F593,Sheet1!$B:$L,5,0),IF(AND($D593=4,$A593=10),VLOOKUP($F593,Sheet1!$B:$L,5,0),-VLOOKUP($F593,Sheet1!$B:$L,5,0)))</f>
        <v>0</v>
      </c>
      <c r="I593">
        <f>VLOOKUP($F593,Sheet1!$B:$L,6,0)</f>
        <v>-100</v>
      </c>
      <c r="J593" t="str">
        <f>IF($D593&lt;4,VLOOKUP($F593,Sheet1!$B:$L,7,0),IF($D593=4,LEFT(VLOOKUP($F593,Sheet1!$B:$L,7,0),LEN(VLOOKUP($F593,Sheet1!$B:$L,7,0))-1)&amp;INT($A593/10),0))</f>
        <v>action_skill_dadizhenji</v>
      </c>
      <c r="K593" t="str">
        <f>VLOOKUP($F593,Sheet1!$B:$L,8,0)</f>
        <v>action_huo_hit_1</v>
      </c>
      <c r="L593">
        <f>VLOOKUP($F593,Sheet1!$B:$L,9,0)</f>
        <v>0</v>
      </c>
      <c r="M593" s="61">
        <f>VLOOKUP($F593,Sheet1!$B:$L,10,0)</f>
        <v>0</v>
      </c>
    </row>
    <row r="594" spans="1:13">
      <c r="A594">
        <v>10</v>
      </c>
      <c r="B594">
        <v>10120</v>
      </c>
      <c r="C594" t="s">
        <v>8</v>
      </c>
      <c r="D594">
        <v>4</v>
      </c>
      <c r="E594" t="s">
        <v>1745</v>
      </c>
      <c r="F594" t="str">
        <f t="shared" si="9"/>
        <v>变异巨人4</v>
      </c>
      <c r="G594">
        <f>VLOOKUP($F594,Sheet1!$B:$L,4,0)</f>
        <v>2</v>
      </c>
      <c r="H594">
        <f>IF($D594&lt;4,VLOOKUP($F594,Sheet1!$B:$L,5,0),IF(AND($D594=4,$A594=10),VLOOKUP($F594,Sheet1!$B:$L,5,0),-VLOOKUP($F594,Sheet1!$B:$L,5,0)))</f>
        <v>-100</v>
      </c>
      <c r="I594">
        <f>VLOOKUP($F594,Sheet1!$B:$L,6,0)</f>
        <v>-200</v>
      </c>
      <c r="J594" t="str">
        <f>IF($D594&lt;4,VLOOKUP($F594,Sheet1!$B:$L,7,0),IF($D594=4,LEFT(VLOOKUP($F594,Sheet1!$B:$L,7,0),LEN(VLOOKUP($F594,Sheet1!$B:$L,7,0))-1)&amp;INT($A594/10),0))</f>
        <v>action_fit_skill_yixingjudahua_1</v>
      </c>
      <c r="K594" t="str">
        <f>VLOOKUP($F594,Sheet1!$B:$L,8,0)</f>
        <v>action_gedou_hit_1</v>
      </c>
      <c r="L594">
        <f>VLOOKUP($F594,Sheet1!$B:$L,9,0)</f>
        <v>0</v>
      </c>
      <c r="M594" s="61">
        <f>VLOOKUP($F594,Sheet1!$B:$L,10,0)</f>
        <v>0</v>
      </c>
    </row>
    <row r="595" spans="1:13">
      <c r="A595">
        <v>20</v>
      </c>
      <c r="B595">
        <v>10120</v>
      </c>
      <c r="C595" t="s">
        <v>8</v>
      </c>
      <c r="D595">
        <v>4</v>
      </c>
      <c r="E595" t="s">
        <v>1745</v>
      </c>
      <c r="F595" t="str">
        <f t="shared" si="9"/>
        <v>变异巨人4</v>
      </c>
      <c r="G595">
        <f>VLOOKUP($F595,Sheet1!$B:$L,4,0)</f>
        <v>2</v>
      </c>
      <c r="H595">
        <f>IF($D595&lt;4,VLOOKUP($F595,Sheet1!$B:$L,5,0),IF(AND($D595=4,$A595=10),VLOOKUP($F595,Sheet1!$B:$L,5,0),-VLOOKUP($F595,Sheet1!$B:$L,5,0)))</f>
        <v>100</v>
      </c>
      <c r="I595">
        <f>VLOOKUP($F595,Sheet1!$B:$L,6,0)</f>
        <v>-200</v>
      </c>
      <c r="J595" t="str">
        <f>IF($D595&lt;4,VLOOKUP($F595,Sheet1!$B:$L,7,0),IF($D595=4,LEFT(VLOOKUP($F595,Sheet1!$B:$L,7,0),LEN(VLOOKUP($F595,Sheet1!$B:$L,7,0))-1)&amp;INT($A595/10),0))</f>
        <v>action_fit_skill_yixingjudahua_2</v>
      </c>
      <c r="K595" t="str">
        <f>VLOOKUP($F595,Sheet1!$B:$L,8,0)</f>
        <v>action_gedou_hit_1</v>
      </c>
      <c r="L595">
        <f>VLOOKUP($F595,Sheet1!$B:$L,9,0)</f>
        <v>0</v>
      </c>
      <c r="M595" s="61">
        <f>VLOOKUP($F595,Sheet1!$B:$L,10,0)</f>
        <v>0</v>
      </c>
    </row>
    <row r="596" spans="1:13">
      <c r="A596">
        <v>10</v>
      </c>
      <c r="B596">
        <v>10129</v>
      </c>
      <c r="C596" t="s">
        <v>0</v>
      </c>
      <c r="D596">
        <v>2</v>
      </c>
      <c r="E596" t="s">
        <v>1745</v>
      </c>
      <c r="F596" t="str">
        <f t="shared" si="9"/>
        <v>金属骑士2</v>
      </c>
      <c r="G596">
        <f>VLOOKUP($F596,Sheet1!$B:$L,4,0)</f>
        <v>9</v>
      </c>
      <c r="H596">
        <f>IF($D596&lt;4,VLOOKUP($F596,Sheet1!$B:$L,5,0),IF(AND($D596=4,$A596=10),VLOOKUP($F596,Sheet1!$B:$L,5,0),-VLOOKUP($F596,Sheet1!$B:$L,5,0)))</f>
        <v>0</v>
      </c>
      <c r="I596">
        <f>VLOOKUP($F596,Sheet1!$B:$L,6,0)</f>
        <v>-100</v>
      </c>
      <c r="J596" t="str">
        <f>IF($D596&lt;4,VLOOKUP($F596,Sheet1!$B:$L,7,0),IF($D596=4,LEFT(VLOOKUP($F596,Sheet1!$B:$L,7,0),LEN(VLOOKUP($F596,Sheet1!$B:$L,7,0))-1)&amp;INT($A596/10),0))</f>
        <v>action_skill_daodan_1</v>
      </c>
      <c r="K596" t="str">
        <f>VLOOKUP($F596,Sheet1!$B:$L,8,0)</f>
        <v>action_huo_hit_1</v>
      </c>
      <c r="L596">
        <f>VLOOKUP($F596,Sheet1!$B:$L,9,0)</f>
        <v>0</v>
      </c>
      <c r="M596" s="61">
        <f>VLOOKUP($F596,Sheet1!$B:$L,10,0)</f>
        <v>0</v>
      </c>
    </row>
    <row r="597" spans="1:13">
      <c r="A597">
        <v>10</v>
      </c>
      <c r="B597">
        <v>10130</v>
      </c>
      <c r="C597" t="s">
        <v>0</v>
      </c>
      <c r="D597">
        <v>4</v>
      </c>
      <c r="E597" t="s">
        <v>1745</v>
      </c>
      <c r="F597" t="str">
        <f t="shared" si="9"/>
        <v>金属骑士4</v>
      </c>
      <c r="G597">
        <f>VLOOKUP($F597,Sheet1!$B:$L,4,0)</f>
        <v>2</v>
      </c>
      <c r="H597">
        <f>IF($D597&lt;4,VLOOKUP($F597,Sheet1!$B:$L,5,0),IF(AND($D597=4,$A597=10),VLOOKUP($F597,Sheet1!$B:$L,5,0),-VLOOKUP($F597,Sheet1!$B:$L,5,0)))</f>
        <v>-100</v>
      </c>
      <c r="I597">
        <f>VLOOKUP($F597,Sheet1!$B:$L,6,0)</f>
        <v>-200</v>
      </c>
      <c r="J597" t="str">
        <f>IF($D597&lt;4,VLOOKUP($F597,Sheet1!$B:$L,7,0),IF($D597=4,LEFT(VLOOKUP($F597,Sheet1!$B:$L,7,0),LEN(VLOOKUP($F597,Sheet1!$B:$L,7,0))-1)&amp;INT($A597/10),0))</f>
        <v>action_fit_skill_daodan_1</v>
      </c>
      <c r="K597" t="str">
        <f>VLOOKUP($F597,Sheet1!$B:$L,8,0)</f>
        <v>action_hit_baozha</v>
      </c>
      <c r="L597">
        <f>VLOOKUP($F597,Sheet1!$B:$L,9,0)</f>
        <v>0</v>
      </c>
      <c r="M597" s="61">
        <f>VLOOKUP($F597,Sheet1!$B:$L,10,0)</f>
        <v>0</v>
      </c>
    </row>
    <row r="598" spans="1:13">
      <c r="A598">
        <v>20</v>
      </c>
      <c r="B598">
        <v>10130</v>
      </c>
      <c r="C598" t="s">
        <v>0</v>
      </c>
      <c r="D598">
        <v>4</v>
      </c>
      <c r="E598" t="s">
        <v>1745</v>
      </c>
      <c r="F598" t="str">
        <f t="shared" si="9"/>
        <v>金属骑士4</v>
      </c>
      <c r="G598">
        <f>VLOOKUP($F598,Sheet1!$B:$L,4,0)</f>
        <v>2</v>
      </c>
      <c r="H598">
        <f>IF($D598&lt;4,VLOOKUP($F598,Sheet1!$B:$L,5,0),IF(AND($D598=4,$A598=10),VLOOKUP($F598,Sheet1!$B:$L,5,0),-VLOOKUP($F598,Sheet1!$B:$L,5,0)))</f>
        <v>100</v>
      </c>
      <c r="I598">
        <f>VLOOKUP($F598,Sheet1!$B:$L,6,0)</f>
        <v>-200</v>
      </c>
      <c r="J598" t="str">
        <f>IF($D598&lt;4,VLOOKUP($F598,Sheet1!$B:$L,7,0),IF($D598=4,LEFT(VLOOKUP($F598,Sheet1!$B:$L,7,0),LEN(VLOOKUP($F598,Sheet1!$B:$L,7,0))-1)&amp;INT($A598/10),0))</f>
        <v>action_fit_skill_daodan_2</v>
      </c>
      <c r="K598" t="str">
        <f>VLOOKUP($F598,Sheet1!$B:$L,8,0)</f>
        <v>action_hit_baozha</v>
      </c>
      <c r="L598">
        <f>VLOOKUP($F598,Sheet1!$B:$L,9,0)</f>
        <v>0</v>
      </c>
      <c r="M598" s="61">
        <f>VLOOKUP($F598,Sheet1!$B:$L,10,0)</f>
        <v>0</v>
      </c>
    </row>
    <row r="599" spans="1:13">
      <c r="A599">
        <v>10</v>
      </c>
      <c r="B599">
        <v>10139</v>
      </c>
      <c r="C599" t="s">
        <v>64</v>
      </c>
      <c r="D599">
        <v>2</v>
      </c>
      <c r="E599" t="s">
        <v>1749</v>
      </c>
      <c r="F599" t="str">
        <f t="shared" si="9"/>
        <v>丘舞太刀2</v>
      </c>
      <c r="G599">
        <f>VLOOKUP($F599,Sheet1!$B:$L,4,0)</f>
        <v>2</v>
      </c>
      <c r="H599">
        <f>IF($D599&lt;4,VLOOKUP($F599,Sheet1!$B:$L,5,0),IF(AND($D599=4,$A599=10),VLOOKUP($F599,Sheet1!$B:$L,5,0),-VLOOKUP($F599,Sheet1!$B:$L,5,0)))</f>
        <v>0</v>
      </c>
      <c r="I599">
        <f>VLOOKUP($F599,Sheet1!$B:$L,6,0)</f>
        <v>0</v>
      </c>
      <c r="J599" t="str">
        <f>IF($D599&lt;4,VLOOKUP($F599,Sheet1!$B:$L,7,0),IF($D599=4,LEFT(VLOOKUP($F599,Sheet1!$B:$L,7,0),LEN(VLOOKUP($F599,Sheet1!$B:$L,7,0))-1)&amp;INT($A599/10),0))</f>
        <v>action_skill_yuanzizhan_1</v>
      </c>
      <c r="K599" t="str">
        <f>VLOOKUP($F599,Sheet1!$B:$L,8,0)</f>
        <v>action_hit_daoguang_1</v>
      </c>
      <c r="L599">
        <f>VLOOKUP($F599,Sheet1!$B:$L,9,0)</f>
        <v>0</v>
      </c>
      <c r="M599" s="61">
        <f>VLOOKUP($F599,Sheet1!$B:$L,10,0)</f>
        <v>0</v>
      </c>
    </row>
    <row r="600" spans="1:13">
      <c r="A600">
        <v>10</v>
      </c>
      <c r="B600">
        <v>10140</v>
      </c>
      <c r="C600" t="s">
        <v>64</v>
      </c>
      <c r="D600">
        <v>4</v>
      </c>
      <c r="E600" t="s">
        <v>1749</v>
      </c>
      <c r="F600" t="str">
        <f t="shared" si="9"/>
        <v>丘舞太刀4</v>
      </c>
      <c r="G600">
        <f>VLOOKUP($F600,Sheet1!$B:$L,4,0)</f>
        <v>5</v>
      </c>
      <c r="H600">
        <f>IF($D600&lt;4,VLOOKUP($F600,Sheet1!$B:$L,5,0),IF(AND($D600=4,$A600=10),VLOOKUP($F600,Sheet1!$B:$L,5,0),-VLOOKUP($F600,Sheet1!$B:$L,5,0)))</f>
        <v>-100</v>
      </c>
      <c r="I600">
        <f>VLOOKUP($F600,Sheet1!$B:$L,6,0)</f>
        <v>-230</v>
      </c>
      <c r="J600" t="str">
        <f>IF($D600&lt;4,VLOOKUP($F600,Sheet1!$B:$L,7,0),IF($D600=4,LEFT(VLOOKUP($F600,Sheet1!$B:$L,7,0),LEN(VLOOKUP($F600,Sheet1!$B:$L,7,0))-1)&amp;INT($A600/10),0))</f>
        <v>action_fit_skill_yuanzizhan_1</v>
      </c>
      <c r="K600" t="str">
        <f>VLOOKUP($F600,Sheet1!$B:$L,8,0)</f>
        <v>action_hit_daoguang_1</v>
      </c>
      <c r="L600">
        <f>VLOOKUP($F600,Sheet1!$B:$L,9,0)</f>
        <v>0</v>
      </c>
      <c r="M600" s="61">
        <f>VLOOKUP($F600,Sheet1!$B:$L,10,0)</f>
        <v>0</v>
      </c>
    </row>
    <row r="601" spans="1:13">
      <c r="A601">
        <v>20</v>
      </c>
      <c r="B601">
        <v>10140</v>
      </c>
      <c r="C601" t="s">
        <v>64</v>
      </c>
      <c r="D601">
        <v>4</v>
      </c>
      <c r="E601" t="s">
        <v>1749</v>
      </c>
      <c r="F601" t="str">
        <f t="shared" si="9"/>
        <v>丘舞太刀4</v>
      </c>
      <c r="G601">
        <f>VLOOKUP($F601,Sheet1!$B:$L,4,0)</f>
        <v>5</v>
      </c>
      <c r="H601">
        <f>IF($D601&lt;4,VLOOKUP($F601,Sheet1!$B:$L,5,0),IF(AND($D601=4,$A601=10),VLOOKUP($F601,Sheet1!$B:$L,5,0),-VLOOKUP($F601,Sheet1!$B:$L,5,0)))</f>
        <v>100</v>
      </c>
      <c r="I601">
        <f>VLOOKUP($F601,Sheet1!$B:$L,6,0)</f>
        <v>-230</v>
      </c>
      <c r="J601" t="str">
        <f>IF($D601&lt;4,VLOOKUP($F601,Sheet1!$B:$L,7,0),IF($D601=4,LEFT(VLOOKUP($F601,Sheet1!$B:$L,7,0),LEN(VLOOKUP($F601,Sheet1!$B:$L,7,0))-1)&amp;INT($A601/10),0))</f>
        <v>action_fit_skill_yuanzizhan_2</v>
      </c>
      <c r="K601" t="str">
        <f>VLOOKUP($F601,Sheet1!$B:$L,8,0)</f>
        <v>action_hit_daoguang_1</v>
      </c>
      <c r="L601">
        <f>VLOOKUP($F601,Sheet1!$B:$L,9,0)</f>
        <v>0</v>
      </c>
      <c r="M601" s="61">
        <f>VLOOKUP($F601,Sheet1!$B:$L,10,0)</f>
        <v>0</v>
      </c>
    </row>
    <row r="602" spans="1:13">
      <c r="A602">
        <v>10</v>
      </c>
      <c r="B602">
        <v>10149</v>
      </c>
      <c r="C602" t="s">
        <v>318</v>
      </c>
      <c r="D602">
        <v>2</v>
      </c>
      <c r="E602" t="s">
        <v>1748</v>
      </c>
      <c r="F602" t="str">
        <f t="shared" si="9"/>
        <v>原子武士2</v>
      </c>
      <c r="G602">
        <f>VLOOKUP($F602,Sheet1!$B:$L,4,0)</f>
        <v>2</v>
      </c>
      <c r="H602">
        <f>IF($D602&lt;4,VLOOKUP($F602,Sheet1!$B:$L,5,0),IF(AND($D602=4,$A602=10),VLOOKUP($F602,Sheet1!$B:$L,5,0),-VLOOKUP($F602,Sheet1!$B:$L,5,0)))</f>
        <v>0</v>
      </c>
      <c r="I602">
        <f>VLOOKUP($F602,Sheet1!$B:$L,6,0)</f>
        <v>0</v>
      </c>
      <c r="J602" t="str">
        <f>IF($D602&lt;4,VLOOKUP($F602,Sheet1!$B:$L,7,0),IF($D602=4,LEFT(VLOOKUP($F602,Sheet1!$B:$L,7,0),LEN(VLOOKUP($F602,Sheet1!$B:$L,7,0))-1)&amp;INT($A602/10),0))</f>
        <v>action_skill_yuanzizhan_1</v>
      </c>
      <c r="K602" t="str">
        <f>VLOOKUP($F602,Sheet1!$B:$L,8,0)</f>
        <v>action_hit_daoguang_1</v>
      </c>
      <c r="L602">
        <f>VLOOKUP($F602,Sheet1!$B:$L,9,0)</f>
        <v>0</v>
      </c>
      <c r="M602" s="61">
        <f>VLOOKUP($F602,Sheet1!$B:$L,10,0)</f>
        <v>0</v>
      </c>
    </row>
    <row r="603" spans="1:13">
      <c r="A603">
        <v>10</v>
      </c>
      <c r="B603">
        <v>10150</v>
      </c>
      <c r="C603" t="s">
        <v>318</v>
      </c>
      <c r="D603">
        <v>4</v>
      </c>
      <c r="E603" t="s">
        <v>1748</v>
      </c>
      <c r="F603" t="str">
        <f t="shared" si="9"/>
        <v>原子武士4</v>
      </c>
      <c r="G603">
        <f>VLOOKUP($F603,Sheet1!$B:$L,4,0)</f>
        <v>5</v>
      </c>
      <c r="H603">
        <f>IF($D603&lt;4,VLOOKUP($F603,Sheet1!$B:$L,5,0),IF(AND($D603=4,$A603=10),VLOOKUP($F603,Sheet1!$B:$L,5,0),-VLOOKUP($F603,Sheet1!$B:$L,5,0)))</f>
        <v>-100</v>
      </c>
      <c r="I603">
        <f>VLOOKUP($F603,Sheet1!$B:$L,6,0)</f>
        <v>-230</v>
      </c>
      <c r="J603" t="str">
        <f>IF($D603&lt;4,VLOOKUP($F603,Sheet1!$B:$L,7,0),IF($D603=4,LEFT(VLOOKUP($F603,Sheet1!$B:$L,7,0),LEN(VLOOKUP($F603,Sheet1!$B:$L,7,0))-1)&amp;INT($A603/10),0))</f>
        <v>action_fit_skill_yuanzizhan_1</v>
      </c>
      <c r="K603" t="str">
        <f>VLOOKUP($F603,Sheet1!$B:$L,8,0)</f>
        <v>action_hit_daoguang_1</v>
      </c>
      <c r="L603">
        <f>VLOOKUP($F603,Sheet1!$B:$L,9,0)</f>
        <v>0</v>
      </c>
      <c r="M603" s="61">
        <f>VLOOKUP($F603,Sheet1!$B:$L,10,0)</f>
        <v>0</v>
      </c>
    </row>
    <row r="604" spans="1:13">
      <c r="A604">
        <v>20</v>
      </c>
      <c r="B604">
        <v>10150</v>
      </c>
      <c r="C604" t="s">
        <v>318</v>
      </c>
      <c r="D604">
        <v>4</v>
      </c>
      <c r="E604" t="s">
        <v>1748</v>
      </c>
      <c r="F604" t="str">
        <f t="shared" si="9"/>
        <v>原子武士4</v>
      </c>
      <c r="G604">
        <f>VLOOKUP($F604,Sheet1!$B:$L,4,0)</f>
        <v>5</v>
      </c>
      <c r="H604">
        <f>IF($D604&lt;4,VLOOKUP($F604,Sheet1!$B:$L,5,0),IF(AND($D604=4,$A604=10),VLOOKUP($F604,Sheet1!$B:$L,5,0),-VLOOKUP($F604,Sheet1!$B:$L,5,0)))</f>
        <v>100</v>
      </c>
      <c r="I604">
        <f>VLOOKUP($F604,Sheet1!$B:$L,6,0)</f>
        <v>-230</v>
      </c>
      <c r="J604" t="str">
        <f>IF($D604&lt;4,VLOOKUP($F604,Sheet1!$B:$L,7,0),IF($D604=4,LEFT(VLOOKUP($F604,Sheet1!$B:$L,7,0),LEN(VLOOKUP($F604,Sheet1!$B:$L,7,0))-1)&amp;INT($A604/10),0))</f>
        <v>action_fit_skill_yuanzizhan_2</v>
      </c>
      <c r="K604" t="str">
        <f>VLOOKUP($F604,Sheet1!$B:$L,8,0)</f>
        <v>action_hit_daoguang_1</v>
      </c>
      <c r="L604">
        <f>VLOOKUP($F604,Sheet1!$B:$L,9,0)</f>
        <v>0</v>
      </c>
      <c r="M604" s="61">
        <f>VLOOKUP($F604,Sheet1!$B:$L,10,0)</f>
        <v>0</v>
      </c>
    </row>
    <row r="605" spans="1:13">
      <c r="A605">
        <v>10</v>
      </c>
      <c r="B605">
        <v>10159</v>
      </c>
      <c r="C605" t="s">
        <v>65</v>
      </c>
      <c r="D605">
        <v>2</v>
      </c>
      <c r="E605" t="s">
        <v>1754</v>
      </c>
      <c r="F605" t="str">
        <f t="shared" si="9"/>
        <v>阿修罗盔甲2</v>
      </c>
      <c r="G605">
        <f>VLOOKUP($F605,Sheet1!$B:$L,4,0)</f>
        <v>2</v>
      </c>
      <c r="H605">
        <f>IF($D605&lt;4,VLOOKUP($F605,Sheet1!$B:$L,5,0),IF(AND($D605=4,$A605=10),VLOOKUP($F605,Sheet1!$B:$L,5,0),-VLOOKUP($F605,Sheet1!$B:$L,5,0)))</f>
        <v>0</v>
      </c>
      <c r="I605">
        <f>VLOOKUP($F605,Sheet1!$B:$L,6,0)</f>
        <v>-100</v>
      </c>
      <c r="J605" t="str">
        <f>IF($D605&lt;4,VLOOKUP($F605,Sheet1!$B:$L,7,0),IF($D605=4,LEFT(VLOOKUP($F605,Sheet1!$B:$L,7,0),LEN(VLOOKUP($F605,Sheet1!$B:$L,7,0))-1)&amp;INT($A605/10),0))</f>
        <v>action_skill_quanji</v>
      </c>
      <c r="K605" t="str">
        <f>VLOOKUP($F605,Sheet1!$B:$L,8,0)</f>
        <v>action_gedou_pt_hit_1</v>
      </c>
      <c r="L605">
        <f>VLOOKUP($F605,Sheet1!$B:$L,9,0)</f>
        <v>0</v>
      </c>
      <c r="M605" s="61">
        <f>VLOOKUP($F605,Sheet1!$B:$L,10,0)</f>
        <v>0</v>
      </c>
    </row>
    <row r="606" spans="1:13">
      <c r="A606">
        <v>10</v>
      </c>
      <c r="B606">
        <v>10160</v>
      </c>
      <c r="C606" t="s">
        <v>65</v>
      </c>
      <c r="D606">
        <v>4</v>
      </c>
      <c r="E606" t="s">
        <v>1754</v>
      </c>
      <c r="F606" t="str">
        <f t="shared" si="9"/>
        <v>阿修罗盔甲4</v>
      </c>
      <c r="G606">
        <f>VLOOKUP($F606,Sheet1!$B:$L,4,0)</f>
        <v>2</v>
      </c>
      <c r="H606">
        <f>IF($D606&lt;4,VLOOKUP($F606,Sheet1!$B:$L,5,0),IF(AND($D606=4,$A606=10),VLOOKUP($F606,Sheet1!$B:$L,5,0),-VLOOKUP($F606,Sheet1!$B:$L,5,0)))</f>
        <v>-100</v>
      </c>
      <c r="I606">
        <f>VLOOKUP($F606,Sheet1!$B:$L,6,0)</f>
        <v>-200</v>
      </c>
      <c r="J606" t="str">
        <f>IF($D606&lt;4,VLOOKUP($F606,Sheet1!$B:$L,7,0),IF($D606=4,LEFT(VLOOKUP($F606,Sheet1!$B:$L,7,0),LEN(VLOOKUP($F606,Sheet1!$B:$L,7,0))-1)&amp;INT($A606/10),0))</f>
        <v>action_fit_skill_yixingjudahua_1</v>
      </c>
      <c r="K606" t="str">
        <f>VLOOKUP($F606,Sheet1!$B:$L,8,0)</f>
        <v>action_gedou_hit_1</v>
      </c>
      <c r="L606">
        <f>VLOOKUP($F606,Sheet1!$B:$L,9,0)</f>
        <v>0</v>
      </c>
      <c r="M606" s="61">
        <f>VLOOKUP($F606,Sheet1!$B:$L,10,0)</f>
        <v>0</v>
      </c>
    </row>
    <row r="607" spans="1:13">
      <c r="A607">
        <v>20</v>
      </c>
      <c r="B607">
        <v>10160</v>
      </c>
      <c r="C607" t="s">
        <v>65</v>
      </c>
      <c r="D607">
        <v>4</v>
      </c>
      <c r="E607" t="s">
        <v>1754</v>
      </c>
      <c r="F607" t="str">
        <f t="shared" si="9"/>
        <v>阿修罗盔甲4</v>
      </c>
      <c r="G607">
        <f>VLOOKUP($F607,Sheet1!$B:$L,4,0)</f>
        <v>2</v>
      </c>
      <c r="H607">
        <f>IF($D607&lt;4,VLOOKUP($F607,Sheet1!$B:$L,5,0),IF(AND($D607=4,$A607=10),VLOOKUP($F607,Sheet1!$B:$L,5,0),-VLOOKUP($F607,Sheet1!$B:$L,5,0)))</f>
        <v>100</v>
      </c>
      <c r="I607">
        <f>VLOOKUP($F607,Sheet1!$B:$L,6,0)</f>
        <v>-200</v>
      </c>
      <c r="J607" t="str">
        <f>IF($D607&lt;4,VLOOKUP($F607,Sheet1!$B:$L,7,0),IF($D607=4,LEFT(VLOOKUP($F607,Sheet1!$B:$L,7,0),LEN(VLOOKUP($F607,Sheet1!$B:$L,7,0))-1)&amp;INT($A607/10),0))</f>
        <v>action_fit_skill_yixingjudahua_2</v>
      </c>
      <c r="K607" t="str">
        <f>VLOOKUP($F607,Sheet1!$B:$L,8,0)</f>
        <v>action_gedou_hit_1</v>
      </c>
      <c r="L607">
        <f>VLOOKUP($F607,Sheet1!$B:$L,9,0)</f>
        <v>0</v>
      </c>
      <c r="M607" s="61">
        <f>VLOOKUP($F607,Sheet1!$B:$L,10,0)</f>
        <v>0</v>
      </c>
    </row>
    <row r="608" spans="1:13">
      <c r="A608">
        <v>10</v>
      </c>
      <c r="B608">
        <v>10169</v>
      </c>
      <c r="C608" t="s">
        <v>52</v>
      </c>
      <c r="D608">
        <v>2</v>
      </c>
      <c r="E608" t="s">
        <v>1751</v>
      </c>
      <c r="F608" t="str">
        <f t="shared" si="9"/>
        <v>警犬侠2</v>
      </c>
      <c r="G608">
        <f>VLOOKUP($F608,Sheet1!$B:$L,4,0)</f>
        <v>3</v>
      </c>
      <c r="H608">
        <f>IF($D608&lt;4,VLOOKUP($F608,Sheet1!$B:$L,5,0),IF(AND($D608=4,$A608=10),VLOOKUP($F608,Sheet1!$B:$L,5,0),-VLOOKUP($F608,Sheet1!$B:$L,5,0)))</f>
        <v>-100</v>
      </c>
      <c r="I608">
        <f>VLOOKUP($F608,Sheet1!$B:$L,6,0)</f>
        <v>-70</v>
      </c>
      <c r="J608" t="str">
        <f>IF($D608&lt;4,VLOOKUP($F608,Sheet1!$B:$L,7,0),IF($D608=4,LEFT(VLOOKUP($F608,Sheet1!$B:$L,7,0),LEN(VLOOKUP($F608,Sheet1!$B:$L,7,0))-1)&amp;INT($A608/10),0))</f>
        <v>action_skill_lizhua</v>
      </c>
      <c r="K608" t="str">
        <f>VLOOKUP($F608,Sheet1!$B:$L,8,0)</f>
        <v>action__hit_1</v>
      </c>
      <c r="L608">
        <f>VLOOKUP($F608,Sheet1!$B:$L,9,0)</f>
        <v>0</v>
      </c>
      <c r="M608" s="61">
        <f>VLOOKUP($F608,Sheet1!$B:$L,10,0)</f>
        <v>0</v>
      </c>
    </row>
    <row r="609" spans="1:13">
      <c r="A609">
        <v>10</v>
      </c>
      <c r="B609">
        <v>10170</v>
      </c>
      <c r="C609" t="s">
        <v>52</v>
      </c>
      <c r="D609">
        <v>4</v>
      </c>
      <c r="E609" t="s">
        <v>1751</v>
      </c>
      <c r="F609" t="str">
        <f t="shared" si="9"/>
        <v>警犬侠4</v>
      </c>
      <c r="G609">
        <f>VLOOKUP($F609,Sheet1!$B:$L,4,0)</f>
        <v>2</v>
      </c>
      <c r="H609">
        <f>IF($D609&lt;4,VLOOKUP($F609,Sheet1!$B:$L,5,0),IF(AND($D609=4,$A609=10),VLOOKUP($F609,Sheet1!$B:$L,5,0),-VLOOKUP($F609,Sheet1!$B:$L,5,0)))</f>
        <v>-100</v>
      </c>
      <c r="I609">
        <f>VLOOKUP($F609,Sheet1!$B:$L,6,0)</f>
        <v>-100</v>
      </c>
      <c r="J609" t="str">
        <f>IF($D609&lt;4,VLOOKUP($F609,Sheet1!$B:$L,7,0),IF($D609=4,LEFT(VLOOKUP($F609,Sheet1!$B:$L,7,0),LEN(VLOOKUP($F609,Sheet1!$B:$L,7,0))-1)&amp;INT($A609/10),0))</f>
        <v>action_fit_skill_yixingjudahua_1</v>
      </c>
      <c r="K609" t="str">
        <f>VLOOKUP($F609,Sheet1!$B:$L,8,0)</f>
        <v>action_gedou_hit_1</v>
      </c>
      <c r="L609">
        <f>VLOOKUP($F609,Sheet1!$B:$L,9,0)</f>
        <v>0</v>
      </c>
      <c r="M609" s="61">
        <f>VLOOKUP($F609,Sheet1!$B:$L,10,0)</f>
        <v>0</v>
      </c>
    </row>
    <row r="610" spans="1:13">
      <c r="A610">
        <v>20</v>
      </c>
      <c r="B610">
        <v>10170</v>
      </c>
      <c r="C610" t="s">
        <v>52</v>
      </c>
      <c r="D610">
        <v>4</v>
      </c>
      <c r="E610" t="s">
        <v>1751</v>
      </c>
      <c r="F610" t="str">
        <f t="shared" si="9"/>
        <v>警犬侠4</v>
      </c>
      <c r="G610">
        <f>VLOOKUP($F610,Sheet1!$B:$L,4,0)</f>
        <v>2</v>
      </c>
      <c r="H610">
        <f>IF($D610&lt;4,VLOOKUP($F610,Sheet1!$B:$L,5,0),IF(AND($D610=4,$A610=10),VLOOKUP($F610,Sheet1!$B:$L,5,0),-VLOOKUP($F610,Sheet1!$B:$L,5,0)))</f>
        <v>100</v>
      </c>
      <c r="I610">
        <f>VLOOKUP($F610,Sheet1!$B:$L,6,0)</f>
        <v>-100</v>
      </c>
      <c r="J610" t="str">
        <f>IF($D610&lt;4,VLOOKUP($F610,Sheet1!$B:$L,7,0),IF($D610=4,LEFT(VLOOKUP($F610,Sheet1!$B:$L,7,0),LEN(VLOOKUP($F610,Sheet1!$B:$L,7,0))-1)&amp;INT($A610/10),0))</f>
        <v>action_fit_skill_yixingjudahua_2</v>
      </c>
      <c r="K610" t="str">
        <f>VLOOKUP($F610,Sheet1!$B:$L,8,0)</f>
        <v>action_gedou_hit_1</v>
      </c>
      <c r="L610">
        <f>VLOOKUP($F610,Sheet1!$B:$L,9,0)</f>
        <v>0</v>
      </c>
      <c r="M610" s="61">
        <f>VLOOKUP($F610,Sheet1!$B:$L,10,0)</f>
        <v>0</v>
      </c>
    </row>
    <row r="611" spans="1:13">
      <c r="A611">
        <v>10</v>
      </c>
      <c r="B611">
        <v>201886</v>
      </c>
      <c r="C611" t="s">
        <v>316</v>
      </c>
      <c r="D611">
        <v>4</v>
      </c>
      <c r="E611" t="s">
        <v>1745</v>
      </c>
      <c r="F611" t="str">
        <f t="shared" si="9"/>
        <v>十字键4</v>
      </c>
      <c r="G611">
        <f>VLOOKUP($F611,Sheet1!$B:$L,4,0)</f>
        <v>2</v>
      </c>
      <c r="H611">
        <f>IF($D611&lt;4,VLOOKUP($F611,Sheet1!$B:$L,5,0),IF(AND($D611=4,$A611=10),VLOOKUP($F611,Sheet1!$B:$L,5,0),-VLOOKUP($F611,Sheet1!$B:$L,5,0)))</f>
        <v>-100</v>
      </c>
      <c r="I611">
        <f>VLOOKUP($F611,Sheet1!$B:$L,6,0)</f>
        <v>0</v>
      </c>
      <c r="J611" t="str">
        <f>IF($D611&lt;4,VLOOKUP($F611,Sheet1!$B:$L,7,0),IF($D611=4,LEFT(VLOOKUP($F611,Sheet1!$B:$L,7,0),LEN(VLOOKUP($F611,Sheet1!$B:$L,7,0))-1)&amp;INT($A611/10),0))</f>
        <v>action_dian_skill_heji_man_1</v>
      </c>
      <c r="K611" t="str">
        <f>VLOOKUP($F611,Sheet1!$B:$L,8,0)</f>
        <v>action_dian_hit_1</v>
      </c>
      <c r="L611">
        <f>VLOOKUP($F611,Sheet1!$B:$L,9,0)</f>
        <v>0</v>
      </c>
      <c r="M611" s="61">
        <f>VLOOKUP($F611,Sheet1!$B:$L,10,0)</f>
        <v>0</v>
      </c>
    </row>
    <row r="612" spans="1:13">
      <c r="A612">
        <v>20</v>
      </c>
      <c r="B612">
        <v>201886</v>
      </c>
      <c r="C612" t="s">
        <v>316</v>
      </c>
      <c r="D612">
        <v>4</v>
      </c>
      <c r="E612" t="s">
        <v>1745</v>
      </c>
      <c r="F612" t="str">
        <f t="shared" si="9"/>
        <v>十字键4</v>
      </c>
      <c r="G612">
        <f>VLOOKUP($F612,Sheet1!$B:$L,4,0)</f>
        <v>2</v>
      </c>
      <c r="H612">
        <f>IF($D612&lt;4,VLOOKUP($F612,Sheet1!$B:$L,5,0),IF(AND($D612=4,$A612=10),VLOOKUP($F612,Sheet1!$B:$L,5,0),-VLOOKUP($F612,Sheet1!$B:$L,5,0)))</f>
        <v>100</v>
      </c>
      <c r="I612">
        <f>VLOOKUP($F612,Sheet1!$B:$L,6,0)</f>
        <v>0</v>
      </c>
      <c r="J612" t="str">
        <f>IF($D612&lt;4,VLOOKUP($F612,Sheet1!$B:$L,7,0),IF($D612=4,LEFT(VLOOKUP($F612,Sheet1!$B:$L,7,0),LEN(VLOOKUP($F612,Sheet1!$B:$L,7,0))-1)&amp;INT($A612/10),0))</f>
        <v>action_dian_skill_heji_man_2</v>
      </c>
      <c r="K612" t="str">
        <f>VLOOKUP($F612,Sheet1!$B:$L,8,0)</f>
        <v>action_dian_hit_1</v>
      </c>
      <c r="L612">
        <f>VLOOKUP($F612,Sheet1!$B:$L,9,0)</f>
        <v>0</v>
      </c>
      <c r="M612" s="61">
        <f>VLOOKUP($F612,Sheet1!$B:$L,10,0)</f>
        <v>0</v>
      </c>
    </row>
    <row r="613" spans="1:13">
      <c r="A613">
        <v>10</v>
      </c>
      <c r="B613">
        <v>201885</v>
      </c>
      <c r="C613" t="s">
        <v>316</v>
      </c>
      <c r="D613">
        <v>2</v>
      </c>
      <c r="E613" t="s">
        <v>1745</v>
      </c>
      <c r="F613" t="str">
        <f t="shared" si="9"/>
        <v>十字键2</v>
      </c>
      <c r="G613">
        <f>VLOOKUP($F613,Sheet1!$B:$L,4,0)</f>
        <v>9</v>
      </c>
      <c r="H613">
        <f>IF($D613&lt;4,VLOOKUP($F613,Sheet1!$B:$L,5,0),IF(AND($D613=4,$A613=10),VLOOKUP($F613,Sheet1!$B:$L,5,0),-VLOOKUP($F613,Sheet1!$B:$L,5,0)))</f>
        <v>0</v>
      </c>
      <c r="I613">
        <f>VLOOKUP($F613,Sheet1!$B:$L,6,0)</f>
        <v>-100</v>
      </c>
      <c r="J613" t="str">
        <f>IF($D613&lt;4,VLOOKUP($F613,Sheet1!$B:$L,7,0),IF($D613=4,LEFT(VLOOKUP($F613,Sheet1!$B:$L,7,0),LEN(VLOOKUP($F613,Sheet1!$B:$L,7,0))-1)&amp;INT($A613/10),0))</f>
        <v>action_dian_skill_1</v>
      </c>
      <c r="K613" t="str">
        <f>VLOOKUP($F613,Sheet1!$B:$L,8,0)</f>
        <v>action_dian_hit_1</v>
      </c>
      <c r="L613">
        <f>VLOOKUP($F613,Sheet1!$B:$L,9,0)</f>
        <v>0</v>
      </c>
      <c r="M613" s="61">
        <f>VLOOKUP($F613,Sheet1!$B:$L,10,0)</f>
        <v>0</v>
      </c>
    </row>
    <row r="614" spans="1:13">
      <c r="A614">
        <v>10</v>
      </c>
      <c r="B614">
        <v>11009</v>
      </c>
      <c r="C614" t="s">
        <v>299</v>
      </c>
      <c r="D614">
        <v>2</v>
      </c>
      <c r="E614" t="s">
        <v>1750</v>
      </c>
      <c r="F614" t="str">
        <f t="shared" si="9"/>
        <v>钉锤头2</v>
      </c>
      <c r="G614">
        <f>VLOOKUP($F614,Sheet1!$B:$L,4,0)</f>
        <v>3</v>
      </c>
      <c r="H614">
        <f>IF($D614&lt;4,VLOOKUP($F614,Sheet1!$B:$L,5,0),IF(AND($D614=4,$A614=10),VLOOKUP($F614,Sheet1!$B:$L,5,0),-VLOOKUP($F614,Sheet1!$B:$L,5,0)))</f>
        <v>-100</v>
      </c>
      <c r="I614">
        <f>VLOOKUP($F614,Sheet1!$B:$L,6,0)</f>
        <v>-70</v>
      </c>
      <c r="J614" t="str">
        <f>IF($D614&lt;4,VLOOKUP($F614,Sheet1!$B:$L,7,0),IF($D614=4,LEFT(VLOOKUP($F614,Sheet1!$B:$L,7,0),LEN(VLOOKUP($F614,Sheet1!$B:$L,7,0))-1)&amp;INT($A614/10),0))</f>
        <v>action_gedou_skill_1</v>
      </c>
      <c r="K614" t="str">
        <f>VLOOKUP($F614,Sheet1!$B:$L,8,0)</f>
        <v>action_gedou_hit_1</v>
      </c>
      <c r="L614">
        <f>VLOOKUP($F614,Sheet1!$B:$L,9,0)</f>
        <v>0</v>
      </c>
      <c r="M614" s="61">
        <f>VLOOKUP($F614,Sheet1!$B:$L,10,0)</f>
        <v>0</v>
      </c>
    </row>
    <row r="615" spans="1:13">
      <c r="A615">
        <v>10</v>
      </c>
      <c r="B615">
        <v>11010</v>
      </c>
      <c r="C615" t="s">
        <v>299</v>
      </c>
      <c r="D615">
        <v>4</v>
      </c>
      <c r="E615" t="s">
        <v>1750</v>
      </c>
      <c r="F615" t="str">
        <f t="shared" si="9"/>
        <v>钉锤头4</v>
      </c>
      <c r="G615">
        <f>VLOOKUP($F615,Sheet1!$B:$L,4,0)</f>
        <v>2</v>
      </c>
      <c r="H615">
        <f>IF($D615&lt;4,VLOOKUP($F615,Sheet1!$B:$L,5,0),IF(AND($D615=4,$A615=10),VLOOKUP($F615,Sheet1!$B:$L,5,0),-VLOOKUP($F615,Sheet1!$B:$L,5,0)))</f>
        <v>-100</v>
      </c>
      <c r="I615">
        <f>VLOOKUP($F615,Sheet1!$B:$L,6,0)</f>
        <v>0</v>
      </c>
      <c r="J615" t="str">
        <f>IF($D615&lt;4,VLOOKUP($F615,Sheet1!$B:$L,7,0),IF($D615=4,LEFT(VLOOKUP($F615,Sheet1!$B:$L,7,0),LEN(VLOOKUP($F615,Sheet1!$B:$L,7,0))-1)&amp;INT($A615/10),0))</f>
        <v>action_dian_skill_heji_man_1</v>
      </c>
      <c r="K615" t="str">
        <f>VLOOKUP($F615,Sheet1!$B:$L,8,0)</f>
        <v>action_dian_hit_1</v>
      </c>
      <c r="L615">
        <f>VLOOKUP($F615,Sheet1!$B:$L,9,0)</f>
        <v>0</v>
      </c>
      <c r="M615" s="61">
        <f>VLOOKUP($F615,Sheet1!$B:$L,10,0)</f>
        <v>0</v>
      </c>
    </row>
    <row r="616" spans="1:13">
      <c r="A616">
        <v>20</v>
      </c>
      <c r="B616">
        <v>11010</v>
      </c>
      <c r="C616" t="s">
        <v>299</v>
      </c>
      <c r="D616">
        <v>4</v>
      </c>
      <c r="E616" t="s">
        <v>1750</v>
      </c>
      <c r="F616" t="str">
        <f t="shared" si="9"/>
        <v>钉锤头4</v>
      </c>
      <c r="G616">
        <f>VLOOKUP($F616,Sheet1!$B:$L,4,0)</f>
        <v>2</v>
      </c>
      <c r="H616">
        <f>IF($D616&lt;4,VLOOKUP($F616,Sheet1!$B:$L,5,0),IF(AND($D616=4,$A616=10),VLOOKUP($F616,Sheet1!$B:$L,5,0),-VLOOKUP($F616,Sheet1!$B:$L,5,0)))</f>
        <v>100</v>
      </c>
      <c r="I616">
        <f>VLOOKUP($F616,Sheet1!$B:$L,6,0)</f>
        <v>0</v>
      </c>
      <c r="J616" t="str">
        <f>IF($D616&lt;4,VLOOKUP($F616,Sheet1!$B:$L,7,0),IF($D616=4,LEFT(VLOOKUP($F616,Sheet1!$B:$L,7,0),LEN(VLOOKUP($F616,Sheet1!$B:$L,7,0))-1)&amp;INT($A616/10),0))</f>
        <v>action_dian_skill_heji_man_2</v>
      </c>
      <c r="K616" t="str">
        <f>VLOOKUP($F616,Sheet1!$B:$L,8,0)</f>
        <v>action_dian_hit_1</v>
      </c>
      <c r="L616">
        <f>VLOOKUP($F616,Sheet1!$B:$L,9,0)</f>
        <v>0</v>
      </c>
      <c r="M616" s="61">
        <f>VLOOKUP($F616,Sheet1!$B:$L,10,0)</f>
        <v>0</v>
      </c>
    </row>
    <row r="617" spans="1:13">
      <c r="A617">
        <v>10</v>
      </c>
      <c r="B617">
        <v>11019</v>
      </c>
      <c r="C617" t="s">
        <v>316</v>
      </c>
      <c r="D617">
        <v>2</v>
      </c>
      <c r="E617" t="s">
        <v>1745</v>
      </c>
      <c r="F617" t="str">
        <f t="shared" si="9"/>
        <v>十字键2</v>
      </c>
      <c r="G617">
        <f>VLOOKUP($F617,Sheet1!$B:$L,4,0)</f>
        <v>9</v>
      </c>
      <c r="H617">
        <f>IF($D617&lt;4,VLOOKUP($F617,Sheet1!$B:$L,5,0),IF(AND($D617=4,$A617=10),VLOOKUP($F617,Sheet1!$B:$L,5,0),-VLOOKUP($F617,Sheet1!$B:$L,5,0)))</f>
        <v>0</v>
      </c>
      <c r="I617">
        <f>VLOOKUP($F617,Sheet1!$B:$L,6,0)</f>
        <v>-100</v>
      </c>
      <c r="J617" t="str">
        <f>IF($D617&lt;4,VLOOKUP($F617,Sheet1!$B:$L,7,0),IF($D617=4,LEFT(VLOOKUP($F617,Sheet1!$B:$L,7,0),LEN(VLOOKUP($F617,Sheet1!$B:$L,7,0))-1)&amp;INT($A617/10),0))</f>
        <v>action_dian_skill_1</v>
      </c>
      <c r="K617" t="str">
        <f>VLOOKUP($F617,Sheet1!$B:$L,8,0)</f>
        <v>action_dian_hit_1</v>
      </c>
      <c r="L617">
        <f>VLOOKUP($F617,Sheet1!$B:$L,9,0)</f>
        <v>0</v>
      </c>
      <c r="M617" s="61">
        <f>VLOOKUP($F617,Sheet1!$B:$L,10,0)</f>
        <v>0</v>
      </c>
    </row>
    <row r="618" spans="1:13">
      <c r="A618">
        <v>10</v>
      </c>
      <c r="B618">
        <v>11020</v>
      </c>
      <c r="C618" t="s">
        <v>316</v>
      </c>
      <c r="D618">
        <v>4</v>
      </c>
      <c r="E618" t="s">
        <v>1745</v>
      </c>
      <c r="F618" t="str">
        <f t="shared" si="9"/>
        <v>十字键4</v>
      </c>
      <c r="G618">
        <f>VLOOKUP($F618,Sheet1!$B:$L,4,0)</f>
        <v>2</v>
      </c>
      <c r="H618">
        <f>IF($D618&lt;4,VLOOKUP($F618,Sheet1!$B:$L,5,0),IF(AND($D618=4,$A618=10),VLOOKUP($F618,Sheet1!$B:$L,5,0),-VLOOKUP($F618,Sheet1!$B:$L,5,0)))</f>
        <v>-100</v>
      </c>
      <c r="I618">
        <f>VLOOKUP($F618,Sheet1!$B:$L,6,0)</f>
        <v>0</v>
      </c>
      <c r="J618" t="str">
        <f>IF($D618&lt;4,VLOOKUP($F618,Sheet1!$B:$L,7,0),IF($D618=4,LEFT(VLOOKUP($F618,Sheet1!$B:$L,7,0),LEN(VLOOKUP($F618,Sheet1!$B:$L,7,0))-1)&amp;INT($A618/10),0))</f>
        <v>action_dian_skill_heji_man_1</v>
      </c>
      <c r="K618" t="str">
        <f>VLOOKUP($F618,Sheet1!$B:$L,8,0)</f>
        <v>action_dian_hit_1</v>
      </c>
      <c r="L618">
        <f>VLOOKUP($F618,Sheet1!$B:$L,9,0)</f>
        <v>0</v>
      </c>
      <c r="M618" s="61">
        <f>VLOOKUP($F618,Sheet1!$B:$L,10,0)</f>
        <v>0</v>
      </c>
    </row>
    <row r="619" spans="1:13">
      <c r="A619">
        <v>20</v>
      </c>
      <c r="B619">
        <v>11020</v>
      </c>
      <c r="C619" t="s">
        <v>316</v>
      </c>
      <c r="D619">
        <v>4</v>
      </c>
      <c r="E619" t="s">
        <v>1745</v>
      </c>
      <c r="F619" t="str">
        <f t="shared" si="9"/>
        <v>十字键4</v>
      </c>
      <c r="G619">
        <f>VLOOKUP($F619,Sheet1!$B:$L,4,0)</f>
        <v>2</v>
      </c>
      <c r="H619">
        <f>IF($D619&lt;4,VLOOKUP($F619,Sheet1!$B:$L,5,0),IF(AND($D619=4,$A619=10),VLOOKUP($F619,Sheet1!$B:$L,5,0),-VLOOKUP($F619,Sheet1!$B:$L,5,0)))</f>
        <v>100</v>
      </c>
      <c r="I619">
        <f>VLOOKUP($F619,Sheet1!$B:$L,6,0)</f>
        <v>0</v>
      </c>
      <c r="J619" t="str">
        <f>IF($D619&lt;4,VLOOKUP($F619,Sheet1!$B:$L,7,0),IF($D619=4,LEFT(VLOOKUP($F619,Sheet1!$B:$L,7,0),LEN(VLOOKUP($F619,Sheet1!$B:$L,7,0))-1)&amp;INT($A619/10),0))</f>
        <v>action_dian_skill_heji_man_2</v>
      </c>
      <c r="K619" t="str">
        <f>VLOOKUP($F619,Sheet1!$B:$L,8,0)</f>
        <v>action_dian_hit_1</v>
      </c>
      <c r="L619">
        <f>VLOOKUP($F619,Sheet1!$B:$L,9,0)</f>
        <v>0</v>
      </c>
      <c r="M619" s="61">
        <f>VLOOKUP($F619,Sheet1!$B:$L,10,0)</f>
        <v>0</v>
      </c>
    </row>
    <row r="620" spans="1:13">
      <c r="A620">
        <v>10</v>
      </c>
      <c r="B620">
        <v>11029</v>
      </c>
      <c r="C620" t="s">
        <v>163</v>
      </c>
      <c r="D620">
        <v>2</v>
      </c>
      <c r="E620" t="s">
        <v>1748</v>
      </c>
      <c r="F620" t="str">
        <f t="shared" si="9"/>
        <v>牛牛2</v>
      </c>
      <c r="G620">
        <f>VLOOKUP($F620,Sheet1!$B:$L,4,0)</f>
        <v>5</v>
      </c>
      <c r="H620">
        <f>IF($D620&lt;4,VLOOKUP($F620,Sheet1!$B:$L,5,0),IF(AND($D620=4,$A620=10),VLOOKUP($F620,Sheet1!$B:$L,5,0),-VLOOKUP($F620,Sheet1!$B:$L,5,0)))</f>
        <v>-100</v>
      </c>
      <c r="I620">
        <f>VLOOKUP($F620,Sheet1!$B:$L,6,0)</f>
        <v>-70</v>
      </c>
      <c r="J620" t="str">
        <f>IF($D620&lt;4,VLOOKUP($F620,Sheet1!$B:$L,7,0),IF($D620=4,LEFT(VLOOKUP($F620,Sheet1!$B:$L,7,0),LEN(VLOOKUP($F620,Sheet1!$B:$L,7,0))-1)&amp;INT($A620/10),0))</f>
        <v>action_gedou_skill_1</v>
      </c>
      <c r="K620" t="str">
        <f>VLOOKUP($F620,Sheet1!$B:$L,8,0)</f>
        <v>action_gedou_hit_1</v>
      </c>
      <c r="L620">
        <f>VLOOKUP($F620,Sheet1!$B:$L,9,0)</f>
        <v>0</v>
      </c>
      <c r="M620" s="61">
        <f>VLOOKUP($F620,Sheet1!$B:$L,10,0)</f>
        <v>0</v>
      </c>
    </row>
    <row r="621" spans="1:13">
      <c r="A621">
        <v>10</v>
      </c>
      <c r="B621">
        <v>11030</v>
      </c>
      <c r="C621" t="s">
        <v>163</v>
      </c>
      <c r="D621">
        <v>4</v>
      </c>
      <c r="E621" t="s">
        <v>1748</v>
      </c>
      <c r="F621" t="str">
        <f t="shared" si="9"/>
        <v>牛牛4</v>
      </c>
      <c r="G621">
        <f>VLOOKUP($F621,Sheet1!$B:$L,4,0)</f>
        <v>2</v>
      </c>
      <c r="H621">
        <f>IF($D621&lt;4,VLOOKUP($F621,Sheet1!$B:$L,5,0),IF(AND($D621=4,$A621=10),VLOOKUP($F621,Sheet1!$B:$L,5,0),-VLOOKUP($F621,Sheet1!$B:$L,5,0)))</f>
        <v>-100</v>
      </c>
      <c r="I621">
        <f>VLOOKUP($F621,Sheet1!$B:$L,6,0)</f>
        <v>0</v>
      </c>
      <c r="J621" t="str">
        <f>IF($D621&lt;4,VLOOKUP($F621,Sheet1!$B:$L,7,0),IF($D621=4,LEFT(VLOOKUP($F621,Sheet1!$B:$L,7,0),LEN(VLOOKUP($F621,Sheet1!$B:$L,7,0))-1)&amp;INT($A621/10),0))</f>
        <v>action_dian_skill_heji_man_1</v>
      </c>
      <c r="K621" t="str">
        <f>VLOOKUP($F621,Sheet1!$B:$L,8,0)</f>
        <v>action_dian_hit_1</v>
      </c>
      <c r="L621">
        <f>VLOOKUP($F621,Sheet1!$B:$L,9,0)</f>
        <v>0</v>
      </c>
      <c r="M621" s="61">
        <f>VLOOKUP($F621,Sheet1!$B:$L,10,0)</f>
        <v>0</v>
      </c>
    </row>
    <row r="622" spans="1:13">
      <c r="A622">
        <v>20</v>
      </c>
      <c r="B622">
        <v>11030</v>
      </c>
      <c r="C622" t="s">
        <v>163</v>
      </c>
      <c r="D622">
        <v>4</v>
      </c>
      <c r="E622" t="s">
        <v>1748</v>
      </c>
      <c r="F622" t="str">
        <f t="shared" si="9"/>
        <v>牛牛4</v>
      </c>
      <c r="G622">
        <f>VLOOKUP($F622,Sheet1!$B:$L,4,0)</f>
        <v>2</v>
      </c>
      <c r="H622">
        <f>IF($D622&lt;4,VLOOKUP($F622,Sheet1!$B:$L,5,0),IF(AND($D622=4,$A622=10),VLOOKUP($F622,Sheet1!$B:$L,5,0),-VLOOKUP($F622,Sheet1!$B:$L,5,0)))</f>
        <v>100</v>
      </c>
      <c r="I622">
        <f>VLOOKUP($F622,Sheet1!$B:$L,6,0)</f>
        <v>0</v>
      </c>
      <c r="J622" t="str">
        <f>IF($D622&lt;4,VLOOKUP($F622,Sheet1!$B:$L,7,0),IF($D622=4,LEFT(VLOOKUP($F622,Sheet1!$B:$L,7,0),LEN(VLOOKUP($F622,Sheet1!$B:$L,7,0))-1)&amp;INT($A622/10),0))</f>
        <v>action_dian_skill_heji_man_2</v>
      </c>
      <c r="K622" t="str">
        <f>VLOOKUP($F622,Sheet1!$B:$L,8,0)</f>
        <v>action_dian_hit_1</v>
      </c>
      <c r="L622">
        <f>VLOOKUP($F622,Sheet1!$B:$L,9,0)</f>
        <v>0</v>
      </c>
      <c r="M622" s="61">
        <f>VLOOKUP($F622,Sheet1!$B:$L,10,0)</f>
        <v>0</v>
      </c>
    </row>
    <row r="623" spans="1:13">
      <c r="A623">
        <v>10</v>
      </c>
      <c r="B623">
        <v>11039</v>
      </c>
      <c r="C623" t="s">
        <v>325</v>
      </c>
      <c r="D623">
        <v>2</v>
      </c>
      <c r="E623" t="s">
        <v>1747</v>
      </c>
      <c r="F623" t="str">
        <f t="shared" si="9"/>
        <v>大背头侠2</v>
      </c>
      <c r="G623">
        <f>VLOOKUP($F623,Sheet1!$B:$L,4,0)</f>
        <v>7</v>
      </c>
      <c r="H623">
        <f>IF($D623&lt;4,VLOOKUP($F623,Sheet1!$B:$L,5,0),IF(AND($D623=4,$A623=10),VLOOKUP($F623,Sheet1!$B:$L,5,0),-VLOOKUP($F623,Sheet1!$B:$L,5,0)))</f>
        <v>0</v>
      </c>
      <c r="I623">
        <f>VLOOKUP($F623,Sheet1!$B:$L,6,0)</f>
        <v>-100</v>
      </c>
      <c r="J623" t="str">
        <f>IF($D623&lt;4,VLOOKUP($F623,Sheet1!$B:$L,7,0),IF($D623=4,LEFT(VLOOKUP($F623,Sheet1!$B:$L,7,0),LEN(VLOOKUP($F623,Sheet1!$B:$L,7,0))-1)&amp;INT($A623/10),0))</f>
        <v>action_skill_quanji</v>
      </c>
      <c r="K623" t="str">
        <f>VLOOKUP($F623,Sheet1!$B:$L,8,0)</f>
        <v>action_gedou_pt_hit_1</v>
      </c>
      <c r="L623">
        <f>VLOOKUP($F623,Sheet1!$B:$L,9,0)</f>
        <v>0</v>
      </c>
      <c r="M623" s="61">
        <f>VLOOKUP($F623,Sheet1!$B:$L,10,0)</f>
        <v>0</v>
      </c>
    </row>
    <row r="624" spans="1:13">
      <c r="A624">
        <v>10</v>
      </c>
      <c r="B624">
        <v>11040</v>
      </c>
      <c r="C624" t="s">
        <v>325</v>
      </c>
      <c r="D624">
        <v>4</v>
      </c>
      <c r="E624" t="s">
        <v>1747</v>
      </c>
      <c r="F624" t="str">
        <f t="shared" si="9"/>
        <v>大背头侠4</v>
      </c>
      <c r="G624">
        <f>VLOOKUP($F624,Sheet1!$B:$L,4,0)</f>
        <v>2</v>
      </c>
      <c r="H624">
        <f>IF($D624&lt;4,VLOOKUP($F624,Sheet1!$B:$L,5,0),IF(AND($D624=4,$A624=10),VLOOKUP($F624,Sheet1!$B:$L,5,0),-VLOOKUP($F624,Sheet1!$B:$L,5,0)))</f>
        <v>-100</v>
      </c>
      <c r="I624">
        <f>VLOOKUP($F624,Sheet1!$B:$L,6,0)</f>
        <v>-200</v>
      </c>
      <c r="J624" t="str">
        <f>IF($D624&lt;4,VLOOKUP($F624,Sheet1!$B:$L,7,0),IF($D624=4,LEFT(VLOOKUP($F624,Sheet1!$B:$L,7,0),LEN(VLOOKUP($F624,Sheet1!$B:$L,7,0))-1)&amp;INT($A624/10),0))</f>
        <v>action_fit_skill_lianda_1</v>
      </c>
      <c r="K624" t="str">
        <f>VLOOKUP($F624,Sheet1!$B:$L,8,0)</f>
        <v>action_gedou_pt_hit_1</v>
      </c>
      <c r="L624">
        <f>VLOOKUP($F624,Sheet1!$B:$L,9,0)</f>
        <v>0</v>
      </c>
      <c r="M624" s="61">
        <f>VLOOKUP($F624,Sheet1!$B:$L,10,0)</f>
        <v>0</v>
      </c>
    </row>
    <row r="625" spans="1:13">
      <c r="A625">
        <v>20</v>
      </c>
      <c r="B625">
        <v>11040</v>
      </c>
      <c r="C625" t="s">
        <v>325</v>
      </c>
      <c r="D625">
        <v>4</v>
      </c>
      <c r="E625" t="s">
        <v>1747</v>
      </c>
      <c r="F625" t="str">
        <f t="shared" si="9"/>
        <v>大背头侠4</v>
      </c>
      <c r="G625">
        <f>VLOOKUP($F625,Sheet1!$B:$L,4,0)</f>
        <v>2</v>
      </c>
      <c r="H625">
        <f>IF($D625&lt;4,VLOOKUP($F625,Sheet1!$B:$L,5,0),IF(AND($D625=4,$A625=10),VLOOKUP($F625,Sheet1!$B:$L,5,0),-VLOOKUP($F625,Sheet1!$B:$L,5,0)))</f>
        <v>100</v>
      </c>
      <c r="I625">
        <f>VLOOKUP($F625,Sheet1!$B:$L,6,0)</f>
        <v>-200</v>
      </c>
      <c r="J625" t="str">
        <f>IF($D625&lt;4,VLOOKUP($F625,Sheet1!$B:$L,7,0),IF($D625=4,LEFT(VLOOKUP($F625,Sheet1!$B:$L,7,0),LEN(VLOOKUP($F625,Sheet1!$B:$L,7,0))-1)&amp;INT($A625/10),0))</f>
        <v>action_fit_skill_lianda_2</v>
      </c>
      <c r="K625" t="str">
        <f>VLOOKUP($F625,Sheet1!$B:$L,8,0)</f>
        <v>action_gedou_pt_hit_1</v>
      </c>
      <c r="L625">
        <f>VLOOKUP($F625,Sheet1!$B:$L,9,0)</f>
        <v>0</v>
      </c>
      <c r="M625" s="61">
        <f>VLOOKUP($F625,Sheet1!$B:$L,10,0)</f>
        <v>0</v>
      </c>
    </row>
    <row r="626" spans="1:13">
      <c r="A626">
        <v>10</v>
      </c>
      <c r="B626">
        <v>11049</v>
      </c>
      <c r="C626" t="s">
        <v>159</v>
      </c>
      <c r="D626">
        <v>2</v>
      </c>
      <c r="E626" t="s">
        <v>1747</v>
      </c>
      <c r="F626" t="str">
        <f t="shared" si="9"/>
        <v>巴涅西凯2</v>
      </c>
      <c r="G626">
        <f>VLOOKUP($F626,Sheet1!$B:$L,4,0)</f>
        <v>7</v>
      </c>
      <c r="H626">
        <f>IF($D626&lt;4,VLOOKUP($F626,Sheet1!$B:$L,5,0),IF(AND($D626=4,$A626=10),VLOOKUP($F626,Sheet1!$B:$L,5,0),-VLOOKUP($F626,Sheet1!$B:$L,5,0)))</f>
        <v>0</v>
      </c>
      <c r="I626">
        <f>VLOOKUP($F626,Sheet1!$B:$L,6,0)</f>
        <v>-100</v>
      </c>
      <c r="J626" t="str">
        <f>IF($D626&lt;4,VLOOKUP($F626,Sheet1!$B:$L,7,0),IF($D626=4,LEFT(VLOOKUP($F626,Sheet1!$B:$L,7,0),LEN(VLOOKUP($F626,Sheet1!$B:$L,7,0))-1)&amp;INT($A626/10),0))</f>
        <v>action_skill_tawubaowei</v>
      </c>
      <c r="K626" t="str">
        <f>VLOOKUP($F626,Sheet1!$B:$L,8,0)</f>
        <v>action_hit_daoguang_1</v>
      </c>
      <c r="L626">
        <f>VLOOKUP($F626,Sheet1!$B:$L,9,0)</f>
        <v>0</v>
      </c>
      <c r="M626" s="61">
        <f>VLOOKUP($F626,Sheet1!$B:$L,10,0)</f>
        <v>0</v>
      </c>
    </row>
    <row r="627" spans="1:13">
      <c r="A627">
        <v>10</v>
      </c>
      <c r="B627">
        <v>11050</v>
      </c>
      <c r="C627" t="s">
        <v>159</v>
      </c>
      <c r="D627">
        <v>4</v>
      </c>
      <c r="E627" t="s">
        <v>1747</v>
      </c>
      <c r="F627" t="str">
        <f t="shared" si="9"/>
        <v>巴涅西凯4</v>
      </c>
      <c r="G627">
        <f>VLOOKUP($F627,Sheet1!$B:$L,4,0)</f>
        <v>7</v>
      </c>
      <c r="H627">
        <f>IF($D627&lt;4,VLOOKUP($F627,Sheet1!$B:$L,5,0),IF(AND($D627=4,$A627=10),VLOOKUP($F627,Sheet1!$B:$L,5,0),-VLOOKUP($F627,Sheet1!$B:$L,5,0)))</f>
        <v>-100</v>
      </c>
      <c r="I627">
        <f>VLOOKUP($F627,Sheet1!$B:$L,6,0)</f>
        <v>-100</v>
      </c>
      <c r="J627" t="str">
        <f>IF($D627&lt;4,VLOOKUP($F627,Sheet1!$B:$L,7,0),IF($D627=4,LEFT(VLOOKUP($F627,Sheet1!$B:$L,7,0),LEN(VLOOKUP($F627,Sheet1!$B:$L,7,0))-1)&amp;INT($A627/10),0))</f>
        <v>action_fit_skill_qudongjianji_1</v>
      </c>
      <c r="K627" t="str">
        <f>VLOOKUP($F627,Sheet1!$B:$L,8,0)</f>
        <v>action_hit_jinsedaoguang</v>
      </c>
      <c r="L627" t="str">
        <f>VLOOKUP($F627,Sheet1!$B:$L,9,0)</f>
        <v>action_jiaxue_hit_1</v>
      </c>
      <c r="M627" s="61">
        <f>VLOOKUP($F627,Sheet1!$B:$L,10,0)</f>
        <v>0</v>
      </c>
    </row>
    <row r="628" spans="1:13">
      <c r="A628">
        <v>20</v>
      </c>
      <c r="B628">
        <v>11050</v>
      </c>
      <c r="C628" t="s">
        <v>159</v>
      </c>
      <c r="D628">
        <v>4</v>
      </c>
      <c r="E628" t="s">
        <v>1747</v>
      </c>
      <c r="F628" t="str">
        <f t="shared" si="9"/>
        <v>巴涅西凯4</v>
      </c>
      <c r="G628">
        <f>VLOOKUP($F628,Sheet1!$B:$L,4,0)</f>
        <v>7</v>
      </c>
      <c r="H628">
        <f>IF($D628&lt;4,VLOOKUP($F628,Sheet1!$B:$L,5,0),IF(AND($D628=4,$A628=10),VLOOKUP($F628,Sheet1!$B:$L,5,0),-VLOOKUP($F628,Sheet1!$B:$L,5,0)))</f>
        <v>100</v>
      </c>
      <c r="I628">
        <f>VLOOKUP($F628,Sheet1!$B:$L,6,0)</f>
        <v>-100</v>
      </c>
      <c r="J628" t="str">
        <f>IF($D628&lt;4,VLOOKUP($F628,Sheet1!$B:$L,7,0),IF($D628=4,LEFT(VLOOKUP($F628,Sheet1!$B:$L,7,0),LEN(VLOOKUP($F628,Sheet1!$B:$L,7,0))-1)&amp;INT($A628/10),0))</f>
        <v>action_fit_skill_qudongjianji_2</v>
      </c>
      <c r="K628" t="str">
        <f>VLOOKUP($F628,Sheet1!$B:$L,8,0)</f>
        <v>action_hit_jinsedaoguang</v>
      </c>
      <c r="L628" t="str">
        <f>VLOOKUP($F628,Sheet1!$B:$L,9,0)</f>
        <v>action_jiaxue_hit_1</v>
      </c>
      <c r="M628" s="61">
        <f>VLOOKUP($F628,Sheet1!$B:$L,10,0)</f>
        <v>0</v>
      </c>
    </row>
    <row r="629" spans="1:13">
      <c r="A629">
        <v>10</v>
      </c>
      <c r="B629">
        <v>11059</v>
      </c>
      <c r="C629" t="s">
        <v>157</v>
      </c>
      <c r="D629">
        <v>2</v>
      </c>
      <c r="E629" t="s">
        <v>1749</v>
      </c>
      <c r="F629" t="str">
        <f t="shared" si="9"/>
        <v>重战车兜裆布2</v>
      </c>
      <c r="G629">
        <f>VLOOKUP($F629,Sheet1!$B:$L,4,0)</f>
        <v>5</v>
      </c>
      <c r="H629">
        <f>IF($D629&lt;4,VLOOKUP($F629,Sheet1!$B:$L,5,0),IF(AND($D629=4,$A629=10),VLOOKUP($F629,Sheet1!$B:$L,5,0),-VLOOKUP($F629,Sheet1!$B:$L,5,0)))</f>
        <v>-100</v>
      </c>
      <c r="I629">
        <f>VLOOKUP($F629,Sheet1!$B:$L,6,0)</f>
        <v>-70</v>
      </c>
      <c r="J629" t="str">
        <f>IF($D629&lt;4,VLOOKUP($F629,Sheet1!$B:$L,7,0),IF($D629=4,LEFT(VLOOKUP($F629,Sheet1!$B:$L,7,0),LEN(VLOOKUP($F629,Sheet1!$B:$L,7,0))-1)&amp;INT($A629/10),0))</f>
        <v>action_gedou_skill_1</v>
      </c>
      <c r="K629" t="str">
        <f>VLOOKUP($F629,Sheet1!$B:$L,8,0)</f>
        <v>action_gedou_hit_1</v>
      </c>
      <c r="L629">
        <f>VLOOKUP($F629,Sheet1!$B:$L,9,0)</f>
        <v>0</v>
      </c>
      <c r="M629" s="61">
        <f>VLOOKUP($F629,Sheet1!$B:$L,10,0)</f>
        <v>0</v>
      </c>
    </row>
    <row r="630" spans="1:13">
      <c r="A630">
        <v>10</v>
      </c>
      <c r="B630">
        <v>11060</v>
      </c>
      <c r="C630" t="s">
        <v>157</v>
      </c>
      <c r="D630">
        <v>4</v>
      </c>
      <c r="E630" t="s">
        <v>1749</v>
      </c>
      <c r="F630" t="str">
        <f t="shared" si="9"/>
        <v>重战车兜裆布4</v>
      </c>
      <c r="G630">
        <f>VLOOKUP($F630,Sheet1!$B:$L,4,0)</f>
        <v>2</v>
      </c>
      <c r="H630">
        <f>IF($D630&lt;4,VLOOKUP($F630,Sheet1!$B:$L,5,0),IF(AND($D630=4,$A630=10),VLOOKUP($F630,Sheet1!$B:$L,5,0),-VLOOKUP($F630,Sheet1!$B:$L,5,0)))</f>
        <v>-100</v>
      </c>
      <c r="I630">
        <f>VLOOKUP($F630,Sheet1!$B:$L,6,0)</f>
        <v>-200</v>
      </c>
      <c r="J630" t="str">
        <f>IF($D630&lt;4,VLOOKUP($F630,Sheet1!$B:$L,7,0),IF($D630=4,LEFT(VLOOKUP($F630,Sheet1!$B:$L,7,0),LEN(VLOOKUP($F630,Sheet1!$B:$L,7,0))-1)&amp;INT($A630/10),0))</f>
        <v>action_fit_skill_lianda_1</v>
      </c>
      <c r="K630" t="str">
        <f>VLOOKUP($F630,Sheet1!$B:$L,8,0)</f>
        <v>action_gedou_pt_hit_1</v>
      </c>
      <c r="L630">
        <f>VLOOKUP($F630,Sheet1!$B:$L,9,0)</f>
        <v>0</v>
      </c>
      <c r="M630" s="61">
        <f>VLOOKUP($F630,Sheet1!$B:$L,10,0)</f>
        <v>0</v>
      </c>
    </row>
    <row r="631" spans="1:13">
      <c r="A631">
        <v>20</v>
      </c>
      <c r="B631">
        <v>11060</v>
      </c>
      <c r="C631" t="s">
        <v>157</v>
      </c>
      <c r="D631">
        <v>4</v>
      </c>
      <c r="E631" t="s">
        <v>1749</v>
      </c>
      <c r="F631" t="str">
        <f t="shared" si="9"/>
        <v>重战车兜裆布4</v>
      </c>
      <c r="G631">
        <f>VLOOKUP($F631,Sheet1!$B:$L,4,0)</f>
        <v>2</v>
      </c>
      <c r="H631">
        <f>IF($D631&lt;4,VLOOKUP($F631,Sheet1!$B:$L,5,0),IF(AND($D631=4,$A631=10),VLOOKUP($F631,Sheet1!$B:$L,5,0),-VLOOKUP($F631,Sheet1!$B:$L,5,0)))</f>
        <v>100</v>
      </c>
      <c r="I631">
        <f>VLOOKUP($F631,Sheet1!$B:$L,6,0)</f>
        <v>-200</v>
      </c>
      <c r="J631" t="str">
        <f>IF($D631&lt;4,VLOOKUP($F631,Sheet1!$B:$L,7,0),IF($D631=4,LEFT(VLOOKUP($F631,Sheet1!$B:$L,7,0),LEN(VLOOKUP($F631,Sheet1!$B:$L,7,0))-1)&amp;INT($A631/10),0))</f>
        <v>action_fit_skill_lianda_2</v>
      </c>
      <c r="K631" t="str">
        <f>VLOOKUP($F631,Sheet1!$B:$L,8,0)</f>
        <v>action_gedou_pt_hit_1</v>
      </c>
      <c r="L631">
        <f>VLOOKUP($F631,Sheet1!$B:$L,9,0)</f>
        <v>0</v>
      </c>
      <c r="M631" s="61">
        <f>VLOOKUP($F631,Sheet1!$B:$L,10,0)</f>
        <v>0</v>
      </c>
    </row>
    <row r="632" spans="1:13">
      <c r="A632">
        <v>10</v>
      </c>
      <c r="B632">
        <v>11069</v>
      </c>
      <c r="C632" t="s">
        <v>312</v>
      </c>
      <c r="D632">
        <v>2</v>
      </c>
      <c r="E632" t="s">
        <v>1750</v>
      </c>
      <c r="F632" t="str">
        <f t="shared" si="9"/>
        <v>红围巾斗士2</v>
      </c>
      <c r="G632">
        <f>VLOOKUP($F632,Sheet1!$B:$L,4,0)</f>
        <v>3</v>
      </c>
      <c r="H632">
        <f>IF($D632&lt;4,VLOOKUP($F632,Sheet1!$B:$L,5,0),IF(AND($D632=4,$A632=10),VLOOKUP($F632,Sheet1!$B:$L,5,0),-VLOOKUP($F632,Sheet1!$B:$L,5,0)))</f>
        <v>-100</v>
      </c>
      <c r="I632">
        <f>VLOOKUP($F632,Sheet1!$B:$L,6,0)</f>
        <v>-70</v>
      </c>
      <c r="J632" t="str">
        <f>IF($D632&lt;4,VLOOKUP($F632,Sheet1!$B:$L,7,0),IF($D632=4,LEFT(VLOOKUP($F632,Sheet1!$B:$L,7,0),LEN(VLOOKUP($F632,Sheet1!$B:$L,7,0))-1)&amp;INT($A632/10),0))</f>
        <v>action_gedou_skill_1</v>
      </c>
      <c r="K632" t="str">
        <f>VLOOKUP($F632,Sheet1!$B:$L,8,0)</f>
        <v>action_gedou_hit_1</v>
      </c>
      <c r="L632">
        <f>VLOOKUP($F632,Sheet1!$B:$L,9,0)</f>
        <v>0</v>
      </c>
      <c r="M632" s="61">
        <f>VLOOKUP($F632,Sheet1!$B:$L,10,0)</f>
        <v>0</v>
      </c>
    </row>
    <row r="633" spans="1:13">
      <c r="A633">
        <v>10</v>
      </c>
      <c r="B633">
        <v>11070</v>
      </c>
      <c r="C633" t="s">
        <v>312</v>
      </c>
      <c r="D633">
        <v>4</v>
      </c>
      <c r="E633" t="s">
        <v>1750</v>
      </c>
      <c r="F633" t="str">
        <f t="shared" si="9"/>
        <v>红围巾斗士4</v>
      </c>
      <c r="G633">
        <f>VLOOKUP($F633,Sheet1!$B:$L,4,0)</f>
        <v>2</v>
      </c>
      <c r="H633">
        <f>IF($D633&lt;4,VLOOKUP($F633,Sheet1!$B:$L,5,0),IF(AND($D633=4,$A633=10),VLOOKUP($F633,Sheet1!$B:$L,5,0),-VLOOKUP($F633,Sheet1!$B:$L,5,0)))</f>
        <v>-100</v>
      </c>
      <c r="I633">
        <f>VLOOKUP($F633,Sheet1!$B:$L,6,0)</f>
        <v>-100</v>
      </c>
      <c r="J633" t="str">
        <f>IF($D633&lt;4,VLOOKUP($F633,Sheet1!$B:$L,7,0),IF($D633=4,LEFT(VLOOKUP($F633,Sheet1!$B:$L,7,0),LEN(VLOOKUP($F633,Sheet1!$B:$L,7,0))-1)&amp;INT($A633/10),0))</f>
        <v>action_huo_skill_heji_man_1</v>
      </c>
      <c r="K633" t="str">
        <f>VLOOKUP($F633,Sheet1!$B:$L,8,0)</f>
        <v>action_huo_hit_1</v>
      </c>
      <c r="L633">
        <f>VLOOKUP($F633,Sheet1!$B:$L,9,0)</f>
        <v>0</v>
      </c>
      <c r="M633" s="61">
        <f>VLOOKUP($F633,Sheet1!$B:$L,10,0)</f>
        <v>0</v>
      </c>
    </row>
    <row r="634" spans="1:13">
      <c r="A634">
        <v>20</v>
      </c>
      <c r="B634">
        <v>11070</v>
      </c>
      <c r="C634" t="s">
        <v>312</v>
      </c>
      <c r="D634">
        <v>4</v>
      </c>
      <c r="E634" t="s">
        <v>1750</v>
      </c>
      <c r="F634" t="str">
        <f t="shared" si="9"/>
        <v>红围巾斗士4</v>
      </c>
      <c r="G634">
        <f>VLOOKUP($F634,Sheet1!$B:$L,4,0)</f>
        <v>2</v>
      </c>
      <c r="H634">
        <f>IF($D634&lt;4,VLOOKUP($F634,Sheet1!$B:$L,5,0),IF(AND($D634=4,$A634=10),VLOOKUP($F634,Sheet1!$B:$L,5,0),-VLOOKUP($F634,Sheet1!$B:$L,5,0)))</f>
        <v>100</v>
      </c>
      <c r="I634">
        <f>VLOOKUP($F634,Sheet1!$B:$L,6,0)</f>
        <v>-100</v>
      </c>
      <c r="J634" t="str">
        <f>IF($D634&lt;4,VLOOKUP($F634,Sheet1!$B:$L,7,0),IF($D634=4,LEFT(VLOOKUP($F634,Sheet1!$B:$L,7,0),LEN(VLOOKUP($F634,Sheet1!$B:$L,7,0))-1)&amp;INT($A634/10),0))</f>
        <v>action_huo_skill_heji_man_2</v>
      </c>
      <c r="K634" t="str">
        <f>VLOOKUP($F634,Sheet1!$B:$L,8,0)</f>
        <v>action_huo_hit_1</v>
      </c>
      <c r="L634">
        <f>VLOOKUP($F634,Sheet1!$B:$L,9,0)</f>
        <v>0</v>
      </c>
      <c r="M634" s="61">
        <f>VLOOKUP($F634,Sheet1!$B:$L,10,0)</f>
        <v>0</v>
      </c>
    </row>
    <row r="635" spans="1:13">
      <c r="A635">
        <v>10</v>
      </c>
      <c r="B635">
        <v>11079</v>
      </c>
      <c r="C635" t="s">
        <v>328</v>
      </c>
      <c r="D635">
        <v>2</v>
      </c>
      <c r="E635" t="s">
        <v>1749</v>
      </c>
      <c r="F635" t="str">
        <f t="shared" si="9"/>
        <v>海比空格2</v>
      </c>
      <c r="G635">
        <f>VLOOKUP($F635,Sheet1!$B:$L,4,0)</f>
        <v>5</v>
      </c>
      <c r="H635">
        <f>IF($D635&lt;4,VLOOKUP($F635,Sheet1!$B:$L,5,0),IF(AND($D635=4,$A635=10),VLOOKUP($F635,Sheet1!$B:$L,5,0),-VLOOKUP($F635,Sheet1!$B:$L,5,0)))</f>
        <v>-100</v>
      </c>
      <c r="I635">
        <f>VLOOKUP($F635,Sheet1!$B:$L,6,0)</f>
        <v>-70</v>
      </c>
      <c r="J635" t="str">
        <f>IF($D635&lt;4,VLOOKUP($F635,Sheet1!$B:$L,7,0),IF($D635=4,LEFT(VLOOKUP($F635,Sheet1!$B:$L,7,0),LEN(VLOOKUP($F635,Sheet1!$B:$L,7,0))-1)&amp;INT($A635/10),0))</f>
        <v>action_gedou_skill_1</v>
      </c>
      <c r="K635" t="str">
        <f>VLOOKUP($F635,Sheet1!$B:$L,8,0)</f>
        <v>action_gedou_hit_1</v>
      </c>
      <c r="L635">
        <f>VLOOKUP($F635,Sheet1!$B:$L,9,0)</f>
        <v>0</v>
      </c>
      <c r="M635" s="61">
        <f>VLOOKUP($F635,Sheet1!$B:$L,10,0)</f>
        <v>0</v>
      </c>
    </row>
    <row r="636" spans="1:13">
      <c r="A636">
        <v>10</v>
      </c>
      <c r="B636">
        <v>11080</v>
      </c>
      <c r="C636" t="s">
        <v>328</v>
      </c>
      <c r="D636">
        <v>4</v>
      </c>
      <c r="E636" t="s">
        <v>1749</v>
      </c>
      <c r="F636" t="str">
        <f t="shared" si="9"/>
        <v>海比空格4</v>
      </c>
      <c r="G636">
        <f>VLOOKUP($F636,Sheet1!$B:$L,4,0)</f>
        <v>2</v>
      </c>
      <c r="H636">
        <f>IF($D636&lt;4,VLOOKUP($F636,Sheet1!$B:$L,5,0),IF(AND($D636=4,$A636=10),VLOOKUP($F636,Sheet1!$B:$L,5,0),-VLOOKUP($F636,Sheet1!$B:$L,5,0)))</f>
        <v>-100</v>
      </c>
      <c r="I636">
        <f>VLOOKUP($F636,Sheet1!$B:$L,6,0)</f>
        <v>0</v>
      </c>
      <c r="J636" t="str">
        <f>IF($D636&lt;4,VLOOKUP($F636,Sheet1!$B:$L,7,0),IF($D636=4,LEFT(VLOOKUP($F636,Sheet1!$B:$L,7,0),LEN(VLOOKUP($F636,Sheet1!$B:$L,7,0))-1)&amp;INT($A636/10),0))</f>
        <v>action_dian_skill_heji_man_1</v>
      </c>
      <c r="K636" t="str">
        <f>VLOOKUP($F636,Sheet1!$B:$L,8,0)</f>
        <v>action_dian_hit_1</v>
      </c>
      <c r="L636">
        <f>VLOOKUP($F636,Sheet1!$B:$L,9,0)</f>
        <v>0</v>
      </c>
      <c r="M636" s="61">
        <f>VLOOKUP($F636,Sheet1!$B:$L,10,0)</f>
        <v>0</v>
      </c>
    </row>
    <row r="637" spans="1:13">
      <c r="A637">
        <v>20</v>
      </c>
      <c r="B637">
        <v>11080</v>
      </c>
      <c r="C637" t="s">
        <v>328</v>
      </c>
      <c r="D637">
        <v>4</v>
      </c>
      <c r="E637" t="s">
        <v>1749</v>
      </c>
      <c r="F637" t="str">
        <f t="shared" si="9"/>
        <v>海比空格4</v>
      </c>
      <c r="G637">
        <f>VLOOKUP($F637,Sheet1!$B:$L,4,0)</f>
        <v>2</v>
      </c>
      <c r="H637">
        <f>IF($D637&lt;4,VLOOKUP($F637,Sheet1!$B:$L,5,0),IF(AND($D637=4,$A637=10),VLOOKUP($F637,Sheet1!$B:$L,5,0),-VLOOKUP($F637,Sheet1!$B:$L,5,0)))</f>
        <v>100</v>
      </c>
      <c r="I637">
        <f>VLOOKUP($F637,Sheet1!$B:$L,6,0)</f>
        <v>0</v>
      </c>
      <c r="J637" t="str">
        <f>IF($D637&lt;4,VLOOKUP($F637,Sheet1!$B:$L,7,0),IF($D637=4,LEFT(VLOOKUP($F637,Sheet1!$B:$L,7,0),LEN(VLOOKUP($F637,Sheet1!$B:$L,7,0))-1)&amp;INT($A637/10),0))</f>
        <v>action_dian_skill_heji_man_2</v>
      </c>
      <c r="K637" t="str">
        <f>VLOOKUP($F637,Sheet1!$B:$L,8,0)</f>
        <v>action_dian_hit_1</v>
      </c>
      <c r="L637">
        <f>VLOOKUP($F637,Sheet1!$B:$L,9,0)</f>
        <v>0</v>
      </c>
      <c r="M637" s="61">
        <f>VLOOKUP($F637,Sheet1!$B:$L,10,0)</f>
        <v>0</v>
      </c>
    </row>
    <row r="638" spans="1:13">
      <c r="A638">
        <v>10</v>
      </c>
      <c r="B638">
        <v>11089</v>
      </c>
      <c r="C638" t="s">
        <v>44</v>
      </c>
      <c r="D638">
        <v>2</v>
      </c>
      <c r="E638" t="s">
        <v>1747</v>
      </c>
      <c r="F638" t="str">
        <f t="shared" si="9"/>
        <v>金属球棒2</v>
      </c>
      <c r="G638">
        <f>VLOOKUP($F638,Sheet1!$B:$L,4,0)</f>
        <v>7</v>
      </c>
      <c r="H638">
        <f>IF($D638&lt;4,VLOOKUP($F638,Sheet1!$B:$L,5,0),IF(AND($D638=4,$A638=10),VLOOKUP($F638,Sheet1!$B:$L,5,0),-VLOOKUP($F638,Sheet1!$B:$L,5,0)))</f>
        <v>0</v>
      </c>
      <c r="I638">
        <f>VLOOKUP($F638,Sheet1!$B:$L,6,0)</f>
        <v>-100</v>
      </c>
      <c r="J638" t="str">
        <f>IF($D638&lt;4,VLOOKUP($F638,Sheet1!$B:$L,7,0),IF($D638=4,LEFT(VLOOKUP($F638,Sheet1!$B:$L,7,0),LEN(VLOOKUP($F638,Sheet1!$B:$L,7,0))-1)&amp;INT($A638/10),0))</f>
        <v>action_skill_jinsedaoguang</v>
      </c>
      <c r="K638" t="str">
        <f>VLOOKUP($F638,Sheet1!$B:$L,8,0)</f>
        <v>action_hit_jinsedaoguang</v>
      </c>
      <c r="L638">
        <f>VLOOKUP($F638,Sheet1!$B:$L,9,0)</f>
        <v>0</v>
      </c>
      <c r="M638" s="61">
        <f>VLOOKUP($F638,Sheet1!$B:$L,10,0)</f>
        <v>0</v>
      </c>
    </row>
    <row r="639" spans="1:13">
      <c r="A639">
        <v>10</v>
      </c>
      <c r="B639">
        <v>11090</v>
      </c>
      <c r="C639" t="s">
        <v>44</v>
      </c>
      <c r="D639">
        <v>4</v>
      </c>
      <c r="E639" t="s">
        <v>1747</v>
      </c>
      <c r="F639" t="str">
        <f t="shared" si="9"/>
        <v>金属球棒4</v>
      </c>
      <c r="G639">
        <f>VLOOKUP($F639,Sheet1!$B:$L,4,0)</f>
        <v>7</v>
      </c>
      <c r="H639">
        <f>IF($D639&lt;4,VLOOKUP($F639,Sheet1!$B:$L,5,0),IF(AND($D639=4,$A639=10),VLOOKUP($F639,Sheet1!$B:$L,5,0),-VLOOKUP($F639,Sheet1!$B:$L,5,0)))</f>
        <v>-100</v>
      </c>
      <c r="I639">
        <f>VLOOKUP($F639,Sheet1!$B:$L,6,0)</f>
        <v>-100</v>
      </c>
      <c r="J639" t="str">
        <f>IF($D639&lt;4,VLOOKUP($F639,Sheet1!$B:$L,7,0),IF($D639=4,LEFT(VLOOKUP($F639,Sheet1!$B:$L,7,0),LEN(VLOOKUP($F639,Sheet1!$B:$L,7,0))-1)&amp;INT($A639/10),0))</f>
        <v>action_fit_skill_qudongjianji_1</v>
      </c>
      <c r="K639" t="str">
        <f>VLOOKUP($F639,Sheet1!$B:$L,8,0)</f>
        <v>action_hit_daoguang_zise</v>
      </c>
      <c r="L639">
        <f>VLOOKUP($F639,Sheet1!$B:$L,9,0)</f>
        <v>0</v>
      </c>
      <c r="M639" s="61">
        <f>VLOOKUP($F639,Sheet1!$B:$L,10,0)</f>
        <v>0</v>
      </c>
    </row>
    <row r="640" spans="1:13">
      <c r="A640">
        <v>20</v>
      </c>
      <c r="B640">
        <v>11090</v>
      </c>
      <c r="C640" t="s">
        <v>44</v>
      </c>
      <c r="D640">
        <v>4</v>
      </c>
      <c r="E640" t="s">
        <v>1747</v>
      </c>
      <c r="F640" t="str">
        <f t="shared" si="9"/>
        <v>金属球棒4</v>
      </c>
      <c r="G640">
        <f>VLOOKUP($F640,Sheet1!$B:$L,4,0)</f>
        <v>7</v>
      </c>
      <c r="H640">
        <f>IF($D640&lt;4,VLOOKUP($F640,Sheet1!$B:$L,5,0),IF(AND($D640=4,$A640=10),VLOOKUP($F640,Sheet1!$B:$L,5,0),-VLOOKUP($F640,Sheet1!$B:$L,5,0)))</f>
        <v>100</v>
      </c>
      <c r="I640">
        <f>VLOOKUP($F640,Sheet1!$B:$L,6,0)</f>
        <v>-100</v>
      </c>
      <c r="J640" t="str">
        <f>IF($D640&lt;4,VLOOKUP($F640,Sheet1!$B:$L,7,0),IF($D640=4,LEFT(VLOOKUP($F640,Sheet1!$B:$L,7,0),LEN(VLOOKUP($F640,Sheet1!$B:$L,7,0))-1)&amp;INT($A640/10),0))</f>
        <v>action_fit_skill_qudongjianji_2</v>
      </c>
      <c r="K640" t="str">
        <f>VLOOKUP($F640,Sheet1!$B:$L,8,0)</f>
        <v>action_hit_daoguang_zise</v>
      </c>
      <c r="L640">
        <f>VLOOKUP($F640,Sheet1!$B:$L,9,0)</f>
        <v>0</v>
      </c>
      <c r="M640" s="61">
        <f>VLOOKUP($F640,Sheet1!$B:$L,10,0)</f>
        <v>0</v>
      </c>
    </row>
    <row r="641" spans="1:13">
      <c r="A641">
        <v>10</v>
      </c>
      <c r="B641">
        <v>11099</v>
      </c>
      <c r="C641" t="s">
        <v>52</v>
      </c>
      <c r="D641">
        <v>2</v>
      </c>
      <c r="E641" t="s">
        <v>1751</v>
      </c>
      <c r="F641" t="str">
        <f t="shared" si="9"/>
        <v>警犬侠2</v>
      </c>
      <c r="G641">
        <f>VLOOKUP($F641,Sheet1!$B:$L,4,0)</f>
        <v>3</v>
      </c>
      <c r="H641">
        <f>IF($D641&lt;4,VLOOKUP($F641,Sheet1!$B:$L,5,0),IF(AND($D641=4,$A641=10),VLOOKUP($F641,Sheet1!$B:$L,5,0),-VLOOKUP($F641,Sheet1!$B:$L,5,0)))</f>
        <v>-100</v>
      </c>
      <c r="I641">
        <f>VLOOKUP($F641,Sheet1!$B:$L,6,0)</f>
        <v>-70</v>
      </c>
      <c r="J641" t="str">
        <f>IF($D641&lt;4,VLOOKUP($F641,Sheet1!$B:$L,7,0),IF($D641=4,LEFT(VLOOKUP($F641,Sheet1!$B:$L,7,0),LEN(VLOOKUP($F641,Sheet1!$B:$L,7,0))-1)&amp;INT($A641/10),0))</f>
        <v>action_skill_lizhua</v>
      </c>
      <c r="K641" t="str">
        <f>VLOOKUP($F641,Sheet1!$B:$L,8,0)</f>
        <v>action__hit_1</v>
      </c>
      <c r="L641">
        <f>VLOOKUP($F641,Sheet1!$B:$L,9,0)</f>
        <v>0</v>
      </c>
      <c r="M641" s="61">
        <f>VLOOKUP($F641,Sheet1!$B:$L,10,0)</f>
        <v>0</v>
      </c>
    </row>
    <row r="642" spans="1:13">
      <c r="A642">
        <v>10</v>
      </c>
      <c r="B642">
        <v>11100</v>
      </c>
      <c r="C642" t="s">
        <v>52</v>
      </c>
      <c r="D642">
        <v>4</v>
      </c>
      <c r="E642" t="s">
        <v>1751</v>
      </c>
      <c r="F642" t="str">
        <f t="shared" si="9"/>
        <v>警犬侠4</v>
      </c>
      <c r="G642">
        <f>VLOOKUP($F642,Sheet1!$B:$L,4,0)</f>
        <v>2</v>
      </c>
      <c r="H642">
        <f>IF($D642&lt;4,VLOOKUP($F642,Sheet1!$B:$L,5,0),IF(AND($D642=4,$A642=10),VLOOKUP($F642,Sheet1!$B:$L,5,0),-VLOOKUP($F642,Sheet1!$B:$L,5,0)))</f>
        <v>-100</v>
      </c>
      <c r="I642">
        <f>VLOOKUP($F642,Sheet1!$B:$L,6,0)</f>
        <v>-100</v>
      </c>
      <c r="J642" t="str">
        <f>IF($D642&lt;4,VLOOKUP($F642,Sheet1!$B:$L,7,0),IF($D642=4,LEFT(VLOOKUP($F642,Sheet1!$B:$L,7,0),LEN(VLOOKUP($F642,Sheet1!$B:$L,7,0))-1)&amp;INT($A642/10),0))</f>
        <v>action_fit_skill_yixingjudahua_1</v>
      </c>
      <c r="K642" t="str">
        <f>VLOOKUP($F642,Sheet1!$B:$L,8,0)</f>
        <v>action_gedou_hit_1</v>
      </c>
      <c r="L642">
        <f>VLOOKUP($F642,Sheet1!$B:$L,9,0)</f>
        <v>0</v>
      </c>
      <c r="M642" s="61">
        <f>VLOOKUP($F642,Sheet1!$B:$L,10,0)</f>
        <v>0</v>
      </c>
    </row>
    <row r="643" spans="1:13">
      <c r="A643">
        <v>20</v>
      </c>
      <c r="B643">
        <v>11100</v>
      </c>
      <c r="C643" t="s">
        <v>52</v>
      </c>
      <c r="D643">
        <v>4</v>
      </c>
      <c r="E643" t="s">
        <v>1751</v>
      </c>
      <c r="F643" t="str">
        <f t="shared" si="9"/>
        <v>警犬侠4</v>
      </c>
      <c r="G643">
        <f>VLOOKUP($F643,Sheet1!$B:$L,4,0)</f>
        <v>2</v>
      </c>
      <c r="H643">
        <f>IF($D643&lt;4,VLOOKUP($F643,Sheet1!$B:$L,5,0),IF(AND($D643=4,$A643=10),VLOOKUP($F643,Sheet1!$B:$L,5,0),-VLOOKUP($F643,Sheet1!$B:$L,5,0)))</f>
        <v>100</v>
      </c>
      <c r="I643">
        <f>VLOOKUP($F643,Sheet1!$B:$L,6,0)</f>
        <v>-100</v>
      </c>
      <c r="J643" t="str">
        <f>IF($D643&lt;4,VLOOKUP($F643,Sheet1!$B:$L,7,0),IF($D643=4,LEFT(VLOOKUP($F643,Sheet1!$B:$L,7,0),LEN(VLOOKUP($F643,Sheet1!$B:$L,7,0))-1)&amp;INT($A643/10),0))</f>
        <v>action_fit_skill_yixingjudahua_2</v>
      </c>
      <c r="K643" t="str">
        <f>VLOOKUP($F643,Sheet1!$B:$L,8,0)</f>
        <v>action_gedou_hit_1</v>
      </c>
      <c r="L643">
        <f>VLOOKUP($F643,Sheet1!$B:$L,9,0)</f>
        <v>0</v>
      </c>
      <c r="M643" s="61">
        <f>VLOOKUP($F643,Sheet1!$B:$L,10,0)</f>
        <v>0</v>
      </c>
    </row>
    <row r="644" spans="1:13">
      <c r="A644">
        <v>10</v>
      </c>
      <c r="B644">
        <v>11109</v>
      </c>
      <c r="C644" t="s">
        <v>318</v>
      </c>
      <c r="D644">
        <v>2</v>
      </c>
      <c r="E644" t="s">
        <v>1748</v>
      </c>
      <c r="F644" t="str">
        <f t="shared" si="9"/>
        <v>原子武士2</v>
      </c>
      <c r="G644">
        <f>VLOOKUP($F644,Sheet1!$B:$L,4,0)</f>
        <v>2</v>
      </c>
      <c r="H644">
        <f>IF($D644&lt;4,VLOOKUP($F644,Sheet1!$B:$L,5,0),IF(AND($D644=4,$A644=10),VLOOKUP($F644,Sheet1!$B:$L,5,0),-VLOOKUP($F644,Sheet1!$B:$L,5,0)))</f>
        <v>0</v>
      </c>
      <c r="I644">
        <f>VLOOKUP($F644,Sheet1!$B:$L,6,0)</f>
        <v>0</v>
      </c>
      <c r="J644" t="str">
        <f>IF($D644&lt;4,VLOOKUP($F644,Sheet1!$B:$L,7,0),IF($D644=4,LEFT(VLOOKUP($F644,Sheet1!$B:$L,7,0),LEN(VLOOKUP($F644,Sheet1!$B:$L,7,0))-1)&amp;INT($A644/10),0))</f>
        <v>action_skill_yuanzizhan_1</v>
      </c>
      <c r="K644" t="str">
        <f>VLOOKUP($F644,Sheet1!$B:$L,8,0)</f>
        <v>action_hit_daoguang_1</v>
      </c>
      <c r="L644">
        <f>VLOOKUP($F644,Sheet1!$B:$L,9,0)</f>
        <v>0</v>
      </c>
      <c r="M644" s="61">
        <f>VLOOKUP($F644,Sheet1!$B:$L,10,0)</f>
        <v>0</v>
      </c>
    </row>
    <row r="645" spans="1:13">
      <c r="A645">
        <v>10</v>
      </c>
      <c r="B645">
        <v>11110</v>
      </c>
      <c r="C645" t="s">
        <v>318</v>
      </c>
      <c r="D645">
        <v>4</v>
      </c>
      <c r="E645" t="s">
        <v>1748</v>
      </c>
      <c r="F645" t="str">
        <f t="shared" si="9"/>
        <v>原子武士4</v>
      </c>
      <c r="G645">
        <f>VLOOKUP($F645,Sheet1!$B:$L,4,0)</f>
        <v>5</v>
      </c>
      <c r="H645">
        <f>IF($D645&lt;4,VLOOKUP($F645,Sheet1!$B:$L,5,0),IF(AND($D645=4,$A645=10),VLOOKUP($F645,Sheet1!$B:$L,5,0),-VLOOKUP($F645,Sheet1!$B:$L,5,0)))</f>
        <v>-100</v>
      </c>
      <c r="I645">
        <f>VLOOKUP($F645,Sheet1!$B:$L,6,0)</f>
        <v>-230</v>
      </c>
      <c r="J645" t="str">
        <f>IF($D645&lt;4,VLOOKUP($F645,Sheet1!$B:$L,7,0),IF($D645=4,LEFT(VLOOKUP($F645,Sheet1!$B:$L,7,0),LEN(VLOOKUP($F645,Sheet1!$B:$L,7,0))-1)&amp;INT($A645/10),0))</f>
        <v>action_fit_skill_yuanzizhan_1</v>
      </c>
      <c r="K645" t="str">
        <f>VLOOKUP($F645,Sheet1!$B:$L,8,0)</f>
        <v>action_hit_daoguang_1</v>
      </c>
      <c r="L645">
        <f>VLOOKUP($F645,Sheet1!$B:$L,9,0)</f>
        <v>0</v>
      </c>
      <c r="M645" s="61">
        <f>VLOOKUP($F645,Sheet1!$B:$L,10,0)</f>
        <v>0</v>
      </c>
    </row>
    <row r="646" spans="1:13">
      <c r="A646">
        <v>20</v>
      </c>
      <c r="B646">
        <v>11110</v>
      </c>
      <c r="C646" t="s">
        <v>318</v>
      </c>
      <c r="D646">
        <v>4</v>
      </c>
      <c r="E646" t="s">
        <v>1748</v>
      </c>
      <c r="F646" t="str">
        <f t="shared" si="9"/>
        <v>原子武士4</v>
      </c>
      <c r="G646">
        <f>VLOOKUP($F646,Sheet1!$B:$L,4,0)</f>
        <v>5</v>
      </c>
      <c r="H646">
        <f>IF($D646&lt;4,VLOOKUP($F646,Sheet1!$B:$L,5,0),IF(AND($D646=4,$A646=10),VLOOKUP($F646,Sheet1!$B:$L,5,0),-VLOOKUP($F646,Sheet1!$B:$L,5,0)))</f>
        <v>100</v>
      </c>
      <c r="I646">
        <f>VLOOKUP($F646,Sheet1!$B:$L,6,0)</f>
        <v>-230</v>
      </c>
      <c r="J646" t="str">
        <f>IF($D646&lt;4,VLOOKUP($F646,Sheet1!$B:$L,7,0),IF($D646=4,LEFT(VLOOKUP($F646,Sheet1!$B:$L,7,0),LEN(VLOOKUP($F646,Sheet1!$B:$L,7,0))-1)&amp;INT($A646/10),0))</f>
        <v>action_fit_skill_yuanzizhan_2</v>
      </c>
      <c r="K646" t="str">
        <f>VLOOKUP($F646,Sheet1!$B:$L,8,0)</f>
        <v>action_hit_daoguang_1</v>
      </c>
      <c r="L646">
        <f>VLOOKUP($F646,Sheet1!$B:$L,9,0)</f>
        <v>0</v>
      </c>
      <c r="M646" s="61">
        <f>VLOOKUP($F646,Sheet1!$B:$L,10,0)</f>
        <v>0</v>
      </c>
    </row>
    <row r="647" spans="1:13">
      <c r="A647">
        <v>10</v>
      </c>
      <c r="B647">
        <v>11119</v>
      </c>
      <c r="C647" t="s">
        <v>58</v>
      </c>
      <c r="D647">
        <v>2</v>
      </c>
      <c r="E647" t="s">
        <v>1754</v>
      </c>
      <c r="F647" t="str">
        <f t="shared" ref="F647:F710" si="10">IF(TYPE($C647)=2,$C647&amp;$D647,INT($C647&amp;$D647))</f>
        <v>驱动骑士2</v>
      </c>
      <c r="G647">
        <f>VLOOKUP($F647,Sheet1!$B:$L,4,0)</f>
        <v>2</v>
      </c>
      <c r="H647">
        <f>IF($D647&lt;4,VLOOKUP($F647,Sheet1!$B:$L,5,0),IF(AND($D647=4,$A647=10),VLOOKUP($F647,Sheet1!$B:$L,5,0),-VLOOKUP($F647,Sheet1!$B:$L,5,0)))</f>
        <v>0</v>
      </c>
      <c r="I647">
        <f>VLOOKUP($F647,Sheet1!$B:$L,6,0)</f>
        <v>0</v>
      </c>
      <c r="J647" t="str">
        <f>IF($D647&lt;4,VLOOKUP($F647,Sheet1!$B:$L,7,0),IF($D647=4,LEFT(VLOOKUP($F647,Sheet1!$B:$L,7,0),LEN(VLOOKUP($F647,Sheet1!$B:$L,7,0))-1)&amp;INT($A647/10),0))</f>
        <v>action_skill_jinsedaoguang</v>
      </c>
      <c r="K647" t="str">
        <f>VLOOKUP($F647,Sheet1!$B:$L,8,0)</f>
        <v>action_hit_jinsedaoguang</v>
      </c>
      <c r="L647">
        <f>VLOOKUP($F647,Sheet1!$B:$L,9,0)</f>
        <v>0</v>
      </c>
      <c r="M647" s="61">
        <f>VLOOKUP($F647,Sheet1!$B:$L,10,0)</f>
        <v>0</v>
      </c>
    </row>
    <row r="648" spans="1:13">
      <c r="A648">
        <v>10</v>
      </c>
      <c r="B648">
        <v>11120</v>
      </c>
      <c r="C648" t="s">
        <v>58</v>
      </c>
      <c r="D648">
        <v>4</v>
      </c>
      <c r="E648" t="s">
        <v>1754</v>
      </c>
      <c r="F648" t="str">
        <f t="shared" si="10"/>
        <v>驱动骑士4</v>
      </c>
      <c r="G648">
        <f>VLOOKUP($F648,Sheet1!$B:$L,4,0)</f>
        <v>2</v>
      </c>
      <c r="H648">
        <f>IF($D648&lt;4,VLOOKUP($F648,Sheet1!$B:$L,5,0),IF(AND($D648=4,$A648=10),VLOOKUP($F648,Sheet1!$B:$L,5,0),-VLOOKUP($F648,Sheet1!$B:$L,5,0)))</f>
        <v>-100</v>
      </c>
      <c r="I648">
        <f>VLOOKUP($F648,Sheet1!$B:$L,6,0)</f>
        <v>0</v>
      </c>
      <c r="J648" t="str">
        <f>IF($D648&lt;4,VLOOKUP($F648,Sheet1!$B:$L,7,0),IF($D648=4,LEFT(VLOOKUP($F648,Sheet1!$B:$L,7,0),LEN(VLOOKUP($F648,Sheet1!$B:$L,7,0))-1)&amp;INT($A648/10),0))</f>
        <v>action_fit_skill_qudongjianji_1</v>
      </c>
      <c r="K648" t="str">
        <f>VLOOKUP($F648,Sheet1!$B:$L,8,0)</f>
        <v>action_hit_jinsedaoguang</v>
      </c>
      <c r="L648">
        <f>VLOOKUP($F648,Sheet1!$B:$L,9,0)</f>
        <v>0</v>
      </c>
      <c r="M648" s="61">
        <f>VLOOKUP($F648,Sheet1!$B:$L,10,0)</f>
        <v>0</v>
      </c>
    </row>
    <row r="649" spans="1:13">
      <c r="A649">
        <v>20</v>
      </c>
      <c r="B649">
        <v>11120</v>
      </c>
      <c r="C649" t="s">
        <v>58</v>
      </c>
      <c r="D649">
        <v>4</v>
      </c>
      <c r="E649" t="s">
        <v>1754</v>
      </c>
      <c r="F649" t="str">
        <f t="shared" si="10"/>
        <v>驱动骑士4</v>
      </c>
      <c r="G649">
        <f>VLOOKUP($F649,Sheet1!$B:$L,4,0)</f>
        <v>2</v>
      </c>
      <c r="H649">
        <f>IF($D649&lt;4,VLOOKUP($F649,Sheet1!$B:$L,5,0),IF(AND($D649=4,$A649=10),VLOOKUP($F649,Sheet1!$B:$L,5,0),-VLOOKUP($F649,Sheet1!$B:$L,5,0)))</f>
        <v>100</v>
      </c>
      <c r="I649">
        <f>VLOOKUP($F649,Sheet1!$B:$L,6,0)</f>
        <v>0</v>
      </c>
      <c r="J649" t="str">
        <f>IF($D649&lt;4,VLOOKUP($F649,Sheet1!$B:$L,7,0),IF($D649=4,LEFT(VLOOKUP($F649,Sheet1!$B:$L,7,0),LEN(VLOOKUP($F649,Sheet1!$B:$L,7,0))-1)&amp;INT($A649/10),0))</f>
        <v>action_fit_skill_qudongjianji_2</v>
      </c>
      <c r="K649" t="str">
        <f>VLOOKUP($F649,Sheet1!$B:$L,8,0)</f>
        <v>action_hit_jinsedaoguang</v>
      </c>
      <c r="L649">
        <f>VLOOKUP($F649,Sheet1!$B:$L,9,0)</f>
        <v>0</v>
      </c>
      <c r="M649" s="61">
        <f>VLOOKUP($F649,Sheet1!$B:$L,10,0)</f>
        <v>0</v>
      </c>
    </row>
    <row r="650" spans="1:13">
      <c r="A650">
        <v>10</v>
      </c>
      <c r="B650">
        <v>11129</v>
      </c>
      <c r="C650" t="s">
        <v>324</v>
      </c>
      <c r="D650">
        <v>2</v>
      </c>
      <c r="E650" t="s">
        <v>1745</v>
      </c>
      <c r="F650" t="str">
        <f t="shared" si="10"/>
        <v>狮子兽王2</v>
      </c>
      <c r="G650">
        <f>VLOOKUP($F650,Sheet1!$B:$L,4,0)</f>
        <v>2</v>
      </c>
      <c r="H650">
        <f>IF($D650&lt;4,VLOOKUP($F650,Sheet1!$B:$L,5,0),IF(AND($D650=4,$A650=10),VLOOKUP($F650,Sheet1!$B:$L,5,0),-VLOOKUP($F650,Sheet1!$B:$L,5,0)))</f>
        <v>0</v>
      </c>
      <c r="I650">
        <f>VLOOKUP($F650,Sheet1!$B:$L,6,0)</f>
        <v>-100</v>
      </c>
      <c r="J650" t="str">
        <f>IF($D650&lt;4,VLOOKUP($F650,Sheet1!$B:$L,7,0),IF($D650=4,LEFT(VLOOKUP($F650,Sheet1!$B:$L,7,0),LEN(VLOOKUP($F650,Sheet1!$B:$L,7,0))-1)&amp;INT($A650/10),0))</f>
        <v>action_gedou_skill_1</v>
      </c>
      <c r="K650" t="str">
        <f>VLOOKUP($F650,Sheet1!$B:$L,8,0)</f>
        <v>action_gedou_hit_1</v>
      </c>
      <c r="L650">
        <f>VLOOKUP($F650,Sheet1!$B:$L,9,0)</f>
        <v>0</v>
      </c>
      <c r="M650" s="61">
        <f>VLOOKUP($F650,Sheet1!$B:$L,10,0)</f>
        <v>0</v>
      </c>
    </row>
    <row r="651" spans="1:13">
      <c r="A651">
        <v>10</v>
      </c>
      <c r="B651">
        <v>11130</v>
      </c>
      <c r="C651" t="s">
        <v>324</v>
      </c>
      <c r="D651">
        <v>4</v>
      </c>
      <c r="E651" t="s">
        <v>1745</v>
      </c>
      <c r="F651" t="str">
        <f t="shared" si="10"/>
        <v>狮子兽王4</v>
      </c>
      <c r="G651">
        <f>VLOOKUP($F651,Sheet1!$B:$L,4,0)</f>
        <v>2</v>
      </c>
      <c r="H651">
        <f>IF($D651&lt;4,VLOOKUP($F651,Sheet1!$B:$L,5,0),IF(AND($D651=4,$A651=10),VLOOKUP($F651,Sheet1!$B:$L,5,0),-VLOOKUP($F651,Sheet1!$B:$L,5,0)))</f>
        <v>-100</v>
      </c>
      <c r="I651">
        <f>VLOOKUP($F651,Sheet1!$B:$L,6,0)</f>
        <v>-200</v>
      </c>
      <c r="J651" t="str">
        <f>IF($D651&lt;4,VLOOKUP($F651,Sheet1!$B:$L,7,0),IF($D651=4,LEFT(VLOOKUP($F651,Sheet1!$B:$L,7,0),LEN(VLOOKUP($F651,Sheet1!$B:$L,7,0))-1)&amp;INT($A651/10),0))</f>
        <v>action_fit_skill_yixingjudahua_1</v>
      </c>
      <c r="K651" t="str">
        <f>VLOOKUP($F651,Sheet1!$B:$L,8,0)</f>
        <v>action_gedou_hit_1</v>
      </c>
      <c r="L651">
        <f>VLOOKUP($F651,Sheet1!$B:$L,9,0)</f>
        <v>0</v>
      </c>
      <c r="M651" s="61">
        <f>VLOOKUP($F651,Sheet1!$B:$L,10,0)</f>
        <v>0</v>
      </c>
    </row>
    <row r="652" spans="1:13">
      <c r="A652">
        <v>20</v>
      </c>
      <c r="B652">
        <v>11130</v>
      </c>
      <c r="C652" t="s">
        <v>324</v>
      </c>
      <c r="D652">
        <v>4</v>
      </c>
      <c r="E652" t="s">
        <v>1745</v>
      </c>
      <c r="F652" t="str">
        <f t="shared" si="10"/>
        <v>狮子兽王4</v>
      </c>
      <c r="G652">
        <f>VLOOKUP($F652,Sheet1!$B:$L,4,0)</f>
        <v>2</v>
      </c>
      <c r="H652">
        <f>IF($D652&lt;4,VLOOKUP($F652,Sheet1!$B:$L,5,0),IF(AND($D652=4,$A652=10),VLOOKUP($F652,Sheet1!$B:$L,5,0),-VLOOKUP($F652,Sheet1!$B:$L,5,0)))</f>
        <v>100</v>
      </c>
      <c r="I652">
        <f>VLOOKUP($F652,Sheet1!$B:$L,6,0)</f>
        <v>-200</v>
      </c>
      <c r="J652" t="str">
        <f>IF($D652&lt;4,VLOOKUP($F652,Sheet1!$B:$L,7,0),IF($D652=4,LEFT(VLOOKUP($F652,Sheet1!$B:$L,7,0),LEN(VLOOKUP($F652,Sheet1!$B:$L,7,0))-1)&amp;INT($A652/10),0))</f>
        <v>action_fit_skill_yixingjudahua_2</v>
      </c>
      <c r="K652" t="str">
        <f>VLOOKUP($F652,Sheet1!$B:$L,8,0)</f>
        <v>action_gedou_hit_1</v>
      </c>
      <c r="L652">
        <f>VLOOKUP($F652,Sheet1!$B:$L,9,0)</f>
        <v>0</v>
      </c>
      <c r="M652" s="61">
        <f>VLOOKUP($F652,Sheet1!$B:$L,10,0)</f>
        <v>0</v>
      </c>
    </row>
    <row r="653" spans="1:13">
      <c r="A653">
        <v>10</v>
      </c>
      <c r="B653">
        <v>11139</v>
      </c>
      <c r="C653" t="s">
        <v>37</v>
      </c>
      <c r="D653">
        <v>2</v>
      </c>
      <c r="E653" t="s">
        <v>1754</v>
      </c>
      <c r="F653" t="str">
        <f t="shared" si="10"/>
        <v>甜心假面2</v>
      </c>
      <c r="G653">
        <f>VLOOKUP($F653,Sheet1!$B:$L,4,0)</f>
        <v>2</v>
      </c>
      <c r="H653">
        <f>IF($D653&lt;4,VLOOKUP($F653,Sheet1!$B:$L,5,0),IF(AND($D653=4,$A653=10),VLOOKUP($F653,Sheet1!$B:$L,5,0),-VLOOKUP($F653,Sheet1!$B:$L,5,0)))</f>
        <v>0</v>
      </c>
      <c r="I653">
        <f>VLOOKUP($F653,Sheet1!$B:$L,6,0)</f>
        <v>-50</v>
      </c>
      <c r="J653" t="str">
        <f>IF($D653&lt;4,VLOOKUP($F653,Sheet1!$B:$L,7,0),IF($D653=4,LEFT(VLOOKUP($F653,Sheet1!$B:$L,7,0),LEN(VLOOKUP($F653,Sheet1!$B:$L,7,0))-1)&amp;INT($A653/10),0))</f>
        <v>action_skill_shandian</v>
      </c>
      <c r="K653" t="str">
        <f>VLOOKUP($F653,Sheet1!$B:$L,8,0)</f>
        <v>action_skill_shandian_hit</v>
      </c>
      <c r="L653">
        <f>VLOOKUP($F653,Sheet1!$B:$L,9,0)</f>
        <v>0</v>
      </c>
      <c r="M653" s="61">
        <f>VLOOKUP($F653,Sheet1!$B:$L,10,0)</f>
        <v>0</v>
      </c>
    </row>
    <row r="654" spans="1:13">
      <c r="A654">
        <v>10</v>
      </c>
      <c r="B654">
        <v>11140</v>
      </c>
      <c r="C654" t="s">
        <v>37</v>
      </c>
      <c r="D654">
        <v>4</v>
      </c>
      <c r="E654" t="s">
        <v>1754</v>
      </c>
      <c r="F654" t="str">
        <f t="shared" si="10"/>
        <v>甜心假面4</v>
      </c>
      <c r="G654">
        <f>VLOOKUP($F654,Sheet1!$B:$L,4,0)</f>
        <v>2</v>
      </c>
      <c r="H654">
        <f>IF($D654&lt;4,VLOOKUP($F654,Sheet1!$B:$L,5,0),IF(AND($D654=4,$A654=10),VLOOKUP($F654,Sheet1!$B:$L,5,0),-VLOOKUP($F654,Sheet1!$B:$L,5,0)))</f>
        <v>100</v>
      </c>
      <c r="I654">
        <f>VLOOKUP($F654,Sheet1!$B:$L,6,0)</f>
        <v>-100</v>
      </c>
      <c r="J654" t="str">
        <f>IF($D654&lt;4,VLOOKUP($F654,Sheet1!$B:$L,7,0),IF($D654=4,LEFT(VLOOKUP($F654,Sheet1!$B:$L,7,0),LEN(VLOOKUP($F654,Sheet1!$B:$L,7,0))-1)&amp;INT($A654/10),0))</f>
        <v>action_fit_skill_dinashanleiming_1</v>
      </c>
      <c r="K654" t="str">
        <f>VLOOKUP($F654,Sheet1!$B:$L,8,0)</f>
        <v>action_dian_hit_1</v>
      </c>
      <c r="L654">
        <f>VLOOKUP($F654,Sheet1!$B:$L,9,0)</f>
        <v>0</v>
      </c>
      <c r="M654" s="61">
        <f>VLOOKUP($F654,Sheet1!$B:$L,10,0)</f>
        <v>0</v>
      </c>
    </row>
    <row r="655" spans="1:13">
      <c r="A655">
        <v>20</v>
      </c>
      <c r="B655">
        <v>11140</v>
      </c>
      <c r="C655" t="s">
        <v>37</v>
      </c>
      <c r="D655">
        <v>4</v>
      </c>
      <c r="E655" t="s">
        <v>1754</v>
      </c>
      <c r="F655" t="str">
        <f t="shared" si="10"/>
        <v>甜心假面4</v>
      </c>
      <c r="G655">
        <f>VLOOKUP($F655,Sheet1!$B:$L,4,0)</f>
        <v>2</v>
      </c>
      <c r="H655">
        <f>IF($D655&lt;4,VLOOKUP($F655,Sheet1!$B:$L,5,0),IF(AND($D655=4,$A655=10),VLOOKUP($F655,Sheet1!$B:$L,5,0),-VLOOKUP($F655,Sheet1!$B:$L,5,0)))</f>
        <v>-100</v>
      </c>
      <c r="I655">
        <f>VLOOKUP($F655,Sheet1!$B:$L,6,0)</f>
        <v>-100</v>
      </c>
      <c r="J655" t="str">
        <f>IF($D655&lt;4,VLOOKUP($F655,Sheet1!$B:$L,7,0),IF($D655=4,LEFT(VLOOKUP($F655,Sheet1!$B:$L,7,0),LEN(VLOOKUP($F655,Sheet1!$B:$L,7,0))-1)&amp;INT($A655/10),0))</f>
        <v>action_fit_skill_dinashanleiming_2</v>
      </c>
      <c r="K655" t="str">
        <f>VLOOKUP($F655,Sheet1!$B:$L,8,0)</f>
        <v>action_dian_hit_1</v>
      </c>
      <c r="L655">
        <f>VLOOKUP($F655,Sheet1!$B:$L,9,0)</f>
        <v>0</v>
      </c>
      <c r="M655" s="61">
        <f>VLOOKUP($F655,Sheet1!$B:$L,10,0)</f>
        <v>0</v>
      </c>
    </row>
    <row r="656" spans="1:13">
      <c r="A656">
        <v>10</v>
      </c>
      <c r="B656">
        <v>11149</v>
      </c>
      <c r="C656" t="s">
        <v>0</v>
      </c>
      <c r="D656">
        <v>2</v>
      </c>
      <c r="E656" t="s">
        <v>1745</v>
      </c>
      <c r="F656" t="str">
        <f t="shared" si="10"/>
        <v>金属骑士2</v>
      </c>
      <c r="G656">
        <f>VLOOKUP($F656,Sheet1!$B:$L,4,0)</f>
        <v>9</v>
      </c>
      <c r="H656">
        <f>IF($D656&lt;4,VLOOKUP($F656,Sheet1!$B:$L,5,0),IF(AND($D656=4,$A656=10),VLOOKUP($F656,Sheet1!$B:$L,5,0),-VLOOKUP($F656,Sheet1!$B:$L,5,0)))</f>
        <v>0</v>
      </c>
      <c r="I656">
        <f>VLOOKUP($F656,Sheet1!$B:$L,6,0)</f>
        <v>-100</v>
      </c>
      <c r="J656" t="str">
        <f>IF($D656&lt;4,VLOOKUP($F656,Sheet1!$B:$L,7,0),IF($D656=4,LEFT(VLOOKUP($F656,Sheet1!$B:$L,7,0),LEN(VLOOKUP($F656,Sheet1!$B:$L,7,0))-1)&amp;INT($A656/10),0))</f>
        <v>action_skill_daodan_1</v>
      </c>
      <c r="K656" t="str">
        <f>VLOOKUP($F656,Sheet1!$B:$L,8,0)</f>
        <v>action_huo_hit_1</v>
      </c>
      <c r="L656">
        <f>VLOOKUP($F656,Sheet1!$B:$L,9,0)</f>
        <v>0</v>
      </c>
      <c r="M656" s="61">
        <f>VLOOKUP($F656,Sheet1!$B:$L,10,0)</f>
        <v>0</v>
      </c>
    </row>
    <row r="657" spans="1:13">
      <c r="A657">
        <v>10</v>
      </c>
      <c r="B657">
        <v>11150</v>
      </c>
      <c r="C657" t="s">
        <v>0</v>
      </c>
      <c r="D657">
        <v>4</v>
      </c>
      <c r="E657" t="s">
        <v>1745</v>
      </c>
      <c r="F657" t="str">
        <f t="shared" si="10"/>
        <v>金属骑士4</v>
      </c>
      <c r="G657">
        <f>VLOOKUP($F657,Sheet1!$B:$L,4,0)</f>
        <v>2</v>
      </c>
      <c r="H657">
        <f>IF($D657&lt;4,VLOOKUP($F657,Sheet1!$B:$L,5,0),IF(AND($D657=4,$A657=10),VLOOKUP($F657,Sheet1!$B:$L,5,0),-VLOOKUP($F657,Sheet1!$B:$L,5,0)))</f>
        <v>-100</v>
      </c>
      <c r="I657">
        <f>VLOOKUP($F657,Sheet1!$B:$L,6,0)</f>
        <v>-200</v>
      </c>
      <c r="J657" t="str">
        <f>IF($D657&lt;4,VLOOKUP($F657,Sheet1!$B:$L,7,0),IF($D657=4,LEFT(VLOOKUP($F657,Sheet1!$B:$L,7,0),LEN(VLOOKUP($F657,Sheet1!$B:$L,7,0))-1)&amp;INT($A657/10),0))</f>
        <v>action_fit_skill_daodan_1</v>
      </c>
      <c r="K657" t="str">
        <f>VLOOKUP($F657,Sheet1!$B:$L,8,0)</f>
        <v>action_hit_baozha</v>
      </c>
      <c r="L657">
        <f>VLOOKUP($F657,Sheet1!$B:$L,9,0)</f>
        <v>0</v>
      </c>
      <c r="M657" s="61">
        <f>VLOOKUP($F657,Sheet1!$B:$L,10,0)</f>
        <v>0</v>
      </c>
    </row>
    <row r="658" spans="1:13">
      <c r="A658">
        <v>20</v>
      </c>
      <c r="B658">
        <v>11150</v>
      </c>
      <c r="C658" t="s">
        <v>0</v>
      </c>
      <c r="D658">
        <v>4</v>
      </c>
      <c r="E658" t="s">
        <v>1745</v>
      </c>
      <c r="F658" t="str">
        <f t="shared" si="10"/>
        <v>金属骑士4</v>
      </c>
      <c r="G658">
        <f>VLOOKUP($F658,Sheet1!$B:$L,4,0)</f>
        <v>2</v>
      </c>
      <c r="H658">
        <f>IF($D658&lt;4,VLOOKUP($F658,Sheet1!$B:$L,5,0),IF(AND($D658=4,$A658=10),VLOOKUP($F658,Sheet1!$B:$L,5,0),-VLOOKUP($F658,Sheet1!$B:$L,5,0)))</f>
        <v>100</v>
      </c>
      <c r="I658">
        <f>VLOOKUP($F658,Sheet1!$B:$L,6,0)</f>
        <v>-200</v>
      </c>
      <c r="J658" t="str">
        <f>IF($D658&lt;4,VLOOKUP($F658,Sheet1!$B:$L,7,0),IF($D658=4,LEFT(VLOOKUP($F658,Sheet1!$B:$L,7,0),LEN(VLOOKUP($F658,Sheet1!$B:$L,7,0))-1)&amp;INT($A658/10),0))</f>
        <v>action_fit_skill_daodan_2</v>
      </c>
      <c r="K658" t="str">
        <f>VLOOKUP($F658,Sheet1!$B:$L,8,0)</f>
        <v>action_hit_baozha</v>
      </c>
      <c r="L658">
        <f>VLOOKUP($F658,Sheet1!$B:$L,9,0)</f>
        <v>0</v>
      </c>
      <c r="M658" s="61">
        <f>VLOOKUP($F658,Sheet1!$B:$L,10,0)</f>
        <v>0</v>
      </c>
    </row>
    <row r="659" spans="1:13">
      <c r="A659">
        <v>10</v>
      </c>
      <c r="B659">
        <v>11159</v>
      </c>
      <c r="C659" t="s">
        <v>8</v>
      </c>
      <c r="D659">
        <v>2</v>
      </c>
      <c r="E659" t="s">
        <v>1745</v>
      </c>
      <c r="F659" t="str">
        <f t="shared" si="10"/>
        <v>变异巨人2</v>
      </c>
      <c r="G659">
        <f>VLOOKUP($F659,Sheet1!$B:$L,4,0)</f>
        <v>2</v>
      </c>
      <c r="H659">
        <f>IF($D659&lt;4,VLOOKUP($F659,Sheet1!$B:$L,5,0),IF(AND($D659=4,$A659=10),VLOOKUP($F659,Sheet1!$B:$L,5,0),-VLOOKUP($F659,Sheet1!$B:$L,5,0)))</f>
        <v>0</v>
      </c>
      <c r="I659">
        <f>VLOOKUP($F659,Sheet1!$B:$L,6,0)</f>
        <v>-100</v>
      </c>
      <c r="J659" t="str">
        <f>IF($D659&lt;4,VLOOKUP($F659,Sheet1!$B:$L,7,0),IF($D659=4,LEFT(VLOOKUP($F659,Sheet1!$B:$L,7,0),LEN(VLOOKUP($F659,Sheet1!$B:$L,7,0))-1)&amp;INT($A659/10),0))</f>
        <v>action_skill_dadizhenji</v>
      </c>
      <c r="K659" t="str">
        <f>VLOOKUP($F659,Sheet1!$B:$L,8,0)</f>
        <v>action_huo_hit_1</v>
      </c>
      <c r="L659">
        <f>VLOOKUP($F659,Sheet1!$B:$L,9,0)</f>
        <v>0</v>
      </c>
      <c r="M659" s="61">
        <f>VLOOKUP($F659,Sheet1!$B:$L,10,0)</f>
        <v>0</v>
      </c>
    </row>
    <row r="660" spans="1:13">
      <c r="A660">
        <v>10</v>
      </c>
      <c r="B660">
        <v>11160</v>
      </c>
      <c r="C660" t="s">
        <v>8</v>
      </c>
      <c r="D660">
        <v>4</v>
      </c>
      <c r="E660" t="s">
        <v>1745</v>
      </c>
      <c r="F660" t="str">
        <f t="shared" si="10"/>
        <v>变异巨人4</v>
      </c>
      <c r="G660">
        <f>VLOOKUP($F660,Sheet1!$B:$L,4,0)</f>
        <v>2</v>
      </c>
      <c r="H660">
        <f>IF($D660&lt;4,VLOOKUP($F660,Sheet1!$B:$L,5,0),IF(AND($D660=4,$A660=10),VLOOKUP($F660,Sheet1!$B:$L,5,0),-VLOOKUP($F660,Sheet1!$B:$L,5,0)))</f>
        <v>-100</v>
      </c>
      <c r="I660">
        <f>VLOOKUP($F660,Sheet1!$B:$L,6,0)</f>
        <v>-200</v>
      </c>
      <c r="J660" t="str">
        <f>IF($D660&lt;4,VLOOKUP($F660,Sheet1!$B:$L,7,0),IF($D660=4,LEFT(VLOOKUP($F660,Sheet1!$B:$L,7,0),LEN(VLOOKUP($F660,Sheet1!$B:$L,7,0))-1)&amp;INT($A660/10),0))</f>
        <v>action_fit_skill_yixingjudahua_1</v>
      </c>
      <c r="K660" t="str">
        <f>VLOOKUP($F660,Sheet1!$B:$L,8,0)</f>
        <v>action_gedou_hit_1</v>
      </c>
      <c r="L660">
        <f>VLOOKUP($F660,Sheet1!$B:$L,9,0)</f>
        <v>0</v>
      </c>
      <c r="M660" s="61">
        <f>VLOOKUP($F660,Sheet1!$B:$L,10,0)</f>
        <v>0</v>
      </c>
    </row>
    <row r="661" spans="1:13">
      <c r="A661">
        <v>20</v>
      </c>
      <c r="B661">
        <v>11160</v>
      </c>
      <c r="C661" t="s">
        <v>8</v>
      </c>
      <c r="D661">
        <v>4</v>
      </c>
      <c r="E661" t="s">
        <v>1745</v>
      </c>
      <c r="F661" t="str">
        <f t="shared" si="10"/>
        <v>变异巨人4</v>
      </c>
      <c r="G661">
        <f>VLOOKUP($F661,Sheet1!$B:$L,4,0)</f>
        <v>2</v>
      </c>
      <c r="H661">
        <f>IF($D661&lt;4,VLOOKUP($F661,Sheet1!$B:$L,5,0),IF(AND($D661=4,$A661=10),VLOOKUP($F661,Sheet1!$B:$L,5,0),-VLOOKUP($F661,Sheet1!$B:$L,5,0)))</f>
        <v>100</v>
      </c>
      <c r="I661">
        <f>VLOOKUP($F661,Sheet1!$B:$L,6,0)</f>
        <v>-200</v>
      </c>
      <c r="J661" t="str">
        <f>IF($D661&lt;4,VLOOKUP($F661,Sheet1!$B:$L,7,0),IF($D661=4,LEFT(VLOOKUP($F661,Sheet1!$B:$L,7,0),LEN(VLOOKUP($F661,Sheet1!$B:$L,7,0))-1)&amp;INT($A661/10),0))</f>
        <v>action_fit_skill_yixingjudahua_2</v>
      </c>
      <c r="K661" t="str">
        <f>VLOOKUP($F661,Sheet1!$B:$L,8,0)</f>
        <v>action_gedou_hit_1</v>
      </c>
      <c r="L661">
        <f>VLOOKUP($F661,Sheet1!$B:$L,9,0)</f>
        <v>0</v>
      </c>
      <c r="M661" s="61">
        <f>VLOOKUP($F661,Sheet1!$B:$L,10,0)</f>
        <v>0</v>
      </c>
    </row>
    <row r="662" spans="1:13">
      <c r="A662">
        <v>10</v>
      </c>
      <c r="B662">
        <v>11169</v>
      </c>
      <c r="C662" t="s">
        <v>70</v>
      </c>
      <c r="D662">
        <v>2</v>
      </c>
      <c r="E662" t="s">
        <v>1751</v>
      </c>
      <c r="F662" t="str">
        <f t="shared" si="10"/>
        <v>格鲁甘修鲁2</v>
      </c>
      <c r="G662">
        <f>VLOOKUP($F662,Sheet1!$B:$L,4,0)</f>
        <v>1</v>
      </c>
      <c r="H662">
        <f>IF($D662&lt;4,VLOOKUP($F662,Sheet1!$B:$L,5,0),IF(AND($D662=4,$A662=10),VLOOKUP($F662,Sheet1!$B:$L,5,0),-VLOOKUP($F662,Sheet1!$B:$L,5,0)))</f>
        <v>0</v>
      </c>
      <c r="I662">
        <f>VLOOKUP($F662,Sheet1!$B:$L,6,0)</f>
        <v>0</v>
      </c>
      <c r="J662" t="str">
        <f>IF($D662&lt;4,VLOOKUP($F662,Sheet1!$B:$L,7,0),IF($D662=4,LEFT(VLOOKUP($F662,Sheet1!$B:$L,7,0),LEN(VLOOKUP($F662,Sheet1!$B:$L,7,0))-1)&amp;INT($A662/10),0))</f>
        <v>action_yanshi_skill_1</v>
      </c>
      <c r="K662" t="str">
        <f>VLOOKUP($F662,Sheet1!$B:$L,8,0)</f>
        <v>action_yanshi_hit_1</v>
      </c>
      <c r="L662">
        <f>VLOOKUP($F662,Sheet1!$B:$L,9,0)</f>
        <v>0</v>
      </c>
      <c r="M662" s="61">
        <f>VLOOKUP($F662,Sheet1!$B:$L,10,0)</f>
        <v>0</v>
      </c>
    </row>
    <row r="663" spans="1:13">
      <c r="A663">
        <v>10</v>
      </c>
      <c r="B663">
        <v>11170</v>
      </c>
      <c r="C663" t="s">
        <v>70</v>
      </c>
      <c r="D663">
        <v>4</v>
      </c>
      <c r="E663" t="s">
        <v>1751</v>
      </c>
      <c r="F663" t="str">
        <f t="shared" si="10"/>
        <v>格鲁甘修鲁4</v>
      </c>
      <c r="G663">
        <f>VLOOKUP($F663,Sheet1!$B:$L,4,0)</f>
        <v>2</v>
      </c>
      <c r="H663">
        <f>IF($D663&lt;4,VLOOKUP($F663,Sheet1!$B:$L,5,0),IF(AND($D663=4,$A663=10),VLOOKUP($F663,Sheet1!$B:$L,5,0),-VLOOKUP($F663,Sheet1!$B:$L,5,0)))</f>
        <v>-100</v>
      </c>
      <c r="I663">
        <f>VLOOKUP($F663,Sheet1!$B:$L,6,0)</f>
        <v>0</v>
      </c>
      <c r="J663" t="str">
        <f>IF($D663&lt;4,VLOOKUP($F663,Sheet1!$B:$L,7,0),IF($D663=4,LEFT(VLOOKUP($F663,Sheet1!$B:$L,7,0),LEN(VLOOKUP($F663,Sheet1!$B:$L,7,0))-1)&amp;INT($A663/10),0))</f>
        <v>action_dian_skill_heji_man_1</v>
      </c>
      <c r="K663" t="str">
        <f>VLOOKUP($F663,Sheet1!$B:$L,8,0)</f>
        <v>action_dian_hit_1</v>
      </c>
      <c r="L663">
        <f>VLOOKUP($F663,Sheet1!$B:$L,9,0)</f>
        <v>0</v>
      </c>
      <c r="M663" s="61">
        <f>VLOOKUP($F663,Sheet1!$B:$L,10,0)</f>
        <v>0</v>
      </c>
    </row>
    <row r="664" spans="1:13">
      <c r="A664">
        <v>20</v>
      </c>
      <c r="B664">
        <v>11170</v>
      </c>
      <c r="C664" t="s">
        <v>70</v>
      </c>
      <c r="D664">
        <v>4</v>
      </c>
      <c r="E664" t="s">
        <v>1751</v>
      </c>
      <c r="F664" t="str">
        <f t="shared" si="10"/>
        <v>格鲁甘修鲁4</v>
      </c>
      <c r="G664">
        <f>VLOOKUP($F664,Sheet1!$B:$L,4,0)</f>
        <v>2</v>
      </c>
      <c r="H664">
        <f>IF($D664&lt;4,VLOOKUP($F664,Sheet1!$B:$L,5,0),IF(AND($D664=4,$A664=10),VLOOKUP($F664,Sheet1!$B:$L,5,0),-VLOOKUP($F664,Sheet1!$B:$L,5,0)))</f>
        <v>100</v>
      </c>
      <c r="I664">
        <f>VLOOKUP($F664,Sheet1!$B:$L,6,0)</f>
        <v>0</v>
      </c>
      <c r="J664" t="str">
        <f>IF($D664&lt;4,VLOOKUP($F664,Sheet1!$B:$L,7,0),IF($D664=4,LEFT(VLOOKUP($F664,Sheet1!$B:$L,7,0),LEN(VLOOKUP($F664,Sheet1!$B:$L,7,0))-1)&amp;INT($A664/10),0))</f>
        <v>action_dian_skill_heji_man_2</v>
      </c>
      <c r="K664" t="str">
        <f>VLOOKUP($F664,Sheet1!$B:$L,8,0)</f>
        <v>action_dian_hit_1</v>
      </c>
      <c r="L664">
        <f>VLOOKUP($F664,Sheet1!$B:$L,9,0)</f>
        <v>0</v>
      </c>
      <c r="M664" s="61">
        <f>VLOOKUP($F664,Sheet1!$B:$L,10,0)</f>
        <v>0</v>
      </c>
    </row>
    <row r="665" spans="1:13">
      <c r="A665">
        <v>10</v>
      </c>
      <c r="B665">
        <v>11179</v>
      </c>
      <c r="C665" t="s">
        <v>65</v>
      </c>
      <c r="D665">
        <v>2</v>
      </c>
      <c r="E665" t="s">
        <v>1754</v>
      </c>
      <c r="F665" t="str">
        <f t="shared" si="10"/>
        <v>阿修罗盔甲2</v>
      </c>
      <c r="G665">
        <f>VLOOKUP($F665,Sheet1!$B:$L,4,0)</f>
        <v>2</v>
      </c>
      <c r="H665">
        <f>IF($D665&lt;4,VLOOKUP($F665,Sheet1!$B:$L,5,0),IF(AND($D665=4,$A665=10),VLOOKUP($F665,Sheet1!$B:$L,5,0),-VLOOKUP($F665,Sheet1!$B:$L,5,0)))</f>
        <v>0</v>
      </c>
      <c r="I665">
        <f>VLOOKUP($F665,Sheet1!$B:$L,6,0)</f>
        <v>-100</v>
      </c>
      <c r="J665" t="str">
        <f>IF($D665&lt;4,VLOOKUP($F665,Sheet1!$B:$L,7,0),IF($D665=4,LEFT(VLOOKUP($F665,Sheet1!$B:$L,7,0),LEN(VLOOKUP($F665,Sheet1!$B:$L,7,0))-1)&amp;INT($A665/10),0))</f>
        <v>action_skill_quanji</v>
      </c>
      <c r="K665" t="str">
        <f>VLOOKUP($F665,Sheet1!$B:$L,8,0)</f>
        <v>action_gedou_pt_hit_1</v>
      </c>
      <c r="L665">
        <f>VLOOKUP($F665,Sheet1!$B:$L,9,0)</f>
        <v>0</v>
      </c>
      <c r="M665" s="61">
        <f>VLOOKUP($F665,Sheet1!$B:$L,10,0)</f>
        <v>0</v>
      </c>
    </row>
    <row r="666" spans="1:13">
      <c r="A666">
        <v>10</v>
      </c>
      <c r="B666">
        <v>11180</v>
      </c>
      <c r="C666" t="s">
        <v>65</v>
      </c>
      <c r="D666">
        <v>4</v>
      </c>
      <c r="E666" t="s">
        <v>1754</v>
      </c>
      <c r="F666" t="str">
        <f t="shared" si="10"/>
        <v>阿修罗盔甲4</v>
      </c>
      <c r="G666">
        <f>VLOOKUP($F666,Sheet1!$B:$L,4,0)</f>
        <v>2</v>
      </c>
      <c r="H666">
        <f>IF($D666&lt;4,VLOOKUP($F666,Sheet1!$B:$L,5,0),IF(AND($D666=4,$A666=10),VLOOKUP($F666,Sheet1!$B:$L,5,0),-VLOOKUP($F666,Sheet1!$B:$L,5,0)))</f>
        <v>-100</v>
      </c>
      <c r="I666">
        <f>VLOOKUP($F666,Sheet1!$B:$L,6,0)</f>
        <v>-200</v>
      </c>
      <c r="J666" t="str">
        <f>IF($D666&lt;4,VLOOKUP($F666,Sheet1!$B:$L,7,0),IF($D666=4,LEFT(VLOOKUP($F666,Sheet1!$B:$L,7,0),LEN(VLOOKUP($F666,Sheet1!$B:$L,7,0))-1)&amp;INT($A666/10),0))</f>
        <v>action_fit_skill_yixingjudahua_1</v>
      </c>
      <c r="K666" t="str">
        <f>VLOOKUP($F666,Sheet1!$B:$L,8,0)</f>
        <v>action_gedou_hit_1</v>
      </c>
      <c r="L666">
        <f>VLOOKUP($F666,Sheet1!$B:$L,9,0)</f>
        <v>0</v>
      </c>
      <c r="M666" s="61">
        <f>VLOOKUP($F666,Sheet1!$B:$L,10,0)</f>
        <v>0</v>
      </c>
    </row>
    <row r="667" spans="1:13">
      <c r="A667">
        <v>20</v>
      </c>
      <c r="B667">
        <v>11180</v>
      </c>
      <c r="C667" t="s">
        <v>65</v>
      </c>
      <c r="D667">
        <v>4</v>
      </c>
      <c r="E667" t="s">
        <v>1754</v>
      </c>
      <c r="F667" t="str">
        <f t="shared" si="10"/>
        <v>阿修罗盔甲4</v>
      </c>
      <c r="G667">
        <f>VLOOKUP($F667,Sheet1!$B:$L,4,0)</f>
        <v>2</v>
      </c>
      <c r="H667">
        <f>IF($D667&lt;4,VLOOKUP($F667,Sheet1!$B:$L,5,0),IF(AND($D667=4,$A667=10),VLOOKUP($F667,Sheet1!$B:$L,5,0),-VLOOKUP($F667,Sheet1!$B:$L,5,0)))</f>
        <v>100</v>
      </c>
      <c r="I667">
        <f>VLOOKUP($F667,Sheet1!$B:$L,6,0)</f>
        <v>-200</v>
      </c>
      <c r="J667" t="str">
        <f>IF($D667&lt;4,VLOOKUP($F667,Sheet1!$B:$L,7,0),IF($D667=4,LEFT(VLOOKUP($F667,Sheet1!$B:$L,7,0),LEN(VLOOKUP($F667,Sheet1!$B:$L,7,0))-1)&amp;INT($A667/10),0))</f>
        <v>action_fit_skill_yixingjudahua_2</v>
      </c>
      <c r="K667" t="str">
        <f>VLOOKUP($F667,Sheet1!$B:$L,8,0)</f>
        <v>action_gedou_hit_1</v>
      </c>
      <c r="L667">
        <f>VLOOKUP($F667,Sheet1!$B:$L,9,0)</f>
        <v>0</v>
      </c>
      <c r="M667" s="61">
        <f>VLOOKUP($F667,Sheet1!$B:$L,10,0)</f>
        <v>0</v>
      </c>
    </row>
    <row r="668" spans="1:13">
      <c r="A668">
        <v>10</v>
      </c>
      <c r="B668">
        <v>11189</v>
      </c>
      <c r="C668" t="s">
        <v>61</v>
      </c>
      <c r="D668">
        <v>2</v>
      </c>
      <c r="E668" t="s">
        <v>1748</v>
      </c>
      <c r="F668" t="str">
        <f t="shared" si="10"/>
        <v>外星女王2</v>
      </c>
      <c r="G668">
        <f>VLOOKUP($F668,Sheet1!$B:$L,4,0)</f>
        <v>1</v>
      </c>
      <c r="H668">
        <f>IF($D668&lt;4,VLOOKUP($F668,Sheet1!$B:$L,5,0),IF(AND($D668=4,$A668=10),VLOOKUP($F668,Sheet1!$B:$L,5,0),-VLOOKUP($F668,Sheet1!$B:$L,5,0)))</f>
        <v>0</v>
      </c>
      <c r="I668">
        <f>VLOOKUP($F668,Sheet1!$B:$L,6,0)</f>
        <v>0</v>
      </c>
      <c r="J668" t="str">
        <f>IF($D668&lt;4,VLOOKUP($F668,Sheet1!$B:$L,7,0),IF($D668=4,LEFT(VLOOKUP($F668,Sheet1!$B:$L,7,0),LEN(VLOOKUP($F668,Sheet1!$B:$L,7,0))-1)&amp;INT($A668/10),0))</f>
        <v>action_dian_skill_1</v>
      </c>
      <c r="K668" t="str">
        <f>VLOOKUP($F668,Sheet1!$B:$L,8,0)</f>
        <v>action_dian_hit_1</v>
      </c>
      <c r="L668">
        <f>VLOOKUP($F668,Sheet1!$B:$L,9,0)</f>
        <v>0</v>
      </c>
      <c r="M668" s="61">
        <f>VLOOKUP($F668,Sheet1!$B:$L,10,0)</f>
        <v>0</v>
      </c>
    </row>
    <row r="669" spans="1:13">
      <c r="A669">
        <v>10</v>
      </c>
      <c r="B669">
        <v>11190</v>
      </c>
      <c r="C669" t="s">
        <v>61</v>
      </c>
      <c r="D669">
        <v>4</v>
      </c>
      <c r="E669" t="s">
        <v>1748</v>
      </c>
      <c r="F669" t="str">
        <f t="shared" si="10"/>
        <v>外星女王4</v>
      </c>
      <c r="G669">
        <f>VLOOKUP($F669,Sheet1!$B:$L,4,0)</f>
        <v>2</v>
      </c>
      <c r="H669">
        <f>IF($D669&lt;4,VLOOKUP($F669,Sheet1!$B:$L,5,0),IF(AND($D669=4,$A669=10),VLOOKUP($F669,Sheet1!$B:$L,5,0),-VLOOKUP($F669,Sheet1!$B:$L,5,0)))</f>
        <v>100</v>
      </c>
      <c r="I669">
        <f>VLOOKUP($F669,Sheet1!$B:$L,6,0)</f>
        <v>-100</v>
      </c>
      <c r="J669" t="str">
        <f>IF($D669&lt;4,VLOOKUP($F669,Sheet1!$B:$L,7,0),IF($D669=4,LEFT(VLOOKUP($F669,Sheet1!$B:$L,7,0),LEN(VLOOKUP($F669,Sheet1!$B:$L,7,0))-1)&amp;INT($A669/10),0))</f>
        <v>action_fit_skill_nvwangfengfan_1</v>
      </c>
      <c r="K669" t="str">
        <f>VLOOKUP($F669,Sheet1!$B:$L,8,0)</f>
        <v>action_hit_1</v>
      </c>
      <c r="L669">
        <f>VLOOKUP($F669,Sheet1!$B:$L,9,0)</f>
        <v>0</v>
      </c>
      <c r="M669" s="61">
        <f>VLOOKUP($F669,Sheet1!$B:$L,10,0)</f>
        <v>0</v>
      </c>
    </row>
    <row r="670" spans="1:13">
      <c r="A670">
        <v>20</v>
      </c>
      <c r="B670">
        <v>11190</v>
      </c>
      <c r="C670" t="s">
        <v>61</v>
      </c>
      <c r="D670">
        <v>4</v>
      </c>
      <c r="E670" t="s">
        <v>1748</v>
      </c>
      <c r="F670" t="str">
        <f t="shared" si="10"/>
        <v>外星女王4</v>
      </c>
      <c r="G670">
        <f>VLOOKUP($F670,Sheet1!$B:$L,4,0)</f>
        <v>2</v>
      </c>
      <c r="H670">
        <f>IF($D670&lt;4,VLOOKUP($F670,Sheet1!$B:$L,5,0),IF(AND($D670=4,$A670=10),VLOOKUP($F670,Sheet1!$B:$L,5,0),-VLOOKUP($F670,Sheet1!$B:$L,5,0)))</f>
        <v>-100</v>
      </c>
      <c r="I670">
        <f>VLOOKUP($F670,Sheet1!$B:$L,6,0)</f>
        <v>-100</v>
      </c>
      <c r="J670" t="str">
        <f>IF($D670&lt;4,VLOOKUP($F670,Sheet1!$B:$L,7,0),IF($D670=4,LEFT(VLOOKUP($F670,Sheet1!$B:$L,7,0),LEN(VLOOKUP($F670,Sheet1!$B:$L,7,0))-1)&amp;INT($A670/10),0))</f>
        <v>action_fit_skill_nvwangfengfan_2</v>
      </c>
      <c r="K670" t="str">
        <f>VLOOKUP($F670,Sheet1!$B:$L,8,0)</f>
        <v>action_hit_1</v>
      </c>
      <c r="L670">
        <f>VLOOKUP($F670,Sheet1!$B:$L,9,0)</f>
        <v>0</v>
      </c>
      <c r="M670" s="61">
        <f>VLOOKUP($F670,Sheet1!$B:$L,10,0)</f>
        <v>0</v>
      </c>
    </row>
    <row r="671" spans="1:13">
      <c r="A671">
        <v>10</v>
      </c>
      <c r="B671">
        <v>11199</v>
      </c>
      <c r="C671" t="s">
        <v>34</v>
      </c>
      <c r="D671">
        <v>2</v>
      </c>
      <c r="E671" t="s">
        <v>1745</v>
      </c>
      <c r="F671" t="str">
        <f t="shared" si="10"/>
        <v>波罗斯2</v>
      </c>
      <c r="G671">
        <f>VLOOKUP($F671,Sheet1!$B:$L,4,0)</f>
        <v>2</v>
      </c>
      <c r="H671">
        <f>IF($D671&lt;4,VLOOKUP($F671,Sheet1!$B:$L,5,0),IF(AND($D671=4,$A671=10),VLOOKUP($F671,Sheet1!$B:$L,5,0),-VLOOKUP($F671,Sheet1!$B:$L,5,0)))</f>
        <v>0</v>
      </c>
      <c r="I671">
        <f>VLOOKUP($F671,Sheet1!$B:$L,6,0)</f>
        <v>-200</v>
      </c>
      <c r="J671" t="str">
        <f>IF($D671&lt;4,VLOOKUP($F671,Sheet1!$B:$L,7,0),IF($D671=4,LEFT(VLOOKUP($F671,Sheet1!$B:$L,7,0),LEN(VLOOKUP($F671,Sheet1!$B:$L,7,0))-1)&amp;INT($A671/10),0))</f>
        <v>action_skill_liuxingbaofa</v>
      </c>
      <c r="K671" t="str">
        <f>VLOOKUP($F671,Sheet1!$B:$L,8,0)</f>
        <v>action_hit_1</v>
      </c>
      <c r="L671" t="str">
        <f>VLOOKUP($F671,Sheet1!$B:$L,9,0)</f>
        <v>action_jiaxue_hit_1</v>
      </c>
      <c r="M671" s="61">
        <f>VLOOKUP($F671,Sheet1!$B:$L,10,0)</f>
        <v>0</v>
      </c>
    </row>
    <row r="672" spans="1:13">
      <c r="A672">
        <v>10</v>
      </c>
      <c r="B672">
        <v>11200</v>
      </c>
      <c r="C672" t="s">
        <v>34</v>
      </c>
      <c r="D672">
        <v>4</v>
      </c>
      <c r="E672" t="s">
        <v>1745</v>
      </c>
      <c r="F672" t="str">
        <f t="shared" si="10"/>
        <v>波罗斯4</v>
      </c>
      <c r="G672">
        <f>VLOOKUP($F672,Sheet1!$B:$L,4,0)</f>
        <v>2</v>
      </c>
      <c r="H672">
        <f>IF($D672&lt;4,VLOOKUP($F672,Sheet1!$B:$L,5,0),IF(AND($D672=4,$A672=10),VLOOKUP($F672,Sheet1!$B:$L,5,0),-VLOOKUP($F672,Sheet1!$B:$L,5,0)))</f>
        <v>-100</v>
      </c>
      <c r="I672">
        <f>VLOOKUP($F672,Sheet1!$B:$L,6,0)</f>
        <v>-300</v>
      </c>
      <c r="J672" t="str">
        <f>IF($D672&lt;4,VLOOKUP($F672,Sheet1!$B:$L,7,0),IF($D672=4,LEFT(VLOOKUP($F672,Sheet1!$B:$L,7,0),LEN(VLOOKUP($F672,Sheet1!$B:$L,7,0))-1)&amp;INT($A672/10),0))</f>
        <v>action_fit_skill_paoxiaopao_1</v>
      </c>
      <c r="K672" t="str">
        <f>VLOOKUP($F672,Sheet1!$B:$L,8,0)</f>
        <v>action_hit_1</v>
      </c>
      <c r="L672" t="str">
        <f>VLOOKUP($F672,Sheet1!$B:$L,9,0)</f>
        <v>action_jiaxue_hit_1</v>
      </c>
      <c r="M672" s="61">
        <f>VLOOKUP($F672,Sheet1!$B:$L,10,0)</f>
        <v>0</v>
      </c>
    </row>
    <row r="673" spans="1:13">
      <c r="A673">
        <v>20</v>
      </c>
      <c r="B673">
        <v>11200</v>
      </c>
      <c r="C673" t="s">
        <v>34</v>
      </c>
      <c r="D673">
        <v>4</v>
      </c>
      <c r="E673" t="s">
        <v>1745</v>
      </c>
      <c r="F673" t="str">
        <f t="shared" si="10"/>
        <v>波罗斯4</v>
      </c>
      <c r="G673">
        <f>VLOOKUP($F673,Sheet1!$B:$L,4,0)</f>
        <v>2</v>
      </c>
      <c r="H673">
        <f>IF($D673&lt;4,VLOOKUP($F673,Sheet1!$B:$L,5,0),IF(AND($D673=4,$A673=10),VLOOKUP($F673,Sheet1!$B:$L,5,0),-VLOOKUP($F673,Sheet1!$B:$L,5,0)))</f>
        <v>100</v>
      </c>
      <c r="I673">
        <f>VLOOKUP($F673,Sheet1!$B:$L,6,0)</f>
        <v>-300</v>
      </c>
      <c r="J673" t="str">
        <f>IF($D673&lt;4,VLOOKUP($F673,Sheet1!$B:$L,7,0),IF($D673=4,LEFT(VLOOKUP($F673,Sheet1!$B:$L,7,0),LEN(VLOOKUP($F673,Sheet1!$B:$L,7,0))-1)&amp;INT($A673/10),0))</f>
        <v>action_fit_skill_paoxiaopao_2</v>
      </c>
      <c r="K673" t="str">
        <f>VLOOKUP($F673,Sheet1!$B:$L,8,0)</f>
        <v>action_hit_1</v>
      </c>
      <c r="L673" t="str">
        <f>VLOOKUP($F673,Sheet1!$B:$L,9,0)</f>
        <v>action_jiaxue_hit_1</v>
      </c>
      <c r="M673" s="61">
        <f>VLOOKUP($F673,Sheet1!$B:$L,10,0)</f>
        <v>0</v>
      </c>
    </row>
    <row r="674" spans="1:13">
      <c r="A674">
        <v>10</v>
      </c>
      <c r="B674">
        <v>11209</v>
      </c>
      <c r="C674" t="s">
        <v>28</v>
      </c>
      <c r="D674">
        <v>2</v>
      </c>
      <c r="E674" t="s">
        <v>1745</v>
      </c>
      <c r="F674" t="str">
        <f t="shared" si="10"/>
        <v>小龙卷2</v>
      </c>
      <c r="G674">
        <f>VLOOKUP($F674,Sheet1!$B:$L,4,0)</f>
        <v>2</v>
      </c>
      <c r="H674">
        <f>IF($D674&lt;4,VLOOKUP($F674,Sheet1!$B:$L,5,0),IF(AND($D674=4,$A674=10),VLOOKUP($F674,Sheet1!$B:$L,5,0),-VLOOKUP($F674,Sheet1!$B:$L,5,0)))</f>
        <v>0</v>
      </c>
      <c r="I674">
        <f>VLOOKUP($F674,Sheet1!$B:$L,6,0)</f>
        <v>-100</v>
      </c>
      <c r="J674" t="str">
        <f>IF($D674&lt;4,VLOOKUP($F674,Sheet1!$B:$L,7,0),IF($D674=4,LEFT(VLOOKUP($F674,Sheet1!$B:$L,7,0),LEN(VLOOKUP($F674,Sheet1!$B:$L,7,0))-1)&amp;INT($A674/10),0))</f>
        <v>action_skill_chaonengliuxing</v>
      </c>
      <c r="K674" t="str">
        <f>VLOOKUP($F674,Sheet1!$B:$L,8,0)</f>
        <v>action_huo_hit_1</v>
      </c>
      <c r="L674">
        <f>VLOOKUP($F674,Sheet1!$B:$L,9,0)</f>
        <v>0</v>
      </c>
      <c r="M674" s="61">
        <f>VLOOKUP($F674,Sheet1!$B:$L,10,0)</f>
        <v>0</v>
      </c>
    </row>
    <row r="675" spans="1:13">
      <c r="A675">
        <v>10</v>
      </c>
      <c r="B675">
        <v>11210</v>
      </c>
      <c r="C675" t="s">
        <v>28</v>
      </c>
      <c r="D675">
        <v>4</v>
      </c>
      <c r="E675" t="s">
        <v>1745</v>
      </c>
      <c r="F675" t="str">
        <f t="shared" si="10"/>
        <v>小龙卷4</v>
      </c>
      <c r="G675">
        <f>VLOOKUP($F675,Sheet1!$B:$L,4,0)</f>
        <v>2</v>
      </c>
      <c r="H675">
        <f>IF($D675&lt;4,VLOOKUP($F675,Sheet1!$B:$L,5,0),IF(AND($D675=4,$A675=10),VLOOKUP($F675,Sheet1!$B:$L,5,0),-VLOOKUP($F675,Sheet1!$B:$L,5,0)))</f>
        <v>100</v>
      </c>
      <c r="I675">
        <f>VLOOKUP($F675,Sheet1!$B:$L,6,0)</f>
        <v>-200</v>
      </c>
      <c r="J675" t="str">
        <f>IF($D675&lt;4,VLOOKUP($F675,Sheet1!$B:$L,7,0),IF($D675=4,LEFT(VLOOKUP($F675,Sheet1!$B:$L,7,0),LEN(VLOOKUP($F675,Sheet1!$B:$L,7,0))-1)&amp;INT($A675/10),0))</f>
        <v>action_fit_skill_xuanzhuanfengbao_1</v>
      </c>
      <c r="K675" t="str">
        <f>VLOOKUP($F675,Sheet1!$B:$L,8,0)</f>
        <v>action_dian_pt_hit_1</v>
      </c>
      <c r="L675">
        <f>VLOOKUP($F675,Sheet1!$B:$L,9,0)</f>
        <v>0</v>
      </c>
      <c r="M675" s="61">
        <f>VLOOKUP($F675,Sheet1!$B:$L,10,0)</f>
        <v>0</v>
      </c>
    </row>
    <row r="676" spans="1:13">
      <c r="A676">
        <v>20</v>
      </c>
      <c r="B676">
        <v>11210</v>
      </c>
      <c r="C676" t="s">
        <v>28</v>
      </c>
      <c r="D676">
        <v>4</v>
      </c>
      <c r="E676" t="s">
        <v>1745</v>
      </c>
      <c r="F676" t="str">
        <f t="shared" si="10"/>
        <v>小龙卷4</v>
      </c>
      <c r="G676">
        <f>VLOOKUP($F676,Sheet1!$B:$L,4,0)</f>
        <v>2</v>
      </c>
      <c r="H676">
        <f>IF($D676&lt;4,VLOOKUP($F676,Sheet1!$B:$L,5,0),IF(AND($D676=4,$A676=10),VLOOKUP($F676,Sheet1!$B:$L,5,0),-VLOOKUP($F676,Sheet1!$B:$L,5,0)))</f>
        <v>-100</v>
      </c>
      <c r="I676">
        <f>VLOOKUP($F676,Sheet1!$B:$L,6,0)</f>
        <v>-200</v>
      </c>
      <c r="J676" t="str">
        <f>IF($D676&lt;4,VLOOKUP($F676,Sheet1!$B:$L,7,0),IF($D676=4,LEFT(VLOOKUP($F676,Sheet1!$B:$L,7,0),LEN(VLOOKUP($F676,Sheet1!$B:$L,7,0))-1)&amp;INT($A676/10),0))</f>
        <v>action_fit_skill_xuanzhuanfengbao_2</v>
      </c>
      <c r="K676" t="str">
        <f>VLOOKUP($F676,Sheet1!$B:$L,8,0)</f>
        <v>action_dian_pt_hit_1</v>
      </c>
      <c r="L676">
        <f>VLOOKUP($F676,Sheet1!$B:$L,9,0)</f>
        <v>0</v>
      </c>
      <c r="M676" s="61">
        <f>VLOOKUP($F676,Sheet1!$B:$L,10,0)</f>
        <v>0</v>
      </c>
    </row>
    <row r="677" spans="1:13">
      <c r="A677">
        <v>10</v>
      </c>
      <c r="B677">
        <v>11219</v>
      </c>
      <c r="C677" t="s">
        <v>317</v>
      </c>
      <c r="D677">
        <v>2</v>
      </c>
      <c r="E677" t="s">
        <v>1745</v>
      </c>
      <c r="F677" t="str">
        <f t="shared" si="10"/>
        <v>琦玉2</v>
      </c>
      <c r="G677">
        <f>VLOOKUP($F677,Sheet1!$B:$L,4,0)</f>
        <v>2</v>
      </c>
      <c r="H677">
        <f>IF($D677&lt;4,VLOOKUP($F677,Sheet1!$B:$L,5,0),IF(AND($D677=4,$A677=10),VLOOKUP($F677,Sheet1!$B:$L,5,0),-VLOOKUP($F677,Sheet1!$B:$L,5,0)))</f>
        <v>0</v>
      </c>
      <c r="I677">
        <f>VLOOKUP($F677,Sheet1!$B:$L,6,0)</f>
        <v>-100</v>
      </c>
      <c r="J677" t="str">
        <f>IF($D677&lt;4,VLOOKUP($F677,Sheet1!$B:$L,7,0),IF($D677=4,LEFT(VLOOKUP($F677,Sheet1!$B:$L,7,0),LEN(VLOOKUP($F677,Sheet1!$B:$L,7,0))-1)&amp;INT($A677/10),0))</f>
        <v>action_skill_lianxuputongquan</v>
      </c>
      <c r="K677" t="str">
        <f>VLOOKUP($F677,Sheet1!$B:$L,8,0)</f>
        <v>action_gedou_pt_hit_1</v>
      </c>
      <c r="L677">
        <f>VLOOKUP($F677,Sheet1!$B:$L,9,0)</f>
        <v>0</v>
      </c>
      <c r="M677" s="61">
        <f>VLOOKUP($F677,Sheet1!$B:$L,10,0)</f>
        <v>0</v>
      </c>
    </row>
    <row r="678" spans="1:13">
      <c r="A678">
        <v>10</v>
      </c>
      <c r="B678">
        <v>11220</v>
      </c>
      <c r="C678" t="s">
        <v>317</v>
      </c>
      <c r="D678">
        <v>4</v>
      </c>
      <c r="E678" t="s">
        <v>1745</v>
      </c>
      <c r="F678" t="str">
        <f t="shared" si="10"/>
        <v>琦玉4</v>
      </c>
      <c r="G678">
        <f>VLOOKUP($F678,Sheet1!$B:$L,4,0)</f>
        <v>2</v>
      </c>
      <c r="H678">
        <f>IF($D678&lt;4,VLOOKUP($F678,Sheet1!$B:$L,5,0),IF(AND($D678=4,$A678=10),VLOOKUP($F678,Sheet1!$B:$L,5,0),-VLOOKUP($F678,Sheet1!$B:$L,5,0)))</f>
        <v>0</v>
      </c>
      <c r="I678">
        <f>VLOOKUP($F678,Sheet1!$B:$L,6,0)</f>
        <v>0</v>
      </c>
      <c r="J678" t="str">
        <f>IF($D678&lt;4,VLOOKUP($F678,Sheet1!$B:$L,7,0),IF($D678=4,LEFT(VLOOKUP($F678,Sheet1!$B:$L,7,0),LEN(VLOOKUP($F678,Sheet1!$B:$L,7,0))-1)&amp;INT($A678/10),0))</f>
        <v>action_fit_skill_renzhenouda_1</v>
      </c>
      <c r="K678" t="str">
        <f>VLOOKUP($F678,Sheet1!$B:$L,8,0)</f>
        <v>action_gedou_pt_hit_1</v>
      </c>
      <c r="L678">
        <f>VLOOKUP($F678,Sheet1!$B:$L,9,0)</f>
        <v>0</v>
      </c>
      <c r="M678" s="61">
        <f>VLOOKUP($F678,Sheet1!$B:$L,10,0)</f>
        <v>0</v>
      </c>
    </row>
    <row r="679" spans="1:13">
      <c r="A679">
        <v>20</v>
      </c>
      <c r="B679">
        <v>11220</v>
      </c>
      <c r="C679" t="s">
        <v>317</v>
      </c>
      <c r="D679">
        <v>4</v>
      </c>
      <c r="E679" t="s">
        <v>1745</v>
      </c>
      <c r="F679" t="str">
        <f t="shared" si="10"/>
        <v>琦玉4</v>
      </c>
      <c r="G679">
        <f>VLOOKUP($F679,Sheet1!$B:$L,4,0)</f>
        <v>2</v>
      </c>
      <c r="H679">
        <f>IF($D679&lt;4,VLOOKUP($F679,Sheet1!$B:$L,5,0),IF(AND($D679=4,$A679=10),VLOOKUP($F679,Sheet1!$B:$L,5,0),-VLOOKUP($F679,Sheet1!$B:$L,5,0)))</f>
        <v>0</v>
      </c>
      <c r="I679">
        <f>VLOOKUP($F679,Sheet1!$B:$L,6,0)</f>
        <v>0</v>
      </c>
      <c r="J679" t="str">
        <f>IF($D679&lt;4,VLOOKUP($F679,Sheet1!$B:$L,7,0),IF($D679=4,LEFT(VLOOKUP($F679,Sheet1!$B:$L,7,0),LEN(VLOOKUP($F679,Sheet1!$B:$L,7,0))-1)&amp;INT($A679/10),0))</f>
        <v>action_fit_skill_renzhenouda_2</v>
      </c>
      <c r="K679" t="str">
        <f>VLOOKUP($F679,Sheet1!$B:$L,8,0)</f>
        <v>action_gedou_pt_hit_1</v>
      </c>
      <c r="L679">
        <f>VLOOKUP($F679,Sheet1!$B:$L,9,0)</f>
        <v>0</v>
      </c>
      <c r="M679" s="61">
        <f>VLOOKUP($F679,Sheet1!$B:$L,10,0)</f>
        <v>0</v>
      </c>
    </row>
    <row r="680" spans="1:13">
      <c r="A680">
        <v>30</v>
      </c>
      <c r="B680">
        <v>11220</v>
      </c>
      <c r="C680" t="s">
        <v>317</v>
      </c>
      <c r="D680">
        <v>4</v>
      </c>
      <c r="E680" t="s">
        <v>1745</v>
      </c>
      <c r="F680" t="str">
        <f t="shared" si="10"/>
        <v>琦玉4</v>
      </c>
      <c r="G680">
        <f>VLOOKUP($F680,Sheet1!$B:$L,4,0)</f>
        <v>2</v>
      </c>
      <c r="H680">
        <f>IF($D680&lt;4,VLOOKUP($F680,Sheet1!$B:$L,5,0),IF(AND($D680=4,$A680=10),VLOOKUP($F680,Sheet1!$B:$L,5,0),-VLOOKUP($F680,Sheet1!$B:$L,5,0)))</f>
        <v>0</v>
      </c>
      <c r="I680">
        <f>VLOOKUP($F680,Sheet1!$B:$L,6,0)</f>
        <v>0</v>
      </c>
      <c r="J680" t="str">
        <f>IF($D680&lt;4,VLOOKUP($F680,Sheet1!$B:$L,7,0),IF($D680=4,LEFT(VLOOKUP($F680,Sheet1!$B:$L,7,0),LEN(VLOOKUP($F680,Sheet1!$B:$L,7,0))-1)&amp;INT($A680/10),0))</f>
        <v>action_fit_skill_renzhenouda_3</v>
      </c>
      <c r="K680" t="str">
        <f>VLOOKUP($F680,Sheet1!$B:$L,8,0)</f>
        <v>action_gedou_pt_hit_1</v>
      </c>
      <c r="L680">
        <f>VLOOKUP($F680,Sheet1!$B:$L,9,0)</f>
        <v>0</v>
      </c>
      <c r="M680" s="61">
        <f>VLOOKUP($F680,Sheet1!$B:$L,10,0)</f>
        <v>0</v>
      </c>
    </row>
    <row r="681" spans="1:13">
      <c r="A681">
        <v>10</v>
      </c>
      <c r="B681">
        <v>11229</v>
      </c>
      <c r="C681" t="s">
        <v>5</v>
      </c>
      <c r="D681">
        <v>2</v>
      </c>
      <c r="E681" t="s">
        <v>1747</v>
      </c>
      <c r="F681" t="str">
        <f t="shared" si="10"/>
        <v>深海之王2</v>
      </c>
      <c r="G681">
        <f>VLOOKUP($F681,Sheet1!$B:$L,4,0)</f>
        <v>7</v>
      </c>
      <c r="H681">
        <f>IF($D681&lt;4,VLOOKUP($F681,Sheet1!$B:$L,5,0),IF(AND($D681=4,$A681=10),VLOOKUP($F681,Sheet1!$B:$L,5,0),-VLOOKUP($F681,Sheet1!$B:$L,5,0)))</f>
        <v>0</v>
      </c>
      <c r="I681">
        <f>VLOOKUP($F681,Sheet1!$B:$L,6,0)</f>
        <v>-100</v>
      </c>
      <c r="J681" t="str">
        <f>IF($D681&lt;4,VLOOKUP($F681,Sheet1!$B:$L,7,0),IF($D681=4,LEFT(VLOOKUP($F681,Sheet1!$B:$L,7,0),LEN(VLOOKUP($F681,Sheet1!$B:$L,7,0))-1)&amp;INT($A681/10),0))</f>
        <v>action_skill_quanji_lvse</v>
      </c>
      <c r="K681" t="str">
        <f>VLOOKUP($F681,Sheet1!$B:$L,8,0)</f>
        <v>action_gedou_pt_hit_1</v>
      </c>
      <c r="L681">
        <f>VLOOKUP($F681,Sheet1!$B:$L,9,0)</f>
        <v>0</v>
      </c>
      <c r="M681" s="61">
        <f>VLOOKUP($F681,Sheet1!$B:$L,10,0)</f>
        <v>0</v>
      </c>
    </row>
    <row r="682" spans="1:13">
      <c r="A682">
        <v>10</v>
      </c>
      <c r="B682">
        <v>11230</v>
      </c>
      <c r="C682" t="s">
        <v>5</v>
      </c>
      <c r="D682">
        <v>4</v>
      </c>
      <c r="E682" t="s">
        <v>1747</v>
      </c>
      <c r="F682" t="str">
        <f t="shared" si="10"/>
        <v>深海之王4</v>
      </c>
      <c r="G682">
        <f>VLOOKUP($F682,Sheet1!$B:$L,4,0)</f>
        <v>2</v>
      </c>
      <c r="H682">
        <f>IF($D682&lt;4,VLOOKUP($F682,Sheet1!$B:$L,5,0),IF(AND($D682=4,$A682=10),VLOOKUP($F682,Sheet1!$B:$L,5,0),-VLOOKUP($F682,Sheet1!$B:$L,5,0)))</f>
        <v>-100</v>
      </c>
      <c r="I682">
        <f>VLOOKUP($F682,Sheet1!$B:$L,6,0)</f>
        <v>-100</v>
      </c>
      <c r="J682" t="str">
        <f>IF($D682&lt;4,VLOOKUP($F682,Sheet1!$B:$L,7,0),IF($D682=4,LEFT(VLOOKUP($F682,Sheet1!$B:$L,7,0),LEN(VLOOKUP($F682,Sheet1!$B:$L,7,0))-1)&amp;INT($A682/10),0))</f>
        <v>action_fit_skill_lianda_lv_1</v>
      </c>
      <c r="K682" t="str">
        <f>VLOOKUP($F682,Sheet1!$B:$L,8,0)</f>
        <v>action_gedou_hit_1</v>
      </c>
      <c r="L682">
        <f>VLOOKUP($F682,Sheet1!$B:$L,9,0)</f>
        <v>0</v>
      </c>
      <c r="M682" s="61">
        <f>VLOOKUP($F682,Sheet1!$B:$L,10,0)</f>
        <v>0</v>
      </c>
    </row>
    <row r="683" spans="1:13">
      <c r="A683">
        <v>20</v>
      </c>
      <c r="B683">
        <v>11230</v>
      </c>
      <c r="C683" t="s">
        <v>5</v>
      </c>
      <c r="D683">
        <v>4</v>
      </c>
      <c r="E683" t="s">
        <v>1747</v>
      </c>
      <c r="F683" t="str">
        <f t="shared" si="10"/>
        <v>深海之王4</v>
      </c>
      <c r="G683">
        <f>VLOOKUP($F683,Sheet1!$B:$L,4,0)</f>
        <v>2</v>
      </c>
      <c r="H683">
        <f>IF($D683&lt;4,VLOOKUP($F683,Sheet1!$B:$L,5,0),IF(AND($D683=4,$A683=10),VLOOKUP($F683,Sheet1!$B:$L,5,0),-VLOOKUP($F683,Sheet1!$B:$L,5,0)))</f>
        <v>100</v>
      </c>
      <c r="I683">
        <f>VLOOKUP($F683,Sheet1!$B:$L,6,0)</f>
        <v>-100</v>
      </c>
      <c r="J683" t="str">
        <f>IF($D683&lt;4,VLOOKUP($F683,Sheet1!$B:$L,7,0),IF($D683=4,LEFT(VLOOKUP($F683,Sheet1!$B:$L,7,0),LEN(VLOOKUP($F683,Sheet1!$B:$L,7,0))-1)&amp;INT($A683/10),0))</f>
        <v>action_fit_skill_lianda_lv_2</v>
      </c>
      <c r="K683" t="str">
        <f>VLOOKUP($F683,Sheet1!$B:$L,8,0)</f>
        <v>action_gedou_hit_1</v>
      </c>
      <c r="L683">
        <f>VLOOKUP($F683,Sheet1!$B:$L,9,0)</f>
        <v>0</v>
      </c>
      <c r="M683" s="61">
        <f>VLOOKUP($F683,Sheet1!$B:$L,10,0)</f>
        <v>0</v>
      </c>
    </row>
    <row r="684" spans="1:13">
      <c r="A684">
        <v>10</v>
      </c>
      <c r="B684">
        <v>11239</v>
      </c>
      <c r="C684" t="s">
        <v>32</v>
      </c>
      <c r="D684">
        <v>2</v>
      </c>
      <c r="E684" t="s">
        <v>1745</v>
      </c>
      <c r="F684" t="str">
        <f t="shared" si="10"/>
        <v>饿狼2</v>
      </c>
      <c r="G684">
        <f>VLOOKUP($F684,Sheet1!$B:$L,4,0)</f>
        <v>2</v>
      </c>
      <c r="H684">
        <f>IF($D684&lt;4,VLOOKUP($F684,Sheet1!$B:$L,5,0),IF(AND($D684=4,$A684=10),VLOOKUP($F684,Sheet1!$B:$L,5,0),-VLOOKUP($F684,Sheet1!$B:$L,5,0)))</f>
        <v>0</v>
      </c>
      <c r="I684">
        <f>VLOOKUP($F684,Sheet1!$B:$L,6,0)</f>
        <v>-150</v>
      </c>
      <c r="J684" t="str">
        <f>IF($D684&lt;4,VLOOKUP($F684,Sheet1!$B:$L,7,0),IF($D684=4,LEFT(VLOOKUP($F684,Sheet1!$B:$L,7,0),LEN(VLOOKUP($F684,Sheet1!$B:$L,7,0))-1)&amp;INT($A684/10),0))</f>
        <v>action_skill_liushuiyansuiquan_1</v>
      </c>
      <c r="K684" t="str">
        <f>VLOOKUP($F684,Sheet1!$B:$L,8,0)</f>
        <v>action_hit_1</v>
      </c>
      <c r="L684">
        <f>VLOOKUP($F684,Sheet1!$B:$L,9,0)</f>
        <v>0</v>
      </c>
      <c r="M684" s="61">
        <f>VLOOKUP($F684,Sheet1!$B:$L,10,0)</f>
        <v>0</v>
      </c>
    </row>
    <row r="685" spans="1:13">
      <c r="A685">
        <v>10</v>
      </c>
      <c r="B685">
        <v>11240</v>
      </c>
      <c r="C685" t="s">
        <v>32</v>
      </c>
      <c r="D685">
        <v>4</v>
      </c>
      <c r="E685" t="s">
        <v>1745</v>
      </c>
      <c r="F685" t="str">
        <f t="shared" si="10"/>
        <v>饿狼4</v>
      </c>
      <c r="G685">
        <f>VLOOKUP($F685,Sheet1!$B:$L,4,0)</f>
        <v>2</v>
      </c>
      <c r="H685">
        <f>IF($D685&lt;4,VLOOKUP($F685,Sheet1!$B:$L,5,0),IF(AND($D685=4,$A685=10),VLOOKUP($F685,Sheet1!$B:$L,5,0),-VLOOKUP($F685,Sheet1!$B:$L,5,0)))</f>
        <v>-100</v>
      </c>
      <c r="I685">
        <f>VLOOKUP($F685,Sheet1!$B:$L,6,0)</f>
        <v>-200</v>
      </c>
      <c r="J685" t="str">
        <f>IF($D685&lt;4,VLOOKUP($F685,Sheet1!$B:$L,7,0),IF($D685=4,LEFT(VLOOKUP($F685,Sheet1!$B:$L,7,0),LEN(VLOOKUP($F685,Sheet1!$B:$L,7,0))-1)&amp;INT($A685/10),0))</f>
        <v>action_fit_skill_liushuiyansuiquan_1</v>
      </c>
      <c r="K685" t="str">
        <f>VLOOKUP($F685,Sheet1!$B:$L,8,0)</f>
        <v>action_hit_1</v>
      </c>
      <c r="L685">
        <f>VLOOKUP($F685,Sheet1!$B:$L,9,0)</f>
        <v>0</v>
      </c>
      <c r="M685" s="61">
        <f>VLOOKUP($F685,Sheet1!$B:$L,10,0)</f>
        <v>0</v>
      </c>
    </row>
    <row r="686" spans="1:13">
      <c r="A686">
        <v>20</v>
      </c>
      <c r="B686">
        <v>11240</v>
      </c>
      <c r="C686" t="s">
        <v>32</v>
      </c>
      <c r="D686">
        <v>4</v>
      </c>
      <c r="E686" t="s">
        <v>1745</v>
      </c>
      <c r="F686" t="str">
        <f t="shared" si="10"/>
        <v>饿狼4</v>
      </c>
      <c r="G686">
        <f>VLOOKUP($F686,Sheet1!$B:$L,4,0)</f>
        <v>2</v>
      </c>
      <c r="H686">
        <f>IF($D686&lt;4,VLOOKUP($F686,Sheet1!$B:$L,5,0),IF(AND($D686=4,$A686=10),VLOOKUP($F686,Sheet1!$B:$L,5,0),-VLOOKUP($F686,Sheet1!$B:$L,5,0)))</f>
        <v>100</v>
      </c>
      <c r="I686">
        <f>VLOOKUP($F686,Sheet1!$B:$L,6,0)</f>
        <v>-200</v>
      </c>
      <c r="J686" t="str">
        <f>IF($D686&lt;4,VLOOKUP($F686,Sheet1!$B:$L,7,0),IF($D686=4,LEFT(VLOOKUP($F686,Sheet1!$B:$L,7,0),LEN(VLOOKUP($F686,Sheet1!$B:$L,7,0))-1)&amp;INT($A686/10),0))</f>
        <v>action_fit_skill_liushuiyansuiquan_2</v>
      </c>
      <c r="K686" t="str">
        <f>VLOOKUP($F686,Sheet1!$B:$L,8,0)</f>
        <v>action_hit_1</v>
      </c>
      <c r="L686">
        <f>VLOOKUP($F686,Sheet1!$B:$L,9,0)</f>
        <v>0</v>
      </c>
      <c r="M686" s="61">
        <f>VLOOKUP($F686,Sheet1!$B:$L,10,0)</f>
        <v>0</v>
      </c>
    </row>
    <row r="687" spans="1:13">
      <c r="A687">
        <v>10</v>
      </c>
      <c r="B687">
        <v>100013</v>
      </c>
      <c r="C687" t="s">
        <v>28</v>
      </c>
      <c r="D687">
        <v>2</v>
      </c>
      <c r="E687" t="s">
        <v>1745</v>
      </c>
      <c r="F687" t="str">
        <f t="shared" si="10"/>
        <v>小龙卷2</v>
      </c>
      <c r="G687">
        <f>VLOOKUP($F687,Sheet1!$B:$L,4,0)</f>
        <v>2</v>
      </c>
      <c r="H687">
        <f>IF($D687&lt;4,VLOOKUP($F687,Sheet1!$B:$L,5,0),IF(AND($D687=4,$A687=10),VLOOKUP($F687,Sheet1!$B:$L,5,0),-VLOOKUP($F687,Sheet1!$B:$L,5,0)))</f>
        <v>0</v>
      </c>
      <c r="I687">
        <f>VLOOKUP($F687,Sheet1!$B:$L,6,0)</f>
        <v>-100</v>
      </c>
      <c r="J687" t="str">
        <f>IF($D687&lt;4,VLOOKUP($F687,Sheet1!$B:$L,7,0),IF($D687=4,LEFT(VLOOKUP($F687,Sheet1!$B:$L,7,0),LEN(VLOOKUP($F687,Sheet1!$B:$L,7,0))-1)&amp;INT($A687/10),0))</f>
        <v>action_skill_chaonengliuxing</v>
      </c>
      <c r="K687" t="str">
        <f>VLOOKUP($F687,Sheet1!$B:$L,8,0)</f>
        <v>action_huo_hit_1</v>
      </c>
      <c r="L687">
        <f>VLOOKUP($F687,Sheet1!$B:$L,9,0)</f>
        <v>0</v>
      </c>
      <c r="M687" s="61">
        <f>VLOOKUP($F687,Sheet1!$B:$L,10,0)</f>
        <v>0</v>
      </c>
    </row>
    <row r="688" spans="1:13">
      <c r="A688">
        <v>10</v>
      </c>
      <c r="B688">
        <v>100563</v>
      </c>
      <c r="C688" t="s">
        <v>21</v>
      </c>
      <c r="D688">
        <v>2</v>
      </c>
      <c r="E688" t="s">
        <v>1745</v>
      </c>
      <c r="F688" t="str">
        <f t="shared" si="10"/>
        <v>音速索尼克2</v>
      </c>
      <c r="G688">
        <f>VLOOKUP($F688,Sheet1!$B:$L,4,0)</f>
        <v>2</v>
      </c>
      <c r="H688">
        <f>IF($D688&lt;4,VLOOKUP($F688,Sheet1!$B:$L,5,0),IF(AND($D688=4,$A688=10),VLOOKUP($F688,Sheet1!$B:$L,5,0),-VLOOKUP($F688,Sheet1!$B:$L,5,0)))</f>
        <v>0</v>
      </c>
      <c r="I688">
        <f>VLOOKUP($F688,Sheet1!$B:$L,6,0)</f>
        <v>-200</v>
      </c>
      <c r="J688" t="str">
        <f>IF($D688&lt;4,VLOOKUP($F688,Sheet1!$B:$L,7,0),IF($D688=4,LEFT(VLOOKUP($F688,Sheet1!$B:$L,7,0),LEN(VLOOKUP($F688,Sheet1!$B:$L,7,0))-1)&amp;INT($A688/10),0))</f>
        <v>action_skill_shiyingzang</v>
      </c>
      <c r="K688" t="str">
        <f>VLOOKUP($F688,Sheet1!$B:$L,8,0)</f>
        <v>action_hit_daoguang_zise</v>
      </c>
      <c r="L688">
        <f>VLOOKUP($F688,Sheet1!$B:$L,9,0)</f>
        <v>0</v>
      </c>
      <c r="M688" s="61">
        <f>VLOOKUP($F688,Sheet1!$B:$L,10,0)</f>
        <v>0</v>
      </c>
    </row>
    <row r="689" spans="1:13">
      <c r="A689">
        <v>10</v>
      </c>
      <c r="B689">
        <v>200783</v>
      </c>
      <c r="C689" t="s">
        <v>65</v>
      </c>
      <c r="D689">
        <v>2</v>
      </c>
      <c r="E689" t="s">
        <v>1754</v>
      </c>
      <c r="F689" t="str">
        <f t="shared" si="10"/>
        <v>阿修罗盔甲2</v>
      </c>
      <c r="G689">
        <f>VLOOKUP($F689,Sheet1!$B:$L,4,0)</f>
        <v>2</v>
      </c>
      <c r="H689">
        <f>IF($D689&lt;4,VLOOKUP($F689,Sheet1!$B:$L,5,0),IF(AND($D689=4,$A689=10),VLOOKUP($F689,Sheet1!$B:$L,5,0),-VLOOKUP($F689,Sheet1!$B:$L,5,0)))</f>
        <v>0</v>
      </c>
      <c r="I689">
        <f>VLOOKUP($F689,Sheet1!$B:$L,6,0)</f>
        <v>-100</v>
      </c>
      <c r="J689" t="str">
        <f>IF($D689&lt;4,VLOOKUP($F689,Sheet1!$B:$L,7,0),IF($D689=4,LEFT(VLOOKUP($F689,Sheet1!$B:$L,7,0),LEN(VLOOKUP($F689,Sheet1!$B:$L,7,0))-1)&amp;INT($A689/10),0))</f>
        <v>action_skill_quanji</v>
      </c>
      <c r="K689" t="str">
        <f>VLOOKUP($F689,Sheet1!$B:$L,8,0)</f>
        <v>action_gedou_pt_hit_1</v>
      </c>
      <c r="L689">
        <f>VLOOKUP($F689,Sheet1!$B:$L,9,0)</f>
        <v>0</v>
      </c>
      <c r="M689" s="61">
        <f>VLOOKUP($F689,Sheet1!$B:$L,10,0)</f>
        <v>0</v>
      </c>
    </row>
    <row r="690" spans="1:13">
      <c r="A690">
        <v>10</v>
      </c>
      <c r="B690">
        <v>300013</v>
      </c>
      <c r="C690" t="s">
        <v>5</v>
      </c>
      <c r="D690">
        <v>2</v>
      </c>
      <c r="E690" t="s">
        <v>1747</v>
      </c>
      <c r="F690" t="str">
        <f t="shared" si="10"/>
        <v>深海之王2</v>
      </c>
      <c r="G690">
        <f>VLOOKUP($F690,Sheet1!$B:$L,4,0)</f>
        <v>7</v>
      </c>
      <c r="H690">
        <f>IF($D690&lt;4,VLOOKUP($F690,Sheet1!$B:$L,5,0),IF(AND($D690=4,$A690=10),VLOOKUP($F690,Sheet1!$B:$L,5,0),-VLOOKUP($F690,Sheet1!$B:$L,5,0)))</f>
        <v>0</v>
      </c>
      <c r="I690">
        <f>VLOOKUP($F690,Sheet1!$B:$L,6,0)</f>
        <v>-100</v>
      </c>
      <c r="J690" t="str">
        <f>IF($D690&lt;4,VLOOKUP($F690,Sheet1!$B:$L,7,0),IF($D690=4,LEFT(VLOOKUP($F690,Sheet1!$B:$L,7,0),LEN(VLOOKUP($F690,Sheet1!$B:$L,7,0))-1)&amp;INT($A690/10),0))</f>
        <v>action_skill_quanji_lvse</v>
      </c>
      <c r="K690" t="str">
        <f>VLOOKUP($F690,Sheet1!$B:$L,8,0)</f>
        <v>action_gedou_pt_hit_1</v>
      </c>
      <c r="L690">
        <f>VLOOKUP($F690,Sheet1!$B:$L,9,0)</f>
        <v>0</v>
      </c>
      <c r="M690" s="61">
        <f>VLOOKUP($F690,Sheet1!$B:$L,10,0)</f>
        <v>0</v>
      </c>
    </row>
    <row r="691" spans="1:13">
      <c r="A691" s="64">
        <v>10</v>
      </c>
      <c r="B691" s="64">
        <v>300453</v>
      </c>
      <c r="C691" t="s">
        <v>0</v>
      </c>
      <c r="D691">
        <v>2</v>
      </c>
      <c r="E691" t="s">
        <v>1745</v>
      </c>
      <c r="F691" t="str">
        <f t="shared" si="10"/>
        <v>金属骑士2</v>
      </c>
      <c r="G691" s="64">
        <f>VLOOKUP($F691,Sheet1!$B:$L,4,0)</f>
        <v>9</v>
      </c>
      <c r="H691" s="64">
        <f>IF($D691&lt;4,VLOOKUP($F691,Sheet1!$B:$L,5,0),IF(AND($D691=4,$A691=10),VLOOKUP($F691,Sheet1!$B:$L,5,0),-VLOOKUP($F691,Sheet1!$B:$L,5,0)))</f>
        <v>0</v>
      </c>
      <c r="I691" s="64">
        <f>VLOOKUP($F691,Sheet1!$B:$L,6,0)</f>
        <v>-100</v>
      </c>
      <c r="J691" t="str">
        <f>IF($D691&lt;4,VLOOKUP($F691,Sheet1!$B:$L,7,0),IF($D691=4,LEFT(VLOOKUP($F691,Sheet1!$B:$L,7,0),LEN(VLOOKUP($F691,Sheet1!$B:$L,7,0))-1)&amp;INT($A691/10),0))</f>
        <v>action_skill_daodan_1</v>
      </c>
      <c r="K691" s="64" t="str">
        <f>VLOOKUP($F691,Sheet1!$B:$L,8,0)</f>
        <v>action_huo_hit_1</v>
      </c>
      <c r="L691" s="64">
        <f>VLOOKUP($F691,Sheet1!$B:$L,9,0)</f>
        <v>0</v>
      </c>
      <c r="M691" s="61">
        <f>VLOOKUP($F691,Sheet1!$B:$L,10,0)</f>
        <v>0</v>
      </c>
    </row>
    <row r="692" spans="1:13">
      <c r="A692">
        <v>10</v>
      </c>
      <c r="B692">
        <v>400013</v>
      </c>
      <c r="C692" t="s">
        <v>34</v>
      </c>
      <c r="D692">
        <v>2</v>
      </c>
      <c r="E692" t="s">
        <v>1745</v>
      </c>
      <c r="F692" t="str">
        <f t="shared" si="10"/>
        <v>波罗斯2</v>
      </c>
      <c r="G692">
        <f>VLOOKUP($F692,Sheet1!$B:$L,4,0)</f>
        <v>2</v>
      </c>
      <c r="H692">
        <f>IF($D692&lt;4,VLOOKUP($F692,Sheet1!$B:$L,5,0),IF(AND($D692=4,$A692=10),VLOOKUP($F692,Sheet1!$B:$L,5,0),-VLOOKUP($F692,Sheet1!$B:$L,5,0)))</f>
        <v>0</v>
      </c>
      <c r="I692">
        <f>VLOOKUP($F692,Sheet1!$B:$L,6,0)</f>
        <v>-200</v>
      </c>
      <c r="J692" t="str">
        <f>IF($D692&lt;4,VLOOKUP($F692,Sheet1!$B:$L,7,0),IF($D692=4,LEFT(VLOOKUP($F692,Sheet1!$B:$L,7,0),LEN(VLOOKUP($F692,Sheet1!$B:$L,7,0))-1)&amp;INT($A692/10),0))</f>
        <v>action_skill_liuxingbaofa</v>
      </c>
      <c r="K692" t="str">
        <f>VLOOKUP($F692,Sheet1!$B:$L,8,0)</f>
        <v>action_hit_1</v>
      </c>
      <c r="L692" t="str">
        <f>VLOOKUP($F692,Sheet1!$B:$L,9,0)</f>
        <v>action_jiaxue_hit_1</v>
      </c>
      <c r="M692" s="61">
        <f>VLOOKUP($F692,Sheet1!$B:$L,10,0)</f>
        <v>0</v>
      </c>
    </row>
    <row r="693" spans="1:13">
      <c r="A693">
        <v>10</v>
      </c>
      <c r="B693">
        <v>400453</v>
      </c>
      <c r="C693" t="s">
        <v>32</v>
      </c>
      <c r="D693">
        <v>2</v>
      </c>
      <c r="E693" t="s">
        <v>1745</v>
      </c>
      <c r="F693" t="str">
        <f t="shared" si="10"/>
        <v>饿狼2</v>
      </c>
      <c r="G693">
        <f>VLOOKUP($F693,Sheet1!$B:$L,4,0)</f>
        <v>2</v>
      </c>
      <c r="H693">
        <f>IF($D693&lt;4,VLOOKUP($F693,Sheet1!$B:$L,5,0),IF(AND($D693=4,$A693=10),VLOOKUP($F693,Sheet1!$B:$L,5,0),-VLOOKUP($F693,Sheet1!$B:$L,5,0)))</f>
        <v>0</v>
      </c>
      <c r="I693">
        <f>VLOOKUP($F693,Sheet1!$B:$L,6,0)</f>
        <v>-150</v>
      </c>
      <c r="J693" t="str">
        <f>IF($D693&lt;4,VLOOKUP($F693,Sheet1!$B:$L,7,0),IF($D693=4,LEFT(VLOOKUP($F693,Sheet1!$B:$L,7,0),LEN(VLOOKUP($F693,Sheet1!$B:$L,7,0))-1)&amp;INT($A693/10),0))</f>
        <v>action_skill_liushuiyansuiquan_1</v>
      </c>
      <c r="K693" t="str">
        <f>VLOOKUP($F693,Sheet1!$B:$L,8,0)</f>
        <v>action_hit_1</v>
      </c>
      <c r="L693">
        <f>VLOOKUP($F693,Sheet1!$B:$L,9,0)</f>
        <v>0</v>
      </c>
      <c r="M693" s="61">
        <f>VLOOKUP($F693,Sheet1!$B:$L,10,0)</f>
        <v>0</v>
      </c>
    </row>
    <row r="694" spans="1:13">
      <c r="A694">
        <v>10</v>
      </c>
      <c r="B694">
        <v>200016</v>
      </c>
      <c r="C694" t="s">
        <v>317</v>
      </c>
      <c r="D694">
        <v>2</v>
      </c>
      <c r="E694" t="s">
        <v>1745</v>
      </c>
      <c r="F694" t="str">
        <f t="shared" si="10"/>
        <v>琦玉2</v>
      </c>
      <c r="G694">
        <f>VLOOKUP($F694,Sheet1!$B:$L,4,0)</f>
        <v>2</v>
      </c>
      <c r="H694">
        <f>IF($D694&lt;4,VLOOKUP($F694,Sheet1!$B:$L,5,0),IF(AND($D694=4,$A694=10),VLOOKUP($F694,Sheet1!$B:$L,5,0),-VLOOKUP($F694,Sheet1!$B:$L,5,0)))</f>
        <v>0</v>
      </c>
      <c r="I694">
        <f>VLOOKUP($F694,Sheet1!$B:$L,6,0)</f>
        <v>-100</v>
      </c>
      <c r="J694" t="str">
        <f>IF($D694&lt;4,VLOOKUP($F694,Sheet1!$B:$L,7,0),IF($D694=4,LEFT(VLOOKUP($F694,Sheet1!$B:$L,7,0),LEN(VLOOKUP($F694,Sheet1!$B:$L,7,0))-1)&amp;INT($A694/10),0))</f>
        <v>action_skill_lianxuputongquan</v>
      </c>
      <c r="K694" t="str">
        <f>VLOOKUP($F694,Sheet1!$B:$L,8,0)</f>
        <v>action_gedou_pt_hit_1</v>
      </c>
      <c r="L694">
        <f>VLOOKUP($F694,Sheet1!$B:$L,9,0)</f>
        <v>0</v>
      </c>
      <c r="M694" s="61">
        <f>VLOOKUP($F694,Sheet1!$B:$L,10,0)</f>
        <v>0</v>
      </c>
    </row>
    <row r="695" spans="1:13">
      <c r="A695">
        <v>10</v>
      </c>
      <c r="B695" s="78">
        <v>16</v>
      </c>
      <c r="C695" t="s">
        <v>34</v>
      </c>
      <c r="D695">
        <v>1</v>
      </c>
      <c r="E695" t="s">
        <v>994</v>
      </c>
      <c r="F695" t="str">
        <f t="shared" si="10"/>
        <v>波罗斯1</v>
      </c>
      <c r="G695">
        <f>VLOOKUP($F695,Sheet1!$B:$L,4,0)</f>
        <v>1</v>
      </c>
      <c r="H695">
        <f>IF($D695&lt;4,VLOOKUP($F695,Sheet1!$B:$L,5,0),IF(AND($D695=4,$A695=10),VLOOKUP($F695,Sheet1!$B:$L,5,0),-VLOOKUP($F695,Sheet1!$B:$L,5,0)))</f>
        <v>0</v>
      </c>
      <c r="I695">
        <f>VLOOKUP($F695,Sheet1!$B:$L,6,0)</f>
        <v>0</v>
      </c>
      <c r="J695" t="str">
        <f>IF($D695&lt;4,VLOOKUP($F695,Sheet1!$B:$L,7,0),IF($D695=4,LEFT(VLOOKUP($F695,Sheet1!$B:$L,7,0),LEN(VLOOKUP($F695,Sheet1!$B:$L,7,0))-1)&amp;INT($A695/10),0))</f>
        <v>action_gedou_pt_1</v>
      </c>
      <c r="K695" t="str">
        <f>VLOOKUP($F695,Sheet1!$B:$L,8,0)</f>
        <v>action_gedou_pt_hit_1</v>
      </c>
      <c r="L695">
        <f>VLOOKUP($F695,Sheet1!$B:$L,9,0)</f>
        <v>0</v>
      </c>
      <c r="M695" s="61">
        <f>VLOOKUP($F695,Sheet1!$B:$L,10,0)</f>
        <v>0</v>
      </c>
    </row>
    <row r="696" spans="1:13">
      <c r="A696">
        <v>10</v>
      </c>
      <c r="B696" s="78">
        <v>17</v>
      </c>
      <c r="C696" t="s">
        <v>138</v>
      </c>
      <c r="D696">
        <v>1</v>
      </c>
      <c r="E696" t="s">
        <v>994</v>
      </c>
      <c r="F696" t="str">
        <f t="shared" si="10"/>
        <v>战甲喽啰1</v>
      </c>
      <c r="G696">
        <f>VLOOKUP($F696,Sheet1!$B:$L,4,0)</f>
        <v>3</v>
      </c>
      <c r="H696">
        <f>IF($D696&lt;4,VLOOKUP($F696,Sheet1!$B:$L,5,0),IF(AND($D696=4,$A696=10),VLOOKUP($F696,Sheet1!$B:$L,5,0),-VLOOKUP($F696,Sheet1!$B:$L,5,0)))</f>
        <v>-100</v>
      </c>
      <c r="I696">
        <f>VLOOKUP($F696,Sheet1!$B:$L,6,0)</f>
        <v>-70</v>
      </c>
      <c r="J696" t="str">
        <f>IF($D696&lt;4,VLOOKUP($F696,Sheet1!$B:$L,7,0),IF($D696=4,LEFT(VLOOKUP($F696,Sheet1!$B:$L,7,0),LEN(VLOOKUP($F696,Sheet1!$B:$L,7,0))-1)&amp;INT($A696/10),0))</f>
        <v>action_gedou_pt_1</v>
      </c>
      <c r="K696" t="str">
        <f>VLOOKUP($F696,Sheet1!$B:$L,8,0)</f>
        <v>action_gedou_pt_hit_1</v>
      </c>
      <c r="L696">
        <f>VLOOKUP($F696,Sheet1!$B:$L,9,0)</f>
        <v>0</v>
      </c>
      <c r="M696" s="61">
        <f>VLOOKUP($F696,Sheet1!$B:$L,10,0)</f>
        <v>0</v>
      </c>
    </row>
    <row r="697" spans="1:13">
      <c r="A697">
        <v>10</v>
      </c>
      <c r="B697" s="78">
        <v>18</v>
      </c>
      <c r="C697" t="s">
        <v>108</v>
      </c>
      <c r="D697">
        <v>1</v>
      </c>
      <c r="E697" t="s">
        <v>994</v>
      </c>
      <c r="F697" t="str">
        <f t="shared" si="10"/>
        <v>肌肉怪1</v>
      </c>
      <c r="G697">
        <f>VLOOKUP($F697,Sheet1!$B:$L,4,0)</f>
        <v>7</v>
      </c>
      <c r="H697">
        <f>IF($D697&lt;4,VLOOKUP($F697,Sheet1!$B:$L,5,0),IF(AND($D697=4,$A697=10),VLOOKUP($F697,Sheet1!$B:$L,5,0),-VLOOKUP($F697,Sheet1!$B:$L,5,0)))</f>
        <v>-100</v>
      </c>
      <c r="I697">
        <f>VLOOKUP($F697,Sheet1!$B:$L,6,0)</f>
        <v>-70</v>
      </c>
      <c r="J697" t="str">
        <f>IF($D697&lt;4,VLOOKUP($F697,Sheet1!$B:$L,7,0),IF($D697=4,LEFT(VLOOKUP($F697,Sheet1!$B:$L,7,0),LEN(VLOOKUP($F697,Sheet1!$B:$L,7,0))-1)&amp;INT($A697/10),0))</f>
        <v>action_gedou_pt_1</v>
      </c>
      <c r="K697" t="str">
        <f>VLOOKUP($F697,Sheet1!$B:$L,8,0)</f>
        <v>action_gedou_pt_hit_1</v>
      </c>
      <c r="L697">
        <f>VLOOKUP($F697,Sheet1!$B:$L,9,0)</f>
        <v>0</v>
      </c>
      <c r="M697" s="61">
        <f>VLOOKUP($F697,Sheet1!$B:$L,10,0)</f>
        <v>0</v>
      </c>
    </row>
    <row r="698" spans="1:13">
      <c r="A698">
        <v>10</v>
      </c>
      <c r="B698" s="78">
        <v>19</v>
      </c>
      <c r="C698" t="s">
        <v>108</v>
      </c>
      <c r="D698">
        <v>2</v>
      </c>
      <c r="E698" t="s">
        <v>994</v>
      </c>
      <c r="F698" t="str">
        <f t="shared" si="10"/>
        <v>肌肉怪2</v>
      </c>
      <c r="G698">
        <f>VLOOKUP($F698,Sheet1!$B:$L,4,0)</f>
        <v>5</v>
      </c>
      <c r="H698">
        <f>IF($D698&lt;4,VLOOKUP($F698,Sheet1!$B:$L,5,0),IF(AND($D698=4,$A698=10),VLOOKUP($F698,Sheet1!$B:$L,5,0),-VLOOKUP($F698,Sheet1!$B:$L,5,0)))</f>
        <v>-100</v>
      </c>
      <c r="I698">
        <f>VLOOKUP($F698,Sheet1!$B:$L,6,0)</f>
        <v>-70</v>
      </c>
      <c r="J698" t="str">
        <f>IF($D698&lt;4,VLOOKUP($F698,Sheet1!$B:$L,7,0),IF($D698=4,LEFT(VLOOKUP($F698,Sheet1!$B:$L,7,0),LEN(VLOOKUP($F698,Sheet1!$B:$L,7,0))-1)&amp;INT($A698/10),0))</f>
        <v>action_gedou_skill_1</v>
      </c>
      <c r="K698" t="str">
        <f>VLOOKUP($F698,Sheet1!$B:$L,8,0)</f>
        <v>action_gedou_hit_1</v>
      </c>
      <c r="L698">
        <f>VLOOKUP($F698,Sheet1!$B:$L,9,0)</f>
        <v>0</v>
      </c>
      <c r="M698" s="61">
        <f>VLOOKUP($F698,Sheet1!$B:$L,10,0)</f>
        <v>0</v>
      </c>
    </row>
    <row r="699" spans="1:13">
      <c r="A699">
        <v>10</v>
      </c>
      <c r="B699" s="78">
        <v>20</v>
      </c>
      <c r="C699" t="s">
        <v>62</v>
      </c>
      <c r="D699">
        <v>1</v>
      </c>
      <c r="E699" t="s">
        <v>994</v>
      </c>
      <c r="F699" t="str">
        <f t="shared" si="10"/>
        <v>机神G41</v>
      </c>
      <c r="G699">
        <f>VLOOKUP($F699,Sheet1!$B:$L,4,0)</f>
        <v>3</v>
      </c>
      <c r="H699">
        <f>IF($D699&lt;4,VLOOKUP($F699,Sheet1!$B:$L,5,0),IF(AND($D699=4,$A699=10),VLOOKUP($F699,Sheet1!$B:$L,5,0),-VLOOKUP($F699,Sheet1!$B:$L,5,0)))</f>
        <v>-100</v>
      </c>
      <c r="I699">
        <f>VLOOKUP($F699,Sheet1!$B:$L,6,0)</f>
        <v>-70</v>
      </c>
      <c r="J699" t="str">
        <f>IF($D699&lt;4,VLOOKUP($F699,Sheet1!$B:$L,7,0),IF($D699=4,LEFT(VLOOKUP($F699,Sheet1!$B:$L,7,0),LEN(VLOOKUP($F699,Sheet1!$B:$L,7,0))-1)&amp;INT($A699/10),0))</f>
        <v>action_daojian_atk</v>
      </c>
      <c r="K699" t="str">
        <f>VLOOKUP($F699,Sheet1!$B:$L,8,0)</f>
        <v>action_hit_jinsedaoguang</v>
      </c>
      <c r="L699">
        <f>VLOOKUP($F699,Sheet1!$B:$L,9,0)</f>
        <v>0</v>
      </c>
      <c r="M699" s="61">
        <f>VLOOKUP($F699,Sheet1!$B:$L,10,0)</f>
        <v>0</v>
      </c>
    </row>
    <row r="700" spans="1:13">
      <c r="A700">
        <v>10</v>
      </c>
      <c r="B700">
        <v>301771</v>
      </c>
      <c r="C700" t="s">
        <v>313</v>
      </c>
      <c r="D700">
        <v>1</v>
      </c>
      <c r="E700" t="s">
        <v>1750</v>
      </c>
      <c r="F700" t="str">
        <f t="shared" si="10"/>
        <v>冲天好小子1</v>
      </c>
      <c r="G700">
        <f>VLOOKUP($F700,Sheet1!$B:$L,4,0)</f>
        <v>3</v>
      </c>
      <c r="H700">
        <f>IF($D700&lt;4,VLOOKUP($F700,Sheet1!$B:$L,5,0),IF(AND($D700=4,$A700=10),VLOOKUP($F700,Sheet1!$B:$L,5,0),-VLOOKUP($F700,Sheet1!$B:$L,5,0)))</f>
        <v>-100</v>
      </c>
      <c r="I700">
        <f>VLOOKUP($F700,Sheet1!$B:$L,6,0)</f>
        <v>-70</v>
      </c>
      <c r="J700" t="str">
        <f>IF($D700&lt;4,VLOOKUP($F700,Sheet1!$B:$L,7,0),IF($D700=4,LEFT(VLOOKUP($F700,Sheet1!$B:$L,7,0),LEN(VLOOKUP($F700,Sheet1!$B:$L,7,0))-1)&amp;INT($A700/10),0))</f>
        <v>action_gedou_pt_1</v>
      </c>
      <c r="K700" t="str">
        <f>VLOOKUP($F700,Sheet1!$B:$L,8,0)</f>
        <v>action_gedou_pt_hit_1</v>
      </c>
      <c r="L700">
        <f>VLOOKUP($F700,Sheet1!$B:$L,9,0)</f>
        <v>0</v>
      </c>
      <c r="M700" s="61">
        <f>VLOOKUP($F700,Sheet1!$B:$L,10,0)</f>
        <v>0</v>
      </c>
    </row>
    <row r="701" spans="1:13">
      <c r="A701">
        <v>10</v>
      </c>
      <c r="B701">
        <v>500001</v>
      </c>
      <c r="C701" t="s">
        <v>994</v>
      </c>
      <c r="D701">
        <v>5</v>
      </c>
      <c r="E701" t="s">
        <v>1761</v>
      </c>
      <c r="F701" t="str">
        <f t="shared" si="10"/>
        <v>5</v>
      </c>
      <c r="G701" t="e">
        <f>VLOOKUP($F701,Sheet1!$B:$L,4,0)</f>
        <v>#N/A</v>
      </c>
      <c r="H701" t="e">
        <f>IF($D701&lt;4,VLOOKUP($F701,Sheet1!$B:$L,5,0),IF(AND($D701=4,$A701=10),VLOOKUP($F701,Sheet1!$B:$L,5,0),-VLOOKUP($F701,Sheet1!$B:$L,5,0)))</f>
        <v>#N/A</v>
      </c>
      <c r="I701" t="e">
        <f>VLOOKUP($F701,Sheet1!$B:$L,6,0)</f>
        <v>#N/A</v>
      </c>
      <c r="J701">
        <f>IF($D701&lt;4,VLOOKUP($F701,Sheet1!$B:$L,7,0),IF($D701=4,LEFT(VLOOKUP($F701,Sheet1!$B:$L,7,0),LEN(VLOOKUP($F701,Sheet1!$B:$L,7,0))-1)&amp;INT($A701/10),0))</f>
        <v>0</v>
      </c>
      <c r="K701" t="e">
        <f>VLOOKUP($F701,Sheet1!$B:$L,8,0)</f>
        <v>#N/A</v>
      </c>
      <c r="L701" t="e">
        <f>VLOOKUP($F701,Sheet1!$B:$L,9,0)</f>
        <v>#N/A</v>
      </c>
      <c r="M701" s="61" t="e">
        <f>VLOOKUP($F701,Sheet1!$B:$L,10,0)</f>
        <v>#N/A</v>
      </c>
    </row>
    <row r="702" spans="1:13">
      <c r="A702">
        <v>10</v>
      </c>
      <c r="B702">
        <v>500011</v>
      </c>
      <c r="C702" t="s">
        <v>994</v>
      </c>
      <c r="D702">
        <v>5</v>
      </c>
      <c r="E702" t="s">
        <v>1761</v>
      </c>
      <c r="F702" t="str">
        <f t="shared" si="10"/>
        <v>5</v>
      </c>
      <c r="G702" t="e">
        <f>VLOOKUP($F702,Sheet1!$B:$L,4,0)</f>
        <v>#N/A</v>
      </c>
      <c r="H702" t="e">
        <f>IF($D702&lt;4,VLOOKUP($F702,Sheet1!$B:$L,5,0),IF(AND($D702=4,$A702=10),VLOOKUP($F702,Sheet1!$B:$L,5,0),-VLOOKUP($F702,Sheet1!$B:$L,5,0)))</f>
        <v>#N/A</v>
      </c>
      <c r="I702" t="e">
        <f>VLOOKUP($F702,Sheet1!$B:$L,6,0)</f>
        <v>#N/A</v>
      </c>
      <c r="J702">
        <f>IF($D702&lt;4,VLOOKUP($F702,Sheet1!$B:$L,7,0),IF($D702=4,LEFT(VLOOKUP($F702,Sheet1!$B:$L,7,0),LEN(VLOOKUP($F702,Sheet1!$B:$L,7,0))-1)&amp;INT($A702/10),0))</f>
        <v>0</v>
      </c>
      <c r="K702" t="e">
        <f>VLOOKUP($F702,Sheet1!$B:$L,8,0)</f>
        <v>#N/A</v>
      </c>
      <c r="L702" t="e">
        <f>VLOOKUP($F702,Sheet1!$B:$L,9,0)</f>
        <v>#N/A</v>
      </c>
      <c r="M702" s="61" t="e">
        <f>VLOOKUP($F702,Sheet1!$B:$L,10,0)</f>
        <v>#N/A</v>
      </c>
    </row>
    <row r="703" spans="1:13">
      <c r="A703">
        <v>10</v>
      </c>
      <c r="B703">
        <v>500021</v>
      </c>
      <c r="C703" t="s">
        <v>994</v>
      </c>
      <c r="D703">
        <v>5</v>
      </c>
      <c r="E703" t="s">
        <v>1761</v>
      </c>
      <c r="F703" t="str">
        <f t="shared" si="10"/>
        <v>5</v>
      </c>
      <c r="G703" t="e">
        <f>VLOOKUP($F703,Sheet1!$B:$L,4,0)</f>
        <v>#N/A</v>
      </c>
      <c r="H703" t="e">
        <f>IF($D703&lt;4,VLOOKUP($F703,Sheet1!$B:$L,5,0),IF(AND($D703=4,$A703=10),VLOOKUP($F703,Sheet1!$B:$L,5,0),-VLOOKUP($F703,Sheet1!$B:$L,5,0)))</f>
        <v>#N/A</v>
      </c>
      <c r="I703" t="e">
        <f>VLOOKUP($F703,Sheet1!$B:$L,6,0)</f>
        <v>#N/A</v>
      </c>
      <c r="J703">
        <f>IF($D703&lt;4,VLOOKUP($F703,Sheet1!$B:$L,7,0),IF($D703=4,LEFT(VLOOKUP($F703,Sheet1!$B:$L,7,0),LEN(VLOOKUP($F703,Sheet1!$B:$L,7,0))-1)&amp;INT($A703/10),0))</f>
        <v>0</v>
      </c>
      <c r="K703" t="e">
        <f>VLOOKUP($F703,Sheet1!$B:$L,8,0)</f>
        <v>#N/A</v>
      </c>
      <c r="L703" t="e">
        <f>VLOOKUP($F703,Sheet1!$B:$L,9,0)</f>
        <v>#N/A</v>
      </c>
      <c r="M703" s="61" t="e">
        <f>VLOOKUP($F703,Sheet1!$B:$L,10,0)</f>
        <v>#N/A</v>
      </c>
    </row>
    <row r="704" spans="1:13">
      <c r="A704">
        <v>10</v>
      </c>
      <c r="B704">
        <v>500031</v>
      </c>
      <c r="C704" t="s">
        <v>994</v>
      </c>
      <c r="D704">
        <v>5</v>
      </c>
      <c r="E704" t="s">
        <v>1761</v>
      </c>
      <c r="F704" t="str">
        <f t="shared" si="10"/>
        <v>5</v>
      </c>
      <c r="G704" t="e">
        <f>VLOOKUP($F704,Sheet1!$B:$L,4,0)</f>
        <v>#N/A</v>
      </c>
      <c r="H704" t="e">
        <f>IF($D704&lt;4,VLOOKUP($F704,Sheet1!$B:$L,5,0),IF(AND($D704=4,$A704=10),VLOOKUP($F704,Sheet1!$B:$L,5,0),-VLOOKUP($F704,Sheet1!$B:$L,5,0)))</f>
        <v>#N/A</v>
      </c>
      <c r="I704" t="e">
        <f>VLOOKUP($F704,Sheet1!$B:$L,6,0)</f>
        <v>#N/A</v>
      </c>
      <c r="J704">
        <f>IF($D704&lt;4,VLOOKUP($F704,Sheet1!$B:$L,7,0),IF($D704=4,LEFT(VLOOKUP($F704,Sheet1!$B:$L,7,0),LEN(VLOOKUP($F704,Sheet1!$B:$L,7,0))-1)&amp;INT($A704/10),0))</f>
        <v>0</v>
      </c>
      <c r="K704" t="e">
        <f>VLOOKUP($F704,Sheet1!$B:$L,8,0)</f>
        <v>#N/A</v>
      </c>
      <c r="L704" t="e">
        <f>VLOOKUP($F704,Sheet1!$B:$L,9,0)</f>
        <v>#N/A</v>
      </c>
      <c r="M704" s="61" t="e">
        <f>VLOOKUP($F704,Sheet1!$B:$L,10,0)</f>
        <v>#N/A</v>
      </c>
    </row>
    <row r="705" spans="1:13">
      <c r="A705">
        <v>10</v>
      </c>
      <c r="B705">
        <v>500041</v>
      </c>
      <c r="C705" t="s">
        <v>994</v>
      </c>
      <c r="D705">
        <v>5</v>
      </c>
      <c r="E705" t="s">
        <v>1761</v>
      </c>
      <c r="F705" t="str">
        <f t="shared" si="10"/>
        <v>5</v>
      </c>
      <c r="G705" t="e">
        <f>VLOOKUP($F705,Sheet1!$B:$L,4,0)</f>
        <v>#N/A</v>
      </c>
      <c r="H705" t="e">
        <f>IF($D705&lt;4,VLOOKUP($F705,Sheet1!$B:$L,5,0),IF(AND($D705=4,$A705=10),VLOOKUP($F705,Sheet1!$B:$L,5,0),-VLOOKUP($F705,Sheet1!$B:$L,5,0)))</f>
        <v>#N/A</v>
      </c>
      <c r="I705" t="e">
        <f>VLOOKUP($F705,Sheet1!$B:$L,6,0)</f>
        <v>#N/A</v>
      </c>
      <c r="J705">
        <f>IF($D705&lt;4,VLOOKUP($F705,Sheet1!$B:$L,7,0),IF($D705=4,LEFT(VLOOKUP($F705,Sheet1!$B:$L,7,0),LEN(VLOOKUP($F705,Sheet1!$B:$L,7,0))-1)&amp;INT($A705/10),0))</f>
        <v>0</v>
      </c>
      <c r="K705" t="e">
        <f>VLOOKUP($F705,Sheet1!$B:$L,8,0)</f>
        <v>#N/A</v>
      </c>
      <c r="L705" t="e">
        <f>VLOOKUP($F705,Sheet1!$B:$L,9,0)</f>
        <v>#N/A</v>
      </c>
      <c r="M705" s="61" t="e">
        <f>VLOOKUP($F705,Sheet1!$B:$L,10,0)</f>
        <v>#N/A</v>
      </c>
    </row>
    <row r="706" spans="1:13">
      <c r="A706">
        <v>10</v>
      </c>
      <c r="B706">
        <v>500051</v>
      </c>
      <c r="C706" t="s">
        <v>994</v>
      </c>
      <c r="D706">
        <v>5</v>
      </c>
      <c r="E706" t="s">
        <v>1761</v>
      </c>
      <c r="F706" t="str">
        <f t="shared" si="10"/>
        <v>5</v>
      </c>
      <c r="G706" t="e">
        <f>VLOOKUP($F706,Sheet1!$B:$L,4,0)</f>
        <v>#N/A</v>
      </c>
      <c r="H706" t="e">
        <f>IF($D706&lt;4,VLOOKUP($F706,Sheet1!$B:$L,5,0),IF(AND($D706=4,$A706=10),VLOOKUP($F706,Sheet1!$B:$L,5,0),-VLOOKUP($F706,Sheet1!$B:$L,5,0)))</f>
        <v>#N/A</v>
      </c>
      <c r="I706" t="e">
        <f>VLOOKUP($F706,Sheet1!$B:$L,6,0)</f>
        <v>#N/A</v>
      </c>
      <c r="J706">
        <f>IF($D706&lt;4,VLOOKUP($F706,Sheet1!$B:$L,7,0),IF($D706=4,LEFT(VLOOKUP($F706,Sheet1!$B:$L,7,0),LEN(VLOOKUP($F706,Sheet1!$B:$L,7,0))-1)&amp;INT($A706/10),0))</f>
        <v>0</v>
      </c>
      <c r="K706" t="e">
        <f>VLOOKUP($F706,Sheet1!$B:$L,8,0)</f>
        <v>#N/A</v>
      </c>
      <c r="L706" t="e">
        <f>VLOOKUP($F706,Sheet1!$B:$L,9,0)</f>
        <v>#N/A</v>
      </c>
      <c r="M706" s="61" t="e">
        <f>VLOOKUP($F706,Sheet1!$B:$L,10,0)</f>
        <v>#N/A</v>
      </c>
    </row>
    <row r="707" spans="1:13">
      <c r="A707">
        <v>10</v>
      </c>
      <c r="B707">
        <v>501001</v>
      </c>
      <c r="C707" t="s">
        <v>994</v>
      </c>
      <c r="D707">
        <v>5</v>
      </c>
      <c r="E707" t="s">
        <v>1762</v>
      </c>
      <c r="F707" t="str">
        <f t="shared" si="10"/>
        <v>5</v>
      </c>
      <c r="G707" t="e">
        <f>VLOOKUP($F707,Sheet1!$B:$L,4,0)</f>
        <v>#N/A</v>
      </c>
      <c r="H707" t="e">
        <f>IF($D707&lt;4,VLOOKUP($F707,Sheet1!$B:$L,5,0),IF(AND($D707=4,$A707=10),VLOOKUP($F707,Sheet1!$B:$L,5,0),-VLOOKUP($F707,Sheet1!$B:$L,5,0)))</f>
        <v>#N/A</v>
      </c>
      <c r="I707" t="e">
        <f>VLOOKUP($F707,Sheet1!$B:$L,6,0)</f>
        <v>#N/A</v>
      </c>
      <c r="J707">
        <f>IF($D707&lt;4,VLOOKUP($F707,Sheet1!$B:$L,7,0),IF($D707=4,LEFT(VLOOKUP($F707,Sheet1!$B:$L,7,0),LEN(VLOOKUP($F707,Sheet1!$B:$L,7,0))-1)&amp;INT($A707/10),0))</f>
        <v>0</v>
      </c>
      <c r="K707" t="e">
        <f>VLOOKUP($F707,Sheet1!$B:$L,8,0)</f>
        <v>#N/A</v>
      </c>
      <c r="L707" t="e">
        <f>VLOOKUP($F707,Sheet1!$B:$L,9,0)</f>
        <v>#N/A</v>
      </c>
      <c r="M707" s="61" t="e">
        <f>VLOOKUP($F707,Sheet1!$B:$L,10,0)</f>
        <v>#N/A</v>
      </c>
    </row>
    <row r="708" spans="1:13">
      <c r="A708">
        <v>10</v>
      </c>
      <c r="B708">
        <v>501011</v>
      </c>
      <c r="C708" t="s">
        <v>994</v>
      </c>
      <c r="D708">
        <v>5</v>
      </c>
      <c r="E708" t="s">
        <v>1762</v>
      </c>
      <c r="F708" t="str">
        <f t="shared" si="10"/>
        <v>5</v>
      </c>
      <c r="G708" t="e">
        <f>VLOOKUP($F708,Sheet1!$B:$L,4,0)</f>
        <v>#N/A</v>
      </c>
      <c r="H708" t="e">
        <f>IF($D708&lt;4,VLOOKUP($F708,Sheet1!$B:$L,5,0),IF(AND($D708=4,$A708=10),VLOOKUP($F708,Sheet1!$B:$L,5,0),-VLOOKUP($F708,Sheet1!$B:$L,5,0)))</f>
        <v>#N/A</v>
      </c>
      <c r="I708" t="e">
        <f>VLOOKUP($F708,Sheet1!$B:$L,6,0)</f>
        <v>#N/A</v>
      </c>
      <c r="J708">
        <f>IF($D708&lt;4,VLOOKUP($F708,Sheet1!$B:$L,7,0),IF($D708=4,LEFT(VLOOKUP($F708,Sheet1!$B:$L,7,0),LEN(VLOOKUP($F708,Sheet1!$B:$L,7,0))-1)&amp;INT($A708/10),0))</f>
        <v>0</v>
      </c>
      <c r="K708" t="e">
        <f>VLOOKUP($F708,Sheet1!$B:$L,8,0)</f>
        <v>#N/A</v>
      </c>
      <c r="L708" t="e">
        <f>VLOOKUP($F708,Sheet1!$B:$L,9,0)</f>
        <v>#N/A</v>
      </c>
      <c r="M708" s="61" t="e">
        <f>VLOOKUP($F708,Sheet1!$B:$L,10,0)</f>
        <v>#N/A</v>
      </c>
    </row>
    <row r="709" spans="1:13">
      <c r="A709">
        <v>10</v>
      </c>
      <c r="B709">
        <v>501021</v>
      </c>
      <c r="C709" t="s">
        <v>994</v>
      </c>
      <c r="D709">
        <v>5</v>
      </c>
      <c r="E709" t="s">
        <v>1762</v>
      </c>
      <c r="F709" t="str">
        <f t="shared" si="10"/>
        <v>5</v>
      </c>
      <c r="G709" t="e">
        <f>VLOOKUP($F709,Sheet1!$B:$L,4,0)</f>
        <v>#N/A</v>
      </c>
      <c r="H709" t="e">
        <f>IF($D709&lt;4,VLOOKUP($F709,Sheet1!$B:$L,5,0),IF(AND($D709=4,$A709=10),VLOOKUP($F709,Sheet1!$B:$L,5,0),-VLOOKUP($F709,Sheet1!$B:$L,5,0)))</f>
        <v>#N/A</v>
      </c>
      <c r="I709" t="e">
        <f>VLOOKUP($F709,Sheet1!$B:$L,6,0)</f>
        <v>#N/A</v>
      </c>
      <c r="J709">
        <f>IF($D709&lt;4,VLOOKUP($F709,Sheet1!$B:$L,7,0),IF($D709=4,LEFT(VLOOKUP($F709,Sheet1!$B:$L,7,0),LEN(VLOOKUP($F709,Sheet1!$B:$L,7,0))-1)&amp;INT($A709/10),0))</f>
        <v>0</v>
      </c>
      <c r="K709" t="e">
        <f>VLOOKUP($F709,Sheet1!$B:$L,8,0)</f>
        <v>#N/A</v>
      </c>
      <c r="L709" t="e">
        <f>VLOOKUP($F709,Sheet1!$B:$L,9,0)</f>
        <v>#N/A</v>
      </c>
      <c r="M709" s="61" t="e">
        <f>VLOOKUP($F709,Sheet1!$B:$L,10,0)</f>
        <v>#N/A</v>
      </c>
    </row>
    <row r="710" spans="1:13">
      <c r="A710">
        <v>10</v>
      </c>
      <c r="B710">
        <v>501031</v>
      </c>
      <c r="C710" t="s">
        <v>994</v>
      </c>
      <c r="D710">
        <v>5</v>
      </c>
      <c r="E710" t="s">
        <v>1762</v>
      </c>
      <c r="F710" t="str">
        <f t="shared" si="10"/>
        <v>5</v>
      </c>
      <c r="G710" t="e">
        <f>VLOOKUP($F710,Sheet1!$B:$L,4,0)</f>
        <v>#N/A</v>
      </c>
      <c r="H710" t="e">
        <f>IF($D710&lt;4,VLOOKUP($F710,Sheet1!$B:$L,5,0),IF(AND($D710=4,$A710=10),VLOOKUP($F710,Sheet1!$B:$L,5,0),-VLOOKUP($F710,Sheet1!$B:$L,5,0)))</f>
        <v>#N/A</v>
      </c>
      <c r="I710" t="e">
        <f>VLOOKUP($F710,Sheet1!$B:$L,6,0)</f>
        <v>#N/A</v>
      </c>
      <c r="J710">
        <f>IF($D710&lt;4,VLOOKUP($F710,Sheet1!$B:$L,7,0),IF($D710=4,LEFT(VLOOKUP($F710,Sheet1!$B:$L,7,0),LEN(VLOOKUP($F710,Sheet1!$B:$L,7,0))-1)&amp;INT($A710/10),0))</f>
        <v>0</v>
      </c>
      <c r="K710" t="e">
        <f>VLOOKUP($F710,Sheet1!$B:$L,8,0)</f>
        <v>#N/A</v>
      </c>
      <c r="L710" t="e">
        <f>VLOOKUP($F710,Sheet1!$B:$L,9,0)</f>
        <v>#N/A</v>
      </c>
      <c r="M710" s="61" t="e">
        <f>VLOOKUP($F710,Sheet1!$B:$L,10,0)</f>
        <v>#N/A</v>
      </c>
    </row>
    <row r="711" spans="1:13">
      <c r="A711">
        <v>10</v>
      </c>
      <c r="B711">
        <v>501041</v>
      </c>
      <c r="C711" t="s">
        <v>994</v>
      </c>
      <c r="D711">
        <v>5</v>
      </c>
      <c r="E711" t="s">
        <v>1762</v>
      </c>
      <c r="F711" t="str">
        <f t="shared" ref="F711:F774" si="11">IF(TYPE($C711)=2,$C711&amp;$D711,INT($C711&amp;$D711))</f>
        <v>5</v>
      </c>
      <c r="G711" t="e">
        <f>VLOOKUP($F711,Sheet1!$B:$L,4,0)</f>
        <v>#N/A</v>
      </c>
      <c r="H711" t="e">
        <f>IF($D711&lt;4,VLOOKUP($F711,Sheet1!$B:$L,5,0),IF(AND($D711=4,$A711=10),VLOOKUP($F711,Sheet1!$B:$L,5,0),-VLOOKUP($F711,Sheet1!$B:$L,5,0)))</f>
        <v>#N/A</v>
      </c>
      <c r="I711" t="e">
        <f>VLOOKUP($F711,Sheet1!$B:$L,6,0)</f>
        <v>#N/A</v>
      </c>
      <c r="J711">
        <f>IF($D711&lt;4,VLOOKUP($F711,Sheet1!$B:$L,7,0),IF($D711=4,LEFT(VLOOKUP($F711,Sheet1!$B:$L,7,0),LEN(VLOOKUP($F711,Sheet1!$B:$L,7,0))-1)&amp;INT($A711/10),0))</f>
        <v>0</v>
      </c>
      <c r="K711" t="e">
        <f>VLOOKUP($F711,Sheet1!$B:$L,8,0)</f>
        <v>#N/A</v>
      </c>
      <c r="L711" t="e">
        <f>VLOOKUP($F711,Sheet1!$B:$L,9,0)</f>
        <v>#N/A</v>
      </c>
      <c r="M711" s="61" t="e">
        <f>VLOOKUP($F711,Sheet1!$B:$L,10,0)</f>
        <v>#N/A</v>
      </c>
    </row>
    <row r="712" spans="1:13">
      <c r="A712">
        <v>10</v>
      </c>
      <c r="B712">
        <v>501051</v>
      </c>
      <c r="C712" t="s">
        <v>994</v>
      </c>
      <c r="D712">
        <v>5</v>
      </c>
      <c r="E712" t="s">
        <v>1762</v>
      </c>
      <c r="F712" t="str">
        <f t="shared" si="11"/>
        <v>5</v>
      </c>
      <c r="G712" t="e">
        <f>VLOOKUP($F712,Sheet1!$B:$L,4,0)</f>
        <v>#N/A</v>
      </c>
      <c r="H712" t="e">
        <f>IF($D712&lt;4,VLOOKUP($F712,Sheet1!$B:$L,5,0),IF(AND($D712=4,$A712=10),VLOOKUP($F712,Sheet1!$B:$L,5,0),-VLOOKUP($F712,Sheet1!$B:$L,5,0)))</f>
        <v>#N/A</v>
      </c>
      <c r="I712" t="e">
        <f>VLOOKUP($F712,Sheet1!$B:$L,6,0)</f>
        <v>#N/A</v>
      </c>
      <c r="J712">
        <f>IF($D712&lt;4,VLOOKUP($F712,Sheet1!$B:$L,7,0),IF($D712=4,LEFT(VLOOKUP($F712,Sheet1!$B:$L,7,0),LEN(VLOOKUP($F712,Sheet1!$B:$L,7,0))-1)&amp;INT($A712/10),0))</f>
        <v>0</v>
      </c>
      <c r="K712" t="e">
        <f>VLOOKUP($F712,Sheet1!$B:$L,8,0)</f>
        <v>#N/A</v>
      </c>
      <c r="L712" t="e">
        <f>VLOOKUP($F712,Sheet1!$B:$L,9,0)</f>
        <v>#N/A</v>
      </c>
      <c r="M712" s="61" t="e">
        <f>VLOOKUP($F712,Sheet1!$B:$L,10,0)</f>
        <v>#N/A</v>
      </c>
    </row>
    <row r="713" spans="1:13">
      <c r="A713">
        <v>10</v>
      </c>
      <c r="B713">
        <v>502001</v>
      </c>
      <c r="C713" t="s">
        <v>994</v>
      </c>
      <c r="D713">
        <v>5</v>
      </c>
      <c r="E713" t="s">
        <v>1761</v>
      </c>
      <c r="F713" t="str">
        <f t="shared" si="11"/>
        <v>5</v>
      </c>
      <c r="G713" t="e">
        <f>VLOOKUP($F713,Sheet1!$B:$L,4,0)</f>
        <v>#N/A</v>
      </c>
      <c r="H713" t="e">
        <f>IF($D713&lt;4,VLOOKUP($F713,Sheet1!$B:$L,5,0),IF(AND($D713=4,$A713=10),VLOOKUP($F713,Sheet1!$B:$L,5,0),-VLOOKUP($F713,Sheet1!$B:$L,5,0)))</f>
        <v>#N/A</v>
      </c>
      <c r="I713" t="e">
        <f>VLOOKUP($F713,Sheet1!$B:$L,6,0)</f>
        <v>#N/A</v>
      </c>
      <c r="J713">
        <f>IF($D713&lt;4,VLOOKUP($F713,Sheet1!$B:$L,7,0),IF($D713=4,LEFT(VLOOKUP($F713,Sheet1!$B:$L,7,0),LEN(VLOOKUP($F713,Sheet1!$B:$L,7,0))-1)&amp;INT($A713/10),0))</f>
        <v>0</v>
      </c>
      <c r="K713" t="e">
        <f>VLOOKUP($F713,Sheet1!$B:$L,8,0)</f>
        <v>#N/A</v>
      </c>
      <c r="L713" t="e">
        <f>VLOOKUP($F713,Sheet1!$B:$L,9,0)</f>
        <v>#N/A</v>
      </c>
      <c r="M713" s="61" t="e">
        <f>VLOOKUP($F713,Sheet1!$B:$L,10,0)</f>
        <v>#N/A</v>
      </c>
    </row>
    <row r="714" spans="1:13">
      <c r="A714">
        <v>10</v>
      </c>
      <c r="B714">
        <v>502011</v>
      </c>
      <c r="C714" t="s">
        <v>994</v>
      </c>
      <c r="D714">
        <v>5</v>
      </c>
      <c r="E714" t="s">
        <v>1761</v>
      </c>
      <c r="F714" t="str">
        <f t="shared" si="11"/>
        <v>5</v>
      </c>
      <c r="G714" t="e">
        <f>VLOOKUP($F714,Sheet1!$B:$L,4,0)</f>
        <v>#N/A</v>
      </c>
      <c r="H714" t="e">
        <f>IF($D714&lt;4,VLOOKUP($F714,Sheet1!$B:$L,5,0),IF(AND($D714=4,$A714=10),VLOOKUP($F714,Sheet1!$B:$L,5,0),-VLOOKUP($F714,Sheet1!$B:$L,5,0)))</f>
        <v>#N/A</v>
      </c>
      <c r="I714" t="e">
        <f>VLOOKUP($F714,Sheet1!$B:$L,6,0)</f>
        <v>#N/A</v>
      </c>
      <c r="J714">
        <f>IF($D714&lt;4,VLOOKUP($F714,Sheet1!$B:$L,7,0),IF($D714=4,LEFT(VLOOKUP($F714,Sheet1!$B:$L,7,0),LEN(VLOOKUP($F714,Sheet1!$B:$L,7,0))-1)&amp;INT($A714/10),0))</f>
        <v>0</v>
      </c>
      <c r="K714" t="e">
        <f>VLOOKUP($F714,Sheet1!$B:$L,8,0)</f>
        <v>#N/A</v>
      </c>
      <c r="L714" t="e">
        <f>VLOOKUP($F714,Sheet1!$B:$L,9,0)</f>
        <v>#N/A</v>
      </c>
      <c r="M714" s="61" t="e">
        <f>VLOOKUP($F714,Sheet1!$B:$L,10,0)</f>
        <v>#N/A</v>
      </c>
    </row>
    <row r="715" spans="1:13">
      <c r="A715">
        <v>10</v>
      </c>
      <c r="B715">
        <v>502021</v>
      </c>
      <c r="C715" t="s">
        <v>994</v>
      </c>
      <c r="D715">
        <v>5</v>
      </c>
      <c r="E715" t="s">
        <v>1761</v>
      </c>
      <c r="F715" t="str">
        <f t="shared" si="11"/>
        <v>5</v>
      </c>
      <c r="G715" t="e">
        <f>VLOOKUP($F715,Sheet1!$B:$L,4,0)</f>
        <v>#N/A</v>
      </c>
      <c r="H715" t="e">
        <f>IF($D715&lt;4,VLOOKUP($F715,Sheet1!$B:$L,5,0),IF(AND($D715=4,$A715=10),VLOOKUP($F715,Sheet1!$B:$L,5,0),-VLOOKUP($F715,Sheet1!$B:$L,5,0)))</f>
        <v>#N/A</v>
      </c>
      <c r="I715" t="e">
        <f>VLOOKUP($F715,Sheet1!$B:$L,6,0)</f>
        <v>#N/A</v>
      </c>
      <c r="J715">
        <f>IF($D715&lt;4,VLOOKUP($F715,Sheet1!$B:$L,7,0),IF($D715=4,LEFT(VLOOKUP($F715,Sheet1!$B:$L,7,0),LEN(VLOOKUP($F715,Sheet1!$B:$L,7,0))-1)&amp;INT($A715/10),0))</f>
        <v>0</v>
      </c>
      <c r="K715" t="e">
        <f>VLOOKUP($F715,Sheet1!$B:$L,8,0)</f>
        <v>#N/A</v>
      </c>
      <c r="L715" t="e">
        <f>VLOOKUP($F715,Sheet1!$B:$L,9,0)</f>
        <v>#N/A</v>
      </c>
      <c r="M715" s="61" t="e">
        <f>VLOOKUP($F715,Sheet1!$B:$L,10,0)</f>
        <v>#N/A</v>
      </c>
    </row>
    <row r="716" spans="1:13">
      <c r="A716">
        <v>10</v>
      </c>
      <c r="B716">
        <v>502031</v>
      </c>
      <c r="C716" t="s">
        <v>994</v>
      </c>
      <c r="D716">
        <v>5</v>
      </c>
      <c r="E716" t="s">
        <v>1761</v>
      </c>
      <c r="F716" t="str">
        <f t="shared" si="11"/>
        <v>5</v>
      </c>
      <c r="G716" t="e">
        <f>VLOOKUP($F716,Sheet1!$B:$L,4,0)</f>
        <v>#N/A</v>
      </c>
      <c r="H716" t="e">
        <f>IF($D716&lt;4,VLOOKUP($F716,Sheet1!$B:$L,5,0),IF(AND($D716=4,$A716=10),VLOOKUP($F716,Sheet1!$B:$L,5,0),-VLOOKUP($F716,Sheet1!$B:$L,5,0)))</f>
        <v>#N/A</v>
      </c>
      <c r="I716" t="e">
        <f>VLOOKUP($F716,Sheet1!$B:$L,6,0)</f>
        <v>#N/A</v>
      </c>
      <c r="J716">
        <f>IF($D716&lt;4,VLOOKUP($F716,Sheet1!$B:$L,7,0),IF($D716=4,LEFT(VLOOKUP($F716,Sheet1!$B:$L,7,0),LEN(VLOOKUP($F716,Sheet1!$B:$L,7,0))-1)&amp;INT($A716/10),0))</f>
        <v>0</v>
      </c>
      <c r="K716" t="e">
        <f>VLOOKUP($F716,Sheet1!$B:$L,8,0)</f>
        <v>#N/A</v>
      </c>
      <c r="L716" t="e">
        <f>VLOOKUP($F716,Sheet1!$B:$L,9,0)</f>
        <v>#N/A</v>
      </c>
      <c r="M716" s="61" t="e">
        <f>VLOOKUP($F716,Sheet1!$B:$L,10,0)</f>
        <v>#N/A</v>
      </c>
    </row>
    <row r="717" spans="1:13">
      <c r="A717">
        <v>10</v>
      </c>
      <c r="B717">
        <v>502041</v>
      </c>
      <c r="C717" t="s">
        <v>994</v>
      </c>
      <c r="D717">
        <v>5</v>
      </c>
      <c r="E717" t="s">
        <v>1761</v>
      </c>
      <c r="F717" t="str">
        <f t="shared" si="11"/>
        <v>5</v>
      </c>
      <c r="G717" t="e">
        <f>VLOOKUP($F717,Sheet1!$B:$L,4,0)</f>
        <v>#N/A</v>
      </c>
      <c r="H717" t="e">
        <f>IF($D717&lt;4,VLOOKUP($F717,Sheet1!$B:$L,5,0),IF(AND($D717=4,$A717=10),VLOOKUP($F717,Sheet1!$B:$L,5,0),-VLOOKUP($F717,Sheet1!$B:$L,5,0)))</f>
        <v>#N/A</v>
      </c>
      <c r="I717" t="e">
        <f>VLOOKUP($F717,Sheet1!$B:$L,6,0)</f>
        <v>#N/A</v>
      </c>
      <c r="J717">
        <f>IF($D717&lt;4,VLOOKUP($F717,Sheet1!$B:$L,7,0),IF($D717=4,LEFT(VLOOKUP($F717,Sheet1!$B:$L,7,0),LEN(VLOOKUP($F717,Sheet1!$B:$L,7,0))-1)&amp;INT($A717/10),0))</f>
        <v>0</v>
      </c>
      <c r="K717" t="e">
        <f>VLOOKUP($F717,Sheet1!$B:$L,8,0)</f>
        <v>#N/A</v>
      </c>
      <c r="L717" t="e">
        <f>VLOOKUP($F717,Sheet1!$B:$L,9,0)</f>
        <v>#N/A</v>
      </c>
      <c r="M717" s="61" t="e">
        <f>VLOOKUP($F717,Sheet1!$B:$L,10,0)</f>
        <v>#N/A</v>
      </c>
    </row>
    <row r="718" spans="1:13">
      <c r="A718">
        <v>10</v>
      </c>
      <c r="B718">
        <v>502051</v>
      </c>
      <c r="C718" t="s">
        <v>994</v>
      </c>
      <c r="D718">
        <v>5</v>
      </c>
      <c r="E718" t="s">
        <v>1761</v>
      </c>
      <c r="F718" t="str">
        <f t="shared" si="11"/>
        <v>5</v>
      </c>
      <c r="G718" t="e">
        <f>VLOOKUP($F718,Sheet1!$B:$L,4,0)</f>
        <v>#N/A</v>
      </c>
      <c r="H718" t="e">
        <f>IF($D718&lt;4,VLOOKUP($F718,Sheet1!$B:$L,5,0),IF(AND($D718=4,$A718=10),VLOOKUP($F718,Sheet1!$B:$L,5,0),-VLOOKUP($F718,Sheet1!$B:$L,5,0)))</f>
        <v>#N/A</v>
      </c>
      <c r="I718" t="e">
        <f>VLOOKUP($F718,Sheet1!$B:$L,6,0)</f>
        <v>#N/A</v>
      </c>
      <c r="J718">
        <f>IF($D718&lt;4,VLOOKUP($F718,Sheet1!$B:$L,7,0),IF($D718=4,LEFT(VLOOKUP($F718,Sheet1!$B:$L,7,0),LEN(VLOOKUP($F718,Sheet1!$B:$L,7,0))-1)&amp;INT($A718/10),0))</f>
        <v>0</v>
      </c>
      <c r="K718" t="e">
        <f>VLOOKUP($F718,Sheet1!$B:$L,8,0)</f>
        <v>#N/A</v>
      </c>
      <c r="L718" t="e">
        <f>VLOOKUP($F718,Sheet1!$B:$L,9,0)</f>
        <v>#N/A</v>
      </c>
      <c r="M718" s="61" t="e">
        <f>VLOOKUP($F718,Sheet1!$B:$L,10,0)</f>
        <v>#N/A</v>
      </c>
    </row>
    <row r="719" spans="1:13">
      <c r="A719">
        <v>10</v>
      </c>
      <c r="B719">
        <v>503001</v>
      </c>
      <c r="C719" t="s">
        <v>994</v>
      </c>
      <c r="D719">
        <v>5</v>
      </c>
      <c r="E719" t="s">
        <v>1761</v>
      </c>
      <c r="F719" t="str">
        <f t="shared" si="11"/>
        <v>5</v>
      </c>
      <c r="G719" t="e">
        <f>VLOOKUP($F719,Sheet1!$B:$L,4,0)</f>
        <v>#N/A</v>
      </c>
      <c r="H719" t="e">
        <f>IF($D719&lt;4,VLOOKUP($F719,Sheet1!$B:$L,5,0),IF(AND($D719=4,$A719=10),VLOOKUP($F719,Sheet1!$B:$L,5,0),-VLOOKUP($F719,Sheet1!$B:$L,5,0)))</f>
        <v>#N/A</v>
      </c>
      <c r="I719" t="e">
        <f>VLOOKUP($F719,Sheet1!$B:$L,6,0)</f>
        <v>#N/A</v>
      </c>
      <c r="J719">
        <f>IF($D719&lt;4,VLOOKUP($F719,Sheet1!$B:$L,7,0),IF($D719=4,LEFT(VLOOKUP($F719,Sheet1!$B:$L,7,0),LEN(VLOOKUP($F719,Sheet1!$B:$L,7,0))-1)&amp;INT($A719/10),0))</f>
        <v>0</v>
      </c>
      <c r="K719" t="e">
        <f>VLOOKUP($F719,Sheet1!$B:$L,8,0)</f>
        <v>#N/A</v>
      </c>
      <c r="L719" t="e">
        <f>VLOOKUP($F719,Sheet1!$B:$L,9,0)</f>
        <v>#N/A</v>
      </c>
      <c r="M719" s="61" t="e">
        <f>VLOOKUP($F719,Sheet1!$B:$L,10,0)</f>
        <v>#N/A</v>
      </c>
    </row>
    <row r="720" spans="1:13">
      <c r="A720">
        <v>10</v>
      </c>
      <c r="B720">
        <v>503011</v>
      </c>
      <c r="C720" t="s">
        <v>994</v>
      </c>
      <c r="D720">
        <v>5</v>
      </c>
      <c r="E720" t="s">
        <v>1761</v>
      </c>
      <c r="F720" t="str">
        <f t="shared" si="11"/>
        <v>5</v>
      </c>
      <c r="G720" t="e">
        <f>VLOOKUP($F720,Sheet1!$B:$L,4,0)</f>
        <v>#N/A</v>
      </c>
      <c r="H720" t="e">
        <f>IF($D720&lt;4,VLOOKUP($F720,Sheet1!$B:$L,5,0),IF(AND($D720=4,$A720=10),VLOOKUP($F720,Sheet1!$B:$L,5,0),-VLOOKUP($F720,Sheet1!$B:$L,5,0)))</f>
        <v>#N/A</v>
      </c>
      <c r="I720" t="e">
        <f>VLOOKUP($F720,Sheet1!$B:$L,6,0)</f>
        <v>#N/A</v>
      </c>
      <c r="J720">
        <f>IF($D720&lt;4,VLOOKUP($F720,Sheet1!$B:$L,7,0),IF($D720=4,LEFT(VLOOKUP($F720,Sheet1!$B:$L,7,0),LEN(VLOOKUP($F720,Sheet1!$B:$L,7,0))-1)&amp;INT($A720/10),0))</f>
        <v>0</v>
      </c>
      <c r="K720" t="e">
        <f>VLOOKUP($F720,Sheet1!$B:$L,8,0)</f>
        <v>#N/A</v>
      </c>
      <c r="L720" t="e">
        <f>VLOOKUP($F720,Sheet1!$B:$L,9,0)</f>
        <v>#N/A</v>
      </c>
      <c r="M720" s="61" t="e">
        <f>VLOOKUP($F720,Sheet1!$B:$L,10,0)</f>
        <v>#N/A</v>
      </c>
    </row>
    <row r="721" spans="1:13">
      <c r="A721">
        <v>10</v>
      </c>
      <c r="B721">
        <v>503021</v>
      </c>
      <c r="C721" t="s">
        <v>994</v>
      </c>
      <c r="D721">
        <v>5</v>
      </c>
      <c r="E721" t="s">
        <v>1761</v>
      </c>
      <c r="F721" t="str">
        <f t="shared" si="11"/>
        <v>5</v>
      </c>
      <c r="G721" t="e">
        <f>VLOOKUP($F721,Sheet1!$B:$L,4,0)</f>
        <v>#N/A</v>
      </c>
      <c r="H721" t="e">
        <f>IF($D721&lt;4,VLOOKUP($F721,Sheet1!$B:$L,5,0),IF(AND($D721=4,$A721=10),VLOOKUP($F721,Sheet1!$B:$L,5,0),-VLOOKUP($F721,Sheet1!$B:$L,5,0)))</f>
        <v>#N/A</v>
      </c>
      <c r="I721" t="e">
        <f>VLOOKUP($F721,Sheet1!$B:$L,6,0)</f>
        <v>#N/A</v>
      </c>
      <c r="J721">
        <f>IF($D721&lt;4,VLOOKUP($F721,Sheet1!$B:$L,7,0),IF($D721=4,LEFT(VLOOKUP($F721,Sheet1!$B:$L,7,0),LEN(VLOOKUP($F721,Sheet1!$B:$L,7,0))-1)&amp;INT($A721/10),0))</f>
        <v>0</v>
      </c>
      <c r="K721" t="e">
        <f>VLOOKUP($F721,Sheet1!$B:$L,8,0)</f>
        <v>#N/A</v>
      </c>
      <c r="L721" t="e">
        <f>VLOOKUP($F721,Sheet1!$B:$L,9,0)</f>
        <v>#N/A</v>
      </c>
      <c r="M721" s="61" t="e">
        <f>VLOOKUP($F721,Sheet1!$B:$L,10,0)</f>
        <v>#N/A</v>
      </c>
    </row>
    <row r="722" spans="1:13">
      <c r="A722">
        <v>10</v>
      </c>
      <c r="B722">
        <v>503031</v>
      </c>
      <c r="C722" t="s">
        <v>994</v>
      </c>
      <c r="D722">
        <v>5</v>
      </c>
      <c r="E722" t="s">
        <v>1761</v>
      </c>
      <c r="F722" t="str">
        <f t="shared" si="11"/>
        <v>5</v>
      </c>
      <c r="G722" t="e">
        <f>VLOOKUP($F722,Sheet1!$B:$L,4,0)</f>
        <v>#N/A</v>
      </c>
      <c r="H722" t="e">
        <f>IF($D722&lt;4,VLOOKUP($F722,Sheet1!$B:$L,5,0),IF(AND($D722=4,$A722=10),VLOOKUP($F722,Sheet1!$B:$L,5,0),-VLOOKUP($F722,Sheet1!$B:$L,5,0)))</f>
        <v>#N/A</v>
      </c>
      <c r="I722" t="e">
        <f>VLOOKUP($F722,Sheet1!$B:$L,6,0)</f>
        <v>#N/A</v>
      </c>
      <c r="J722">
        <f>IF($D722&lt;4,VLOOKUP($F722,Sheet1!$B:$L,7,0),IF($D722=4,LEFT(VLOOKUP($F722,Sheet1!$B:$L,7,0),LEN(VLOOKUP($F722,Sheet1!$B:$L,7,0))-1)&amp;INT($A722/10),0))</f>
        <v>0</v>
      </c>
      <c r="K722" t="e">
        <f>VLOOKUP($F722,Sheet1!$B:$L,8,0)</f>
        <v>#N/A</v>
      </c>
      <c r="L722" t="e">
        <f>VLOOKUP($F722,Sheet1!$B:$L,9,0)</f>
        <v>#N/A</v>
      </c>
      <c r="M722" s="61" t="e">
        <f>VLOOKUP($F722,Sheet1!$B:$L,10,0)</f>
        <v>#N/A</v>
      </c>
    </row>
    <row r="723" spans="1:13">
      <c r="A723">
        <v>10</v>
      </c>
      <c r="B723">
        <v>503041</v>
      </c>
      <c r="C723" t="s">
        <v>994</v>
      </c>
      <c r="D723">
        <v>5</v>
      </c>
      <c r="E723" t="s">
        <v>1761</v>
      </c>
      <c r="F723" t="str">
        <f t="shared" si="11"/>
        <v>5</v>
      </c>
      <c r="G723" t="e">
        <f>VLOOKUP($F723,Sheet1!$B:$L,4,0)</f>
        <v>#N/A</v>
      </c>
      <c r="H723" t="e">
        <f>IF($D723&lt;4,VLOOKUP($F723,Sheet1!$B:$L,5,0),IF(AND($D723=4,$A723=10),VLOOKUP($F723,Sheet1!$B:$L,5,0),-VLOOKUP($F723,Sheet1!$B:$L,5,0)))</f>
        <v>#N/A</v>
      </c>
      <c r="I723" t="e">
        <f>VLOOKUP($F723,Sheet1!$B:$L,6,0)</f>
        <v>#N/A</v>
      </c>
      <c r="J723">
        <f>IF($D723&lt;4,VLOOKUP($F723,Sheet1!$B:$L,7,0),IF($D723=4,LEFT(VLOOKUP($F723,Sheet1!$B:$L,7,0),LEN(VLOOKUP($F723,Sheet1!$B:$L,7,0))-1)&amp;INT($A723/10),0))</f>
        <v>0</v>
      </c>
      <c r="K723" t="e">
        <f>VLOOKUP($F723,Sheet1!$B:$L,8,0)</f>
        <v>#N/A</v>
      </c>
      <c r="L723" t="e">
        <f>VLOOKUP($F723,Sheet1!$B:$L,9,0)</f>
        <v>#N/A</v>
      </c>
      <c r="M723" s="61" t="e">
        <f>VLOOKUP($F723,Sheet1!$B:$L,10,0)</f>
        <v>#N/A</v>
      </c>
    </row>
    <row r="724" spans="1:13">
      <c r="A724">
        <v>10</v>
      </c>
      <c r="B724">
        <v>503051</v>
      </c>
      <c r="C724" t="s">
        <v>994</v>
      </c>
      <c r="D724">
        <v>5</v>
      </c>
      <c r="E724" t="s">
        <v>1761</v>
      </c>
      <c r="F724" t="str">
        <f t="shared" si="11"/>
        <v>5</v>
      </c>
      <c r="G724" t="e">
        <f>VLOOKUP($F724,Sheet1!$B:$L,4,0)</f>
        <v>#N/A</v>
      </c>
      <c r="H724" t="e">
        <f>IF($D724&lt;4,VLOOKUP($F724,Sheet1!$B:$L,5,0),IF(AND($D724=4,$A724=10),VLOOKUP($F724,Sheet1!$B:$L,5,0),-VLOOKUP($F724,Sheet1!$B:$L,5,0)))</f>
        <v>#N/A</v>
      </c>
      <c r="I724" t="e">
        <f>VLOOKUP($F724,Sheet1!$B:$L,6,0)</f>
        <v>#N/A</v>
      </c>
      <c r="J724">
        <f>IF($D724&lt;4,VLOOKUP($F724,Sheet1!$B:$L,7,0),IF($D724=4,LEFT(VLOOKUP($F724,Sheet1!$B:$L,7,0),LEN(VLOOKUP($F724,Sheet1!$B:$L,7,0))-1)&amp;INT($A724/10),0))</f>
        <v>0</v>
      </c>
      <c r="K724" t="e">
        <f>VLOOKUP($F724,Sheet1!$B:$L,8,0)</f>
        <v>#N/A</v>
      </c>
      <c r="L724" t="e">
        <f>VLOOKUP($F724,Sheet1!$B:$L,9,0)</f>
        <v>#N/A</v>
      </c>
      <c r="M724" s="61" t="e">
        <f>VLOOKUP($F724,Sheet1!$B:$L,10,0)</f>
        <v>#N/A</v>
      </c>
    </row>
    <row r="725" spans="1:13">
      <c r="A725">
        <v>10</v>
      </c>
      <c r="B725">
        <v>504001</v>
      </c>
      <c r="C725" t="s">
        <v>994</v>
      </c>
      <c r="D725">
        <v>5</v>
      </c>
      <c r="E725" t="s">
        <v>1761</v>
      </c>
      <c r="F725" t="str">
        <f t="shared" si="11"/>
        <v>5</v>
      </c>
      <c r="G725" t="e">
        <f>VLOOKUP($F725,Sheet1!$B:$L,4,0)</f>
        <v>#N/A</v>
      </c>
      <c r="H725" t="e">
        <f>IF($D725&lt;4,VLOOKUP($F725,Sheet1!$B:$L,5,0),IF(AND($D725=4,$A725=10),VLOOKUP($F725,Sheet1!$B:$L,5,0),-VLOOKUP($F725,Sheet1!$B:$L,5,0)))</f>
        <v>#N/A</v>
      </c>
      <c r="I725" t="e">
        <f>VLOOKUP($F725,Sheet1!$B:$L,6,0)</f>
        <v>#N/A</v>
      </c>
      <c r="J725">
        <f>IF($D725&lt;4,VLOOKUP($F725,Sheet1!$B:$L,7,0),IF($D725=4,LEFT(VLOOKUP($F725,Sheet1!$B:$L,7,0),LEN(VLOOKUP($F725,Sheet1!$B:$L,7,0))-1)&amp;INT($A725/10),0))</f>
        <v>0</v>
      </c>
      <c r="K725" t="e">
        <f>VLOOKUP($F725,Sheet1!$B:$L,8,0)</f>
        <v>#N/A</v>
      </c>
      <c r="L725" t="e">
        <f>VLOOKUP($F725,Sheet1!$B:$L,9,0)</f>
        <v>#N/A</v>
      </c>
      <c r="M725" s="61" t="e">
        <f>VLOOKUP($F725,Sheet1!$B:$L,10,0)</f>
        <v>#N/A</v>
      </c>
    </row>
    <row r="726" spans="1:13">
      <c r="A726">
        <v>10</v>
      </c>
      <c r="B726">
        <v>504011</v>
      </c>
      <c r="C726" t="s">
        <v>994</v>
      </c>
      <c r="D726">
        <v>5</v>
      </c>
      <c r="E726" t="s">
        <v>1761</v>
      </c>
      <c r="F726" t="str">
        <f t="shared" si="11"/>
        <v>5</v>
      </c>
      <c r="G726" t="e">
        <f>VLOOKUP($F726,Sheet1!$B:$L,4,0)</f>
        <v>#N/A</v>
      </c>
      <c r="H726" t="e">
        <f>IF($D726&lt;4,VLOOKUP($F726,Sheet1!$B:$L,5,0),IF(AND($D726=4,$A726=10),VLOOKUP($F726,Sheet1!$B:$L,5,0),-VLOOKUP($F726,Sheet1!$B:$L,5,0)))</f>
        <v>#N/A</v>
      </c>
      <c r="I726" t="e">
        <f>VLOOKUP($F726,Sheet1!$B:$L,6,0)</f>
        <v>#N/A</v>
      </c>
      <c r="J726">
        <f>IF($D726&lt;4,VLOOKUP($F726,Sheet1!$B:$L,7,0),IF($D726=4,LEFT(VLOOKUP($F726,Sheet1!$B:$L,7,0),LEN(VLOOKUP($F726,Sheet1!$B:$L,7,0))-1)&amp;INT($A726/10),0))</f>
        <v>0</v>
      </c>
      <c r="K726" t="e">
        <f>VLOOKUP($F726,Sheet1!$B:$L,8,0)</f>
        <v>#N/A</v>
      </c>
      <c r="L726" t="e">
        <f>VLOOKUP($F726,Sheet1!$B:$L,9,0)</f>
        <v>#N/A</v>
      </c>
      <c r="M726" s="61" t="e">
        <f>VLOOKUP($F726,Sheet1!$B:$L,10,0)</f>
        <v>#N/A</v>
      </c>
    </row>
    <row r="727" spans="1:13">
      <c r="A727">
        <v>10</v>
      </c>
      <c r="B727">
        <v>504021</v>
      </c>
      <c r="C727" t="s">
        <v>994</v>
      </c>
      <c r="D727">
        <v>5</v>
      </c>
      <c r="E727" t="s">
        <v>1761</v>
      </c>
      <c r="F727" t="str">
        <f t="shared" si="11"/>
        <v>5</v>
      </c>
      <c r="G727" t="e">
        <f>VLOOKUP($F727,Sheet1!$B:$L,4,0)</f>
        <v>#N/A</v>
      </c>
      <c r="H727" t="e">
        <f>IF($D727&lt;4,VLOOKUP($F727,Sheet1!$B:$L,5,0),IF(AND($D727=4,$A727=10),VLOOKUP($F727,Sheet1!$B:$L,5,0),-VLOOKUP($F727,Sheet1!$B:$L,5,0)))</f>
        <v>#N/A</v>
      </c>
      <c r="I727" t="e">
        <f>VLOOKUP($F727,Sheet1!$B:$L,6,0)</f>
        <v>#N/A</v>
      </c>
      <c r="J727">
        <f>IF($D727&lt;4,VLOOKUP($F727,Sheet1!$B:$L,7,0),IF($D727=4,LEFT(VLOOKUP($F727,Sheet1!$B:$L,7,0),LEN(VLOOKUP($F727,Sheet1!$B:$L,7,0))-1)&amp;INT($A727/10),0))</f>
        <v>0</v>
      </c>
      <c r="K727" t="e">
        <f>VLOOKUP($F727,Sheet1!$B:$L,8,0)</f>
        <v>#N/A</v>
      </c>
      <c r="L727" t="e">
        <f>VLOOKUP($F727,Sheet1!$B:$L,9,0)</f>
        <v>#N/A</v>
      </c>
      <c r="M727" s="61" t="e">
        <f>VLOOKUP($F727,Sheet1!$B:$L,10,0)</f>
        <v>#N/A</v>
      </c>
    </row>
    <row r="728" spans="1:13">
      <c r="A728">
        <v>10</v>
      </c>
      <c r="B728">
        <v>504031</v>
      </c>
      <c r="C728" t="s">
        <v>994</v>
      </c>
      <c r="D728">
        <v>5</v>
      </c>
      <c r="E728" t="s">
        <v>1761</v>
      </c>
      <c r="F728" t="str">
        <f t="shared" si="11"/>
        <v>5</v>
      </c>
      <c r="G728" t="e">
        <f>VLOOKUP($F728,Sheet1!$B:$L,4,0)</f>
        <v>#N/A</v>
      </c>
      <c r="H728" t="e">
        <f>IF($D728&lt;4,VLOOKUP($F728,Sheet1!$B:$L,5,0),IF(AND($D728=4,$A728=10),VLOOKUP($F728,Sheet1!$B:$L,5,0),-VLOOKUP($F728,Sheet1!$B:$L,5,0)))</f>
        <v>#N/A</v>
      </c>
      <c r="I728" t="e">
        <f>VLOOKUP($F728,Sheet1!$B:$L,6,0)</f>
        <v>#N/A</v>
      </c>
      <c r="J728">
        <f>IF($D728&lt;4,VLOOKUP($F728,Sheet1!$B:$L,7,0),IF($D728=4,LEFT(VLOOKUP($F728,Sheet1!$B:$L,7,0),LEN(VLOOKUP($F728,Sheet1!$B:$L,7,0))-1)&amp;INT($A728/10),0))</f>
        <v>0</v>
      </c>
      <c r="K728" t="e">
        <f>VLOOKUP($F728,Sheet1!$B:$L,8,0)</f>
        <v>#N/A</v>
      </c>
      <c r="L728" t="e">
        <f>VLOOKUP($F728,Sheet1!$B:$L,9,0)</f>
        <v>#N/A</v>
      </c>
      <c r="M728" s="61" t="e">
        <f>VLOOKUP($F728,Sheet1!$B:$L,10,0)</f>
        <v>#N/A</v>
      </c>
    </row>
    <row r="729" spans="1:13">
      <c r="A729">
        <v>10</v>
      </c>
      <c r="B729">
        <v>504041</v>
      </c>
      <c r="C729" t="s">
        <v>994</v>
      </c>
      <c r="D729">
        <v>5</v>
      </c>
      <c r="E729" t="s">
        <v>1761</v>
      </c>
      <c r="F729" t="str">
        <f t="shared" si="11"/>
        <v>5</v>
      </c>
      <c r="G729" t="e">
        <f>VLOOKUP($F729,Sheet1!$B:$L,4,0)</f>
        <v>#N/A</v>
      </c>
      <c r="H729" t="e">
        <f>IF($D729&lt;4,VLOOKUP($F729,Sheet1!$B:$L,5,0),IF(AND($D729=4,$A729=10),VLOOKUP($F729,Sheet1!$B:$L,5,0),-VLOOKUP($F729,Sheet1!$B:$L,5,0)))</f>
        <v>#N/A</v>
      </c>
      <c r="I729" t="e">
        <f>VLOOKUP($F729,Sheet1!$B:$L,6,0)</f>
        <v>#N/A</v>
      </c>
      <c r="J729">
        <f>IF($D729&lt;4,VLOOKUP($F729,Sheet1!$B:$L,7,0),IF($D729=4,LEFT(VLOOKUP($F729,Sheet1!$B:$L,7,0),LEN(VLOOKUP($F729,Sheet1!$B:$L,7,0))-1)&amp;INT($A729/10),0))</f>
        <v>0</v>
      </c>
      <c r="K729" t="e">
        <f>VLOOKUP($F729,Sheet1!$B:$L,8,0)</f>
        <v>#N/A</v>
      </c>
      <c r="L729" t="e">
        <f>VLOOKUP($F729,Sheet1!$B:$L,9,0)</f>
        <v>#N/A</v>
      </c>
      <c r="M729" s="61" t="e">
        <f>VLOOKUP($F729,Sheet1!$B:$L,10,0)</f>
        <v>#N/A</v>
      </c>
    </row>
    <row r="730" spans="1:13">
      <c r="A730">
        <v>10</v>
      </c>
      <c r="B730">
        <v>504051</v>
      </c>
      <c r="C730" t="s">
        <v>994</v>
      </c>
      <c r="D730">
        <v>5</v>
      </c>
      <c r="E730" t="s">
        <v>1761</v>
      </c>
      <c r="F730" t="str">
        <f t="shared" si="11"/>
        <v>5</v>
      </c>
      <c r="G730" t="e">
        <f>VLOOKUP($F730,Sheet1!$B:$L,4,0)</f>
        <v>#N/A</v>
      </c>
      <c r="H730" t="e">
        <f>IF($D730&lt;4,VLOOKUP($F730,Sheet1!$B:$L,5,0),IF(AND($D730=4,$A730=10),VLOOKUP($F730,Sheet1!$B:$L,5,0),-VLOOKUP($F730,Sheet1!$B:$L,5,0)))</f>
        <v>#N/A</v>
      </c>
      <c r="I730" t="e">
        <f>VLOOKUP($F730,Sheet1!$B:$L,6,0)</f>
        <v>#N/A</v>
      </c>
      <c r="J730">
        <f>IF($D730&lt;4,VLOOKUP($F730,Sheet1!$B:$L,7,0),IF($D730=4,LEFT(VLOOKUP($F730,Sheet1!$B:$L,7,0),LEN(VLOOKUP($F730,Sheet1!$B:$L,7,0))-1)&amp;INT($A730/10),0))</f>
        <v>0</v>
      </c>
      <c r="K730" t="e">
        <f>VLOOKUP($F730,Sheet1!$B:$L,8,0)</f>
        <v>#N/A</v>
      </c>
      <c r="L730" t="e">
        <f>VLOOKUP($F730,Sheet1!$B:$L,9,0)</f>
        <v>#N/A</v>
      </c>
      <c r="M730" s="61" t="e">
        <f>VLOOKUP($F730,Sheet1!$B:$L,10,0)</f>
        <v>#N/A</v>
      </c>
    </row>
    <row r="731" spans="1:13">
      <c r="A731">
        <v>10</v>
      </c>
      <c r="B731">
        <v>500002</v>
      </c>
      <c r="C731" t="s">
        <v>994</v>
      </c>
      <c r="D731">
        <v>6</v>
      </c>
      <c r="E731" t="s">
        <v>1761</v>
      </c>
      <c r="F731" t="str">
        <f t="shared" si="11"/>
        <v>6</v>
      </c>
      <c r="G731" t="e">
        <f>VLOOKUP($F731,Sheet1!$B:$L,4,0)</f>
        <v>#N/A</v>
      </c>
      <c r="H731" t="e">
        <f>IF($D731&lt;4,VLOOKUP($F731,Sheet1!$B:$L,5,0),IF(AND($D731=4,$A731=10),VLOOKUP($F731,Sheet1!$B:$L,5,0),-VLOOKUP($F731,Sheet1!$B:$L,5,0)))</f>
        <v>#N/A</v>
      </c>
      <c r="I731" t="e">
        <f>VLOOKUP($F731,Sheet1!$B:$L,6,0)</f>
        <v>#N/A</v>
      </c>
      <c r="J731">
        <f>IF($D731&lt;4,VLOOKUP($F731,Sheet1!$B:$L,7,0),IF($D731=4,LEFT(VLOOKUP($F731,Sheet1!$B:$L,7,0),LEN(VLOOKUP($F731,Sheet1!$B:$L,7,0))-1)&amp;INT($A731/10),0))</f>
        <v>0</v>
      </c>
      <c r="K731" t="e">
        <f>VLOOKUP($F731,Sheet1!$B:$L,8,0)</f>
        <v>#N/A</v>
      </c>
      <c r="L731" t="e">
        <f>VLOOKUP($F731,Sheet1!$B:$L,9,0)</f>
        <v>#N/A</v>
      </c>
      <c r="M731" s="61" t="e">
        <f>VLOOKUP($F731,Sheet1!$B:$L,10,0)</f>
        <v>#N/A</v>
      </c>
    </row>
    <row r="732" spans="1:13">
      <c r="A732">
        <v>10</v>
      </c>
      <c r="B732">
        <v>500012</v>
      </c>
      <c r="C732" t="s">
        <v>994</v>
      </c>
      <c r="D732">
        <v>6</v>
      </c>
      <c r="E732" t="s">
        <v>1761</v>
      </c>
      <c r="F732" t="str">
        <f t="shared" si="11"/>
        <v>6</v>
      </c>
      <c r="G732" t="e">
        <f>VLOOKUP($F732,Sheet1!$B:$L,4,0)</f>
        <v>#N/A</v>
      </c>
      <c r="H732" t="e">
        <f>IF($D732&lt;4,VLOOKUP($F732,Sheet1!$B:$L,5,0),IF(AND($D732=4,$A732=10),VLOOKUP($F732,Sheet1!$B:$L,5,0),-VLOOKUP($F732,Sheet1!$B:$L,5,0)))</f>
        <v>#N/A</v>
      </c>
      <c r="I732" t="e">
        <f>VLOOKUP($F732,Sheet1!$B:$L,6,0)</f>
        <v>#N/A</v>
      </c>
      <c r="J732">
        <f>IF($D732&lt;4,VLOOKUP($F732,Sheet1!$B:$L,7,0),IF($D732=4,LEFT(VLOOKUP($F732,Sheet1!$B:$L,7,0),LEN(VLOOKUP($F732,Sheet1!$B:$L,7,0))-1)&amp;INT($A732/10),0))</f>
        <v>0</v>
      </c>
      <c r="K732" t="e">
        <f>VLOOKUP($F732,Sheet1!$B:$L,8,0)</f>
        <v>#N/A</v>
      </c>
      <c r="L732" t="e">
        <f>VLOOKUP($F732,Sheet1!$B:$L,9,0)</f>
        <v>#N/A</v>
      </c>
      <c r="M732" s="61" t="e">
        <f>VLOOKUP($F732,Sheet1!$B:$L,10,0)</f>
        <v>#N/A</v>
      </c>
    </row>
    <row r="733" spans="1:13">
      <c r="A733">
        <v>10</v>
      </c>
      <c r="B733">
        <v>500022</v>
      </c>
      <c r="C733" t="s">
        <v>994</v>
      </c>
      <c r="D733">
        <v>6</v>
      </c>
      <c r="E733" t="s">
        <v>1761</v>
      </c>
      <c r="F733" t="str">
        <f t="shared" si="11"/>
        <v>6</v>
      </c>
      <c r="G733" t="e">
        <f>VLOOKUP($F733,Sheet1!$B:$L,4,0)</f>
        <v>#N/A</v>
      </c>
      <c r="H733" t="e">
        <f>IF($D733&lt;4,VLOOKUP($F733,Sheet1!$B:$L,5,0),IF(AND($D733=4,$A733=10),VLOOKUP($F733,Sheet1!$B:$L,5,0),-VLOOKUP($F733,Sheet1!$B:$L,5,0)))</f>
        <v>#N/A</v>
      </c>
      <c r="I733" t="e">
        <f>VLOOKUP($F733,Sheet1!$B:$L,6,0)</f>
        <v>#N/A</v>
      </c>
      <c r="J733">
        <f>IF($D733&lt;4,VLOOKUP($F733,Sheet1!$B:$L,7,0),IF($D733=4,LEFT(VLOOKUP($F733,Sheet1!$B:$L,7,0),LEN(VLOOKUP($F733,Sheet1!$B:$L,7,0))-1)&amp;INT($A733/10),0))</f>
        <v>0</v>
      </c>
      <c r="K733" t="e">
        <f>VLOOKUP($F733,Sheet1!$B:$L,8,0)</f>
        <v>#N/A</v>
      </c>
      <c r="L733" t="e">
        <f>VLOOKUP($F733,Sheet1!$B:$L,9,0)</f>
        <v>#N/A</v>
      </c>
      <c r="M733" s="61" t="e">
        <f>VLOOKUP($F733,Sheet1!$B:$L,10,0)</f>
        <v>#N/A</v>
      </c>
    </row>
    <row r="734" spans="1:13">
      <c r="A734">
        <v>10</v>
      </c>
      <c r="B734">
        <v>500032</v>
      </c>
      <c r="C734" t="s">
        <v>994</v>
      </c>
      <c r="D734">
        <v>6</v>
      </c>
      <c r="E734" t="s">
        <v>1761</v>
      </c>
      <c r="F734" t="str">
        <f t="shared" si="11"/>
        <v>6</v>
      </c>
      <c r="G734" t="e">
        <f>VLOOKUP($F734,Sheet1!$B:$L,4,0)</f>
        <v>#N/A</v>
      </c>
      <c r="H734" t="e">
        <f>IF($D734&lt;4,VLOOKUP($F734,Sheet1!$B:$L,5,0),IF(AND($D734=4,$A734=10),VLOOKUP($F734,Sheet1!$B:$L,5,0),-VLOOKUP($F734,Sheet1!$B:$L,5,0)))</f>
        <v>#N/A</v>
      </c>
      <c r="I734" t="e">
        <f>VLOOKUP($F734,Sheet1!$B:$L,6,0)</f>
        <v>#N/A</v>
      </c>
      <c r="J734">
        <f>IF($D734&lt;4,VLOOKUP($F734,Sheet1!$B:$L,7,0),IF($D734=4,LEFT(VLOOKUP($F734,Sheet1!$B:$L,7,0),LEN(VLOOKUP($F734,Sheet1!$B:$L,7,0))-1)&amp;INT($A734/10),0))</f>
        <v>0</v>
      </c>
      <c r="K734" t="e">
        <f>VLOOKUP($F734,Sheet1!$B:$L,8,0)</f>
        <v>#N/A</v>
      </c>
      <c r="L734" t="e">
        <f>VLOOKUP($F734,Sheet1!$B:$L,9,0)</f>
        <v>#N/A</v>
      </c>
      <c r="M734" s="61" t="e">
        <f>VLOOKUP($F734,Sheet1!$B:$L,10,0)</f>
        <v>#N/A</v>
      </c>
    </row>
    <row r="735" spans="1:13">
      <c r="A735">
        <v>10</v>
      </c>
      <c r="B735">
        <v>500042</v>
      </c>
      <c r="C735" t="s">
        <v>994</v>
      </c>
      <c r="D735">
        <v>6</v>
      </c>
      <c r="E735" t="s">
        <v>1761</v>
      </c>
      <c r="F735" t="str">
        <f t="shared" si="11"/>
        <v>6</v>
      </c>
      <c r="G735" t="e">
        <f>VLOOKUP($F735,Sheet1!$B:$L,4,0)</f>
        <v>#N/A</v>
      </c>
      <c r="H735" t="e">
        <f>IF($D735&lt;4,VLOOKUP($F735,Sheet1!$B:$L,5,0),IF(AND($D735=4,$A735=10),VLOOKUP($F735,Sheet1!$B:$L,5,0),-VLOOKUP($F735,Sheet1!$B:$L,5,0)))</f>
        <v>#N/A</v>
      </c>
      <c r="I735" t="e">
        <f>VLOOKUP($F735,Sheet1!$B:$L,6,0)</f>
        <v>#N/A</v>
      </c>
      <c r="J735">
        <f>IF($D735&lt;4,VLOOKUP($F735,Sheet1!$B:$L,7,0),IF($D735=4,LEFT(VLOOKUP($F735,Sheet1!$B:$L,7,0),LEN(VLOOKUP($F735,Sheet1!$B:$L,7,0))-1)&amp;INT($A735/10),0))</f>
        <v>0</v>
      </c>
      <c r="K735" t="e">
        <f>VLOOKUP($F735,Sheet1!$B:$L,8,0)</f>
        <v>#N/A</v>
      </c>
      <c r="L735" t="e">
        <f>VLOOKUP($F735,Sheet1!$B:$L,9,0)</f>
        <v>#N/A</v>
      </c>
      <c r="M735" s="61" t="e">
        <f>VLOOKUP($F735,Sheet1!$B:$L,10,0)</f>
        <v>#N/A</v>
      </c>
    </row>
    <row r="736" spans="1:13">
      <c r="A736">
        <v>10</v>
      </c>
      <c r="B736">
        <v>500052</v>
      </c>
      <c r="C736" t="s">
        <v>994</v>
      </c>
      <c r="D736">
        <v>6</v>
      </c>
      <c r="E736" t="s">
        <v>1761</v>
      </c>
      <c r="F736" t="str">
        <f t="shared" si="11"/>
        <v>6</v>
      </c>
      <c r="G736" t="e">
        <f>VLOOKUP($F736,Sheet1!$B:$L,4,0)</f>
        <v>#N/A</v>
      </c>
      <c r="H736" t="e">
        <f>IF($D736&lt;4,VLOOKUP($F736,Sheet1!$B:$L,5,0),IF(AND($D736=4,$A736=10),VLOOKUP($F736,Sheet1!$B:$L,5,0),-VLOOKUP($F736,Sheet1!$B:$L,5,0)))</f>
        <v>#N/A</v>
      </c>
      <c r="I736" t="e">
        <f>VLOOKUP($F736,Sheet1!$B:$L,6,0)</f>
        <v>#N/A</v>
      </c>
      <c r="J736">
        <f>IF($D736&lt;4,VLOOKUP($F736,Sheet1!$B:$L,7,0),IF($D736=4,LEFT(VLOOKUP($F736,Sheet1!$B:$L,7,0),LEN(VLOOKUP($F736,Sheet1!$B:$L,7,0))-1)&amp;INT($A736/10),0))</f>
        <v>0</v>
      </c>
      <c r="K736" t="e">
        <f>VLOOKUP($F736,Sheet1!$B:$L,8,0)</f>
        <v>#N/A</v>
      </c>
      <c r="L736" t="e">
        <f>VLOOKUP($F736,Sheet1!$B:$L,9,0)</f>
        <v>#N/A</v>
      </c>
      <c r="M736" s="61" t="e">
        <f>VLOOKUP($F736,Sheet1!$B:$L,10,0)</f>
        <v>#N/A</v>
      </c>
    </row>
    <row r="737" spans="1:13">
      <c r="A737">
        <v>10</v>
      </c>
      <c r="B737">
        <v>501002</v>
      </c>
      <c r="C737" t="s">
        <v>994</v>
      </c>
      <c r="D737">
        <v>6</v>
      </c>
      <c r="E737" t="s">
        <v>1763</v>
      </c>
      <c r="F737" t="str">
        <f t="shared" si="11"/>
        <v>6</v>
      </c>
      <c r="G737" t="e">
        <f>VLOOKUP($F737,Sheet1!$B:$L,4,0)</f>
        <v>#N/A</v>
      </c>
      <c r="H737" t="e">
        <f>IF($D737&lt;4,VLOOKUP($F737,Sheet1!$B:$L,5,0),IF(AND($D737=4,$A737=10),VLOOKUP($F737,Sheet1!$B:$L,5,0),-VLOOKUP($F737,Sheet1!$B:$L,5,0)))</f>
        <v>#N/A</v>
      </c>
      <c r="I737" t="e">
        <f>VLOOKUP($F737,Sheet1!$B:$L,6,0)</f>
        <v>#N/A</v>
      </c>
      <c r="J737">
        <f>IF($D737&lt;4,VLOOKUP($F737,Sheet1!$B:$L,7,0),IF($D737=4,LEFT(VLOOKUP($F737,Sheet1!$B:$L,7,0),LEN(VLOOKUP($F737,Sheet1!$B:$L,7,0))-1)&amp;INT($A737/10),0))</f>
        <v>0</v>
      </c>
      <c r="K737" t="e">
        <f>VLOOKUP($F737,Sheet1!$B:$L,8,0)</f>
        <v>#N/A</v>
      </c>
      <c r="L737" t="e">
        <f>VLOOKUP($F737,Sheet1!$B:$L,9,0)</f>
        <v>#N/A</v>
      </c>
      <c r="M737" s="61" t="e">
        <f>VLOOKUP($F737,Sheet1!$B:$L,10,0)</f>
        <v>#N/A</v>
      </c>
    </row>
    <row r="738" spans="1:13">
      <c r="A738">
        <v>10</v>
      </c>
      <c r="B738">
        <v>501012</v>
      </c>
      <c r="C738" t="s">
        <v>994</v>
      </c>
      <c r="D738">
        <v>6</v>
      </c>
      <c r="E738" t="s">
        <v>1763</v>
      </c>
      <c r="F738" t="str">
        <f t="shared" si="11"/>
        <v>6</v>
      </c>
      <c r="G738" t="e">
        <f>VLOOKUP($F738,Sheet1!$B:$L,4,0)</f>
        <v>#N/A</v>
      </c>
      <c r="H738" t="e">
        <f>IF($D738&lt;4,VLOOKUP($F738,Sheet1!$B:$L,5,0),IF(AND($D738=4,$A738=10),VLOOKUP($F738,Sheet1!$B:$L,5,0),-VLOOKUP($F738,Sheet1!$B:$L,5,0)))</f>
        <v>#N/A</v>
      </c>
      <c r="I738" t="e">
        <f>VLOOKUP($F738,Sheet1!$B:$L,6,0)</f>
        <v>#N/A</v>
      </c>
      <c r="J738">
        <f>IF($D738&lt;4,VLOOKUP($F738,Sheet1!$B:$L,7,0),IF($D738=4,LEFT(VLOOKUP($F738,Sheet1!$B:$L,7,0),LEN(VLOOKUP($F738,Sheet1!$B:$L,7,0))-1)&amp;INT($A738/10),0))</f>
        <v>0</v>
      </c>
      <c r="K738" t="e">
        <f>VLOOKUP($F738,Sheet1!$B:$L,8,0)</f>
        <v>#N/A</v>
      </c>
      <c r="L738" t="e">
        <f>VLOOKUP($F738,Sheet1!$B:$L,9,0)</f>
        <v>#N/A</v>
      </c>
      <c r="M738" s="61" t="e">
        <f>VLOOKUP($F738,Sheet1!$B:$L,10,0)</f>
        <v>#N/A</v>
      </c>
    </row>
    <row r="739" spans="1:13">
      <c r="A739">
        <v>10</v>
      </c>
      <c r="B739">
        <v>501022</v>
      </c>
      <c r="C739" t="s">
        <v>994</v>
      </c>
      <c r="D739">
        <v>6</v>
      </c>
      <c r="E739" t="s">
        <v>1763</v>
      </c>
      <c r="F739" t="str">
        <f t="shared" si="11"/>
        <v>6</v>
      </c>
      <c r="G739" t="e">
        <f>VLOOKUP($F739,Sheet1!$B:$L,4,0)</f>
        <v>#N/A</v>
      </c>
      <c r="H739" t="e">
        <f>IF($D739&lt;4,VLOOKUP($F739,Sheet1!$B:$L,5,0),IF(AND($D739=4,$A739=10),VLOOKUP($F739,Sheet1!$B:$L,5,0),-VLOOKUP($F739,Sheet1!$B:$L,5,0)))</f>
        <v>#N/A</v>
      </c>
      <c r="I739" t="e">
        <f>VLOOKUP($F739,Sheet1!$B:$L,6,0)</f>
        <v>#N/A</v>
      </c>
      <c r="J739">
        <f>IF($D739&lt;4,VLOOKUP($F739,Sheet1!$B:$L,7,0),IF($D739=4,LEFT(VLOOKUP($F739,Sheet1!$B:$L,7,0),LEN(VLOOKUP($F739,Sheet1!$B:$L,7,0))-1)&amp;INT($A739/10),0))</f>
        <v>0</v>
      </c>
      <c r="K739" t="e">
        <f>VLOOKUP($F739,Sheet1!$B:$L,8,0)</f>
        <v>#N/A</v>
      </c>
      <c r="L739" t="e">
        <f>VLOOKUP($F739,Sheet1!$B:$L,9,0)</f>
        <v>#N/A</v>
      </c>
      <c r="M739" s="61" t="e">
        <f>VLOOKUP($F739,Sheet1!$B:$L,10,0)</f>
        <v>#N/A</v>
      </c>
    </row>
    <row r="740" spans="1:13">
      <c r="A740">
        <v>10</v>
      </c>
      <c r="B740">
        <v>501032</v>
      </c>
      <c r="C740" t="s">
        <v>994</v>
      </c>
      <c r="D740">
        <v>6</v>
      </c>
      <c r="E740" t="s">
        <v>1763</v>
      </c>
      <c r="F740" t="str">
        <f t="shared" si="11"/>
        <v>6</v>
      </c>
      <c r="G740" t="e">
        <f>VLOOKUP($F740,Sheet1!$B:$L,4,0)</f>
        <v>#N/A</v>
      </c>
      <c r="H740" t="e">
        <f>IF($D740&lt;4,VLOOKUP($F740,Sheet1!$B:$L,5,0),IF(AND($D740=4,$A740=10),VLOOKUP($F740,Sheet1!$B:$L,5,0),-VLOOKUP($F740,Sheet1!$B:$L,5,0)))</f>
        <v>#N/A</v>
      </c>
      <c r="I740" t="e">
        <f>VLOOKUP($F740,Sheet1!$B:$L,6,0)</f>
        <v>#N/A</v>
      </c>
      <c r="J740">
        <f>IF($D740&lt;4,VLOOKUP($F740,Sheet1!$B:$L,7,0),IF($D740=4,LEFT(VLOOKUP($F740,Sheet1!$B:$L,7,0),LEN(VLOOKUP($F740,Sheet1!$B:$L,7,0))-1)&amp;INT($A740/10),0))</f>
        <v>0</v>
      </c>
      <c r="K740" t="e">
        <f>VLOOKUP($F740,Sheet1!$B:$L,8,0)</f>
        <v>#N/A</v>
      </c>
      <c r="L740" t="e">
        <f>VLOOKUP($F740,Sheet1!$B:$L,9,0)</f>
        <v>#N/A</v>
      </c>
      <c r="M740" s="61" t="e">
        <f>VLOOKUP($F740,Sheet1!$B:$L,10,0)</f>
        <v>#N/A</v>
      </c>
    </row>
    <row r="741" spans="1:13">
      <c r="A741">
        <v>10</v>
      </c>
      <c r="B741">
        <v>501042</v>
      </c>
      <c r="C741" t="s">
        <v>994</v>
      </c>
      <c r="D741">
        <v>6</v>
      </c>
      <c r="E741" t="s">
        <v>1763</v>
      </c>
      <c r="F741" t="str">
        <f t="shared" si="11"/>
        <v>6</v>
      </c>
      <c r="G741" t="e">
        <f>VLOOKUP($F741,Sheet1!$B:$L,4,0)</f>
        <v>#N/A</v>
      </c>
      <c r="H741" t="e">
        <f>IF($D741&lt;4,VLOOKUP($F741,Sheet1!$B:$L,5,0),IF(AND($D741=4,$A741=10),VLOOKUP($F741,Sheet1!$B:$L,5,0),-VLOOKUP($F741,Sheet1!$B:$L,5,0)))</f>
        <v>#N/A</v>
      </c>
      <c r="I741" t="e">
        <f>VLOOKUP($F741,Sheet1!$B:$L,6,0)</f>
        <v>#N/A</v>
      </c>
      <c r="J741">
        <f>IF($D741&lt;4,VLOOKUP($F741,Sheet1!$B:$L,7,0),IF($D741=4,LEFT(VLOOKUP($F741,Sheet1!$B:$L,7,0),LEN(VLOOKUP($F741,Sheet1!$B:$L,7,0))-1)&amp;INT($A741/10),0))</f>
        <v>0</v>
      </c>
      <c r="K741" t="e">
        <f>VLOOKUP($F741,Sheet1!$B:$L,8,0)</f>
        <v>#N/A</v>
      </c>
      <c r="L741" t="e">
        <f>VLOOKUP($F741,Sheet1!$B:$L,9,0)</f>
        <v>#N/A</v>
      </c>
      <c r="M741" s="61" t="e">
        <f>VLOOKUP($F741,Sheet1!$B:$L,10,0)</f>
        <v>#N/A</v>
      </c>
    </row>
    <row r="742" spans="1:13">
      <c r="A742">
        <v>10</v>
      </c>
      <c r="B742">
        <v>501052</v>
      </c>
      <c r="C742" t="s">
        <v>994</v>
      </c>
      <c r="D742">
        <v>6</v>
      </c>
      <c r="E742" t="s">
        <v>1763</v>
      </c>
      <c r="F742" t="str">
        <f t="shared" si="11"/>
        <v>6</v>
      </c>
      <c r="G742" t="e">
        <f>VLOOKUP($F742,Sheet1!$B:$L,4,0)</f>
        <v>#N/A</v>
      </c>
      <c r="H742" t="e">
        <f>IF($D742&lt;4,VLOOKUP($F742,Sheet1!$B:$L,5,0),IF(AND($D742=4,$A742=10),VLOOKUP($F742,Sheet1!$B:$L,5,0),-VLOOKUP($F742,Sheet1!$B:$L,5,0)))</f>
        <v>#N/A</v>
      </c>
      <c r="I742" t="e">
        <f>VLOOKUP($F742,Sheet1!$B:$L,6,0)</f>
        <v>#N/A</v>
      </c>
      <c r="J742">
        <f>IF($D742&lt;4,VLOOKUP($F742,Sheet1!$B:$L,7,0),IF($D742=4,LEFT(VLOOKUP($F742,Sheet1!$B:$L,7,0),LEN(VLOOKUP($F742,Sheet1!$B:$L,7,0))-1)&amp;INT($A742/10),0))</f>
        <v>0</v>
      </c>
      <c r="K742" t="e">
        <f>VLOOKUP($F742,Sheet1!$B:$L,8,0)</f>
        <v>#N/A</v>
      </c>
      <c r="L742" t="e">
        <f>VLOOKUP($F742,Sheet1!$B:$L,9,0)</f>
        <v>#N/A</v>
      </c>
      <c r="M742" s="61" t="e">
        <f>VLOOKUP($F742,Sheet1!$B:$L,10,0)</f>
        <v>#N/A</v>
      </c>
    </row>
    <row r="743" spans="1:13">
      <c r="A743">
        <v>10</v>
      </c>
      <c r="B743">
        <v>502002</v>
      </c>
      <c r="C743" t="s">
        <v>994</v>
      </c>
      <c r="D743">
        <v>6</v>
      </c>
      <c r="E743" t="s">
        <v>1764</v>
      </c>
      <c r="F743" t="str">
        <f t="shared" si="11"/>
        <v>6</v>
      </c>
      <c r="G743" t="e">
        <f>VLOOKUP($F743,Sheet1!$B:$L,4,0)</f>
        <v>#N/A</v>
      </c>
      <c r="H743" t="e">
        <f>IF($D743&lt;4,VLOOKUP($F743,Sheet1!$B:$L,5,0),IF(AND($D743=4,$A743=10),VLOOKUP($F743,Sheet1!$B:$L,5,0),-VLOOKUP($F743,Sheet1!$B:$L,5,0)))</f>
        <v>#N/A</v>
      </c>
      <c r="I743" t="e">
        <f>VLOOKUP($F743,Sheet1!$B:$L,6,0)</f>
        <v>#N/A</v>
      </c>
      <c r="J743">
        <f>IF($D743&lt;4,VLOOKUP($F743,Sheet1!$B:$L,7,0),IF($D743=4,LEFT(VLOOKUP($F743,Sheet1!$B:$L,7,0),LEN(VLOOKUP($F743,Sheet1!$B:$L,7,0))-1)&amp;INT($A743/10),0))</f>
        <v>0</v>
      </c>
      <c r="K743" t="e">
        <f>VLOOKUP($F743,Sheet1!$B:$L,8,0)</f>
        <v>#N/A</v>
      </c>
      <c r="L743" t="e">
        <f>VLOOKUP($F743,Sheet1!$B:$L,9,0)</f>
        <v>#N/A</v>
      </c>
      <c r="M743" s="61" t="e">
        <f>VLOOKUP($F743,Sheet1!$B:$L,10,0)</f>
        <v>#N/A</v>
      </c>
    </row>
    <row r="744" spans="1:13">
      <c r="A744">
        <v>10</v>
      </c>
      <c r="B744">
        <v>502012</v>
      </c>
      <c r="C744" t="s">
        <v>994</v>
      </c>
      <c r="D744">
        <v>6</v>
      </c>
      <c r="E744" t="s">
        <v>1764</v>
      </c>
      <c r="F744" t="str">
        <f t="shared" si="11"/>
        <v>6</v>
      </c>
      <c r="G744" t="e">
        <f>VLOOKUP($F744,Sheet1!$B:$L,4,0)</f>
        <v>#N/A</v>
      </c>
      <c r="H744" t="e">
        <f>IF($D744&lt;4,VLOOKUP($F744,Sheet1!$B:$L,5,0),IF(AND($D744=4,$A744=10),VLOOKUP($F744,Sheet1!$B:$L,5,0),-VLOOKUP($F744,Sheet1!$B:$L,5,0)))</f>
        <v>#N/A</v>
      </c>
      <c r="I744" t="e">
        <f>VLOOKUP($F744,Sheet1!$B:$L,6,0)</f>
        <v>#N/A</v>
      </c>
      <c r="J744">
        <f>IF($D744&lt;4,VLOOKUP($F744,Sheet1!$B:$L,7,0),IF($D744=4,LEFT(VLOOKUP($F744,Sheet1!$B:$L,7,0),LEN(VLOOKUP($F744,Sheet1!$B:$L,7,0))-1)&amp;INT($A744/10),0))</f>
        <v>0</v>
      </c>
      <c r="K744" t="e">
        <f>VLOOKUP($F744,Sheet1!$B:$L,8,0)</f>
        <v>#N/A</v>
      </c>
      <c r="L744" t="e">
        <f>VLOOKUP($F744,Sheet1!$B:$L,9,0)</f>
        <v>#N/A</v>
      </c>
      <c r="M744" s="61" t="e">
        <f>VLOOKUP($F744,Sheet1!$B:$L,10,0)</f>
        <v>#N/A</v>
      </c>
    </row>
    <row r="745" spans="1:13">
      <c r="A745">
        <v>10</v>
      </c>
      <c r="B745">
        <v>502022</v>
      </c>
      <c r="C745" t="s">
        <v>994</v>
      </c>
      <c r="D745">
        <v>6</v>
      </c>
      <c r="E745" t="s">
        <v>1764</v>
      </c>
      <c r="F745" t="str">
        <f t="shared" si="11"/>
        <v>6</v>
      </c>
      <c r="G745" t="e">
        <f>VLOOKUP($F745,Sheet1!$B:$L,4,0)</f>
        <v>#N/A</v>
      </c>
      <c r="H745" t="e">
        <f>IF($D745&lt;4,VLOOKUP($F745,Sheet1!$B:$L,5,0),IF(AND($D745=4,$A745=10),VLOOKUP($F745,Sheet1!$B:$L,5,0),-VLOOKUP($F745,Sheet1!$B:$L,5,0)))</f>
        <v>#N/A</v>
      </c>
      <c r="I745" t="e">
        <f>VLOOKUP($F745,Sheet1!$B:$L,6,0)</f>
        <v>#N/A</v>
      </c>
      <c r="J745">
        <f>IF($D745&lt;4,VLOOKUP($F745,Sheet1!$B:$L,7,0),IF($D745=4,LEFT(VLOOKUP($F745,Sheet1!$B:$L,7,0),LEN(VLOOKUP($F745,Sheet1!$B:$L,7,0))-1)&amp;INT($A745/10),0))</f>
        <v>0</v>
      </c>
      <c r="K745" t="e">
        <f>VLOOKUP($F745,Sheet1!$B:$L,8,0)</f>
        <v>#N/A</v>
      </c>
      <c r="L745" t="e">
        <f>VLOOKUP($F745,Sheet1!$B:$L,9,0)</f>
        <v>#N/A</v>
      </c>
      <c r="M745" s="61" t="e">
        <f>VLOOKUP($F745,Sheet1!$B:$L,10,0)</f>
        <v>#N/A</v>
      </c>
    </row>
    <row r="746" spans="1:13">
      <c r="A746">
        <v>10</v>
      </c>
      <c r="B746">
        <v>502032</v>
      </c>
      <c r="C746" t="s">
        <v>994</v>
      </c>
      <c r="D746">
        <v>6</v>
      </c>
      <c r="E746" t="s">
        <v>1764</v>
      </c>
      <c r="F746" t="str">
        <f t="shared" si="11"/>
        <v>6</v>
      </c>
      <c r="G746" t="e">
        <f>VLOOKUP($F746,Sheet1!$B:$L,4,0)</f>
        <v>#N/A</v>
      </c>
      <c r="H746" t="e">
        <f>IF($D746&lt;4,VLOOKUP($F746,Sheet1!$B:$L,5,0),IF(AND($D746=4,$A746=10),VLOOKUP($F746,Sheet1!$B:$L,5,0),-VLOOKUP($F746,Sheet1!$B:$L,5,0)))</f>
        <v>#N/A</v>
      </c>
      <c r="I746" t="e">
        <f>VLOOKUP($F746,Sheet1!$B:$L,6,0)</f>
        <v>#N/A</v>
      </c>
      <c r="J746">
        <f>IF($D746&lt;4,VLOOKUP($F746,Sheet1!$B:$L,7,0),IF($D746=4,LEFT(VLOOKUP($F746,Sheet1!$B:$L,7,0),LEN(VLOOKUP($F746,Sheet1!$B:$L,7,0))-1)&amp;INT($A746/10),0))</f>
        <v>0</v>
      </c>
      <c r="K746" t="e">
        <f>VLOOKUP($F746,Sheet1!$B:$L,8,0)</f>
        <v>#N/A</v>
      </c>
      <c r="L746" t="e">
        <f>VLOOKUP($F746,Sheet1!$B:$L,9,0)</f>
        <v>#N/A</v>
      </c>
      <c r="M746" s="61" t="e">
        <f>VLOOKUP($F746,Sheet1!$B:$L,10,0)</f>
        <v>#N/A</v>
      </c>
    </row>
    <row r="747" spans="1:13">
      <c r="A747">
        <v>10</v>
      </c>
      <c r="B747">
        <v>502042</v>
      </c>
      <c r="C747" t="s">
        <v>994</v>
      </c>
      <c r="D747">
        <v>6</v>
      </c>
      <c r="E747" t="s">
        <v>1764</v>
      </c>
      <c r="F747" t="str">
        <f t="shared" si="11"/>
        <v>6</v>
      </c>
      <c r="G747" t="e">
        <f>VLOOKUP($F747,Sheet1!$B:$L,4,0)</f>
        <v>#N/A</v>
      </c>
      <c r="H747" t="e">
        <f>IF($D747&lt;4,VLOOKUP($F747,Sheet1!$B:$L,5,0),IF(AND($D747=4,$A747=10),VLOOKUP($F747,Sheet1!$B:$L,5,0),-VLOOKUP($F747,Sheet1!$B:$L,5,0)))</f>
        <v>#N/A</v>
      </c>
      <c r="I747" t="e">
        <f>VLOOKUP($F747,Sheet1!$B:$L,6,0)</f>
        <v>#N/A</v>
      </c>
      <c r="J747">
        <f>IF($D747&lt;4,VLOOKUP($F747,Sheet1!$B:$L,7,0),IF($D747=4,LEFT(VLOOKUP($F747,Sheet1!$B:$L,7,0),LEN(VLOOKUP($F747,Sheet1!$B:$L,7,0))-1)&amp;INT($A747/10),0))</f>
        <v>0</v>
      </c>
      <c r="K747" t="e">
        <f>VLOOKUP($F747,Sheet1!$B:$L,8,0)</f>
        <v>#N/A</v>
      </c>
      <c r="L747" t="e">
        <f>VLOOKUP($F747,Sheet1!$B:$L,9,0)</f>
        <v>#N/A</v>
      </c>
      <c r="M747" s="61" t="e">
        <f>VLOOKUP($F747,Sheet1!$B:$L,10,0)</f>
        <v>#N/A</v>
      </c>
    </row>
    <row r="748" spans="1:13">
      <c r="A748">
        <v>10</v>
      </c>
      <c r="B748">
        <v>502052</v>
      </c>
      <c r="C748" t="s">
        <v>994</v>
      </c>
      <c r="D748">
        <v>6</v>
      </c>
      <c r="E748" t="s">
        <v>1764</v>
      </c>
      <c r="F748" t="str">
        <f t="shared" si="11"/>
        <v>6</v>
      </c>
      <c r="G748" t="e">
        <f>VLOOKUP($F748,Sheet1!$B:$L,4,0)</f>
        <v>#N/A</v>
      </c>
      <c r="H748" t="e">
        <f>IF($D748&lt;4,VLOOKUP($F748,Sheet1!$B:$L,5,0),IF(AND($D748=4,$A748=10),VLOOKUP($F748,Sheet1!$B:$L,5,0),-VLOOKUP($F748,Sheet1!$B:$L,5,0)))</f>
        <v>#N/A</v>
      </c>
      <c r="I748" t="e">
        <f>VLOOKUP($F748,Sheet1!$B:$L,6,0)</f>
        <v>#N/A</v>
      </c>
      <c r="J748">
        <f>IF($D748&lt;4,VLOOKUP($F748,Sheet1!$B:$L,7,0),IF($D748=4,LEFT(VLOOKUP($F748,Sheet1!$B:$L,7,0),LEN(VLOOKUP($F748,Sheet1!$B:$L,7,0))-1)&amp;INT($A748/10),0))</f>
        <v>0</v>
      </c>
      <c r="K748" t="e">
        <f>VLOOKUP($F748,Sheet1!$B:$L,8,0)</f>
        <v>#N/A</v>
      </c>
      <c r="L748" t="e">
        <f>VLOOKUP($F748,Sheet1!$B:$L,9,0)</f>
        <v>#N/A</v>
      </c>
      <c r="M748" s="61" t="e">
        <f>VLOOKUP($F748,Sheet1!$B:$L,10,0)</f>
        <v>#N/A</v>
      </c>
    </row>
    <row r="749" spans="1:13">
      <c r="A749">
        <v>10</v>
      </c>
      <c r="B749">
        <v>503002</v>
      </c>
      <c r="C749" t="s">
        <v>994</v>
      </c>
      <c r="D749">
        <v>6</v>
      </c>
      <c r="E749" t="s">
        <v>1761</v>
      </c>
      <c r="F749" t="str">
        <f t="shared" si="11"/>
        <v>6</v>
      </c>
      <c r="G749" t="e">
        <f>VLOOKUP($F749,Sheet1!$B:$L,4,0)</f>
        <v>#N/A</v>
      </c>
      <c r="H749" t="e">
        <f>IF($D749&lt;4,VLOOKUP($F749,Sheet1!$B:$L,5,0),IF(AND($D749=4,$A749=10),VLOOKUP($F749,Sheet1!$B:$L,5,0),-VLOOKUP($F749,Sheet1!$B:$L,5,0)))</f>
        <v>#N/A</v>
      </c>
      <c r="I749" t="e">
        <f>VLOOKUP($F749,Sheet1!$B:$L,6,0)</f>
        <v>#N/A</v>
      </c>
      <c r="J749">
        <f>IF($D749&lt;4,VLOOKUP($F749,Sheet1!$B:$L,7,0),IF($D749=4,LEFT(VLOOKUP($F749,Sheet1!$B:$L,7,0),LEN(VLOOKUP($F749,Sheet1!$B:$L,7,0))-1)&amp;INT($A749/10),0))</f>
        <v>0</v>
      </c>
      <c r="K749" t="e">
        <f>VLOOKUP($F749,Sheet1!$B:$L,8,0)</f>
        <v>#N/A</v>
      </c>
      <c r="L749" t="e">
        <f>VLOOKUP($F749,Sheet1!$B:$L,9,0)</f>
        <v>#N/A</v>
      </c>
      <c r="M749" s="61" t="e">
        <f>VLOOKUP($F749,Sheet1!$B:$L,10,0)</f>
        <v>#N/A</v>
      </c>
    </row>
    <row r="750" spans="1:13">
      <c r="A750">
        <v>10</v>
      </c>
      <c r="B750">
        <v>503012</v>
      </c>
      <c r="C750" t="s">
        <v>994</v>
      </c>
      <c r="D750">
        <v>6</v>
      </c>
      <c r="E750" t="s">
        <v>1761</v>
      </c>
      <c r="F750" t="str">
        <f t="shared" si="11"/>
        <v>6</v>
      </c>
      <c r="G750" t="e">
        <f>VLOOKUP($F750,Sheet1!$B:$L,4,0)</f>
        <v>#N/A</v>
      </c>
      <c r="H750" t="e">
        <f>IF($D750&lt;4,VLOOKUP($F750,Sheet1!$B:$L,5,0),IF(AND($D750=4,$A750=10),VLOOKUP($F750,Sheet1!$B:$L,5,0),-VLOOKUP($F750,Sheet1!$B:$L,5,0)))</f>
        <v>#N/A</v>
      </c>
      <c r="I750" t="e">
        <f>VLOOKUP($F750,Sheet1!$B:$L,6,0)</f>
        <v>#N/A</v>
      </c>
      <c r="J750">
        <f>IF($D750&lt;4,VLOOKUP($F750,Sheet1!$B:$L,7,0),IF($D750=4,LEFT(VLOOKUP($F750,Sheet1!$B:$L,7,0),LEN(VLOOKUP($F750,Sheet1!$B:$L,7,0))-1)&amp;INT($A750/10),0))</f>
        <v>0</v>
      </c>
      <c r="K750" t="e">
        <f>VLOOKUP($F750,Sheet1!$B:$L,8,0)</f>
        <v>#N/A</v>
      </c>
      <c r="L750" t="e">
        <f>VLOOKUP($F750,Sheet1!$B:$L,9,0)</f>
        <v>#N/A</v>
      </c>
      <c r="M750" s="61" t="e">
        <f>VLOOKUP($F750,Sheet1!$B:$L,10,0)</f>
        <v>#N/A</v>
      </c>
    </row>
    <row r="751" spans="1:13">
      <c r="A751">
        <v>10</v>
      </c>
      <c r="B751">
        <v>503022</v>
      </c>
      <c r="C751" t="s">
        <v>994</v>
      </c>
      <c r="D751">
        <v>6</v>
      </c>
      <c r="E751" t="s">
        <v>1761</v>
      </c>
      <c r="F751" t="str">
        <f t="shared" si="11"/>
        <v>6</v>
      </c>
      <c r="G751" t="e">
        <f>VLOOKUP($F751,Sheet1!$B:$L,4,0)</f>
        <v>#N/A</v>
      </c>
      <c r="H751" t="e">
        <f>IF($D751&lt;4,VLOOKUP($F751,Sheet1!$B:$L,5,0),IF(AND($D751=4,$A751=10),VLOOKUP($F751,Sheet1!$B:$L,5,0),-VLOOKUP($F751,Sheet1!$B:$L,5,0)))</f>
        <v>#N/A</v>
      </c>
      <c r="I751" t="e">
        <f>VLOOKUP($F751,Sheet1!$B:$L,6,0)</f>
        <v>#N/A</v>
      </c>
      <c r="J751">
        <f>IF($D751&lt;4,VLOOKUP($F751,Sheet1!$B:$L,7,0),IF($D751=4,LEFT(VLOOKUP($F751,Sheet1!$B:$L,7,0),LEN(VLOOKUP($F751,Sheet1!$B:$L,7,0))-1)&amp;INT($A751/10),0))</f>
        <v>0</v>
      </c>
      <c r="K751" t="e">
        <f>VLOOKUP($F751,Sheet1!$B:$L,8,0)</f>
        <v>#N/A</v>
      </c>
      <c r="L751" t="e">
        <f>VLOOKUP($F751,Sheet1!$B:$L,9,0)</f>
        <v>#N/A</v>
      </c>
      <c r="M751" s="61" t="e">
        <f>VLOOKUP($F751,Sheet1!$B:$L,10,0)</f>
        <v>#N/A</v>
      </c>
    </row>
    <row r="752" spans="1:13">
      <c r="A752">
        <v>10</v>
      </c>
      <c r="B752">
        <v>503032</v>
      </c>
      <c r="C752" t="s">
        <v>994</v>
      </c>
      <c r="D752">
        <v>6</v>
      </c>
      <c r="E752" t="s">
        <v>1761</v>
      </c>
      <c r="F752" t="str">
        <f t="shared" si="11"/>
        <v>6</v>
      </c>
      <c r="G752" t="e">
        <f>VLOOKUP($F752,Sheet1!$B:$L,4,0)</f>
        <v>#N/A</v>
      </c>
      <c r="H752" t="e">
        <f>IF($D752&lt;4,VLOOKUP($F752,Sheet1!$B:$L,5,0),IF(AND($D752=4,$A752=10),VLOOKUP($F752,Sheet1!$B:$L,5,0),-VLOOKUP($F752,Sheet1!$B:$L,5,0)))</f>
        <v>#N/A</v>
      </c>
      <c r="I752" t="e">
        <f>VLOOKUP($F752,Sheet1!$B:$L,6,0)</f>
        <v>#N/A</v>
      </c>
      <c r="J752">
        <f>IF($D752&lt;4,VLOOKUP($F752,Sheet1!$B:$L,7,0),IF($D752=4,LEFT(VLOOKUP($F752,Sheet1!$B:$L,7,0),LEN(VLOOKUP($F752,Sheet1!$B:$L,7,0))-1)&amp;INT($A752/10),0))</f>
        <v>0</v>
      </c>
      <c r="K752" t="e">
        <f>VLOOKUP($F752,Sheet1!$B:$L,8,0)</f>
        <v>#N/A</v>
      </c>
      <c r="L752" t="e">
        <f>VLOOKUP($F752,Sheet1!$B:$L,9,0)</f>
        <v>#N/A</v>
      </c>
      <c r="M752" s="61" t="e">
        <f>VLOOKUP($F752,Sheet1!$B:$L,10,0)</f>
        <v>#N/A</v>
      </c>
    </row>
    <row r="753" spans="1:13">
      <c r="A753">
        <v>10</v>
      </c>
      <c r="B753">
        <v>503042</v>
      </c>
      <c r="C753" t="s">
        <v>994</v>
      </c>
      <c r="D753">
        <v>6</v>
      </c>
      <c r="E753" t="s">
        <v>1761</v>
      </c>
      <c r="F753" t="str">
        <f t="shared" si="11"/>
        <v>6</v>
      </c>
      <c r="G753" t="e">
        <f>VLOOKUP($F753,Sheet1!$B:$L,4,0)</f>
        <v>#N/A</v>
      </c>
      <c r="H753" t="e">
        <f>IF($D753&lt;4,VLOOKUP($F753,Sheet1!$B:$L,5,0),IF(AND($D753=4,$A753=10),VLOOKUP($F753,Sheet1!$B:$L,5,0),-VLOOKUP($F753,Sheet1!$B:$L,5,0)))</f>
        <v>#N/A</v>
      </c>
      <c r="I753" t="e">
        <f>VLOOKUP($F753,Sheet1!$B:$L,6,0)</f>
        <v>#N/A</v>
      </c>
      <c r="J753">
        <f>IF($D753&lt;4,VLOOKUP($F753,Sheet1!$B:$L,7,0),IF($D753=4,LEFT(VLOOKUP($F753,Sheet1!$B:$L,7,0),LEN(VLOOKUP($F753,Sheet1!$B:$L,7,0))-1)&amp;INT($A753/10),0))</f>
        <v>0</v>
      </c>
      <c r="K753" t="e">
        <f>VLOOKUP($F753,Sheet1!$B:$L,8,0)</f>
        <v>#N/A</v>
      </c>
      <c r="L753" t="e">
        <f>VLOOKUP($F753,Sheet1!$B:$L,9,0)</f>
        <v>#N/A</v>
      </c>
      <c r="M753" s="61" t="e">
        <f>VLOOKUP($F753,Sheet1!$B:$L,10,0)</f>
        <v>#N/A</v>
      </c>
    </row>
    <row r="754" spans="1:13">
      <c r="A754">
        <v>10</v>
      </c>
      <c r="B754">
        <v>503052</v>
      </c>
      <c r="C754" t="s">
        <v>994</v>
      </c>
      <c r="D754">
        <v>6</v>
      </c>
      <c r="E754" t="s">
        <v>1761</v>
      </c>
      <c r="F754" t="str">
        <f t="shared" si="11"/>
        <v>6</v>
      </c>
      <c r="G754" t="e">
        <f>VLOOKUP($F754,Sheet1!$B:$L,4,0)</f>
        <v>#N/A</v>
      </c>
      <c r="H754" t="e">
        <f>IF($D754&lt;4,VLOOKUP($F754,Sheet1!$B:$L,5,0),IF(AND($D754=4,$A754=10),VLOOKUP($F754,Sheet1!$B:$L,5,0),-VLOOKUP($F754,Sheet1!$B:$L,5,0)))</f>
        <v>#N/A</v>
      </c>
      <c r="I754" t="e">
        <f>VLOOKUP($F754,Sheet1!$B:$L,6,0)</f>
        <v>#N/A</v>
      </c>
      <c r="J754">
        <f>IF($D754&lt;4,VLOOKUP($F754,Sheet1!$B:$L,7,0),IF($D754=4,LEFT(VLOOKUP($F754,Sheet1!$B:$L,7,0),LEN(VLOOKUP($F754,Sheet1!$B:$L,7,0))-1)&amp;INT($A754/10),0))</f>
        <v>0</v>
      </c>
      <c r="K754" t="e">
        <f>VLOOKUP($F754,Sheet1!$B:$L,8,0)</f>
        <v>#N/A</v>
      </c>
      <c r="L754" t="e">
        <f>VLOOKUP($F754,Sheet1!$B:$L,9,0)</f>
        <v>#N/A</v>
      </c>
      <c r="M754" s="61" t="e">
        <f>VLOOKUP($F754,Sheet1!$B:$L,10,0)</f>
        <v>#N/A</v>
      </c>
    </row>
    <row r="755" spans="1:13">
      <c r="A755">
        <v>10</v>
      </c>
      <c r="B755">
        <v>504002</v>
      </c>
      <c r="C755" t="s">
        <v>994</v>
      </c>
      <c r="D755">
        <v>6</v>
      </c>
      <c r="E755" t="s">
        <v>1761</v>
      </c>
      <c r="F755" t="str">
        <f t="shared" si="11"/>
        <v>6</v>
      </c>
      <c r="G755" t="e">
        <f>VLOOKUP($F755,Sheet1!$B:$L,4,0)</f>
        <v>#N/A</v>
      </c>
      <c r="H755" t="e">
        <f>IF($D755&lt;4,VLOOKUP($F755,Sheet1!$B:$L,5,0),IF(AND($D755=4,$A755=10),VLOOKUP($F755,Sheet1!$B:$L,5,0),-VLOOKUP($F755,Sheet1!$B:$L,5,0)))</f>
        <v>#N/A</v>
      </c>
      <c r="I755" t="e">
        <f>VLOOKUP($F755,Sheet1!$B:$L,6,0)</f>
        <v>#N/A</v>
      </c>
      <c r="J755">
        <f>IF($D755&lt;4,VLOOKUP($F755,Sheet1!$B:$L,7,0),IF($D755=4,LEFT(VLOOKUP($F755,Sheet1!$B:$L,7,0),LEN(VLOOKUP($F755,Sheet1!$B:$L,7,0))-1)&amp;INT($A755/10),0))</f>
        <v>0</v>
      </c>
      <c r="K755" t="e">
        <f>VLOOKUP($F755,Sheet1!$B:$L,8,0)</f>
        <v>#N/A</v>
      </c>
      <c r="L755" t="e">
        <f>VLOOKUP($F755,Sheet1!$B:$L,9,0)</f>
        <v>#N/A</v>
      </c>
      <c r="M755" s="61" t="e">
        <f>VLOOKUP($F755,Sheet1!$B:$L,10,0)</f>
        <v>#N/A</v>
      </c>
    </row>
    <row r="756" spans="1:13">
      <c r="A756">
        <v>10</v>
      </c>
      <c r="B756">
        <v>504012</v>
      </c>
      <c r="C756" t="s">
        <v>994</v>
      </c>
      <c r="D756">
        <v>6</v>
      </c>
      <c r="E756" t="s">
        <v>1761</v>
      </c>
      <c r="F756" t="str">
        <f t="shared" si="11"/>
        <v>6</v>
      </c>
      <c r="G756" t="e">
        <f>VLOOKUP($F756,Sheet1!$B:$L,4,0)</f>
        <v>#N/A</v>
      </c>
      <c r="H756" t="e">
        <f>IF($D756&lt;4,VLOOKUP($F756,Sheet1!$B:$L,5,0),IF(AND($D756=4,$A756=10),VLOOKUP($F756,Sheet1!$B:$L,5,0),-VLOOKUP($F756,Sheet1!$B:$L,5,0)))</f>
        <v>#N/A</v>
      </c>
      <c r="I756" t="e">
        <f>VLOOKUP($F756,Sheet1!$B:$L,6,0)</f>
        <v>#N/A</v>
      </c>
      <c r="J756">
        <f>IF($D756&lt;4,VLOOKUP($F756,Sheet1!$B:$L,7,0),IF($D756=4,LEFT(VLOOKUP($F756,Sheet1!$B:$L,7,0),LEN(VLOOKUP($F756,Sheet1!$B:$L,7,0))-1)&amp;INT($A756/10),0))</f>
        <v>0</v>
      </c>
      <c r="K756" t="e">
        <f>VLOOKUP($F756,Sheet1!$B:$L,8,0)</f>
        <v>#N/A</v>
      </c>
      <c r="L756" t="e">
        <f>VLOOKUP($F756,Sheet1!$B:$L,9,0)</f>
        <v>#N/A</v>
      </c>
      <c r="M756" s="61" t="e">
        <f>VLOOKUP($F756,Sheet1!$B:$L,10,0)</f>
        <v>#N/A</v>
      </c>
    </row>
    <row r="757" spans="1:13">
      <c r="A757">
        <v>10</v>
      </c>
      <c r="B757">
        <v>504022</v>
      </c>
      <c r="C757" t="s">
        <v>994</v>
      </c>
      <c r="D757">
        <v>6</v>
      </c>
      <c r="E757" t="s">
        <v>1761</v>
      </c>
      <c r="F757" t="str">
        <f t="shared" si="11"/>
        <v>6</v>
      </c>
      <c r="G757" t="e">
        <f>VLOOKUP($F757,Sheet1!$B:$L,4,0)</f>
        <v>#N/A</v>
      </c>
      <c r="H757" t="e">
        <f>IF($D757&lt;4,VLOOKUP($F757,Sheet1!$B:$L,5,0),IF(AND($D757=4,$A757=10),VLOOKUP($F757,Sheet1!$B:$L,5,0),-VLOOKUP($F757,Sheet1!$B:$L,5,0)))</f>
        <v>#N/A</v>
      </c>
      <c r="I757" t="e">
        <f>VLOOKUP($F757,Sheet1!$B:$L,6,0)</f>
        <v>#N/A</v>
      </c>
      <c r="J757">
        <f>IF($D757&lt;4,VLOOKUP($F757,Sheet1!$B:$L,7,0),IF($D757=4,LEFT(VLOOKUP($F757,Sheet1!$B:$L,7,0),LEN(VLOOKUP($F757,Sheet1!$B:$L,7,0))-1)&amp;INT($A757/10),0))</f>
        <v>0</v>
      </c>
      <c r="K757" t="e">
        <f>VLOOKUP($F757,Sheet1!$B:$L,8,0)</f>
        <v>#N/A</v>
      </c>
      <c r="L757" t="e">
        <f>VLOOKUP($F757,Sheet1!$B:$L,9,0)</f>
        <v>#N/A</v>
      </c>
      <c r="M757" s="61" t="e">
        <f>VLOOKUP($F757,Sheet1!$B:$L,10,0)</f>
        <v>#N/A</v>
      </c>
    </row>
    <row r="758" spans="1:13">
      <c r="A758">
        <v>10</v>
      </c>
      <c r="B758">
        <v>504032</v>
      </c>
      <c r="C758" t="s">
        <v>994</v>
      </c>
      <c r="D758">
        <v>6</v>
      </c>
      <c r="E758" t="s">
        <v>1761</v>
      </c>
      <c r="F758" t="str">
        <f t="shared" si="11"/>
        <v>6</v>
      </c>
      <c r="G758" t="e">
        <f>VLOOKUP($F758,Sheet1!$B:$L,4,0)</f>
        <v>#N/A</v>
      </c>
      <c r="H758" t="e">
        <f>IF($D758&lt;4,VLOOKUP($F758,Sheet1!$B:$L,5,0),IF(AND($D758=4,$A758=10),VLOOKUP($F758,Sheet1!$B:$L,5,0),-VLOOKUP($F758,Sheet1!$B:$L,5,0)))</f>
        <v>#N/A</v>
      </c>
      <c r="I758" t="e">
        <f>VLOOKUP($F758,Sheet1!$B:$L,6,0)</f>
        <v>#N/A</v>
      </c>
      <c r="J758">
        <f>IF($D758&lt;4,VLOOKUP($F758,Sheet1!$B:$L,7,0),IF($D758=4,LEFT(VLOOKUP($F758,Sheet1!$B:$L,7,0),LEN(VLOOKUP($F758,Sheet1!$B:$L,7,0))-1)&amp;INT($A758/10),0))</f>
        <v>0</v>
      </c>
      <c r="K758" t="e">
        <f>VLOOKUP($F758,Sheet1!$B:$L,8,0)</f>
        <v>#N/A</v>
      </c>
      <c r="L758" t="e">
        <f>VLOOKUP($F758,Sheet1!$B:$L,9,0)</f>
        <v>#N/A</v>
      </c>
      <c r="M758" s="61" t="e">
        <f>VLOOKUP($F758,Sheet1!$B:$L,10,0)</f>
        <v>#N/A</v>
      </c>
    </row>
    <row r="759" spans="1:13">
      <c r="A759">
        <v>10</v>
      </c>
      <c r="B759">
        <v>504042</v>
      </c>
      <c r="C759" t="s">
        <v>994</v>
      </c>
      <c r="D759">
        <v>6</v>
      </c>
      <c r="E759" t="s">
        <v>1761</v>
      </c>
      <c r="F759" t="str">
        <f t="shared" si="11"/>
        <v>6</v>
      </c>
      <c r="G759" t="e">
        <f>VLOOKUP($F759,Sheet1!$B:$L,4,0)</f>
        <v>#N/A</v>
      </c>
      <c r="H759" t="e">
        <f>IF($D759&lt;4,VLOOKUP($F759,Sheet1!$B:$L,5,0),IF(AND($D759=4,$A759=10),VLOOKUP($F759,Sheet1!$B:$L,5,0),-VLOOKUP($F759,Sheet1!$B:$L,5,0)))</f>
        <v>#N/A</v>
      </c>
      <c r="I759" t="e">
        <f>VLOOKUP($F759,Sheet1!$B:$L,6,0)</f>
        <v>#N/A</v>
      </c>
      <c r="J759">
        <f>IF($D759&lt;4,VLOOKUP($F759,Sheet1!$B:$L,7,0),IF($D759=4,LEFT(VLOOKUP($F759,Sheet1!$B:$L,7,0),LEN(VLOOKUP($F759,Sheet1!$B:$L,7,0))-1)&amp;INT($A759/10),0))</f>
        <v>0</v>
      </c>
      <c r="K759" t="e">
        <f>VLOOKUP($F759,Sheet1!$B:$L,8,0)</f>
        <v>#N/A</v>
      </c>
      <c r="L759" t="e">
        <f>VLOOKUP($F759,Sheet1!$B:$L,9,0)</f>
        <v>#N/A</v>
      </c>
      <c r="M759" s="61" t="e">
        <f>VLOOKUP($F759,Sheet1!$B:$L,10,0)</f>
        <v>#N/A</v>
      </c>
    </row>
    <row r="760" spans="1:13">
      <c r="A760">
        <v>10</v>
      </c>
      <c r="B760">
        <v>504052</v>
      </c>
      <c r="C760" t="s">
        <v>994</v>
      </c>
      <c r="D760">
        <v>6</v>
      </c>
      <c r="E760" t="s">
        <v>1761</v>
      </c>
      <c r="F760" t="str">
        <f t="shared" si="11"/>
        <v>6</v>
      </c>
      <c r="G760" t="e">
        <f>VLOOKUP($F760,Sheet1!$B:$L,4,0)</f>
        <v>#N/A</v>
      </c>
      <c r="H760" t="e">
        <f>IF($D760&lt;4,VLOOKUP($F760,Sheet1!$B:$L,5,0),IF(AND($D760=4,$A760=10),VLOOKUP($F760,Sheet1!$B:$L,5,0),-VLOOKUP($F760,Sheet1!$B:$L,5,0)))</f>
        <v>#N/A</v>
      </c>
      <c r="I760" t="e">
        <f>VLOOKUP($F760,Sheet1!$B:$L,6,0)</f>
        <v>#N/A</v>
      </c>
      <c r="J760">
        <f>IF($D760&lt;4,VLOOKUP($F760,Sheet1!$B:$L,7,0),IF($D760=4,LEFT(VLOOKUP($F760,Sheet1!$B:$L,7,0),LEN(VLOOKUP($F760,Sheet1!$B:$L,7,0))-1)&amp;INT($A760/10),0))</f>
        <v>0</v>
      </c>
      <c r="K760" t="e">
        <f>VLOOKUP($F760,Sheet1!$B:$L,8,0)</f>
        <v>#N/A</v>
      </c>
      <c r="L760" t="e">
        <f>VLOOKUP($F760,Sheet1!$B:$L,9,0)</f>
        <v>#N/A</v>
      </c>
      <c r="M760" s="61" t="e">
        <f>VLOOKUP($F760,Sheet1!$B:$L,10,0)</f>
        <v>#N/A</v>
      </c>
    </row>
    <row r="761" spans="1:13">
      <c r="A761">
        <v>10</v>
      </c>
      <c r="B761">
        <v>505001</v>
      </c>
      <c r="C761" t="s">
        <v>994</v>
      </c>
      <c r="D761">
        <v>5</v>
      </c>
      <c r="E761" t="s">
        <v>1761</v>
      </c>
      <c r="F761" t="str">
        <f t="shared" si="11"/>
        <v>5</v>
      </c>
      <c r="G761" t="e">
        <f>VLOOKUP($F761,Sheet1!$B:$L,4,0)</f>
        <v>#N/A</v>
      </c>
      <c r="H761" t="e">
        <f>IF($D761&lt;4,VLOOKUP($F761,Sheet1!$B:$L,5,0),IF(AND($D761=4,$A761=10),VLOOKUP($F761,Sheet1!$B:$L,5,0),-VLOOKUP($F761,Sheet1!$B:$L,5,0)))</f>
        <v>#N/A</v>
      </c>
      <c r="I761" t="e">
        <f>VLOOKUP($F761,Sheet1!$B:$L,6,0)</f>
        <v>#N/A</v>
      </c>
      <c r="J761">
        <f>IF($D761&lt;4,VLOOKUP($F761,Sheet1!$B:$L,7,0),IF($D761=4,LEFT(VLOOKUP($F761,Sheet1!$B:$L,7,0),LEN(VLOOKUP($F761,Sheet1!$B:$L,7,0))-1)&amp;INT($A761/10),0))</f>
        <v>0</v>
      </c>
      <c r="K761" t="e">
        <f>VLOOKUP($F761,Sheet1!$B:$L,8,0)</f>
        <v>#N/A</v>
      </c>
      <c r="L761" t="e">
        <f>VLOOKUP($F761,Sheet1!$B:$L,9,0)</f>
        <v>#N/A</v>
      </c>
      <c r="M761" s="61" t="e">
        <f>VLOOKUP($F761,Sheet1!$B:$L,10,0)</f>
        <v>#N/A</v>
      </c>
    </row>
    <row r="762" spans="1:13">
      <c r="A762">
        <v>10</v>
      </c>
      <c r="B762">
        <v>505011</v>
      </c>
      <c r="C762" t="s">
        <v>994</v>
      </c>
      <c r="D762">
        <v>5</v>
      </c>
      <c r="E762" t="s">
        <v>1761</v>
      </c>
      <c r="F762" t="str">
        <f t="shared" si="11"/>
        <v>5</v>
      </c>
      <c r="G762" t="e">
        <f>VLOOKUP($F762,Sheet1!$B:$L,4,0)</f>
        <v>#N/A</v>
      </c>
      <c r="H762" t="e">
        <f>IF($D762&lt;4,VLOOKUP($F762,Sheet1!$B:$L,5,0),IF(AND($D762=4,$A762=10),VLOOKUP($F762,Sheet1!$B:$L,5,0),-VLOOKUP($F762,Sheet1!$B:$L,5,0)))</f>
        <v>#N/A</v>
      </c>
      <c r="I762" t="e">
        <f>VLOOKUP($F762,Sheet1!$B:$L,6,0)</f>
        <v>#N/A</v>
      </c>
      <c r="J762">
        <f>IF($D762&lt;4,VLOOKUP($F762,Sheet1!$B:$L,7,0),IF($D762=4,LEFT(VLOOKUP($F762,Sheet1!$B:$L,7,0),LEN(VLOOKUP($F762,Sheet1!$B:$L,7,0))-1)&amp;INT($A762/10),0))</f>
        <v>0</v>
      </c>
      <c r="K762" t="e">
        <f>VLOOKUP($F762,Sheet1!$B:$L,8,0)</f>
        <v>#N/A</v>
      </c>
      <c r="L762" t="e">
        <f>VLOOKUP($F762,Sheet1!$B:$L,9,0)</f>
        <v>#N/A</v>
      </c>
      <c r="M762" s="61" t="e">
        <f>VLOOKUP($F762,Sheet1!$B:$L,10,0)</f>
        <v>#N/A</v>
      </c>
    </row>
    <row r="763" spans="1:13">
      <c r="A763">
        <v>10</v>
      </c>
      <c r="B763">
        <v>505021</v>
      </c>
      <c r="C763" t="s">
        <v>994</v>
      </c>
      <c r="D763">
        <v>5</v>
      </c>
      <c r="E763" t="s">
        <v>1761</v>
      </c>
      <c r="F763" t="str">
        <f t="shared" si="11"/>
        <v>5</v>
      </c>
      <c r="G763" t="e">
        <f>VLOOKUP($F763,Sheet1!$B:$L,4,0)</f>
        <v>#N/A</v>
      </c>
      <c r="H763" t="e">
        <f>IF($D763&lt;4,VLOOKUP($F763,Sheet1!$B:$L,5,0),IF(AND($D763=4,$A763=10),VLOOKUP($F763,Sheet1!$B:$L,5,0),-VLOOKUP($F763,Sheet1!$B:$L,5,0)))</f>
        <v>#N/A</v>
      </c>
      <c r="I763" t="e">
        <f>VLOOKUP($F763,Sheet1!$B:$L,6,0)</f>
        <v>#N/A</v>
      </c>
      <c r="J763">
        <f>IF($D763&lt;4,VLOOKUP($F763,Sheet1!$B:$L,7,0),IF($D763=4,LEFT(VLOOKUP($F763,Sheet1!$B:$L,7,0),LEN(VLOOKUP($F763,Sheet1!$B:$L,7,0))-1)&amp;INT($A763/10),0))</f>
        <v>0</v>
      </c>
      <c r="K763" t="e">
        <f>VLOOKUP($F763,Sheet1!$B:$L,8,0)</f>
        <v>#N/A</v>
      </c>
      <c r="L763" t="e">
        <f>VLOOKUP($F763,Sheet1!$B:$L,9,0)</f>
        <v>#N/A</v>
      </c>
      <c r="M763" s="61" t="e">
        <f>VLOOKUP($F763,Sheet1!$B:$L,10,0)</f>
        <v>#N/A</v>
      </c>
    </row>
    <row r="764" spans="1:13">
      <c r="A764">
        <v>10</v>
      </c>
      <c r="B764">
        <v>505031</v>
      </c>
      <c r="C764" t="s">
        <v>994</v>
      </c>
      <c r="D764">
        <v>5</v>
      </c>
      <c r="E764" t="s">
        <v>1761</v>
      </c>
      <c r="F764" t="str">
        <f t="shared" si="11"/>
        <v>5</v>
      </c>
      <c r="G764" t="e">
        <f>VLOOKUP($F764,Sheet1!$B:$L,4,0)</f>
        <v>#N/A</v>
      </c>
      <c r="H764" t="e">
        <f>IF($D764&lt;4,VLOOKUP($F764,Sheet1!$B:$L,5,0),IF(AND($D764=4,$A764=10),VLOOKUP($F764,Sheet1!$B:$L,5,0),-VLOOKUP($F764,Sheet1!$B:$L,5,0)))</f>
        <v>#N/A</v>
      </c>
      <c r="I764" t="e">
        <f>VLOOKUP($F764,Sheet1!$B:$L,6,0)</f>
        <v>#N/A</v>
      </c>
      <c r="J764">
        <f>IF($D764&lt;4,VLOOKUP($F764,Sheet1!$B:$L,7,0),IF($D764=4,LEFT(VLOOKUP($F764,Sheet1!$B:$L,7,0),LEN(VLOOKUP($F764,Sheet1!$B:$L,7,0))-1)&amp;INT($A764/10),0))</f>
        <v>0</v>
      </c>
      <c r="K764" t="e">
        <f>VLOOKUP($F764,Sheet1!$B:$L,8,0)</f>
        <v>#N/A</v>
      </c>
      <c r="L764" t="e">
        <f>VLOOKUP($F764,Sheet1!$B:$L,9,0)</f>
        <v>#N/A</v>
      </c>
      <c r="M764" s="61" t="e">
        <f>VLOOKUP($F764,Sheet1!$B:$L,10,0)</f>
        <v>#N/A</v>
      </c>
    </row>
    <row r="765" spans="1:13">
      <c r="A765">
        <v>10</v>
      </c>
      <c r="B765">
        <v>505041</v>
      </c>
      <c r="C765" t="s">
        <v>994</v>
      </c>
      <c r="D765">
        <v>5</v>
      </c>
      <c r="E765" t="s">
        <v>1761</v>
      </c>
      <c r="F765" t="str">
        <f t="shared" si="11"/>
        <v>5</v>
      </c>
      <c r="G765" t="e">
        <f>VLOOKUP($F765,Sheet1!$B:$L,4,0)</f>
        <v>#N/A</v>
      </c>
      <c r="H765" t="e">
        <f>IF($D765&lt;4,VLOOKUP($F765,Sheet1!$B:$L,5,0),IF(AND($D765=4,$A765=10),VLOOKUP($F765,Sheet1!$B:$L,5,0),-VLOOKUP($F765,Sheet1!$B:$L,5,0)))</f>
        <v>#N/A</v>
      </c>
      <c r="I765" t="e">
        <f>VLOOKUP($F765,Sheet1!$B:$L,6,0)</f>
        <v>#N/A</v>
      </c>
      <c r="J765">
        <f>IF($D765&lt;4,VLOOKUP($F765,Sheet1!$B:$L,7,0),IF($D765=4,LEFT(VLOOKUP($F765,Sheet1!$B:$L,7,0),LEN(VLOOKUP($F765,Sheet1!$B:$L,7,0))-1)&amp;INT($A765/10),0))</f>
        <v>0</v>
      </c>
      <c r="K765" t="e">
        <f>VLOOKUP($F765,Sheet1!$B:$L,8,0)</f>
        <v>#N/A</v>
      </c>
      <c r="L765" t="e">
        <f>VLOOKUP($F765,Sheet1!$B:$L,9,0)</f>
        <v>#N/A</v>
      </c>
      <c r="M765" s="61" t="e">
        <f>VLOOKUP($F765,Sheet1!$B:$L,10,0)</f>
        <v>#N/A</v>
      </c>
    </row>
    <row r="766" spans="1:13">
      <c r="A766">
        <v>10</v>
      </c>
      <c r="B766">
        <v>505051</v>
      </c>
      <c r="C766" t="s">
        <v>994</v>
      </c>
      <c r="D766">
        <v>5</v>
      </c>
      <c r="E766" t="s">
        <v>1761</v>
      </c>
      <c r="F766" t="str">
        <f t="shared" si="11"/>
        <v>5</v>
      </c>
      <c r="G766" t="e">
        <f>VLOOKUP($F766,Sheet1!$B:$L,4,0)</f>
        <v>#N/A</v>
      </c>
      <c r="H766" t="e">
        <f>IF($D766&lt;4,VLOOKUP($F766,Sheet1!$B:$L,5,0),IF(AND($D766=4,$A766=10),VLOOKUP($F766,Sheet1!$B:$L,5,0),-VLOOKUP($F766,Sheet1!$B:$L,5,0)))</f>
        <v>#N/A</v>
      </c>
      <c r="I766" t="e">
        <f>VLOOKUP($F766,Sheet1!$B:$L,6,0)</f>
        <v>#N/A</v>
      </c>
      <c r="J766">
        <f>IF($D766&lt;4,VLOOKUP($F766,Sheet1!$B:$L,7,0),IF($D766=4,LEFT(VLOOKUP($F766,Sheet1!$B:$L,7,0),LEN(VLOOKUP($F766,Sheet1!$B:$L,7,0))-1)&amp;INT($A766/10),0))</f>
        <v>0</v>
      </c>
      <c r="K766" t="e">
        <f>VLOOKUP($F766,Sheet1!$B:$L,8,0)</f>
        <v>#N/A</v>
      </c>
      <c r="L766" t="e">
        <f>VLOOKUP($F766,Sheet1!$B:$L,9,0)</f>
        <v>#N/A</v>
      </c>
      <c r="M766" s="61" t="e">
        <f>VLOOKUP($F766,Sheet1!$B:$L,10,0)</f>
        <v>#N/A</v>
      </c>
    </row>
    <row r="767" spans="1:13">
      <c r="A767">
        <v>10</v>
      </c>
      <c r="B767">
        <v>506001</v>
      </c>
      <c r="C767" t="s">
        <v>994</v>
      </c>
      <c r="D767">
        <v>5</v>
      </c>
      <c r="E767" t="s">
        <v>1761</v>
      </c>
      <c r="F767" t="str">
        <f t="shared" si="11"/>
        <v>5</v>
      </c>
      <c r="G767" t="e">
        <f>VLOOKUP($F767,Sheet1!$B:$L,4,0)</f>
        <v>#N/A</v>
      </c>
      <c r="H767" t="e">
        <f>IF($D767&lt;4,VLOOKUP($F767,Sheet1!$B:$L,5,0),IF(AND($D767=4,$A767=10),VLOOKUP($F767,Sheet1!$B:$L,5,0),-VLOOKUP($F767,Sheet1!$B:$L,5,0)))</f>
        <v>#N/A</v>
      </c>
      <c r="I767" t="e">
        <f>VLOOKUP($F767,Sheet1!$B:$L,6,0)</f>
        <v>#N/A</v>
      </c>
      <c r="J767">
        <f>IF($D767&lt;4,VLOOKUP($F767,Sheet1!$B:$L,7,0),IF($D767=4,LEFT(VLOOKUP($F767,Sheet1!$B:$L,7,0),LEN(VLOOKUP($F767,Sheet1!$B:$L,7,0))-1)&amp;INT($A767/10),0))</f>
        <v>0</v>
      </c>
      <c r="K767" t="e">
        <f>VLOOKUP($F767,Sheet1!$B:$L,8,0)</f>
        <v>#N/A</v>
      </c>
      <c r="L767" t="e">
        <f>VLOOKUP($F767,Sheet1!$B:$L,9,0)</f>
        <v>#N/A</v>
      </c>
      <c r="M767" s="61" t="e">
        <f>VLOOKUP($F767,Sheet1!$B:$L,10,0)</f>
        <v>#N/A</v>
      </c>
    </row>
    <row r="768" spans="1:13">
      <c r="A768">
        <v>10</v>
      </c>
      <c r="B768">
        <v>506011</v>
      </c>
      <c r="C768" t="s">
        <v>994</v>
      </c>
      <c r="D768">
        <v>5</v>
      </c>
      <c r="E768" t="s">
        <v>1761</v>
      </c>
      <c r="F768" t="str">
        <f t="shared" si="11"/>
        <v>5</v>
      </c>
      <c r="G768" t="e">
        <f>VLOOKUP($F768,Sheet1!$B:$L,4,0)</f>
        <v>#N/A</v>
      </c>
      <c r="H768" t="e">
        <f>IF($D768&lt;4,VLOOKUP($F768,Sheet1!$B:$L,5,0),IF(AND($D768=4,$A768=10),VLOOKUP($F768,Sheet1!$B:$L,5,0),-VLOOKUP($F768,Sheet1!$B:$L,5,0)))</f>
        <v>#N/A</v>
      </c>
      <c r="I768" t="e">
        <f>VLOOKUP($F768,Sheet1!$B:$L,6,0)</f>
        <v>#N/A</v>
      </c>
      <c r="J768">
        <f>IF($D768&lt;4,VLOOKUP($F768,Sheet1!$B:$L,7,0),IF($D768=4,LEFT(VLOOKUP($F768,Sheet1!$B:$L,7,0),LEN(VLOOKUP($F768,Sheet1!$B:$L,7,0))-1)&amp;INT($A768/10),0))</f>
        <v>0</v>
      </c>
      <c r="K768" t="e">
        <f>VLOOKUP($F768,Sheet1!$B:$L,8,0)</f>
        <v>#N/A</v>
      </c>
      <c r="L768" t="e">
        <f>VLOOKUP($F768,Sheet1!$B:$L,9,0)</f>
        <v>#N/A</v>
      </c>
      <c r="M768" s="61" t="e">
        <f>VLOOKUP($F768,Sheet1!$B:$L,10,0)</f>
        <v>#N/A</v>
      </c>
    </row>
    <row r="769" spans="1:13">
      <c r="A769">
        <v>10</v>
      </c>
      <c r="B769">
        <v>506021</v>
      </c>
      <c r="C769" t="s">
        <v>994</v>
      </c>
      <c r="D769">
        <v>5</v>
      </c>
      <c r="E769" t="s">
        <v>1761</v>
      </c>
      <c r="F769" t="str">
        <f t="shared" si="11"/>
        <v>5</v>
      </c>
      <c r="G769" t="e">
        <f>VLOOKUP($F769,Sheet1!$B:$L,4,0)</f>
        <v>#N/A</v>
      </c>
      <c r="H769" t="e">
        <f>IF($D769&lt;4,VLOOKUP($F769,Sheet1!$B:$L,5,0),IF(AND($D769=4,$A769=10),VLOOKUP($F769,Sheet1!$B:$L,5,0),-VLOOKUP($F769,Sheet1!$B:$L,5,0)))</f>
        <v>#N/A</v>
      </c>
      <c r="I769" t="e">
        <f>VLOOKUP($F769,Sheet1!$B:$L,6,0)</f>
        <v>#N/A</v>
      </c>
      <c r="J769">
        <f>IF($D769&lt;4,VLOOKUP($F769,Sheet1!$B:$L,7,0),IF($D769=4,LEFT(VLOOKUP($F769,Sheet1!$B:$L,7,0),LEN(VLOOKUP($F769,Sheet1!$B:$L,7,0))-1)&amp;INT($A769/10),0))</f>
        <v>0</v>
      </c>
      <c r="K769" t="e">
        <f>VLOOKUP($F769,Sheet1!$B:$L,8,0)</f>
        <v>#N/A</v>
      </c>
      <c r="L769" t="e">
        <f>VLOOKUP($F769,Sheet1!$B:$L,9,0)</f>
        <v>#N/A</v>
      </c>
      <c r="M769" s="61" t="e">
        <f>VLOOKUP($F769,Sheet1!$B:$L,10,0)</f>
        <v>#N/A</v>
      </c>
    </row>
    <row r="770" spans="1:13">
      <c r="A770">
        <v>10</v>
      </c>
      <c r="B770">
        <v>506031</v>
      </c>
      <c r="C770" t="s">
        <v>994</v>
      </c>
      <c r="D770">
        <v>5</v>
      </c>
      <c r="E770" t="s">
        <v>1761</v>
      </c>
      <c r="F770" t="str">
        <f t="shared" si="11"/>
        <v>5</v>
      </c>
      <c r="G770" t="e">
        <f>VLOOKUP($F770,Sheet1!$B:$L,4,0)</f>
        <v>#N/A</v>
      </c>
      <c r="H770" t="e">
        <f>IF($D770&lt;4,VLOOKUP($F770,Sheet1!$B:$L,5,0),IF(AND($D770=4,$A770=10),VLOOKUP($F770,Sheet1!$B:$L,5,0),-VLOOKUP($F770,Sheet1!$B:$L,5,0)))</f>
        <v>#N/A</v>
      </c>
      <c r="I770" t="e">
        <f>VLOOKUP($F770,Sheet1!$B:$L,6,0)</f>
        <v>#N/A</v>
      </c>
      <c r="J770">
        <f>IF($D770&lt;4,VLOOKUP($F770,Sheet1!$B:$L,7,0),IF($D770=4,LEFT(VLOOKUP($F770,Sheet1!$B:$L,7,0),LEN(VLOOKUP($F770,Sheet1!$B:$L,7,0))-1)&amp;INT($A770/10),0))</f>
        <v>0</v>
      </c>
      <c r="K770" t="e">
        <f>VLOOKUP($F770,Sheet1!$B:$L,8,0)</f>
        <v>#N/A</v>
      </c>
      <c r="L770" t="e">
        <f>VLOOKUP($F770,Sheet1!$B:$L,9,0)</f>
        <v>#N/A</v>
      </c>
      <c r="M770" s="61" t="e">
        <f>VLOOKUP($F770,Sheet1!$B:$L,10,0)</f>
        <v>#N/A</v>
      </c>
    </row>
    <row r="771" spans="1:13">
      <c r="A771">
        <v>10</v>
      </c>
      <c r="B771">
        <v>506041</v>
      </c>
      <c r="C771" t="s">
        <v>994</v>
      </c>
      <c r="D771">
        <v>5</v>
      </c>
      <c r="E771" t="s">
        <v>1761</v>
      </c>
      <c r="F771" t="str">
        <f t="shared" si="11"/>
        <v>5</v>
      </c>
      <c r="G771" t="e">
        <f>VLOOKUP($F771,Sheet1!$B:$L,4,0)</f>
        <v>#N/A</v>
      </c>
      <c r="H771" t="e">
        <f>IF($D771&lt;4,VLOOKUP($F771,Sheet1!$B:$L,5,0),IF(AND($D771=4,$A771=10),VLOOKUP($F771,Sheet1!$B:$L,5,0),-VLOOKUP($F771,Sheet1!$B:$L,5,0)))</f>
        <v>#N/A</v>
      </c>
      <c r="I771" t="e">
        <f>VLOOKUP($F771,Sheet1!$B:$L,6,0)</f>
        <v>#N/A</v>
      </c>
      <c r="J771">
        <f>IF($D771&lt;4,VLOOKUP($F771,Sheet1!$B:$L,7,0),IF($D771=4,LEFT(VLOOKUP($F771,Sheet1!$B:$L,7,0),LEN(VLOOKUP($F771,Sheet1!$B:$L,7,0))-1)&amp;INT($A771/10),0))</f>
        <v>0</v>
      </c>
      <c r="K771" t="e">
        <f>VLOOKUP($F771,Sheet1!$B:$L,8,0)</f>
        <v>#N/A</v>
      </c>
      <c r="L771" t="e">
        <f>VLOOKUP($F771,Sheet1!$B:$L,9,0)</f>
        <v>#N/A</v>
      </c>
      <c r="M771" s="61" t="e">
        <f>VLOOKUP($F771,Sheet1!$B:$L,10,0)</f>
        <v>#N/A</v>
      </c>
    </row>
    <row r="772" spans="1:13">
      <c r="A772">
        <v>10</v>
      </c>
      <c r="B772">
        <v>506051</v>
      </c>
      <c r="C772" t="s">
        <v>994</v>
      </c>
      <c r="D772">
        <v>5</v>
      </c>
      <c r="E772" t="s">
        <v>1761</v>
      </c>
      <c r="F772" t="str">
        <f t="shared" si="11"/>
        <v>5</v>
      </c>
      <c r="G772" t="e">
        <f>VLOOKUP($F772,Sheet1!$B:$L,4,0)</f>
        <v>#N/A</v>
      </c>
      <c r="H772" t="e">
        <f>IF($D772&lt;4,VLOOKUP($F772,Sheet1!$B:$L,5,0),IF(AND($D772=4,$A772=10),VLOOKUP($F772,Sheet1!$B:$L,5,0),-VLOOKUP($F772,Sheet1!$B:$L,5,0)))</f>
        <v>#N/A</v>
      </c>
      <c r="I772" t="e">
        <f>VLOOKUP($F772,Sheet1!$B:$L,6,0)</f>
        <v>#N/A</v>
      </c>
      <c r="J772">
        <f>IF($D772&lt;4,VLOOKUP($F772,Sheet1!$B:$L,7,0),IF($D772=4,LEFT(VLOOKUP($F772,Sheet1!$B:$L,7,0),LEN(VLOOKUP($F772,Sheet1!$B:$L,7,0))-1)&amp;INT($A772/10),0))</f>
        <v>0</v>
      </c>
      <c r="K772" t="e">
        <f>VLOOKUP($F772,Sheet1!$B:$L,8,0)</f>
        <v>#N/A</v>
      </c>
      <c r="L772" t="e">
        <f>VLOOKUP($F772,Sheet1!$B:$L,9,0)</f>
        <v>#N/A</v>
      </c>
      <c r="M772" s="61" t="e">
        <f>VLOOKUP($F772,Sheet1!$B:$L,10,0)</f>
        <v>#N/A</v>
      </c>
    </row>
    <row r="773" spans="1:13">
      <c r="A773">
        <v>10</v>
      </c>
      <c r="B773">
        <v>505002</v>
      </c>
      <c r="C773" t="s">
        <v>994</v>
      </c>
      <c r="D773">
        <v>6</v>
      </c>
      <c r="E773" t="s">
        <v>1754</v>
      </c>
      <c r="F773" t="str">
        <f t="shared" si="11"/>
        <v>6</v>
      </c>
      <c r="G773" t="e">
        <f>VLOOKUP($F773,Sheet1!$B:$L,4,0)</f>
        <v>#N/A</v>
      </c>
      <c r="H773" t="e">
        <f>IF($D773&lt;4,VLOOKUP($F773,Sheet1!$B:$L,5,0),IF(AND($D773=4,$A773=10),VLOOKUP($F773,Sheet1!$B:$L,5,0),-VLOOKUP($F773,Sheet1!$B:$L,5,0)))</f>
        <v>#N/A</v>
      </c>
      <c r="I773" t="e">
        <f>VLOOKUP($F773,Sheet1!$B:$L,6,0)</f>
        <v>#N/A</v>
      </c>
      <c r="J773">
        <f>IF($D773&lt;4,VLOOKUP($F773,Sheet1!$B:$L,7,0),IF($D773=4,LEFT(VLOOKUP($F773,Sheet1!$B:$L,7,0),LEN(VLOOKUP($F773,Sheet1!$B:$L,7,0))-1)&amp;INT($A773/10),0))</f>
        <v>0</v>
      </c>
      <c r="K773" t="e">
        <f>VLOOKUP($F773,Sheet1!$B:$L,8,0)</f>
        <v>#N/A</v>
      </c>
      <c r="L773" t="e">
        <f>VLOOKUP($F773,Sheet1!$B:$L,9,0)</f>
        <v>#N/A</v>
      </c>
      <c r="M773" s="61" t="e">
        <f>VLOOKUP($F773,Sheet1!$B:$L,10,0)</f>
        <v>#N/A</v>
      </c>
    </row>
    <row r="774" spans="1:13">
      <c r="A774">
        <v>10</v>
      </c>
      <c r="B774">
        <v>505012</v>
      </c>
      <c r="C774" t="s">
        <v>994</v>
      </c>
      <c r="D774">
        <v>6</v>
      </c>
      <c r="E774" t="s">
        <v>1754</v>
      </c>
      <c r="F774" t="str">
        <f t="shared" si="11"/>
        <v>6</v>
      </c>
      <c r="G774" t="e">
        <f>VLOOKUP($F774,Sheet1!$B:$L,4,0)</f>
        <v>#N/A</v>
      </c>
      <c r="H774" t="e">
        <f>IF($D774&lt;4,VLOOKUP($F774,Sheet1!$B:$L,5,0),IF(AND($D774=4,$A774=10),VLOOKUP($F774,Sheet1!$B:$L,5,0),-VLOOKUP($F774,Sheet1!$B:$L,5,0)))</f>
        <v>#N/A</v>
      </c>
      <c r="I774" t="e">
        <f>VLOOKUP($F774,Sheet1!$B:$L,6,0)</f>
        <v>#N/A</v>
      </c>
      <c r="J774">
        <f>IF($D774&lt;4,VLOOKUP($F774,Sheet1!$B:$L,7,0),IF($D774=4,LEFT(VLOOKUP($F774,Sheet1!$B:$L,7,0),LEN(VLOOKUP($F774,Sheet1!$B:$L,7,0))-1)&amp;INT($A774/10),0))</f>
        <v>0</v>
      </c>
      <c r="K774" t="e">
        <f>VLOOKUP($F774,Sheet1!$B:$L,8,0)</f>
        <v>#N/A</v>
      </c>
      <c r="L774" t="e">
        <f>VLOOKUP($F774,Sheet1!$B:$L,9,0)</f>
        <v>#N/A</v>
      </c>
      <c r="M774" s="61" t="e">
        <f>VLOOKUP($F774,Sheet1!$B:$L,10,0)</f>
        <v>#N/A</v>
      </c>
    </row>
    <row r="775" spans="1:13">
      <c r="A775">
        <v>10</v>
      </c>
      <c r="B775">
        <v>505022</v>
      </c>
      <c r="C775" t="s">
        <v>994</v>
      </c>
      <c r="D775">
        <v>6</v>
      </c>
      <c r="E775" t="s">
        <v>1754</v>
      </c>
      <c r="F775" t="str">
        <f t="shared" ref="F775:F838" si="12">IF(TYPE($C775)=2,$C775&amp;$D775,INT($C775&amp;$D775))</f>
        <v>6</v>
      </c>
      <c r="G775" t="e">
        <f>VLOOKUP($F775,Sheet1!$B:$L,4,0)</f>
        <v>#N/A</v>
      </c>
      <c r="H775" t="e">
        <f>IF($D775&lt;4,VLOOKUP($F775,Sheet1!$B:$L,5,0),IF(AND($D775=4,$A775=10),VLOOKUP($F775,Sheet1!$B:$L,5,0),-VLOOKUP($F775,Sheet1!$B:$L,5,0)))</f>
        <v>#N/A</v>
      </c>
      <c r="I775" t="e">
        <f>VLOOKUP($F775,Sheet1!$B:$L,6,0)</f>
        <v>#N/A</v>
      </c>
      <c r="J775">
        <f>IF($D775&lt;4,VLOOKUP($F775,Sheet1!$B:$L,7,0),IF($D775=4,LEFT(VLOOKUP($F775,Sheet1!$B:$L,7,0),LEN(VLOOKUP($F775,Sheet1!$B:$L,7,0))-1)&amp;INT($A775/10),0))</f>
        <v>0</v>
      </c>
      <c r="K775" t="e">
        <f>VLOOKUP($F775,Sheet1!$B:$L,8,0)</f>
        <v>#N/A</v>
      </c>
      <c r="L775" t="e">
        <f>VLOOKUP($F775,Sheet1!$B:$L,9,0)</f>
        <v>#N/A</v>
      </c>
      <c r="M775" s="61" t="e">
        <f>VLOOKUP($F775,Sheet1!$B:$L,10,0)</f>
        <v>#N/A</v>
      </c>
    </row>
    <row r="776" spans="1:13">
      <c r="A776">
        <v>10</v>
      </c>
      <c r="B776">
        <v>505032</v>
      </c>
      <c r="C776" t="s">
        <v>994</v>
      </c>
      <c r="D776">
        <v>6</v>
      </c>
      <c r="E776" t="s">
        <v>1754</v>
      </c>
      <c r="F776" t="str">
        <f t="shared" si="12"/>
        <v>6</v>
      </c>
      <c r="G776" t="e">
        <f>VLOOKUP($F776,Sheet1!$B:$L,4,0)</f>
        <v>#N/A</v>
      </c>
      <c r="H776" t="e">
        <f>IF($D776&lt;4,VLOOKUP($F776,Sheet1!$B:$L,5,0),IF(AND($D776=4,$A776=10),VLOOKUP($F776,Sheet1!$B:$L,5,0),-VLOOKUP($F776,Sheet1!$B:$L,5,0)))</f>
        <v>#N/A</v>
      </c>
      <c r="I776" t="e">
        <f>VLOOKUP($F776,Sheet1!$B:$L,6,0)</f>
        <v>#N/A</v>
      </c>
      <c r="J776">
        <f>IF($D776&lt;4,VLOOKUP($F776,Sheet1!$B:$L,7,0),IF($D776=4,LEFT(VLOOKUP($F776,Sheet1!$B:$L,7,0),LEN(VLOOKUP($F776,Sheet1!$B:$L,7,0))-1)&amp;INT($A776/10),0))</f>
        <v>0</v>
      </c>
      <c r="K776" t="e">
        <f>VLOOKUP($F776,Sheet1!$B:$L,8,0)</f>
        <v>#N/A</v>
      </c>
      <c r="L776" t="e">
        <f>VLOOKUP($F776,Sheet1!$B:$L,9,0)</f>
        <v>#N/A</v>
      </c>
      <c r="M776" s="61" t="e">
        <f>VLOOKUP($F776,Sheet1!$B:$L,10,0)</f>
        <v>#N/A</v>
      </c>
    </row>
    <row r="777" spans="1:13">
      <c r="A777">
        <v>10</v>
      </c>
      <c r="B777">
        <v>505042</v>
      </c>
      <c r="C777" t="s">
        <v>994</v>
      </c>
      <c r="D777">
        <v>6</v>
      </c>
      <c r="E777" t="s">
        <v>1754</v>
      </c>
      <c r="F777" t="str">
        <f t="shared" si="12"/>
        <v>6</v>
      </c>
      <c r="G777" t="e">
        <f>VLOOKUP($F777,Sheet1!$B:$L,4,0)</f>
        <v>#N/A</v>
      </c>
      <c r="H777" t="e">
        <f>IF($D777&lt;4,VLOOKUP($F777,Sheet1!$B:$L,5,0),IF(AND($D777=4,$A777=10),VLOOKUP($F777,Sheet1!$B:$L,5,0),-VLOOKUP($F777,Sheet1!$B:$L,5,0)))</f>
        <v>#N/A</v>
      </c>
      <c r="I777" t="e">
        <f>VLOOKUP($F777,Sheet1!$B:$L,6,0)</f>
        <v>#N/A</v>
      </c>
      <c r="J777">
        <f>IF($D777&lt;4,VLOOKUP($F777,Sheet1!$B:$L,7,0),IF($D777=4,LEFT(VLOOKUP($F777,Sheet1!$B:$L,7,0),LEN(VLOOKUP($F777,Sheet1!$B:$L,7,0))-1)&amp;INT($A777/10),0))</f>
        <v>0</v>
      </c>
      <c r="K777" t="e">
        <f>VLOOKUP($F777,Sheet1!$B:$L,8,0)</f>
        <v>#N/A</v>
      </c>
      <c r="L777" t="e">
        <f>VLOOKUP($F777,Sheet1!$B:$L,9,0)</f>
        <v>#N/A</v>
      </c>
      <c r="M777" s="61" t="e">
        <f>VLOOKUP($F777,Sheet1!$B:$L,10,0)</f>
        <v>#N/A</v>
      </c>
    </row>
    <row r="778" spans="1:13">
      <c r="A778">
        <v>10</v>
      </c>
      <c r="B778">
        <v>505052</v>
      </c>
      <c r="C778" t="s">
        <v>994</v>
      </c>
      <c r="D778">
        <v>6</v>
      </c>
      <c r="E778" t="s">
        <v>1754</v>
      </c>
      <c r="F778" t="str">
        <f t="shared" si="12"/>
        <v>6</v>
      </c>
      <c r="G778" t="e">
        <f>VLOOKUP($F778,Sheet1!$B:$L,4,0)</f>
        <v>#N/A</v>
      </c>
      <c r="H778" t="e">
        <f>IF($D778&lt;4,VLOOKUP($F778,Sheet1!$B:$L,5,0),IF(AND($D778=4,$A778=10),VLOOKUP($F778,Sheet1!$B:$L,5,0),-VLOOKUP($F778,Sheet1!$B:$L,5,0)))</f>
        <v>#N/A</v>
      </c>
      <c r="I778" t="e">
        <f>VLOOKUP($F778,Sheet1!$B:$L,6,0)</f>
        <v>#N/A</v>
      </c>
      <c r="J778">
        <f>IF($D778&lt;4,VLOOKUP($F778,Sheet1!$B:$L,7,0),IF($D778=4,LEFT(VLOOKUP($F778,Sheet1!$B:$L,7,0),LEN(VLOOKUP($F778,Sheet1!$B:$L,7,0))-1)&amp;INT($A778/10),0))</f>
        <v>0</v>
      </c>
      <c r="K778" t="e">
        <f>VLOOKUP($F778,Sheet1!$B:$L,8,0)</f>
        <v>#N/A</v>
      </c>
      <c r="L778" t="e">
        <f>VLOOKUP($F778,Sheet1!$B:$L,9,0)</f>
        <v>#N/A</v>
      </c>
      <c r="M778" s="61" t="e">
        <f>VLOOKUP($F778,Sheet1!$B:$L,10,0)</f>
        <v>#N/A</v>
      </c>
    </row>
    <row r="779" spans="1:13">
      <c r="A779">
        <v>10</v>
      </c>
      <c r="B779">
        <v>506002</v>
      </c>
      <c r="C779" t="s">
        <v>994</v>
      </c>
      <c r="D779">
        <v>6</v>
      </c>
      <c r="E779" t="s">
        <v>1761</v>
      </c>
      <c r="F779" t="str">
        <f t="shared" si="12"/>
        <v>6</v>
      </c>
      <c r="G779" t="e">
        <f>VLOOKUP($F779,Sheet1!$B:$L,4,0)</f>
        <v>#N/A</v>
      </c>
      <c r="H779" t="e">
        <f>IF($D779&lt;4,VLOOKUP($F779,Sheet1!$B:$L,5,0),IF(AND($D779=4,$A779=10),VLOOKUP($F779,Sheet1!$B:$L,5,0),-VLOOKUP($F779,Sheet1!$B:$L,5,0)))</f>
        <v>#N/A</v>
      </c>
      <c r="I779" t="e">
        <f>VLOOKUP($F779,Sheet1!$B:$L,6,0)</f>
        <v>#N/A</v>
      </c>
      <c r="J779">
        <f>IF($D779&lt;4,VLOOKUP($F779,Sheet1!$B:$L,7,0),IF($D779=4,LEFT(VLOOKUP($F779,Sheet1!$B:$L,7,0),LEN(VLOOKUP($F779,Sheet1!$B:$L,7,0))-1)&amp;INT($A779/10),0))</f>
        <v>0</v>
      </c>
      <c r="K779" t="e">
        <f>VLOOKUP($F779,Sheet1!$B:$L,8,0)</f>
        <v>#N/A</v>
      </c>
      <c r="L779" t="e">
        <f>VLOOKUP($F779,Sheet1!$B:$L,9,0)</f>
        <v>#N/A</v>
      </c>
      <c r="M779" s="61" t="e">
        <f>VLOOKUP($F779,Sheet1!$B:$L,10,0)</f>
        <v>#N/A</v>
      </c>
    </row>
    <row r="780" spans="1:13">
      <c r="A780">
        <v>10</v>
      </c>
      <c r="B780">
        <v>506012</v>
      </c>
      <c r="C780" t="s">
        <v>994</v>
      </c>
      <c r="D780">
        <v>6</v>
      </c>
      <c r="E780" t="s">
        <v>1761</v>
      </c>
      <c r="F780" t="str">
        <f t="shared" si="12"/>
        <v>6</v>
      </c>
      <c r="G780" t="e">
        <f>VLOOKUP($F780,Sheet1!$B:$L,4,0)</f>
        <v>#N/A</v>
      </c>
      <c r="H780" t="e">
        <f>IF($D780&lt;4,VLOOKUP($F780,Sheet1!$B:$L,5,0),IF(AND($D780=4,$A780=10),VLOOKUP($F780,Sheet1!$B:$L,5,0),-VLOOKUP($F780,Sheet1!$B:$L,5,0)))</f>
        <v>#N/A</v>
      </c>
      <c r="I780" t="e">
        <f>VLOOKUP($F780,Sheet1!$B:$L,6,0)</f>
        <v>#N/A</v>
      </c>
      <c r="J780">
        <f>IF($D780&lt;4,VLOOKUP($F780,Sheet1!$B:$L,7,0),IF($D780=4,LEFT(VLOOKUP($F780,Sheet1!$B:$L,7,0),LEN(VLOOKUP($F780,Sheet1!$B:$L,7,0))-1)&amp;INT($A780/10),0))</f>
        <v>0</v>
      </c>
      <c r="K780" t="e">
        <f>VLOOKUP($F780,Sheet1!$B:$L,8,0)</f>
        <v>#N/A</v>
      </c>
      <c r="L780" t="e">
        <f>VLOOKUP($F780,Sheet1!$B:$L,9,0)</f>
        <v>#N/A</v>
      </c>
      <c r="M780" s="61" t="e">
        <f>VLOOKUP($F780,Sheet1!$B:$L,10,0)</f>
        <v>#N/A</v>
      </c>
    </row>
    <row r="781" spans="1:13">
      <c r="A781">
        <v>10</v>
      </c>
      <c r="B781">
        <v>506022</v>
      </c>
      <c r="C781" t="s">
        <v>994</v>
      </c>
      <c r="D781">
        <v>6</v>
      </c>
      <c r="E781" t="s">
        <v>1761</v>
      </c>
      <c r="F781" t="str">
        <f t="shared" si="12"/>
        <v>6</v>
      </c>
      <c r="G781" t="e">
        <f>VLOOKUP($F781,Sheet1!$B:$L,4,0)</f>
        <v>#N/A</v>
      </c>
      <c r="H781" t="e">
        <f>IF($D781&lt;4,VLOOKUP($F781,Sheet1!$B:$L,5,0),IF(AND($D781=4,$A781=10),VLOOKUP($F781,Sheet1!$B:$L,5,0),-VLOOKUP($F781,Sheet1!$B:$L,5,0)))</f>
        <v>#N/A</v>
      </c>
      <c r="I781" t="e">
        <f>VLOOKUP($F781,Sheet1!$B:$L,6,0)</f>
        <v>#N/A</v>
      </c>
      <c r="J781">
        <f>IF($D781&lt;4,VLOOKUP($F781,Sheet1!$B:$L,7,0),IF($D781=4,LEFT(VLOOKUP($F781,Sheet1!$B:$L,7,0),LEN(VLOOKUP($F781,Sheet1!$B:$L,7,0))-1)&amp;INT($A781/10),0))</f>
        <v>0</v>
      </c>
      <c r="K781" t="e">
        <f>VLOOKUP($F781,Sheet1!$B:$L,8,0)</f>
        <v>#N/A</v>
      </c>
      <c r="L781" t="e">
        <f>VLOOKUP($F781,Sheet1!$B:$L,9,0)</f>
        <v>#N/A</v>
      </c>
      <c r="M781" s="61" t="e">
        <f>VLOOKUP($F781,Sheet1!$B:$L,10,0)</f>
        <v>#N/A</v>
      </c>
    </row>
    <row r="782" spans="1:13">
      <c r="A782">
        <v>10</v>
      </c>
      <c r="B782">
        <v>506032</v>
      </c>
      <c r="C782" t="s">
        <v>994</v>
      </c>
      <c r="D782">
        <v>6</v>
      </c>
      <c r="E782" t="s">
        <v>1761</v>
      </c>
      <c r="F782" t="str">
        <f t="shared" si="12"/>
        <v>6</v>
      </c>
      <c r="G782" t="e">
        <f>VLOOKUP($F782,Sheet1!$B:$L,4,0)</f>
        <v>#N/A</v>
      </c>
      <c r="H782" t="e">
        <f>IF($D782&lt;4,VLOOKUP($F782,Sheet1!$B:$L,5,0),IF(AND($D782=4,$A782=10),VLOOKUP($F782,Sheet1!$B:$L,5,0),-VLOOKUP($F782,Sheet1!$B:$L,5,0)))</f>
        <v>#N/A</v>
      </c>
      <c r="I782" t="e">
        <f>VLOOKUP($F782,Sheet1!$B:$L,6,0)</f>
        <v>#N/A</v>
      </c>
      <c r="J782">
        <f>IF($D782&lt;4,VLOOKUP($F782,Sheet1!$B:$L,7,0),IF($D782=4,LEFT(VLOOKUP($F782,Sheet1!$B:$L,7,0),LEN(VLOOKUP($F782,Sheet1!$B:$L,7,0))-1)&amp;INT($A782/10),0))</f>
        <v>0</v>
      </c>
      <c r="K782" t="e">
        <f>VLOOKUP($F782,Sheet1!$B:$L,8,0)</f>
        <v>#N/A</v>
      </c>
      <c r="L782" t="e">
        <f>VLOOKUP($F782,Sheet1!$B:$L,9,0)</f>
        <v>#N/A</v>
      </c>
      <c r="M782" s="61" t="e">
        <f>VLOOKUP($F782,Sheet1!$B:$L,10,0)</f>
        <v>#N/A</v>
      </c>
    </row>
    <row r="783" spans="1:13">
      <c r="A783">
        <v>10</v>
      </c>
      <c r="B783">
        <v>506042</v>
      </c>
      <c r="C783" t="s">
        <v>994</v>
      </c>
      <c r="D783">
        <v>6</v>
      </c>
      <c r="E783" t="s">
        <v>1761</v>
      </c>
      <c r="F783" t="str">
        <f t="shared" si="12"/>
        <v>6</v>
      </c>
      <c r="G783" t="e">
        <f>VLOOKUP($F783,Sheet1!$B:$L,4,0)</f>
        <v>#N/A</v>
      </c>
      <c r="H783" t="e">
        <f>IF($D783&lt;4,VLOOKUP($F783,Sheet1!$B:$L,5,0),IF(AND($D783=4,$A783=10),VLOOKUP($F783,Sheet1!$B:$L,5,0),-VLOOKUP($F783,Sheet1!$B:$L,5,0)))</f>
        <v>#N/A</v>
      </c>
      <c r="I783" t="e">
        <f>VLOOKUP($F783,Sheet1!$B:$L,6,0)</f>
        <v>#N/A</v>
      </c>
      <c r="J783">
        <f>IF($D783&lt;4,VLOOKUP($F783,Sheet1!$B:$L,7,0),IF($D783=4,LEFT(VLOOKUP($F783,Sheet1!$B:$L,7,0),LEN(VLOOKUP($F783,Sheet1!$B:$L,7,0))-1)&amp;INT($A783/10),0))</f>
        <v>0</v>
      </c>
      <c r="K783" t="e">
        <f>VLOOKUP($F783,Sheet1!$B:$L,8,0)</f>
        <v>#N/A</v>
      </c>
      <c r="L783" t="e">
        <f>VLOOKUP($F783,Sheet1!$B:$L,9,0)</f>
        <v>#N/A</v>
      </c>
      <c r="M783" s="61" t="e">
        <f>VLOOKUP($F783,Sheet1!$B:$L,10,0)</f>
        <v>#N/A</v>
      </c>
    </row>
    <row r="784" spans="1:13">
      <c r="A784">
        <v>10</v>
      </c>
      <c r="B784">
        <v>506052</v>
      </c>
      <c r="C784" t="s">
        <v>994</v>
      </c>
      <c r="D784">
        <v>6</v>
      </c>
      <c r="E784" t="s">
        <v>1761</v>
      </c>
      <c r="F784" t="str">
        <f t="shared" si="12"/>
        <v>6</v>
      </c>
      <c r="G784" t="e">
        <f>VLOOKUP($F784,Sheet1!$B:$L,4,0)</f>
        <v>#N/A</v>
      </c>
      <c r="H784" t="e">
        <f>IF($D784&lt;4,VLOOKUP($F784,Sheet1!$B:$L,5,0),IF(AND($D784=4,$A784=10),VLOOKUP($F784,Sheet1!$B:$L,5,0),-VLOOKUP($F784,Sheet1!$B:$L,5,0)))</f>
        <v>#N/A</v>
      </c>
      <c r="I784" t="e">
        <f>VLOOKUP($F784,Sheet1!$B:$L,6,0)</f>
        <v>#N/A</v>
      </c>
      <c r="J784">
        <f>IF($D784&lt;4,VLOOKUP($F784,Sheet1!$B:$L,7,0),IF($D784=4,LEFT(VLOOKUP($F784,Sheet1!$B:$L,7,0),LEN(VLOOKUP($F784,Sheet1!$B:$L,7,0))-1)&amp;INT($A784/10),0))</f>
        <v>0</v>
      </c>
      <c r="K784" t="e">
        <f>VLOOKUP($F784,Sheet1!$B:$L,8,0)</f>
        <v>#N/A</v>
      </c>
      <c r="L784" t="e">
        <f>VLOOKUP($F784,Sheet1!$B:$L,9,0)</f>
        <v>#N/A</v>
      </c>
      <c r="M784" s="61" t="e">
        <f>VLOOKUP($F784,Sheet1!$B:$L,10,0)</f>
        <v>#N/A</v>
      </c>
    </row>
    <row r="785" spans="1:13">
      <c r="A785">
        <v>10</v>
      </c>
      <c r="B785">
        <v>507001</v>
      </c>
      <c r="C785" t="s">
        <v>994</v>
      </c>
      <c r="D785">
        <v>5</v>
      </c>
      <c r="E785" t="s">
        <v>1761</v>
      </c>
      <c r="F785" t="str">
        <f t="shared" si="12"/>
        <v>5</v>
      </c>
      <c r="G785" t="e">
        <f>VLOOKUP($F785,Sheet1!$B:$L,4,0)</f>
        <v>#N/A</v>
      </c>
      <c r="H785" t="e">
        <f>IF($D785&lt;4,VLOOKUP($F785,Sheet1!$B:$L,5,0),IF(AND($D785=4,$A785=10),VLOOKUP($F785,Sheet1!$B:$L,5,0),-VLOOKUP($F785,Sheet1!$B:$L,5,0)))</f>
        <v>#N/A</v>
      </c>
      <c r="I785" t="e">
        <f>VLOOKUP($F785,Sheet1!$B:$L,6,0)</f>
        <v>#N/A</v>
      </c>
      <c r="J785">
        <f>IF($D785&lt;4,VLOOKUP($F785,Sheet1!$B:$L,7,0),IF($D785=4,LEFT(VLOOKUP($F785,Sheet1!$B:$L,7,0),LEN(VLOOKUP($F785,Sheet1!$B:$L,7,0))-1)&amp;INT($A785/10),0))</f>
        <v>0</v>
      </c>
      <c r="K785" t="e">
        <f>VLOOKUP($F785,Sheet1!$B:$L,8,0)</f>
        <v>#N/A</v>
      </c>
      <c r="L785" t="e">
        <f>VLOOKUP($F785,Sheet1!$B:$L,9,0)</f>
        <v>#N/A</v>
      </c>
      <c r="M785" s="61" t="e">
        <f>VLOOKUP($F785,Sheet1!$B:$L,10,0)</f>
        <v>#N/A</v>
      </c>
    </row>
    <row r="786" spans="1:13">
      <c r="A786">
        <v>10</v>
      </c>
      <c r="B786">
        <v>507011</v>
      </c>
      <c r="C786" t="s">
        <v>994</v>
      </c>
      <c r="D786">
        <v>5</v>
      </c>
      <c r="E786" t="s">
        <v>1761</v>
      </c>
      <c r="F786" t="str">
        <f t="shared" si="12"/>
        <v>5</v>
      </c>
      <c r="G786" t="e">
        <f>VLOOKUP($F786,Sheet1!$B:$L,4,0)</f>
        <v>#N/A</v>
      </c>
      <c r="H786" t="e">
        <f>IF($D786&lt;4,VLOOKUP($F786,Sheet1!$B:$L,5,0),IF(AND($D786=4,$A786=10),VLOOKUP($F786,Sheet1!$B:$L,5,0),-VLOOKUP($F786,Sheet1!$B:$L,5,0)))</f>
        <v>#N/A</v>
      </c>
      <c r="I786" t="e">
        <f>VLOOKUP($F786,Sheet1!$B:$L,6,0)</f>
        <v>#N/A</v>
      </c>
      <c r="J786">
        <f>IF($D786&lt;4,VLOOKUP($F786,Sheet1!$B:$L,7,0),IF($D786=4,LEFT(VLOOKUP($F786,Sheet1!$B:$L,7,0),LEN(VLOOKUP($F786,Sheet1!$B:$L,7,0))-1)&amp;INT($A786/10),0))</f>
        <v>0</v>
      </c>
      <c r="K786" t="e">
        <f>VLOOKUP($F786,Sheet1!$B:$L,8,0)</f>
        <v>#N/A</v>
      </c>
      <c r="L786" t="e">
        <f>VLOOKUP($F786,Sheet1!$B:$L,9,0)</f>
        <v>#N/A</v>
      </c>
      <c r="M786" s="61" t="e">
        <f>VLOOKUP($F786,Sheet1!$B:$L,10,0)</f>
        <v>#N/A</v>
      </c>
    </row>
    <row r="787" spans="1:13">
      <c r="A787">
        <v>10</v>
      </c>
      <c r="B787">
        <v>507021</v>
      </c>
      <c r="C787" t="s">
        <v>994</v>
      </c>
      <c r="D787">
        <v>5</v>
      </c>
      <c r="E787" t="s">
        <v>1761</v>
      </c>
      <c r="F787" t="str">
        <f t="shared" si="12"/>
        <v>5</v>
      </c>
      <c r="G787" t="e">
        <f>VLOOKUP($F787,Sheet1!$B:$L,4,0)</f>
        <v>#N/A</v>
      </c>
      <c r="H787" t="e">
        <f>IF($D787&lt;4,VLOOKUP($F787,Sheet1!$B:$L,5,0),IF(AND($D787=4,$A787=10),VLOOKUP($F787,Sheet1!$B:$L,5,0),-VLOOKUP($F787,Sheet1!$B:$L,5,0)))</f>
        <v>#N/A</v>
      </c>
      <c r="I787" t="e">
        <f>VLOOKUP($F787,Sheet1!$B:$L,6,0)</f>
        <v>#N/A</v>
      </c>
      <c r="J787">
        <f>IF($D787&lt;4,VLOOKUP($F787,Sheet1!$B:$L,7,0),IF($D787=4,LEFT(VLOOKUP($F787,Sheet1!$B:$L,7,0),LEN(VLOOKUP($F787,Sheet1!$B:$L,7,0))-1)&amp;INT($A787/10),0))</f>
        <v>0</v>
      </c>
      <c r="K787" t="e">
        <f>VLOOKUP($F787,Sheet1!$B:$L,8,0)</f>
        <v>#N/A</v>
      </c>
      <c r="L787" t="e">
        <f>VLOOKUP($F787,Sheet1!$B:$L,9,0)</f>
        <v>#N/A</v>
      </c>
      <c r="M787" s="61" t="e">
        <f>VLOOKUP($F787,Sheet1!$B:$L,10,0)</f>
        <v>#N/A</v>
      </c>
    </row>
    <row r="788" spans="1:13">
      <c r="A788">
        <v>10</v>
      </c>
      <c r="B788">
        <v>507031</v>
      </c>
      <c r="C788" t="s">
        <v>994</v>
      </c>
      <c r="D788">
        <v>5</v>
      </c>
      <c r="E788" t="s">
        <v>1761</v>
      </c>
      <c r="F788" t="str">
        <f t="shared" si="12"/>
        <v>5</v>
      </c>
      <c r="G788" t="e">
        <f>VLOOKUP($F788,Sheet1!$B:$L,4,0)</f>
        <v>#N/A</v>
      </c>
      <c r="H788" t="e">
        <f>IF($D788&lt;4,VLOOKUP($F788,Sheet1!$B:$L,5,0),IF(AND($D788=4,$A788=10),VLOOKUP($F788,Sheet1!$B:$L,5,0),-VLOOKUP($F788,Sheet1!$B:$L,5,0)))</f>
        <v>#N/A</v>
      </c>
      <c r="I788" t="e">
        <f>VLOOKUP($F788,Sheet1!$B:$L,6,0)</f>
        <v>#N/A</v>
      </c>
      <c r="J788">
        <f>IF($D788&lt;4,VLOOKUP($F788,Sheet1!$B:$L,7,0),IF($D788=4,LEFT(VLOOKUP($F788,Sheet1!$B:$L,7,0),LEN(VLOOKUP($F788,Sheet1!$B:$L,7,0))-1)&amp;INT($A788/10),0))</f>
        <v>0</v>
      </c>
      <c r="K788" t="e">
        <f>VLOOKUP($F788,Sheet1!$B:$L,8,0)</f>
        <v>#N/A</v>
      </c>
      <c r="L788" t="e">
        <f>VLOOKUP($F788,Sheet1!$B:$L,9,0)</f>
        <v>#N/A</v>
      </c>
      <c r="M788" s="61" t="e">
        <f>VLOOKUP($F788,Sheet1!$B:$L,10,0)</f>
        <v>#N/A</v>
      </c>
    </row>
    <row r="789" spans="1:13">
      <c r="A789">
        <v>10</v>
      </c>
      <c r="B789">
        <v>507041</v>
      </c>
      <c r="C789" t="s">
        <v>994</v>
      </c>
      <c r="D789">
        <v>5</v>
      </c>
      <c r="E789" t="s">
        <v>1761</v>
      </c>
      <c r="F789" t="str">
        <f t="shared" si="12"/>
        <v>5</v>
      </c>
      <c r="G789" t="e">
        <f>VLOOKUP($F789,Sheet1!$B:$L,4,0)</f>
        <v>#N/A</v>
      </c>
      <c r="H789" t="e">
        <f>IF($D789&lt;4,VLOOKUP($F789,Sheet1!$B:$L,5,0),IF(AND($D789=4,$A789=10),VLOOKUP($F789,Sheet1!$B:$L,5,0),-VLOOKUP($F789,Sheet1!$B:$L,5,0)))</f>
        <v>#N/A</v>
      </c>
      <c r="I789" t="e">
        <f>VLOOKUP($F789,Sheet1!$B:$L,6,0)</f>
        <v>#N/A</v>
      </c>
      <c r="J789">
        <f>IF($D789&lt;4,VLOOKUP($F789,Sheet1!$B:$L,7,0),IF($D789=4,LEFT(VLOOKUP($F789,Sheet1!$B:$L,7,0),LEN(VLOOKUP($F789,Sheet1!$B:$L,7,0))-1)&amp;INT($A789/10),0))</f>
        <v>0</v>
      </c>
      <c r="K789" t="e">
        <f>VLOOKUP($F789,Sheet1!$B:$L,8,0)</f>
        <v>#N/A</v>
      </c>
      <c r="L789" t="e">
        <f>VLOOKUP($F789,Sheet1!$B:$L,9,0)</f>
        <v>#N/A</v>
      </c>
      <c r="M789" s="61" t="e">
        <f>VLOOKUP($F789,Sheet1!$B:$L,10,0)</f>
        <v>#N/A</v>
      </c>
    </row>
    <row r="790" spans="1:13">
      <c r="A790">
        <v>10</v>
      </c>
      <c r="B790">
        <v>507051</v>
      </c>
      <c r="C790" t="s">
        <v>994</v>
      </c>
      <c r="D790">
        <v>5</v>
      </c>
      <c r="E790" t="s">
        <v>1761</v>
      </c>
      <c r="F790" t="str">
        <f t="shared" si="12"/>
        <v>5</v>
      </c>
      <c r="G790" t="e">
        <f>VLOOKUP($F790,Sheet1!$B:$L,4,0)</f>
        <v>#N/A</v>
      </c>
      <c r="H790" t="e">
        <f>IF($D790&lt;4,VLOOKUP($F790,Sheet1!$B:$L,5,0),IF(AND($D790=4,$A790=10),VLOOKUP($F790,Sheet1!$B:$L,5,0),-VLOOKUP($F790,Sheet1!$B:$L,5,0)))</f>
        <v>#N/A</v>
      </c>
      <c r="I790" t="e">
        <f>VLOOKUP($F790,Sheet1!$B:$L,6,0)</f>
        <v>#N/A</v>
      </c>
      <c r="J790">
        <f>IF($D790&lt;4,VLOOKUP($F790,Sheet1!$B:$L,7,0),IF($D790=4,LEFT(VLOOKUP($F790,Sheet1!$B:$L,7,0),LEN(VLOOKUP($F790,Sheet1!$B:$L,7,0))-1)&amp;INT($A790/10),0))</f>
        <v>0</v>
      </c>
      <c r="K790" t="e">
        <f>VLOOKUP($F790,Sheet1!$B:$L,8,0)</f>
        <v>#N/A</v>
      </c>
      <c r="L790" t="e">
        <f>VLOOKUP($F790,Sheet1!$B:$L,9,0)</f>
        <v>#N/A</v>
      </c>
      <c r="M790" s="61" t="e">
        <f>VLOOKUP($F790,Sheet1!$B:$L,10,0)</f>
        <v>#N/A</v>
      </c>
    </row>
    <row r="791" spans="1:13">
      <c r="A791">
        <v>10</v>
      </c>
      <c r="B791">
        <v>507002</v>
      </c>
      <c r="C791" t="s">
        <v>994</v>
      </c>
      <c r="D791">
        <v>6</v>
      </c>
      <c r="E791" t="s">
        <v>1761</v>
      </c>
      <c r="F791" t="str">
        <f t="shared" si="12"/>
        <v>6</v>
      </c>
      <c r="G791" t="e">
        <f>VLOOKUP($F791,Sheet1!$B:$L,4,0)</f>
        <v>#N/A</v>
      </c>
      <c r="H791" t="e">
        <f>IF($D791&lt;4,VLOOKUP($F791,Sheet1!$B:$L,5,0),IF(AND($D791=4,$A791=10),VLOOKUP($F791,Sheet1!$B:$L,5,0),-VLOOKUP($F791,Sheet1!$B:$L,5,0)))</f>
        <v>#N/A</v>
      </c>
      <c r="I791" t="e">
        <f>VLOOKUP($F791,Sheet1!$B:$L,6,0)</f>
        <v>#N/A</v>
      </c>
      <c r="J791">
        <f>IF($D791&lt;4,VLOOKUP($F791,Sheet1!$B:$L,7,0),IF($D791=4,LEFT(VLOOKUP($F791,Sheet1!$B:$L,7,0),LEN(VLOOKUP($F791,Sheet1!$B:$L,7,0))-1)&amp;INT($A791/10),0))</f>
        <v>0</v>
      </c>
      <c r="K791" t="e">
        <f>VLOOKUP($F791,Sheet1!$B:$L,8,0)</f>
        <v>#N/A</v>
      </c>
      <c r="L791" t="e">
        <f>VLOOKUP($F791,Sheet1!$B:$L,9,0)</f>
        <v>#N/A</v>
      </c>
      <c r="M791" s="61" t="e">
        <f>VLOOKUP($F791,Sheet1!$B:$L,10,0)</f>
        <v>#N/A</v>
      </c>
    </row>
    <row r="792" spans="1:13">
      <c r="A792">
        <v>10</v>
      </c>
      <c r="B792">
        <v>507012</v>
      </c>
      <c r="C792" t="s">
        <v>994</v>
      </c>
      <c r="D792">
        <v>6</v>
      </c>
      <c r="E792" t="s">
        <v>1761</v>
      </c>
      <c r="F792" t="str">
        <f t="shared" si="12"/>
        <v>6</v>
      </c>
      <c r="G792" t="e">
        <f>VLOOKUP($F792,Sheet1!$B:$L,4,0)</f>
        <v>#N/A</v>
      </c>
      <c r="H792" t="e">
        <f>IF($D792&lt;4,VLOOKUP($F792,Sheet1!$B:$L,5,0),IF(AND($D792=4,$A792=10),VLOOKUP($F792,Sheet1!$B:$L,5,0),-VLOOKUP($F792,Sheet1!$B:$L,5,0)))</f>
        <v>#N/A</v>
      </c>
      <c r="I792" t="e">
        <f>VLOOKUP($F792,Sheet1!$B:$L,6,0)</f>
        <v>#N/A</v>
      </c>
      <c r="J792">
        <f>IF($D792&lt;4,VLOOKUP($F792,Sheet1!$B:$L,7,0),IF($D792=4,LEFT(VLOOKUP($F792,Sheet1!$B:$L,7,0),LEN(VLOOKUP($F792,Sheet1!$B:$L,7,0))-1)&amp;INT($A792/10),0))</f>
        <v>0</v>
      </c>
      <c r="K792" t="e">
        <f>VLOOKUP($F792,Sheet1!$B:$L,8,0)</f>
        <v>#N/A</v>
      </c>
      <c r="L792" t="e">
        <f>VLOOKUP($F792,Sheet1!$B:$L,9,0)</f>
        <v>#N/A</v>
      </c>
      <c r="M792" s="61" t="e">
        <f>VLOOKUP($F792,Sheet1!$B:$L,10,0)</f>
        <v>#N/A</v>
      </c>
    </row>
    <row r="793" spans="1:13">
      <c r="A793">
        <v>10</v>
      </c>
      <c r="B793">
        <v>507022</v>
      </c>
      <c r="C793" t="s">
        <v>994</v>
      </c>
      <c r="D793">
        <v>6</v>
      </c>
      <c r="E793" t="s">
        <v>1761</v>
      </c>
      <c r="F793" t="str">
        <f t="shared" si="12"/>
        <v>6</v>
      </c>
      <c r="G793" t="e">
        <f>VLOOKUP($F793,Sheet1!$B:$L,4,0)</f>
        <v>#N/A</v>
      </c>
      <c r="H793" t="e">
        <f>IF($D793&lt;4,VLOOKUP($F793,Sheet1!$B:$L,5,0),IF(AND($D793=4,$A793=10),VLOOKUP($F793,Sheet1!$B:$L,5,0),-VLOOKUP($F793,Sheet1!$B:$L,5,0)))</f>
        <v>#N/A</v>
      </c>
      <c r="I793" t="e">
        <f>VLOOKUP($F793,Sheet1!$B:$L,6,0)</f>
        <v>#N/A</v>
      </c>
      <c r="J793">
        <f>IF($D793&lt;4,VLOOKUP($F793,Sheet1!$B:$L,7,0),IF($D793=4,LEFT(VLOOKUP($F793,Sheet1!$B:$L,7,0),LEN(VLOOKUP($F793,Sheet1!$B:$L,7,0))-1)&amp;INT($A793/10),0))</f>
        <v>0</v>
      </c>
      <c r="K793" t="e">
        <f>VLOOKUP($F793,Sheet1!$B:$L,8,0)</f>
        <v>#N/A</v>
      </c>
      <c r="L793" t="e">
        <f>VLOOKUP($F793,Sheet1!$B:$L,9,0)</f>
        <v>#N/A</v>
      </c>
      <c r="M793" s="61" t="e">
        <f>VLOOKUP($F793,Sheet1!$B:$L,10,0)</f>
        <v>#N/A</v>
      </c>
    </row>
    <row r="794" spans="1:13">
      <c r="A794">
        <v>10</v>
      </c>
      <c r="B794">
        <v>507032</v>
      </c>
      <c r="C794" t="s">
        <v>994</v>
      </c>
      <c r="D794">
        <v>6</v>
      </c>
      <c r="E794" t="s">
        <v>1761</v>
      </c>
      <c r="F794" t="str">
        <f t="shared" si="12"/>
        <v>6</v>
      </c>
      <c r="G794" t="e">
        <f>VLOOKUP($F794,Sheet1!$B:$L,4,0)</f>
        <v>#N/A</v>
      </c>
      <c r="H794" t="e">
        <f>IF($D794&lt;4,VLOOKUP($F794,Sheet1!$B:$L,5,0),IF(AND($D794=4,$A794=10),VLOOKUP($F794,Sheet1!$B:$L,5,0),-VLOOKUP($F794,Sheet1!$B:$L,5,0)))</f>
        <v>#N/A</v>
      </c>
      <c r="I794" t="e">
        <f>VLOOKUP($F794,Sheet1!$B:$L,6,0)</f>
        <v>#N/A</v>
      </c>
      <c r="J794">
        <f>IF($D794&lt;4,VLOOKUP($F794,Sheet1!$B:$L,7,0),IF($D794=4,LEFT(VLOOKUP($F794,Sheet1!$B:$L,7,0),LEN(VLOOKUP($F794,Sheet1!$B:$L,7,0))-1)&amp;INT($A794/10),0))</f>
        <v>0</v>
      </c>
      <c r="K794" t="e">
        <f>VLOOKUP($F794,Sheet1!$B:$L,8,0)</f>
        <v>#N/A</v>
      </c>
      <c r="L794" t="e">
        <f>VLOOKUP($F794,Sheet1!$B:$L,9,0)</f>
        <v>#N/A</v>
      </c>
      <c r="M794" s="61" t="e">
        <f>VLOOKUP($F794,Sheet1!$B:$L,10,0)</f>
        <v>#N/A</v>
      </c>
    </row>
    <row r="795" spans="1:13">
      <c r="A795">
        <v>10</v>
      </c>
      <c r="B795">
        <v>507042</v>
      </c>
      <c r="C795" t="s">
        <v>994</v>
      </c>
      <c r="D795">
        <v>6</v>
      </c>
      <c r="E795" t="s">
        <v>1761</v>
      </c>
      <c r="F795" t="str">
        <f t="shared" si="12"/>
        <v>6</v>
      </c>
      <c r="G795" t="e">
        <f>VLOOKUP($F795,Sheet1!$B:$L,4,0)</f>
        <v>#N/A</v>
      </c>
      <c r="H795" t="e">
        <f>IF($D795&lt;4,VLOOKUP($F795,Sheet1!$B:$L,5,0),IF(AND($D795=4,$A795=10),VLOOKUP($F795,Sheet1!$B:$L,5,0),-VLOOKUP($F795,Sheet1!$B:$L,5,0)))</f>
        <v>#N/A</v>
      </c>
      <c r="I795" t="e">
        <f>VLOOKUP($F795,Sheet1!$B:$L,6,0)</f>
        <v>#N/A</v>
      </c>
      <c r="J795">
        <f>IF($D795&lt;4,VLOOKUP($F795,Sheet1!$B:$L,7,0),IF($D795=4,LEFT(VLOOKUP($F795,Sheet1!$B:$L,7,0),LEN(VLOOKUP($F795,Sheet1!$B:$L,7,0))-1)&amp;INT($A795/10),0))</f>
        <v>0</v>
      </c>
      <c r="K795" t="e">
        <f>VLOOKUP($F795,Sheet1!$B:$L,8,0)</f>
        <v>#N/A</v>
      </c>
      <c r="L795" t="e">
        <f>VLOOKUP($F795,Sheet1!$B:$L,9,0)</f>
        <v>#N/A</v>
      </c>
      <c r="M795" s="61" t="e">
        <f>VLOOKUP($F795,Sheet1!$B:$L,10,0)</f>
        <v>#N/A</v>
      </c>
    </row>
    <row r="796" spans="1:13">
      <c r="A796">
        <v>10</v>
      </c>
      <c r="B796">
        <v>507052</v>
      </c>
      <c r="C796" t="s">
        <v>994</v>
      </c>
      <c r="D796">
        <v>6</v>
      </c>
      <c r="E796" t="s">
        <v>1761</v>
      </c>
      <c r="F796" t="str">
        <f t="shared" si="12"/>
        <v>6</v>
      </c>
      <c r="G796" t="e">
        <f>VLOOKUP($F796,Sheet1!$B:$L,4,0)</f>
        <v>#N/A</v>
      </c>
      <c r="H796" t="e">
        <f>IF($D796&lt;4,VLOOKUP($F796,Sheet1!$B:$L,5,0),IF(AND($D796=4,$A796=10),VLOOKUP($F796,Sheet1!$B:$L,5,0),-VLOOKUP($F796,Sheet1!$B:$L,5,0)))</f>
        <v>#N/A</v>
      </c>
      <c r="I796" t="e">
        <f>VLOOKUP($F796,Sheet1!$B:$L,6,0)</f>
        <v>#N/A</v>
      </c>
      <c r="J796">
        <f>IF($D796&lt;4,VLOOKUP($F796,Sheet1!$B:$L,7,0),IF($D796=4,LEFT(VLOOKUP($F796,Sheet1!$B:$L,7,0),LEN(VLOOKUP($F796,Sheet1!$B:$L,7,0))-1)&amp;INT($A796/10),0))</f>
        <v>0</v>
      </c>
      <c r="K796" t="e">
        <f>VLOOKUP($F796,Sheet1!$B:$L,8,0)</f>
        <v>#N/A</v>
      </c>
      <c r="L796" t="e">
        <f>VLOOKUP($F796,Sheet1!$B:$L,9,0)</f>
        <v>#N/A</v>
      </c>
      <c r="M796" s="61" t="e">
        <f>VLOOKUP($F796,Sheet1!$B:$L,10,0)</f>
        <v>#N/A</v>
      </c>
    </row>
    <row r="797" spans="1:13">
      <c r="A797">
        <v>10</v>
      </c>
      <c r="B797">
        <v>508001</v>
      </c>
      <c r="C797" t="s">
        <v>994</v>
      </c>
      <c r="D797">
        <v>5</v>
      </c>
      <c r="E797" t="s">
        <v>1761</v>
      </c>
      <c r="F797" t="str">
        <f t="shared" si="12"/>
        <v>5</v>
      </c>
      <c r="G797" t="e">
        <f>VLOOKUP($F797,Sheet1!$B:$L,4,0)</f>
        <v>#N/A</v>
      </c>
      <c r="H797" t="e">
        <f>IF($D797&lt;4,VLOOKUP($F797,Sheet1!$B:$L,5,0),IF(AND($D797=4,$A797=10),VLOOKUP($F797,Sheet1!$B:$L,5,0),-VLOOKUP($F797,Sheet1!$B:$L,5,0)))</f>
        <v>#N/A</v>
      </c>
      <c r="I797" t="e">
        <f>VLOOKUP($F797,Sheet1!$B:$L,6,0)</f>
        <v>#N/A</v>
      </c>
      <c r="J797">
        <f>IF($D797&lt;4,VLOOKUP($F797,Sheet1!$B:$L,7,0),IF($D797=4,LEFT(VLOOKUP($F797,Sheet1!$B:$L,7,0),LEN(VLOOKUP($F797,Sheet1!$B:$L,7,0))-1)&amp;INT($A797/10),0))</f>
        <v>0</v>
      </c>
      <c r="K797" t="e">
        <f>VLOOKUP($F797,Sheet1!$B:$L,8,0)</f>
        <v>#N/A</v>
      </c>
      <c r="L797" t="e">
        <f>VLOOKUP($F797,Sheet1!$B:$L,9,0)</f>
        <v>#N/A</v>
      </c>
      <c r="M797" s="61" t="e">
        <f>VLOOKUP($F797,Sheet1!$B:$L,10,0)</f>
        <v>#N/A</v>
      </c>
    </row>
    <row r="798" spans="1:13">
      <c r="A798">
        <v>10</v>
      </c>
      <c r="B798">
        <v>508011</v>
      </c>
      <c r="C798" t="s">
        <v>994</v>
      </c>
      <c r="D798">
        <v>5</v>
      </c>
      <c r="E798" t="s">
        <v>1761</v>
      </c>
      <c r="F798" t="str">
        <f t="shared" si="12"/>
        <v>5</v>
      </c>
      <c r="G798" t="e">
        <f>VLOOKUP($F798,Sheet1!$B:$L,4,0)</f>
        <v>#N/A</v>
      </c>
      <c r="H798" t="e">
        <f>IF($D798&lt;4,VLOOKUP($F798,Sheet1!$B:$L,5,0),IF(AND($D798=4,$A798=10),VLOOKUP($F798,Sheet1!$B:$L,5,0),-VLOOKUP($F798,Sheet1!$B:$L,5,0)))</f>
        <v>#N/A</v>
      </c>
      <c r="I798" t="e">
        <f>VLOOKUP($F798,Sheet1!$B:$L,6,0)</f>
        <v>#N/A</v>
      </c>
      <c r="J798">
        <f>IF($D798&lt;4,VLOOKUP($F798,Sheet1!$B:$L,7,0),IF($D798=4,LEFT(VLOOKUP($F798,Sheet1!$B:$L,7,0),LEN(VLOOKUP($F798,Sheet1!$B:$L,7,0))-1)&amp;INT($A798/10),0))</f>
        <v>0</v>
      </c>
      <c r="K798" t="e">
        <f>VLOOKUP($F798,Sheet1!$B:$L,8,0)</f>
        <v>#N/A</v>
      </c>
      <c r="L798" t="e">
        <f>VLOOKUP($F798,Sheet1!$B:$L,9,0)</f>
        <v>#N/A</v>
      </c>
      <c r="M798" s="61" t="e">
        <f>VLOOKUP($F798,Sheet1!$B:$L,10,0)</f>
        <v>#N/A</v>
      </c>
    </row>
    <row r="799" spans="1:13">
      <c r="A799">
        <v>10</v>
      </c>
      <c r="B799">
        <v>508021</v>
      </c>
      <c r="C799" t="s">
        <v>994</v>
      </c>
      <c r="D799">
        <v>5</v>
      </c>
      <c r="E799" t="s">
        <v>1761</v>
      </c>
      <c r="F799" t="str">
        <f t="shared" si="12"/>
        <v>5</v>
      </c>
      <c r="G799" t="e">
        <f>VLOOKUP($F799,Sheet1!$B:$L,4,0)</f>
        <v>#N/A</v>
      </c>
      <c r="H799" t="e">
        <f>IF($D799&lt;4,VLOOKUP($F799,Sheet1!$B:$L,5,0),IF(AND($D799=4,$A799=10),VLOOKUP($F799,Sheet1!$B:$L,5,0),-VLOOKUP($F799,Sheet1!$B:$L,5,0)))</f>
        <v>#N/A</v>
      </c>
      <c r="I799" t="e">
        <f>VLOOKUP($F799,Sheet1!$B:$L,6,0)</f>
        <v>#N/A</v>
      </c>
      <c r="J799">
        <f>IF($D799&lt;4,VLOOKUP($F799,Sheet1!$B:$L,7,0),IF($D799=4,LEFT(VLOOKUP($F799,Sheet1!$B:$L,7,0),LEN(VLOOKUP($F799,Sheet1!$B:$L,7,0))-1)&amp;INT($A799/10),0))</f>
        <v>0</v>
      </c>
      <c r="K799" t="e">
        <f>VLOOKUP($F799,Sheet1!$B:$L,8,0)</f>
        <v>#N/A</v>
      </c>
      <c r="L799" t="e">
        <f>VLOOKUP($F799,Sheet1!$B:$L,9,0)</f>
        <v>#N/A</v>
      </c>
      <c r="M799" s="61" t="e">
        <f>VLOOKUP($F799,Sheet1!$B:$L,10,0)</f>
        <v>#N/A</v>
      </c>
    </row>
    <row r="800" spans="1:13">
      <c r="A800">
        <v>10</v>
      </c>
      <c r="B800">
        <v>508031</v>
      </c>
      <c r="C800" t="s">
        <v>994</v>
      </c>
      <c r="D800">
        <v>5</v>
      </c>
      <c r="E800" t="s">
        <v>1761</v>
      </c>
      <c r="F800" t="str">
        <f t="shared" si="12"/>
        <v>5</v>
      </c>
      <c r="G800" t="e">
        <f>VLOOKUP($F800,Sheet1!$B:$L,4,0)</f>
        <v>#N/A</v>
      </c>
      <c r="H800" t="e">
        <f>IF($D800&lt;4,VLOOKUP($F800,Sheet1!$B:$L,5,0),IF(AND($D800=4,$A800=10),VLOOKUP($F800,Sheet1!$B:$L,5,0),-VLOOKUP($F800,Sheet1!$B:$L,5,0)))</f>
        <v>#N/A</v>
      </c>
      <c r="I800" t="e">
        <f>VLOOKUP($F800,Sheet1!$B:$L,6,0)</f>
        <v>#N/A</v>
      </c>
      <c r="J800">
        <f>IF($D800&lt;4,VLOOKUP($F800,Sheet1!$B:$L,7,0),IF($D800=4,LEFT(VLOOKUP($F800,Sheet1!$B:$L,7,0),LEN(VLOOKUP($F800,Sheet1!$B:$L,7,0))-1)&amp;INT($A800/10),0))</f>
        <v>0</v>
      </c>
      <c r="K800" t="e">
        <f>VLOOKUP($F800,Sheet1!$B:$L,8,0)</f>
        <v>#N/A</v>
      </c>
      <c r="L800" t="e">
        <f>VLOOKUP($F800,Sheet1!$B:$L,9,0)</f>
        <v>#N/A</v>
      </c>
      <c r="M800" s="61" t="e">
        <f>VLOOKUP($F800,Sheet1!$B:$L,10,0)</f>
        <v>#N/A</v>
      </c>
    </row>
    <row r="801" spans="1:13">
      <c r="A801">
        <v>10</v>
      </c>
      <c r="B801">
        <v>508041</v>
      </c>
      <c r="C801" t="s">
        <v>994</v>
      </c>
      <c r="D801">
        <v>5</v>
      </c>
      <c r="E801" t="s">
        <v>1761</v>
      </c>
      <c r="F801" t="str">
        <f t="shared" si="12"/>
        <v>5</v>
      </c>
      <c r="G801" t="e">
        <f>VLOOKUP($F801,Sheet1!$B:$L,4,0)</f>
        <v>#N/A</v>
      </c>
      <c r="H801" t="e">
        <f>IF($D801&lt;4,VLOOKUP($F801,Sheet1!$B:$L,5,0),IF(AND($D801=4,$A801=10),VLOOKUP($F801,Sheet1!$B:$L,5,0),-VLOOKUP($F801,Sheet1!$B:$L,5,0)))</f>
        <v>#N/A</v>
      </c>
      <c r="I801" t="e">
        <f>VLOOKUP($F801,Sheet1!$B:$L,6,0)</f>
        <v>#N/A</v>
      </c>
      <c r="J801">
        <f>IF($D801&lt;4,VLOOKUP($F801,Sheet1!$B:$L,7,0),IF($D801=4,LEFT(VLOOKUP($F801,Sheet1!$B:$L,7,0),LEN(VLOOKUP($F801,Sheet1!$B:$L,7,0))-1)&amp;INT($A801/10),0))</f>
        <v>0</v>
      </c>
      <c r="K801" t="e">
        <f>VLOOKUP($F801,Sheet1!$B:$L,8,0)</f>
        <v>#N/A</v>
      </c>
      <c r="L801" t="e">
        <f>VLOOKUP($F801,Sheet1!$B:$L,9,0)</f>
        <v>#N/A</v>
      </c>
      <c r="M801" s="61" t="e">
        <f>VLOOKUP($F801,Sheet1!$B:$L,10,0)</f>
        <v>#N/A</v>
      </c>
    </row>
    <row r="802" spans="1:13">
      <c r="A802">
        <v>10</v>
      </c>
      <c r="B802">
        <v>508051</v>
      </c>
      <c r="C802" t="s">
        <v>994</v>
      </c>
      <c r="D802">
        <v>5</v>
      </c>
      <c r="E802" t="s">
        <v>1761</v>
      </c>
      <c r="F802" t="str">
        <f t="shared" si="12"/>
        <v>5</v>
      </c>
      <c r="G802" t="e">
        <f>VLOOKUP($F802,Sheet1!$B:$L,4,0)</f>
        <v>#N/A</v>
      </c>
      <c r="H802" t="e">
        <f>IF($D802&lt;4,VLOOKUP($F802,Sheet1!$B:$L,5,0),IF(AND($D802=4,$A802=10),VLOOKUP($F802,Sheet1!$B:$L,5,0),-VLOOKUP($F802,Sheet1!$B:$L,5,0)))</f>
        <v>#N/A</v>
      </c>
      <c r="I802" t="e">
        <f>VLOOKUP($F802,Sheet1!$B:$L,6,0)</f>
        <v>#N/A</v>
      </c>
      <c r="J802">
        <f>IF($D802&lt;4,VLOOKUP($F802,Sheet1!$B:$L,7,0),IF($D802=4,LEFT(VLOOKUP($F802,Sheet1!$B:$L,7,0),LEN(VLOOKUP($F802,Sheet1!$B:$L,7,0))-1)&amp;INT($A802/10),0))</f>
        <v>0</v>
      </c>
      <c r="K802" t="e">
        <f>VLOOKUP($F802,Sheet1!$B:$L,8,0)</f>
        <v>#N/A</v>
      </c>
      <c r="L802" t="e">
        <f>VLOOKUP($F802,Sheet1!$B:$L,9,0)</f>
        <v>#N/A</v>
      </c>
      <c r="M802" s="61" t="e">
        <f>VLOOKUP($F802,Sheet1!$B:$L,10,0)</f>
        <v>#N/A</v>
      </c>
    </row>
    <row r="803" spans="1:13">
      <c r="A803">
        <v>10</v>
      </c>
      <c r="B803">
        <v>508002</v>
      </c>
      <c r="C803" t="s">
        <v>994</v>
      </c>
      <c r="D803">
        <v>6</v>
      </c>
      <c r="E803" t="s">
        <v>1761</v>
      </c>
      <c r="F803" t="str">
        <f t="shared" si="12"/>
        <v>6</v>
      </c>
      <c r="G803" t="e">
        <f>VLOOKUP($F803,Sheet1!$B:$L,4,0)</f>
        <v>#N/A</v>
      </c>
      <c r="H803" t="e">
        <f>IF($D803&lt;4,VLOOKUP($F803,Sheet1!$B:$L,5,0),IF(AND($D803=4,$A803=10),VLOOKUP($F803,Sheet1!$B:$L,5,0),-VLOOKUP($F803,Sheet1!$B:$L,5,0)))</f>
        <v>#N/A</v>
      </c>
      <c r="I803" t="e">
        <f>VLOOKUP($F803,Sheet1!$B:$L,6,0)</f>
        <v>#N/A</v>
      </c>
      <c r="J803">
        <f>IF($D803&lt;4,VLOOKUP($F803,Sheet1!$B:$L,7,0),IF($D803=4,LEFT(VLOOKUP($F803,Sheet1!$B:$L,7,0),LEN(VLOOKUP($F803,Sheet1!$B:$L,7,0))-1)&amp;INT($A803/10),0))</f>
        <v>0</v>
      </c>
      <c r="K803" t="e">
        <f>VLOOKUP($F803,Sheet1!$B:$L,8,0)</f>
        <v>#N/A</v>
      </c>
      <c r="L803" t="e">
        <f>VLOOKUP($F803,Sheet1!$B:$L,9,0)</f>
        <v>#N/A</v>
      </c>
      <c r="M803" s="61" t="e">
        <f>VLOOKUP($F803,Sheet1!$B:$L,10,0)</f>
        <v>#N/A</v>
      </c>
    </row>
    <row r="804" spans="1:13">
      <c r="A804">
        <v>10</v>
      </c>
      <c r="B804">
        <v>508012</v>
      </c>
      <c r="C804" t="s">
        <v>994</v>
      </c>
      <c r="D804">
        <v>6</v>
      </c>
      <c r="E804" t="s">
        <v>1761</v>
      </c>
      <c r="F804" t="str">
        <f t="shared" si="12"/>
        <v>6</v>
      </c>
      <c r="G804" t="e">
        <f>VLOOKUP($F804,Sheet1!$B:$L,4,0)</f>
        <v>#N/A</v>
      </c>
      <c r="H804" t="e">
        <f>IF($D804&lt;4,VLOOKUP($F804,Sheet1!$B:$L,5,0),IF(AND($D804=4,$A804=10),VLOOKUP($F804,Sheet1!$B:$L,5,0),-VLOOKUP($F804,Sheet1!$B:$L,5,0)))</f>
        <v>#N/A</v>
      </c>
      <c r="I804" t="e">
        <f>VLOOKUP($F804,Sheet1!$B:$L,6,0)</f>
        <v>#N/A</v>
      </c>
      <c r="J804">
        <f>IF($D804&lt;4,VLOOKUP($F804,Sheet1!$B:$L,7,0),IF($D804=4,LEFT(VLOOKUP($F804,Sheet1!$B:$L,7,0),LEN(VLOOKUP($F804,Sheet1!$B:$L,7,0))-1)&amp;INT($A804/10),0))</f>
        <v>0</v>
      </c>
      <c r="K804" t="e">
        <f>VLOOKUP($F804,Sheet1!$B:$L,8,0)</f>
        <v>#N/A</v>
      </c>
      <c r="L804" t="e">
        <f>VLOOKUP($F804,Sheet1!$B:$L,9,0)</f>
        <v>#N/A</v>
      </c>
      <c r="M804" s="61" t="e">
        <f>VLOOKUP($F804,Sheet1!$B:$L,10,0)</f>
        <v>#N/A</v>
      </c>
    </row>
    <row r="805" spans="1:13">
      <c r="A805">
        <v>10</v>
      </c>
      <c r="B805">
        <v>508022</v>
      </c>
      <c r="C805" t="s">
        <v>994</v>
      </c>
      <c r="D805">
        <v>6</v>
      </c>
      <c r="E805" t="s">
        <v>1761</v>
      </c>
      <c r="F805" t="str">
        <f t="shared" si="12"/>
        <v>6</v>
      </c>
      <c r="G805" t="e">
        <f>VLOOKUP($F805,Sheet1!$B:$L,4,0)</f>
        <v>#N/A</v>
      </c>
      <c r="H805" t="e">
        <f>IF($D805&lt;4,VLOOKUP($F805,Sheet1!$B:$L,5,0),IF(AND($D805=4,$A805=10),VLOOKUP($F805,Sheet1!$B:$L,5,0),-VLOOKUP($F805,Sheet1!$B:$L,5,0)))</f>
        <v>#N/A</v>
      </c>
      <c r="I805" t="e">
        <f>VLOOKUP($F805,Sheet1!$B:$L,6,0)</f>
        <v>#N/A</v>
      </c>
      <c r="J805">
        <f>IF($D805&lt;4,VLOOKUP($F805,Sheet1!$B:$L,7,0),IF($D805=4,LEFT(VLOOKUP($F805,Sheet1!$B:$L,7,0),LEN(VLOOKUP($F805,Sheet1!$B:$L,7,0))-1)&amp;INT($A805/10),0))</f>
        <v>0</v>
      </c>
      <c r="K805" t="e">
        <f>VLOOKUP($F805,Sheet1!$B:$L,8,0)</f>
        <v>#N/A</v>
      </c>
      <c r="L805" t="e">
        <f>VLOOKUP($F805,Sheet1!$B:$L,9,0)</f>
        <v>#N/A</v>
      </c>
      <c r="M805" s="61" t="e">
        <f>VLOOKUP($F805,Sheet1!$B:$L,10,0)</f>
        <v>#N/A</v>
      </c>
    </row>
    <row r="806" spans="1:13">
      <c r="A806">
        <v>10</v>
      </c>
      <c r="B806">
        <v>508032</v>
      </c>
      <c r="C806" t="s">
        <v>994</v>
      </c>
      <c r="D806">
        <v>6</v>
      </c>
      <c r="E806" t="s">
        <v>1761</v>
      </c>
      <c r="F806" t="str">
        <f t="shared" si="12"/>
        <v>6</v>
      </c>
      <c r="G806" t="e">
        <f>VLOOKUP($F806,Sheet1!$B:$L,4,0)</f>
        <v>#N/A</v>
      </c>
      <c r="H806" t="e">
        <f>IF($D806&lt;4,VLOOKUP($F806,Sheet1!$B:$L,5,0),IF(AND($D806=4,$A806=10),VLOOKUP($F806,Sheet1!$B:$L,5,0),-VLOOKUP($F806,Sheet1!$B:$L,5,0)))</f>
        <v>#N/A</v>
      </c>
      <c r="I806" t="e">
        <f>VLOOKUP($F806,Sheet1!$B:$L,6,0)</f>
        <v>#N/A</v>
      </c>
      <c r="J806">
        <f>IF($D806&lt;4,VLOOKUP($F806,Sheet1!$B:$L,7,0),IF($D806=4,LEFT(VLOOKUP($F806,Sheet1!$B:$L,7,0),LEN(VLOOKUP($F806,Sheet1!$B:$L,7,0))-1)&amp;INT($A806/10),0))</f>
        <v>0</v>
      </c>
      <c r="K806" t="e">
        <f>VLOOKUP($F806,Sheet1!$B:$L,8,0)</f>
        <v>#N/A</v>
      </c>
      <c r="L806" t="e">
        <f>VLOOKUP($F806,Sheet1!$B:$L,9,0)</f>
        <v>#N/A</v>
      </c>
      <c r="M806" s="61" t="e">
        <f>VLOOKUP($F806,Sheet1!$B:$L,10,0)</f>
        <v>#N/A</v>
      </c>
    </row>
    <row r="807" spans="1:13">
      <c r="A807">
        <v>10</v>
      </c>
      <c r="B807">
        <v>508042</v>
      </c>
      <c r="C807" t="s">
        <v>994</v>
      </c>
      <c r="D807">
        <v>6</v>
      </c>
      <c r="E807" t="s">
        <v>1761</v>
      </c>
      <c r="F807" t="str">
        <f t="shared" si="12"/>
        <v>6</v>
      </c>
      <c r="G807" t="e">
        <f>VLOOKUP($F807,Sheet1!$B:$L,4,0)</f>
        <v>#N/A</v>
      </c>
      <c r="H807" t="e">
        <f>IF($D807&lt;4,VLOOKUP($F807,Sheet1!$B:$L,5,0),IF(AND($D807=4,$A807=10),VLOOKUP($F807,Sheet1!$B:$L,5,0),-VLOOKUP($F807,Sheet1!$B:$L,5,0)))</f>
        <v>#N/A</v>
      </c>
      <c r="I807" t="e">
        <f>VLOOKUP($F807,Sheet1!$B:$L,6,0)</f>
        <v>#N/A</v>
      </c>
      <c r="J807">
        <f>IF($D807&lt;4,VLOOKUP($F807,Sheet1!$B:$L,7,0),IF($D807=4,LEFT(VLOOKUP($F807,Sheet1!$B:$L,7,0),LEN(VLOOKUP($F807,Sheet1!$B:$L,7,0))-1)&amp;INT($A807/10),0))</f>
        <v>0</v>
      </c>
      <c r="K807" t="e">
        <f>VLOOKUP($F807,Sheet1!$B:$L,8,0)</f>
        <v>#N/A</v>
      </c>
      <c r="L807" t="e">
        <f>VLOOKUP($F807,Sheet1!$B:$L,9,0)</f>
        <v>#N/A</v>
      </c>
      <c r="M807" s="61" t="e">
        <f>VLOOKUP($F807,Sheet1!$B:$L,10,0)</f>
        <v>#N/A</v>
      </c>
    </row>
    <row r="808" spans="1:13">
      <c r="A808">
        <v>10</v>
      </c>
      <c r="B808">
        <v>508052</v>
      </c>
      <c r="C808" t="s">
        <v>994</v>
      </c>
      <c r="D808">
        <v>6</v>
      </c>
      <c r="E808" t="s">
        <v>1761</v>
      </c>
      <c r="F808" t="str">
        <f t="shared" si="12"/>
        <v>6</v>
      </c>
      <c r="G808" t="e">
        <f>VLOOKUP($F808,Sheet1!$B:$L,4,0)</f>
        <v>#N/A</v>
      </c>
      <c r="H808" t="e">
        <f>IF($D808&lt;4,VLOOKUP($F808,Sheet1!$B:$L,5,0),IF(AND($D808=4,$A808=10),VLOOKUP($F808,Sheet1!$B:$L,5,0),-VLOOKUP($F808,Sheet1!$B:$L,5,0)))</f>
        <v>#N/A</v>
      </c>
      <c r="I808" t="e">
        <f>VLOOKUP($F808,Sheet1!$B:$L,6,0)</f>
        <v>#N/A</v>
      </c>
      <c r="J808">
        <f>IF($D808&lt;4,VLOOKUP($F808,Sheet1!$B:$L,7,0),IF($D808=4,LEFT(VLOOKUP($F808,Sheet1!$B:$L,7,0),LEN(VLOOKUP($F808,Sheet1!$B:$L,7,0))-1)&amp;INT($A808/10),0))</f>
        <v>0</v>
      </c>
      <c r="K808" t="e">
        <f>VLOOKUP($F808,Sheet1!$B:$L,8,0)</f>
        <v>#N/A</v>
      </c>
      <c r="L808" t="e">
        <f>VLOOKUP($F808,Sheet1!$B:$L,9,0)</f>
        <v>#N/A</v>
      </c>
      <c r="M808" s="61" t="e">
        <f>VLOOKUP($F808,Sheet1!$B:$L,10,0)</f>
        <v>#N/A</v>
      </c>
    </row>
    <row r="809" spans="1:13">
      <c r="A809">
        <v>20</v>
      </c>
      <c r="B809">
        <v>1001212</v>
      </c>
      <c r="C809" t="s">
        <v>41</v>
      </c>
      <c r="D809">
        <v>2</v>
      </c>
      <c r="E809" t="s">
        <v>1755</v>
      </c>
      <c r="F809" t="str">
        <f t="shared" si="12"/>
        <v>僵尸男2</v>
      </c>
      <c r="G809">
        <f>VLOOKUP($F809,Sheet1!$B:$L,4,0)</f>
        <v>1</v>
      </c>
      <c r="H809">
        <f>IF($D809&lt;4,VLOOKUP($F809,Sheet1!$B:$L,5,0),IF(AND($D809=4,$A809=10),VLOOKUP($F809,Sheet1!$B:$L,5,0),-VLOOKUP($F809,Sheet1!$B:$L,5,0)))</f>
        <v>0</v>
      </c>
      <c r="I809">
        <f>VLOOKUP($F809,Sheet1!$B:$L,6,0)</f>
        <v>0</v>
      </c>
      <c r="J809" t="str">
        <f>IF($D809&lt;4,VLOOKUP($F809,Sheet1!$B:$L,7,0),IF($D809=4,LEFT(VLOOKUP($F809,Sheet1!$B:$L,7,0),LEN(VLOOKUP($F809,Sheet1!$B:$L,7,0))-1)&amp;INT($A809/10),0))</f>
        <v>action_jiaxue_skill_1</v>
      </c>
      <c r="K809" t="str">
        <f>VLOOKUP($F809,Sheet1!$B:$L,8,0)</f>
        <v>action_jiaxue_hit_1</v>
      </c>
      <c r="L809" t="str">
        <f>VLOOKUP($F809,Sheet1!$B:$L,9,0)</f>
        <v>action_jiaxue_hit_1</v>
      </c>
      <c r="M809" s="61">
        <f>VLOOKUP($F809,Sheet1!$B:$L,10,0)</f>
        <v>0</v>
      </c>
    </row>
    <row r="810" spans="1:13">
      <c r="A810">
        <v>10</v>
      </c>
      <c r="B810">
        <v>1002312</v>
      </c>
      <c r="C810" t="s">
        <v>44</v>
      </c>
      <c r="D810">
        <v>2</v>
      </c>
      <c r="E810" t="s">
        <v>1747</v>
      </c>
      <c r="F810" t="str">
        <f t="shared" si="12"/>
        <v>金属球棒2</v>
      </c>
      <c r="G810">
        <f>VLOOKUP($F810,Sheet1!$B:$L,4,0)</f>
        <v>7</v>
      </c>
      <c r="H810">
        <f>IF($D810&lt;4,VLOOKUP($F810,Sheet1!$B:$L,5,0),IF(AND($D810=4,$A810=10),VLOOKUP($F810,Sheet1!$B:$L,5,0),-VLOOKUP($F810,Sheet1!$B:$L,5,0)))</f>
        <v>0</v>
      </c>
      <c r="I810">
        <f>VLOOKUP($F810,Sheet1!$B:$L,6,0)</f>
        <v>-100</v>
      </c>
      <c r="J810" t="str">
        <f>IF($D810&lt;4,VLOOKUP($F810,Sheet1!$B:$L,7,0),IF($D810=4,LEFT(VLOOKUP($F810,Sheet1!$B:$L,7,0),LEN(VLOOKUP($F810,Sheet1!$B:$L,7,0))-1)&amp;INT($A810/10),0))</f>
        <v>action_skill_jinsedaoguang</v>
      </c>
      <c r="K810" t="str">
        <f>VLOOKUP($F810,Sheet1!$B:$L,8,0)</f>
        <v>action_hit_jinsedaoguang</v>
      </c>
      <c r="L810">
        <f>VLOOKUP($F810,Sheet1!$B:$L,9,0)</f>
        <v>0</v>
      </c>
      <c r="M810" s="61">
        <f>VLOOKUP($F810,Sheet1!$B:$L,10,0)</f>
        <v>0</v>
      </c>
    </row>
    <row r="811" spans="1:13">
      <c r="A811">
        <v>20</v>
      </c>
      <c r="B811">
        <v>1003412</v>
      </c>
      <c r="C811" t="s">
        <v>319</v>
      </c>
      <c r="D811">
        <v>2</v>
      </c>
      <c r="E811" t="s">
        <v>1748</v>
      </c>
      <c r="F811" t="str">
        <f t="shared" si="12"/>
        <v>闪光佛莱士2</v>
      </c>
      <c r="G811">
        <f>VLOOKUP($F811,Sheet1!$B:$L,4,0)</f>
        <v>2</v>
      </c>
      <c r="H811">
        <f>IF($D811&lt;4,VLOOKUP($F811,Sheet1!$B:$L,5,0),IF(AND($D811=4,$A811=10),VLOOKUP($F811,Sheet1!$B:$L,5,0),-VLOOKUP($F811,Sheet1!$B:$L,5,0)))</f>
        <v>0</v>
      </c>
      <c r="I811">
        <f>VLOOKUP($F811,Sheet1!$B:$L,6,0)</f>
        <v>0</v>
      </c>
      <c r="J811" t="str">
        <f>IF($D811&lt;4,VLOOKUP($F811,Sheet1!$B:$L,7,0),IF($D811=4,LEFT(VLOOKUP($F811,Sheet1!$B:$L,7,0),LEN(VLOOKUP($F811,Sheet1!$B:$L,7,0))-1)&amp;INT($A811/10),0))</f>
        <v>action_skill_jinsedaoguang</v>
      </c>
      <c r="K811" t="str">
        <f>VLOOKUP($F811,Sheet1!$B:$L,8,0)</f>
        <v>action_hit_jinsedaoguang</v>
      </c>
      <c r="L811">
        <f>VLOOKUP($F811,Sheet1!$B:$L,9,0)</f>
        <v>0</v>
      </c>
      <c r="M811" s="61">
        <f>VLOOKUP($F811,Sheet1!$B:$L,10,0)</f>
        <v>0</v>
      </c>
    </row>
    <row r="812" spans="1:13">
      <c r="A812">
        <v>10</v>
      </c>
      <c r="B812">
        <v>1004512</v>
      </c>
      <c r="C812" t="s">
        <v>324</v>
      </c>
      <c r="D812">
        <v>2</v>
      </c>
      <c r="E812" t="s">
        <v>1745</v>
      </c>
      <c r="F812" t="str">
        <f t="shared" si="12"/>
        <v>狮子兽王2</v>
      </c>
      <c r="G812">
        <f>VLOOKUP($F812,Sheet1!$B:$L,4,0)</f>
        <v>2</v>
      </c>
      <c r="H812">
        <f>IF($D812&lt;4,VLOOKUP($F812,Sheet1!$B:$L,5,0),IF(AND($D812=4,$A812=10),VLOOKUP($F812,Sheet1!$B:$L,5,0),-VLOOKUP($F812,Sheet1!$B:$L,5,0)))</f>
        <v>0</v>
      </c>
      <c r="I812">
        <f>VLOOKUP($F812,Sheet1!$B:$L,6,0)</f>
        <v>-100</v>
      </c>
      <c r="J812" t="str">
        <f>IF($D812&lt;4,VLOOKUP($F812,Sheet1!$B:$L,7,0),IF($D812=4,LEFT(VLOOKUP($F812,Sheet1!$B:$L,7,0),LEN(VLOOKUP($F812,Sheet1!$B:$L,7,0))-1)&amp;INT($A812/10),0))</f>
        <v>action_gedou_skill_1</v>
      </c>
      <c r="K812" t="str">
        <f>VLOOKUP($F812,Sheet1!$B:$L,8,0)</f>
        <v>action_gedou_hit_1</v>
      </c>
      <c r="L812">
        <f>VLOOKUP($F812,Sheet1!$B:$L,9,0)</f>
        <v>0</v>
      </c>
      <c r="M812" s="61">
        <f>VLOOKUP($F812,Sheet1!$B:$L,10,0)</f>
        <v>0</v>
      </c>
    </row>
    <row r="813" spans="1:13">
      <c r="A813">
        <v>20</v>
      </c>
      <c r="B813">
        <v>1006712</v>
      </c>
      <c r="C813" t="s">
        <v>51</v>
      </c>
      <c r="D813">
        <v>2</v>
      </c>
      <c r="E813" t="s">
        <v>1749</v>
      </c>
      <c r="F813" t="str">
        <f t="shared" si="12"/>
        <v>吹雪2</v>
      </c>
      <c r="G813">
        <f>VLOOKUP($F813,Sheet1!$B:$L,4,0)</f>
        <v>2</v>
      </c>
      <c r="H813">
        <f>IF($D813&lt;4,VLOOKUP($F813,Sheet1!$B:$L,5,0),IF(AND($D813=4,$A813=10),VLOOKUP($F813,Sheet1!$B:$L,5,0),-VLOOKUP($F813,Sheet1!$B:$L,5,0)))</f>
        <v>0</v>
      </c>
      <c r="I813">
        <f>VLOOKUP($F813,Sheet1!$B:$L,6,0)</f>
        <v>-100</v>
      </c>
      <c r="J813" t="str">
        <f>IF($D813&lt;4,VLOOKUP($F813,Sheet1!$B:$L,7,0),IF($D813=4,LEFT(VLOOKUP($F813,Sheet1!$B:$L,7,0),LEN(VLOOKUP($F813,Sheet1!$B:$L,7,0))-1)&amp;INT($A813/10),0))</f>
        <v>action_skill_diyulan_1</v>
      </c>
      <c r="K813" t="str">
        <f>VLOOKUP($F813,Sheet1!$B:$L,8,0)</f>
        <v>action_hit_1</v>
      </c>
      <c r="L813">
        <f>VLOOKUP($F813,Sheet1!$B:$L,9,0)</f>
        <v>0</v>
      </c>
      <c r="M813" s="61">
        <f>VLOOKUP($F813,Sheet1!$B:$L,10,0)</f>
        <v>0</v>
      </c>
    </row>
    <row r="814" spans="1:13">
      <c r="A814">
        <v>20</v>
      </c>
      <c r="B814">
        <v>1008912</v>
      </c>
      <c r="C814" t="s">
        <v>49</v>
      </c>
      <c r="D814">
        <v>2</v>
      </c>
      <c r="E814" t="s">
        <v>1749</v>
      </c>
      <c r="F814" t="str">
        <f t="shared" si="12"/>
        <v>格洛里巴斯2</v>
      </c>
      <c r="G814">
        <f>VLOOKUP($F814,Sheet1!$B:$L,4,0)</f>
        <v>1</v>
      </c>
      <c r="H814">
        <f>IF($D814&lt;4,VLOOKUP($F814,Sheet1!$B:$L,5,0),IF(AND($D814=4,$A814=10),VLOOKUP($F814,Sheet1!$B:$L,5,0),-VLOOKUP($F814,Sheet1!$B:$L,5,0)))</f>
        <v>0</v>
      </c>
      <c r="I814">
        <f>VLOOKUP($F814,Sheet1!$B:$L,6,0)</f>
        <v>0</v>
      </c>
      <c r="J814" t="str">
        <f>IF($D814&lt;4,VLOOKUP($F814,Sheet1!$B:$L,7,0),IF($D814=4,LEFT(VLOOKUP($F814,Sheet1!$B:$L,7,0),LEN(VLOOKUP($F814,Sheet1!$B:$L,7,0))-1)&amp;INT($A814/10),0))</f>
        <v>action_du_skill_1</v>
      </c>
      <c r="K814" t="str">
        <f>VLOOKUP($F814,Sheet1!$B:$L,8,0)</f>
        <v>action_du_hit_1</v>
      </c>
      <c r="L814">
        <f>VLOOKUP($F814,Sheet1!$B:$L,9,0)</f>
        <v>0</v>
      </c>
      <c r="M814" s="61">
        <f>VLOOKUP($F814,Sheet1!$B:$L,10,0)</f>
        <v>0</v>
      </c>
    </row>
    <row r="815" spans="1:13">
      <c r="A815">
        <v>10</v>
      </c>
      <c r="B815">
        <v>1011112</v>
      </c>
      <c r="C815" t="s">
        <v>70</v>
      </c>
      <c r="D815">
        <v>2</v>
      </c>
      <c r="E815" t="s">
        <v>1751</v>
      </c>
      <c r="F815" t="str">
        <f t="shared" si="12"/>
        <v>格鲁甘修鲁2</v>
      </c>
      <c r="G815">
        <f>VLOOKUP($F815,Sheet1!$B:$L,4,0)</f>
        <v>1</v>
      </c>
      <c r="H815">
        <f>IF($D815&lt;4,VLOOKUP($F815,Sheet1!$B:$L,5,0),IF(AND($D815=4,$A815=10),VLOOKUP($F815,Sheet1!$B:$L,5,0),-VLOOKUP($F815,Sheet1!$B:$L,5,0)))</f>
        <v>0</v>
      </c>
      <c r="I815">
        <f>VLOOKUP($F815,Sheet1!$B:$L,6,0)</f>
        <v>0</v>
      </c>
      <c r="J815" t="str">
        <f>IF($D815&lt;4,VLOOKUP($F815,Sheet1!$B:$L,7,0),IF($D815=4,LEFT(VLOOKUP($F815,Sheet1!$B:$L,7,0),LEN(VLOOKUP($F815,Sheet1!$B:$L,7,0))-1)&amp;INT($A815/10),0))</f>
        <v>action_yanshi_skill_1</v>
      </c>
      <c r="K815" t="str">
        <f>VLOOKUP($F815,Sheet1!$B:$L,8,0)</f>
        <v>action_yanshi_hit_1</v>
      </c>
      <c r="L815">
        <f>VLOOKUP($F815,Sheet1!$B:$L,9,0)</f>
        <v>0</v>
      </c>
      <c r="M815" s="61">
        <f>VLOOKUP($F815,Sheet1!$B:$L,10,0)</f>
        <v>0</v>
      </c>
    </row>
    <row r="816" spans="1:13">
      <c r="A816">
        <v>20</v>
      </c>
      <c r="B816">
        <v>1012212</v>
      </c>
      <c r="C816" t="s">
        <v>322</v>
      </c>
      <c r="D816">
        <v>2</v>
      </c>
      <c r="E816" t="s">
        <v>1749</v>
      </c>
      <c r="F816" t="str">
        <f t="shared" si="12"/>
        <v>武装大猩猩2</v>
      </c>
      <c r="G816">
        <f>VLOOKUP($F816,Sheet1!$B:$L,4,0)</f>
        <v>5</v>
      </c>
      <c r="H816">
        <f>IF($D816&lt;4,VLOOKUP($F816,Sheet1!$B:$L,5,0),IF(AND($D816=4,$A816=10),VLOOKUP($F816,Sheet1!$B:$L,5,0),-VLOOKUP($F816,Sheet1!$B:$L,5,0)))</f>
        <v>-100</v>
      </c>
      <c r="I816">
        <f>VLOOKUP($F816,Sheet1!$B:$L,6,0)</f>
        <v>-70</v>
      </c>
      <c r="J816" t="str">
        <f>IF($D816&lt;4,VLOOKUP($F816,Sheet1!$B:$L,7,0),IF($D816=4,LEFT(VLOOKUP($F816,Sheet1!$B:$L,7,0),LEN(VLOOKUP($F816,Sheet1!$B:$L,7,0))-1)&amp;INT($A816/10),0))</f>
        <v>action_gedou_skill_1</v>
      </c>
      <c r="K816" t="str">
        <f>VLOOKUP($F816,Sheet1!$B:$L,8,0)</f>
        <v>action_gedou_hit_1</v>
      </c>
      <c r="L816">
        <f>VLOOKUP($F816,Sheet1!$B:$L,9,0)</f>
        <v>0</v>
      </c>
      <c r="M816" s="61">
        <f>VLOOKUP($F816,Sheet1!$B:$L,10,0)</f>
        <v>0</v>
      </c>
    </row>
    <row r="817" spans="1:13">
      <c r="A817">
        <v>10</v>
      </c>
      <c r="B817">
        <v>1014412</v>
      </c>
      <c r="C817" t="s">
        <v>4</v>
      </c>
      <c r="D817">
        <v>2</v>
      </c>
      <c r="E817" t="s">
        <v>1747</v>
      </c>
      <c r="F817" t="str">
        <f t="shared" si="12"/>
        <v>海带人2</v>
      </c>
      <c r="G817">
        <f>VLOOKUP($F817,Sheet1!$B:$L,4,0)</f>
        <v>7</v>
      </c>
      <c r="H817">
        <f>IF($D817&lt;4,VLOOKUP($F817,Sheet1!$B:$L,5,0),IF(AND($D817=4,$A817=10),VLOOKUP($F817,Sheet1!$B:$L,5,0),-VLOOKUP($F817,Sheet1!$B:$L,5,0)))</f>
        <v>0</v>
      </c>
      <c r="I817">
        <f>VLOOKUP($F817,Sheet1!$B:$L,6,0)</f>
        <v>-150</v>
      </c>
      <c r="J817" t="str">
        <f>IF($D817&lt;4,VLOOKUP($F817,Sheet1!$B:$L,7,0),IF($D817=4,LEFT(VLOOKUP($F817,Sheet1!$B:$L,7,0),LEN(VLOOKUP($F817,Sheet1!$B:$L,7,0))-1)&amp;INT($A817/10),0))</f>
        <v>action_skill_haifeisi</v>
      </c>
      <c r="K817" t="str">
        <f>VLOOKUP($F817,Sheet1!$B:$L,8,0)</f>
        <v>action_gedou_pt_hit_1</v>
      </c>
      <c r="L817">
        <f>VLOOKUP($F817,Sheet1!$B:$L,9,0)</f>
        <v>0</v>
      </c>
      <c r="M817" s="61">
        <f>VLOOKUP($F817,Sheet1!$B:$L,10,0)</f>
        <v>0</v>
      </c>
    </row>
    <row r="818" spans="1:13">
      <c r="A818">
        <v>30</v>
      </c>
      <c r="B818">
        <v>2001212</v>
      </c>
      <c r="C818" t="s">
        <v>46</v>
      </c>
      <c r="D818">
        <v>2</v>
      </c>
      <c r="E818" t="s">
        <v>1757</v>
      </c>
      <c r="F818" t="str">
        <f t="shared" si="12"/>
        <v>杰诺斯2</v>
      </c>
      <c r="G818">
        <f>VLOOKUP($F818,Sheet1!$B:$L,4,0)</f>
        <v>2</v>
      </c>
      <c r="H818">
        <f>IF($D818&lt;4,VLOOKUP($F818,Sheet1!$B:$L,5,0),IF(AND($D818=4,$A818=10),VLOOKUP($F818,Sheet1!$B:$L,5,0),-VLOOKUP($F818,Sheet1!$B:$L,5,0)))</f>
        <v>0</v>
      </c>
      <c r="I818">
        <f>VLOOKUP($F818,Sheet1!$B:$L,6,0)</f>
        <v>-100</v>
      </c>
      <c r="J818" t="str">
        <f>IF($D818&lt;4,VLOOKUP($F818,Sheet1!$B:$L,7,0),IF($D818=4,LEFT(VLOOKUP($F818,Sheet1!$B:$L,7,0),LEN(VLOOKUP($F818,Sheet1!$B:$L,7,0))-1)&amp;INT($A818/10),0))</f>
        <v>action_skill_ranshao</v>
      </c>
      <c r="K818" t="str">
        <f>VLOOKUP($F818,Sheet1!$B:$L,8,0)</f>
        <v>action_huo_hit_1</v>
      </c>
      <c r="L818">
        <f>VLOOKUP($F818,Sheet1!$B:$L,9,0)</f>
        <v>0</v>
      </c>
      <c r="M818" s="61">
        <f>VLOOKUP($F818,Sheet1!$B:$L,10,0)</f>
        <v>0</v>
      </c>
    </row>
    <row r="819" spans="1:13">
      <c r="A819">
        <v>10</v>
      </c>
      <c r="B819">
        <v>2002312</v>
      </c>
      <c r="C819" t="s">
        <v>37</v>
      </c>
      <c r="D819">
        <v>2</v>
      </c>
      <c r="E819" t="s">
        <v>1754</v>
      </c>
      <c r="F819" t="str">
        <f t="shared" si="12"/>
        <v>甜心假面2</v>
      </c>
      <c r="G819">
        <f>VLOOKUP($F819,Sheet1!$B:$L,4,0)</f>
        <v>2</v>
      </c>
      <c r="H819">
        <f>IF($D819&lt;4,VLOOKUP($F819,Sheet1!$B:$L,5,0),IF(AND($D819=4,$A819=10),VLOOKUP($F819,Sheet1!$B:$L,5,0),-VLOOKUP($F819,Sheet1!$B:$L,5,0)))</f>
        <v>0</v>
      </c>
      <c r="I819">
        <f>VLOOKUP($F819,Sheet1!$B:$L,6,0)</f>
        <v>-50</v>
      </c>
      <c r="J819" t="str">
        <f>IF($D819&lt;4,VLOOKUP($F819,Sheet1!$B:$L,7,0),IF($D819=4,LEFT(VLOOKUP($F819,Sheet1!$B:$L,7,0),LEN(VLOOKUP($F819,Sheet1!$B:$L,7,0))-1)&amp;INT($A819/10),0))</f>
        <v>action_skill_shandian</v>
      </c>
      <c r="K819" t="str">
        <f>VLOOKUP($F819,Sheet1!$B:$L,8,0)</f>
        <v>action_skill_shandian_hit</v>
      </c>
      <c r="L819">
        <f>VLOOKUP($F819,Sheet1!$B:$L,9,0)</f>
        <v>0</v>
      </c>
      <c r="M819" s="61">
        <f>VLOOKUP($F819,Sheet1!$B:$L,10,0)</f>
        <v>0</v>
      </c>
    </row>
    <row r="820" spans="1:13">
      <c r="A820">
        <v>10</v>
      </c>
      <c r="B820">
        <v>2003412</v>
      </c>
      <c r="C820" t="s">
        <v>67</v>
      </c>
      <c r="D820">
        <v>2</v>
      </c>
      <c r="E820" t="s">
        <v>1747</v>
      </c>
      <c r="F820" t="str">
        <f t="shared" si="12"/>
        <v>性感囚犯2</v>
      </c>
      <c r="G820">
        <f>VLOOKUP($F820,Sheet1!$B:$L,4,0)</f>
        <v>7</v>
      </c>
      <c r="H820">
        <f>IF($D820&lt;4,VLOOKUP($F820,Sheet1!$B:$L,5,0),IF(AND($D820=4,$A820=10),VLOOKUP($F820,Sheet1!$B:$L,5,0),-VLOOKUP($F820,Sheet1!$B:$L,5,0)))</f>
        <v>0</v>
      </c>
      <c r="I820">
        <f>VLOOKUP($F820,Sheet1!$B:$L,6,0)</f>
        <v>-100</v>
      </c>
      <c r="J820" t="str">
        <f>IF($D820&lt;4,VLOOKUP($F820,Sheet1!$B:$L,7,0),IF($D820=4,LEFT(VLOOKUP($F820,Sheet1!$B:$L,7,0),LEN(VLOOKUP($F820,Sheet1!$B:$L,7,0))-1)&amp;INT($A820/10),0))</f>
        <v>action_skill_quanji</v>
      </c>
      <c r="K820" t="str">
        <f>VLOOKUP($F820,Sheet1!$B:$L,8,0)</f>
        <v>action_gedou_pt_hit_1</v>
      </c>
      <c r="L820">
        <f>VLOOKUP($F820,Sheet1!$B:$L,9,0)</f>
        <v>0</v>
      </c>
      <c r="M820" s="61">
        <f>VLOOKUP($F820,Sheet1!$B:$L,10,0)</f>
        <v>0</v>
      </c>
    </row>
    <row r="821" spans="1:13">
      <c r="A821">
        <v>20</v>
      </c>
      <c r="B821">
        <v>2004512</v>
      </c>
      <c r="C821" t="s">
        <v>40</v>
      </c>
      <c r="D821">
        <v>2</v>
      </c>
      <c r="E821" t="s">
        <v>1749</v>
      </c>
      <c r="F821" t="str">
        <f t="shared" si="12"/>
        <v>背心尊者2</v>
      </c>
      <c r="G821">
        <f>VLOOKUP($F821,Sheet1!$B:$L,4,0)</f>
        <v>2</v>
      </c>
      <c r="H821">
        <f>IF($D821&lt;4,VLOOKUP($F821,Sheet1!$B:$L,5,0),IF(AND($D821=4,$A821=10),VLOOKUP($F821,Sheet1!$B:$L,5,0),-VLOOKUP($F821,Sheet1!$B:$L,5,0)))</f>
        <v>0</v>
      </c>
      <c r="I821">
        <f>VLOOKUP($F821,Sheet1!$B:$L,6,0)</f>
        <v>-100</v>
      </c>
      <c r="J821" t="str">
        <f>IF($D821&lt;4,VLOOKUP($F821,Sheet1!$B:$L,7,0),IF($D821=4,LEFT(VLOOKUP($F821,Sheet1!$B:$L,7,0),LEN(VLOOKUP($F821,Sheet1!$B:$L,7,0))-1)&amp;INT($A821/10),0))</f>
        <v>action_skill_quanji</v>
      </c>
      <c r="K821" t="str">
        <f>VLOOKUP($F821,Sheet1!$B:$L,8,0)</f>
        <v>action_gedou_pt_hit_1</v>
      </c>
      <c r="L821">
        <f>VLOOKUP($F821,Sheet1!$B:$L,9,0)</f>
        <v>0</v>
      </c>
      <c r="M821" s="61">
        <f>VLOOKUP($F821,Sheet1!$B:$L,10,0)</f>
        <v>0</v>
      </c>
    </row>
    <row r="822" spans="1:13">
      <c r="A822">
        <v>20</v>
      </c>
      <c r="B822">
        <v>2005612</v>
      </c>
      <c r="C822" t="s">
        <v>38</v>
      </c>
      <c r="D822">
        <v>2</v>
      </c>
      <c r="E822" t="s">
        <v>1747</v>
      </c>
      <c r="F822" t="str">
        <f t="shared" si="12"/>
        <v>超合金黑光2</v>
      </c>
      <c r="G822">
        <f>VLOOKUP($F822,Sheet1!$B:$L,4,0)</f>
        <v>7</v>
      </c>
      <c r="H822">
        <f>IF($D822&lt;4,VLOOKUP($F822,Sheet1!$B:$L,5,0),IF(AND($D822=4,$A822=10),VLOOKUP($F822,Sheet1!$B:$L,5,0),-VLOOKUP($F822,Sheet1!$B:$L,5,0)))</f>
        <v>0</v>
      </c>
      <c r="I822">
        <f>VLOOKUP($F822,Sheet1!$B:$L,6,0)</f>
        <v>-100</v>
      </c>
      <c r="J822" t="str">
        <f>IF($D822&lt;4,VLOOKUP($F822,Sheet1!$B:$L,7,0),IF($D822=4,LEFT(VLOOKUP($F822,Sheet1!$B:$L,7,0),LEN(VLOOKUP($F822,Sheet1!$B:$L,7,0))-1)&amp;INT($A822/10),0))</f>
        <v>action_skill_quanji_heise</v>
      </c>
      <c r="K822" t="str">
        <f>VLOOKUP($F822,Sheet1!$B:$L,8,0)</f>
        <v>action_gedou_hit_1</v>
      </c>
      <c r="L822">
        <f>VLOOKUP($F822,Sheet1!$B:$L,9,0)</f>
        <v>0</v>
      </c>
      <c r="M822" s="61">
        <f>VLOOKUP($F822,Sheet1!$B:$L,10,0)</f>
        <v>0</v>
      </c>
    </row>
    <row r="823" spans="1:13">
      <c r="A823">
        <v>20</v>
      </c>
      <c r="B823">
        <v>2006712</v>
      </c>
      <c r="C823" t="s">
        <v>43</v>
      </c>
      <c r="D823">
        <v>2</v>
      </c>
      <c r="E823" t="s">
        <v>1755</v>
      </c>
      <c r="F823" t="str">
        <f t="shared" si="12"/>
        <v>KING2</v>
      </c>
      <c r="G823">
        <f>VLOOKUP($F823,Sheet1!$B:$L,4,0)</f>
        <v>1</v>
      </c>
      <c r="H823">
        <f>IF($D823&lt;4,VLOOKUP($F823,Sheet1!$B:$L,5,0),IF(AND($D823=4,$A823=10),VLOOKUP($F823,Sheet1!$B:$L,5,0),-VLOOKUP($F823,Sheet1!$B:$L,5,0)))</f>
        <v>0</v>
      </c>
      <c r="I823">
        <f>VLOOKUP($F823,Sheet1!$B:$L,6,0)</f>
        <v>0</v>
      </c>
      <c r="J823" t="str">
        <f>IF($D823&lt;4,VLOOKUP($F823,Sheet1!$B:$L,7,0),IF($D823=4,LEFT(VLOOKUP($F823,Sheet1!$B:$L,7,0),LEN(VLOOKUP($F823,Sheet1!$B:$L,7,0))-1)&amp;INT($A823/10),0))</f>
        <v>action_jiaxue_skill_1</v>
      </c>
      <c r="K823" t="str">
        <f>VLOOKUP($F823,Sheet1!$B:$L,8,0)</f>
        <v>action_jiaxue_hit_1</v>
      </c>
      <c r="L823" t="str">
        <f>VLOOKUP($F823,Sheet1!$B:$L,9,0)</f>
        <v>action_jiaxue_hit_1</v>
      </c>
      <c r="M823" s="61">
        <f>VLOOKUP($F823,Sheet1!$B:$L,10,0)</f>
        <v>0</v>
      </c>
    </row>
    <row r="824" spans="1:13">
      <c r="A824">
        <v>10</v>
      </c>
      <c r="B824">
        <v>2008912</v>
      </c>
      <c r="C824" t="s">
        <v>52</v>
      </c>
      <c r="D824">
        <v>2</v>
      </c>
      <c r="E824" t="s">
        <v>1751</v>
      </c>
      <c r="F824" t="str">
        <f t="shared" si="12"/>
        <v>警犬侠2</v>
      </c>
      <c r="G824">
        <f>VLOOKUP($F824,Sheet1!$B:$L,4,0)</f>
        <v>3</v>
      </c>
      <c r="H824">
        <f>IF($D824&lt;4,VLOOKUP($F824,Sheet1!$B:$L,5,0),IF(AND($D824=4,$A824=10),VLOOKUP($F824,Sheet1!$B:$L,5,0),-VLOOKUP($F824,Sheet1!$B:$L,5,0)))</f>
        <v>-100</v>
      </c>
      <c r="I824">
        <f>VLOOKUP($F824,Sheet1!$B:$L,6,0)</f>
        <v>-70</v>
      </c>
      <c r="J824" t="str">
        <f>IF($D824&lt;4,VLOOKUP($F824,Sheet1!$B:$L,7,0),IF($D824=4,LEFT(VLOOKUP($F824,Sheet1!$B:$L,7,0),LEN(VLOOKUP($F824,Sheet1!$B:$L,7,0))-1)&amp;INT($A824/10),0))</f>
        <v>action_skill_lizhua</v>
      </c>
      <c r="K824" t="str">
        <f>VLOOKUP($F824,Sheet1!$B:$L,8,0)</f>
        <v>action__hit_1</v>
      </c>
      <c r="L824">
        <f>VLOOKUP($F824,Sheet1!$B:$L,9,0)</f>
        <v>0</v>
      </c>
      <c r="M824" s="61">
        <f>VLOOKUP($F824,Sheet1!$B:$L,10,0)</f>
        <v>0</v>
      </c>
    </row>
    <row r="825" spans="1:13">
      <c r="A825">
        <v>20</v>
      </c>
      <c r="B825">
        <v>2011112</v>
      </c>
      <c r="C825" t="s">
        <v>1753</v>
      </c>
      <c r="D825">
        <v>2</v>
      </c>
      <c r="E825" t="s">
        <v>1749</v>
      </c>
      <c r="F825" t="str">
        <f t="shared" si="12"/>
        <v>变异疫苗人2</v>
      </c>
      <c r="G825">
        <f>VLOOKUP($F825,Sheet1!$B:$L,4,0)</f>
        <v>5</v>
      </c>
      <c r="H825">
        <f>IF($D825&lt;4,VLOOKUP($F825,Sheet1!$B:$L,5,0),IF(AND($D825=4,$A825=10),VLOOKUP($F825,Sheet1!$B:$L,5,0),-VLOOKUP($F825,Sheet1!$B:$L,5,0)))</f>
        <v>0</v>
      </c>
      <c r="I825">
        <f>VLOOKUP($F825,Sheet1!$B:$L,6,0)</f>
        <v>-100</v>
      </c>
      <c r="J825" t="str">
        <f>IF($D825&lt;4,VLOOKUP($F825,Sheet1!$B:$L,7,0),IF($D825=4,LEFT(VLOOKUP($F825,Sheet1!$B:$L,7,0),LEN(VLOOKUP($F825,Sheet1!$B:$L,7,0))-1)&amp;INT($A825/10),0))</f>
        <v>action_skill_nengliangqiu_1</v>
      </c>
      <c r="K825" t="str">
        <f>VLOOKUP($F825,Sheet1!$B:$L,8,0)</f>
        <v>action_hit_1</v>
      </c>
      <c r="L825">
        <f>VLOOKUP($F825,Sheet1!$B:$L,9,0)</f>
        <v>0</v>
      </c>
      <c r="M825" s="61">
        <f>VLOOKUP($F825,Sheet1!$B:$L,10,0)</f>
        <v>0</v>
      </c>
    </row>
    <row r="826" spans="1:13">
      <c r="A826">
        <v>20</v>
      </c>
      <c r="B826">
        <v>2015512</v>
      </c>
      <c r="C826" t="s">
        <v>53</v>
      </c>
      <c r="D826">
        <v>2</v>
      </c>
      <c r="E826" t="s">
        <v>1750</v>
      </c>
      <c r="F826" t="str">
        <f t="shared" si="12"/>
        <v>猪神2</v>
      </c>
      <c r="G826">
        <f>VLOOKUP($F826,Sheet1!$B:$L,4,0)</f>
        <v>3</v>
      </c>
      <c r="H826">
        <f>IF($D826&lt;4,VLOOKUP($F826,Sheet1!$B:$L,5,0),IF(AND($D826=4,$A826=10),VLOOKUP($F826,Sheet1!$B:$L,5,0),-VLOOKUP($F826,Sheet1!$B:$L,5,0)))</f>
        <v>-100</v>
      </c>
      <c r="I826">
        <f>VLOOKUP($F826,Sheet1!$B:$L,6,0)</f>
        <v>-70</v>
      </c>
      <c r="J826" t="str">
        <f>IF($D826&lt;4,VLOOKUP($F826,Sheet1!$B:$L,7,0),IF($D826=4,LEFT(VLOOKUP($F826,Sheet1!$B:$L,7,0),LEN(VLOOKUP($F826,Sheet1!$B:$L,7,0))-1)&amp;INT($A826/10),0))</f>
        <v>action_skill_tunshi</v>
      </c>
      <c r="K826" t="str">
        <f>VLOOKUP($F826,Sheet1!$B:$L,8,0)</f>
        <v>action_skill_tunshi_hit</v>
      </c>
      <c r="L826">
        <f>VLOOKUP($F826,Sheet1!$B:$L,9,0)</f>
        <v>0</v>
      </c>
      <c r="M826" s="61">
        <f>VLOOKUP($F826,Sheet1!$B:$L,10,0)</f>
        <v>0</v>
      </c>
    </row>
    <row r="827" spans="1:13">
      <c r="A827">
        <v>20</v>
      </c>
      <c r="B827">
        <v>3001212</v>
      </c>
      <c r="C827" t="s">
        <v>3</v>
      </c>
      <c r="D827">
        <v>2</v>
      </c>
      <c r="E827" t="s">
        <v>1745</v>
      </c>
      <c r="F827" t="str">
        <f t="shared" si="12"/>
        <v>蚊女王2</v>
      </c>
      <c r="G827">
        <f>VLOOKUP($F827,Sheet1!$B:$L,4,0)</f>
        <v>2</v>
      </c>
      <c r="H827">
        <f>IF($D827&lt;4,VLOOKUP($F827,Sheet1!$B:$L,5,0),IF(AND($D827=4,$A827=10),VLOOKUP($F827,Sheet1!$B:$L,5,0),-VLOOKUP($F827,Sheet1!$B:$L,5,0)))</f>
        <v>0</v>
      </c>
      <c r="I827">
        <f>VLOOKUP($F827,Sheet1!$B:$L,6,0)</f>
        <v>-100</v>
      </c>
      <c r="J827" t="str">
        <f>IF($D827&lt;4,VLOOKUP($F827,Sheet1!$B:$L,7,0),IF($D827=4,LEFT(VLOOKUP($F827,Sheet1!$B:$L,7,0),LEN(VLOOKUP($F827,Sheet1!$B:$L,7,0))-1)&amp;INT($A827/10),0))</f>
        <v>action_skill_wenchongdingyao</v>
      </c>
      <c r="K827" t="str">
        <f>VLOOKUP($F827,Sheet1!$B:$L,8,0)</f>
        <v>action_skill_wenchongdingyao_hit</v>
      </c>
      <c r="L827">
        <f>VLOOKUP($F827,Sheet1!$B:$L,9,0)</f>
        <v>0</v>
      </c>
      <c r="M827" s="61">
        <f>VLOOKUP($F827,Sheet1!$B:$L,10,0)</f>
        <v>0</v>
      </c>
    </row>
    <row r="828" spans="1:13">
      <c r="A828">
        <v>20</v>
      </c>
      <c r="B828">
        <v>3002312</v>
      </c>
      <c r="C828" t="s">
        <v>57</v>
      </c>
      <c r="D828">
        <v>2</v>
      </c>
      <c r="E828" t="s">
        <v>1749</v>
      </c>
      <c r="F828" t="str">
        <f t="shared" si="12"/>
        <v>钻头武士2</v>
      </c>
      <c r="G828">
        <f>VLOOKUP($F828,Sheet1!$B:$L,4,0)</f>
        <v>2</v>
      </c>
      <c r="H828">
        <f>IF($D828&lt;4,VLOOKUP($F828,Sheet1!$B:$L,5,0),IF(AND($D828=4,$A828=10),VLOOKUP($F828,Sheet1!$B:$L,5,0),-VLOOKUP($F828,Sheet1!$B:$L,5,0)))</f>
        <v>0</v>
      </c>
      <c r="I828">
        <f>VLOOKUP($F828,Sheet1!$B:$L,6,0)</f>
        <v>0</v>
      </c>
      <c r="J828" t="str">
        <f>IF($D828&lt;4,VLOOKUP($F828,Sheet1!$B:$L,7,0),IF($D828=4,LEFT(VLOOKUP($F828,Sheet1!$B:$L,7,0),LEN(VLOOKUP($F828,Sheet1!$B:$L,7,0))-1)&amp;INT($A828/10),0))</f>
        <v>action_skill_yuanzizhan_1</v>
      </c>
      <c r="K828" t="str">
        <f>VLOOKUP($F828,Sheet1!$B:$L,8,0)</f>
        <v>action_hit_daoguang_1</v>
      </c>
      <c r="L828">
        <f>VLOOKUP($F828,Sheet1!$B:$L,9,0)</f>
        <v>0</v>
      </c>
      <c r="M828" s="61">
        <f>VLOOKUP($F828,Sheet1!$B:$L,10,0)</f>
        <v>0</v>
      </c>
    </row>
    <row r="829" spans="1:13">
      <c r="A829">
        <v>10</v>
      </c>
      <c r="B829">
        <v>3003412</v>
      </c>
      <c r="C829" t="s">
        <v>61</v>
      </c>
      <c r="D829">
        <v>2</v>
      </c>
      <c r="E829" t="s">
        <v>1748</v>
      </c>
      <c r="F829" t="str">
        <f t="shared" si="12"/>
        <v>外星女王2</v>
      </c>
      <c r="G829">
        <f>VLOOKUP($F829,Sheet1!$B:$L,4,0)</f>
        <v>1</v>
      </c>
      <c r="H829">
        <f>IF($D829&lt;4,VLOOKUP($F829,Sheet1!$B:$L,5,0),IF(AND($D829=4,$A829=10),VLOOKUP($F829,Sheet1!$B:$L,5,0),-VLOOKUP($F829,Sheet1!$B:$L,5,0)))</f>
        <v>0</v>
      </c>
      <c r="I829">
        <f>VLOOKUP($F829,Sheet1!$B:$L,6,0)</f>
        <v>0</v>
      </c>
      <c r="J829" t="str">
        <f>IF($D829&lt;4,VLOOKUP($F829,Sheet1!$B:$L,7,0),IF($D829=4,LEFT(VLOOKUP($F829,Sheet1!$B:$L,7,0),LEN(VLOOKUP($F829,Sheet1!$B:$L,7,0))-1)&amp;INT($A829/10),0))</f>
        <v>action_dian_skill_1</v>
      </c>
      <c r="K829" t="str">
        <f>VLOOKUP($F829,Sheet1!$B:$L,8,0)</f>
        <v>action_dian_hit_1</v>
      </c>
      <c r="L829">
        <f>VLOOKUP($F829,Sheet1!$B:$L,9,0)</f>
        <v>0</v>
      </c>
      <c r="M829" s="61">
        <f>VLOOKUP($F829,Sheet1!$B:$L,10,0)</f>
        <v>0</v>
      </c>
    </row>
    <row r="830" spans="1:13">
      <c r="A830">
        <v>10</v>
      </c>
      <c r="B830">
        <v>3005612</v>
      </c>
      <c r="C830" t="s">
        <v>64</v>
      </c>
      <c r="D830">
        <v>2</v>
      </c>
      <c r="E830" t="s">
        <v>1749</v>
      </c>
      <c r="F830" t="str">
        <f t="shared" si="12"/>
        <v>丘舞太刀2</v>
      </c>
      <c r="G830">
        <f>VLOOKUP($F830,Sheet1!$B:$L,4,0)</f>
        <v>2</v>
      </c>
      <c r="H830">
        <f>IF($D830&lt;4,VLOOKUP($F830,Sheet1!$B:$L,5,0),IF(AND($D830=4,$A830=10),VLOOKUP($F830,Sheet1!$B:$L,5,0),-VLOOKUP($F830,Sheet1!$B:$L,5,0)))</f>
        <v>0</v>
      </c>
      <c r="I830">
        <f>VLOOKUP($F830,Sheet1!$B:$L,6,0)</f>
        <v>0</v>
      </c>
      <c r="J830" t="str">
        <f>IF($D830&lt;4,VLOOKUP($F830,Sheet1!$B:$L,7,0),IF($D830=4,LEFT(VLOOKUP($F830,Sheet1!$B:$L,7,0),LEN(VLOOKUP($F830,Sheet1!$B:$L,7,0))-1)&amp;INT($A830/10),0))</f>
        <v>action_skill_yuanzizhan_1</v>
      </c>
      <c r="K830" t="str">
        <f>VLOOKUP($F830,Sheet1!$B:$L,8,0)</f>
        <v>action_hit_daoguang_1</v>
      </c>
      <c r="L830">
        <f>VLOOKUP($F830,Sheet1!$B:$L,9,0)</f>
        <v>0</v>
      </c>
      <c r="M830" s="61">
        <f>VLOOKUP($F830,Sheet1!$B:$L,10,0)</f>
        <v>0</v>
      </c>
    </row>
    <row r="831" spans="1:13">
      <c r="A831">
        <v>10</v>
      </c>
      <c r="B831">
        <v>3006712</v>
      </c>
      <c r="C831" t="s">
        <v>318</v>
      </c>
      <c r="D831">
        <v>2</v>
      </c>
      <c r="E831" t="s">
        <v>1748</v>
      </c>
      <c r="F831" t="str">
        <f t="shared" si="12"/>
        <v>原子武士2</v>
      </c>
      <c r="G831">
        <f>VLOOKUP($F831,Sheet1!$B:$L,4,0)</f>
        <v>2</v>
      </c>
      <c r="H831">
        <f>IF($D831&lt;4,VLOOKUP($F831,Sheet1!$B:$L,5,0),IF(AND($D831=4,$A831=10),VLOOKUP($F831,Sheet1!$B:$L,5,0),-VLOOKUP($F831,Sheet1!$B:$L,5,0)))</f>
        <v>0</v>
      </c>
      <c r="I831">
        <f>VLOOKUP($F831,Sheet1!$B:$L,6,0)</f>
        <v>0</v>
      </c>
      <c r="J831" t="str">
        <f>IF($D831&lt;4,VLOOKUP($F831,Sheet1!$B:$L,7,0),IF($D831=4,LEFT(VLOOKUP($F831,Sheet1!$B:$L,7,0),LEN(VLOOKUP($F831,Sheet1!$B:$L,7,0))-1)&amp;INT($A831/10),0))</f>
        <v>action_skill_yuanzizhan_1</v>
      </c>
      <c r="K831" t="str">
        <f>VLOOKUP($F831,Sheet1!$B:$L,8,0)</f>
        <v>action_hit_daoguang_1</v>
      </c>
      <c r="L831">
        <f>VLOOKUP($F831,Sheet1!$B:$L,9,0)</f>
        <v>0</v>
      </c>
      <c r="M831" s="61">
        <f>VLOOKUP($F831,Sheet1!$B:$L,10,0)</f>
        <v>0</v>
      </c>
    </row>
    <row r="832" spans="1:13">
      <c r="A832">
        <v>20</v>
      </c>
      <c r="B832">
        <v>3007812</v>
      </c>
      <c r="C832" t="s">
        <v>69</v>
      </c>
      <c r="D832">
        <v>2</v>
      </c>
      <c r="E832" t="s">
        <v>1748</v>
      </c>
      <c r="F832" t="str">
        <f t="shared" si="12"/>
        <v>居合钢2</v>
      </c>
      <c r="G832">
        <f>VLOOKUP($F832,Sheet1!$B:$L,4,0)</f>
        <v>2</v>
      </c>
      <c r="H832">
        <f>IF($D832&lt;4,VLOOKUP($F832,Sheet1!$B:$L,5,0),IF(AND($D832=4,$A832=10),VLOOKUP($F832,Sheet1!$B:$L,5,0),-VLOOKUP($F832,Sheet1!$B:$L,5,0)))</f>
        <v>0</v>
      </c>
      <c r="I832">
        <f>VLOOKUP($F832,Sheet1!$B:$L,6,0)</f>
        <v>0</v>
      </c>
      <c r="J832" t="str">
        <f>IF($D832&lt;4,VLOOKUP($F832,Sheet1!$B:$L,7,0),IF($D832=4,LEFT(VLOOKUP($F832,Sheet1!$B:$L,7,0),LEN(VLOOKUP($F832,Sheet1!$B:$L,7,0))-1)&amp;INT($A832/10),0))</f>
        <v>action_skill_yuanzizhan_1</v>
      </c>
      <c r="K832" t="str">
        <f>VLOOKUP($F832,Sheet1!$B:$L,8,0)</f>
        <v>action_hit_daoguang_1</v>
      </c>
      <c r="L832">
        <f>VLOOKUP($F832,Sheet1!$B:$L,9,0)</f>
        <v>0</v>
      </c>
      <c r="M832" s="61">
        <f>VLOOKUP($F832,Sheet1!$B:$L,10,0)</f>
        <v>0</v>
      </c>
    </row>
    <row r="833" spans="1:13">
      <c r="A833">
        <v>20</v>
      </c>
      <c r="B833">
        <v>3008912</v>
      </c>
      <c r="C833" t="s">
        <v>48</v>
      </c>
      <c r="D833">
        <v>2</v>
      </c>
      <c r="E833" t="s">
        <v>1755</v>
      </c>
      <c r="F833" t="str">
        <f t="shared" si="12"/>
        <v>天空之王2</v>
      </c>
      <c r="G833">
        <f>VLOOKUP($F833,Sheet1!$B:$L,4,0)</f>
        <v>1</v>
      </c>
      <c r="H833">
        <f>IF($D833&lt;4,VLOOKUP($F833,Sheet1!$B:$L,5,0),IF(AND($D833=4,$A833=10),VLOOKUP($F833,Sheet1!$B:$L,5,0),-VLOOKUP($F833,Sheet1!$B:$L,5,0)))</f>
        <v>0</v>
      </c>
      <c r="I833">
        <f>VLOOKUP($F833,Sheet1!$B:$L,6,0)</f>
        <v>0</v>
      </c>
      <c r="J833" t="str">
        <f>IF($D833&lt;4,VLOOKUP($F833,Sheet1!$B:$L,7,0),IF($D833=4,LEFT(VLOOKUP($F833,Sheet1!$B:$L,7,0),LEN(VLOOKUP($F833,Sheet1!$B:$L,7,0))-1)&amp;INT($A833/10),0))</f>
        <v>action_jiaxue_skill_1</v>
      </c>
      <c r="K833" t="str">
        <f>VLOOKUP($F833,Sheet1!$B:$L,8,0)</f>
        <v>action_jiaxue_hit_1</v>
      </c>
      <c r="L833" t="str">
        <f>VLOOKUP($F833,Sheet1!$B:$L,9,0)</f>
        <v>action_jiaxue_hit_1</v>
      </c>
      <c r="M833" s="61">
        <f>VLOOKUP($F833,Sheet1!$B:$L,10,0)</f>
        <v>0</v>
      </c>
    </row>
    <row r="834" spans="1:13">
      <c r="A834">
        <v>10</v>
      </c>
      <c r="B834">
        <v>3013312</v>
      </c>
      <c r="C834" t="s">
        <v>2</v>
      </c>
      <c r="D834">
        <v>2</v>
      </c>
      <c r="E834" t="s">
        <v>1752</v>
      </c>
      <c r="F834" t="str">
        <f t="shared" si="12"/>
        <v>地底王2</v>
      </c>
      <c r="G834">
        <f>VLOOKUP($F834,Sheet1!$B:$L,4,0)</f>
        <v>1</v>
      </c>
      <c r="H834">
        <f>IF($D834&lt;4,VLOOKUP($F834,Sheet1!$B:$L,5,0),IF(AND($D834=4,$A834=10),VLOOKUP($F834,Sheet1!$B:$L,5,0),-VLOOKUP($F834,Sheet1!$B:$L,5,0)))</f>
        <v>0</v>
      </c>
      <c r="I834">
        <f>VLOOKUP($F834,Sheet1!$B:$L,6,0)</f>
        <v>0</v>
      </c>
      <c r="J834" t="str">
        <f>IF($D834&lt;4,VLOOKUP($F834,Sheet1!$B:$L,7,0),IF($D834=4,LEFT(VLOOKUP($F834,Sheet1!$B:$L,7,0),LEN(VLOOKUP($F834,Sheet1!$B:$L,7,0))-1)&amp;INT($A834/10),0))</f>
        <v>action_yanshi_skill_1</v>
      </c>
      <c r="K834" t="str">
        <f>VLOOKUP($F834,Sheet1!$B:$L,8,0)</f>
        <v>action_yanshi_hit_1</v>
      </c>
      <c r="L834">
        <f>VLOOKUP($F834,Sheet1!$B:$L,9,0)</f>
        <v>0</v>
      </c>
      <c r="M834" s="61">
        <f>VLOOKUP($F834,Sheet1!$B:$L,10,0)</f>
        <v>0</v>
      </c>
    </row>
    <row r="835" spans="1:13">
      <c r="A835">
        <v>20</v>
      </c>
      <c r="B835">
        <v>3014412</v>
      </c>
      <c r="C835" t="s">
        <v>140</v>
      </c>
      <c r="D835">
        <v>2</v>
      </c>
      <c r="E835" t="s">
        <v>1755</v>
      </c>
      <c r="F835" t="str">
        <f t="shared" si="12"/>
        <v>童帝2</v>
      </c>
      <c r="G835">
        <f>VLOOKUP($F835,Sheet1!$B:$L,4,0)</f>
        <v>1</v>
      </c>
      <c r="H835">
        <f>IF($D835&lt;4,VLOOKUP($F835,Sheet1!$B:$L,5,0),IF(AND($D835=4,$A835=10),VLOOKUP($F835,Sheet1!$B:$L,5,0),-VLOOKUP($F835,Sheet1!$B:$L,5,0)))</f>
        <v>0</v>
      </c>
      <c r="I835">
        <f>VLOOKUP($F835,Sheet1!$B:$L,6,0)</f>
        <v>0</v>
      </c>
      <c r="J835" t="str">
        <f>IF($D835&lt;4,VLOOKUP($F835,Sheet1!$B:$L,7,0),IF($D835=4,LEFT(VLOOKUP($F835,Sheet1!$B:$L,7,0),LEN(VLOOKUP($F835,Sheet1!$B:$L,7,0))-1)&amp;INT($A835/10),0))</f>
        <v>action_jiaxue_skill_1</v>
      </c>
      <c r="K835" t="str">
        <f>VLOOKUP($F835,Sheet1!$B:$L,8,0)</f>
        <v>action_jiaxue_hit_1</v>
      </c>
      <c r="L835" t="str">
        <f>VLOOKUP($F835,Sheet1!$B:$L,9,0)</f>
        <v>action_jiaxue_hit_1</v>
      </c>
      <c r="M835" s="61">
        <f>VLOOKUP($F835,Sheet1!$B:$L,10,0)</f>
        <v>0</v>
      </c>
    </row>
    <row r="836" spans="1:13">
      <c r="A836">
        <v>10</v>
      </c>
      <c r="B836">
        <v>4001212</v>
      </c>
      <c r="C836" t="s">
        <v>1</v>
      </c>
      <c r="D836">
        <v>2</v>
      </c>
      <c r="E836" t="s">
        <v>1749</v>
      </c>
      <c r="F836" t="str">
        <f t="shared" si="12"/>
        <v>毒刺2</v>
      </c>
      <c r="G836">
        <f>VLOOKUP($F836,Sheet1!$B:$L,4,0)</f>
        <v>2</v>
      </c>
      <c r="H836">
        <f>IF($D836&lt;4,VLOOKUP($F836,Sheet1!$B:$L,5,0),IF(AND($D836=4,$A836=10),VLOOKUP($F836,Sheet1!$B:$L,5,0),-VLOOKUP($F836,Sheet1!$B:$L,5,0)))</f>
        <v>0</v>
      </c>
      <c r="I836">
        <f>VLOOKUP($F836,Sheet1!$B:$L,6,0)</f>
        <v>-100</v>
      </c>
      <c r="J836" t="str">
        <f>IF($D836&lt;4,VLOOKUP($F836,Sheet1!$B:$L,7,0),IF($D836=4,LEFT(VLOOKUP($F836,Sheet1!$B:$L,7,0),LEN(VLOOKUP($F836,Sheet1!$B:$L,7,0))-1)&amp;INT($A836/10),0))</f>
        <v>action_skill_zuantouci</v>
      </c>
      <c r="K836" t="str">
        <f>VLOOKUP($F836,Sheet1!$B:$L,8,0)</f>
        <v>action_gedou_hit_1</v>
      </c>
      <c r="L836">
        <f>VLOOKUP($F836,Sheet1!$B:$L,9,0)</f>
        <v>0</v>
      </c>
      <c r="M836" s="61">
        <f>VLOOKUP($F836,Sheet1!$B:$L,10,0)</f>
        <v>0</v>
      </c>
    </row>
    <row r="837" spans="1:13">
      <c r="A837">
        <v>20</v>
      </c>
      <c r="B837">
        <v>4002312</v>
      </c>
      <c r="C837" t="s">
        <v>56</v>
      </c>
      <c r="D837">
        <v>2</v>
      </c>
      <c r="E837" t="s">
        <v>1747</v>
      </c>
      <c r="F837" t="str">
        <f t="shared" si="12"/>
        <v>梅而紫迦德2</v>
      </c>
      <c r="G837">
        <f>VLOOKUP($F837,Sheet1!$B:$L,4,0)</f>
        <v>1</v>
      </c>
      <c r="H837">
        <f>IF($D837&lt;4,VLOOKUP($F837,Sheet1!$B:$L,5,0),IF(AND($D837=4,$A837=10),VLOOKUP($F837,Sheet1!$B:$L,5,0),-VLOOKUP($F837,Sheet1!$B:$L,5,0)))</f>
        <v>0</v>
      </c>
      <c r="I837">
        <f>VLOOKUP($F837,Sheet1!$B:$L,6,0)</f>
        <v>0</v>
      </c>
      <c r="J837" t="str">
        <f>IF($D837&lt;4,VLOOKUP($F837,Sheet1!$B:$L,7,0),IF($D837=4,LEFT(VLOOKUP($F837,Sheet1!$B:$L,7,0),LEN(VLOOKUP($F837,Sheet1!$B:$L,7,0))-1)&amp;INT($A837/10),0))</f>
        <v>action_feng_skill_1</v>
      </c>
      <c r="K837" t="str">
        <f>VLOOKUP($F837,Sheet1!$B:$L,8,0)</f>
        <v>action_feng_hit_1</v>
      </c>
      <c r="L837">
        <f>VLOOKUP($F837,Sheet1!$B:$L,9,0)</f>
        <v>0</v>
      </c>
      <c r="M837" s="61">
        <f>VLOOKUP($F837,Sheet1!$B:$L,10,0)</f>
        <v>0</v>
      </c>
    </row>
    <row r="838" spans="1:13">
      <c r="A838">
        <v>20</v>
      </c>
      <c r="B838">
        <v>4005612</v>
      </c>
      <c r="C838" t="s">
        <v>62</v>
      </c>
      <c r="D838">
        <v>2</v>
      </c>
      <c r="E838" t="s">
        <v>1756</v>
      </c>
      <c r="F838" t="str">
        <f t="shared" si="12"/>
        <v>机神G42</v>
      </c>
      <c r="G838">
        <f>VLOOKUP($F838,Sheet1!$B:$L,4,0)</f>
        <v>3</v>
      </c>
      <c r="H838">
        <f>IF($D838&lt;4,VLOOKUP($F838,Sheet1!$B:$L,5,0),IF(AND($D838=4,$A838=10),VLOOKUP($F838,Sheet1!$B:$L,5,0),-VLOOKUP($F838,Sheet1!$B:$L,5,0)))</f>
        <v>-100</v>
      </c>
      <c r="I838">
        <f>VLOOKUP($F838,Sheet1!$B:$L,6,0)</f>
        <v>-70</v>
      </c>
      <c r="J838" t="str">
        <f>IF($D838&lt;4,VLOOKUP($F838,Sheet1!$B:$L,7,0),IF($D838=4,LEFT(VLOOKUP($F838,Sheet1!$B:$L,7,0),LEN(VLOOKUP($F838,Sheet1!$B:$L,7,0))-1)&amp;INT($A838/10),0))</f>
        <v>action_skill_jinsedaoguang</v>
      </c>
      <c r="K838" t="str">
        <f>VLOOKUP($F838,Sheet1!$B:$L,8,0)</f>
        <v>action_hit_jinsedaoguang</v>
      </c>
      <c r="L838">
        <f>VLOOKUP($F838,Sheet1!$B:$L,9,0)</f>
        <v>0</v>
      </c>
      <c r="M838" s="61">
        <f>VLOOKUP($F838,Sheet1!$B:$L,10,0)</f>
        <v>0</v>
      </c>
    </row>
    <row r="839" spans="1:13">
      <c r="A839">
        <v>10</v>
      </c>
      <c r="B839">
        <v>4013312</v>
      </c>
      <c r="C839" t="s">
        <v>323</v>
      </c>
      <c r="D839">
        <v>2</v>
      </c>
      <c r="E839" t="s">
        <v>1750</v>
      </c>
      <c r="F839" t="str">
        <f t="shared" ref="F839:F902" si="13">IF(TYPE($C839)=2,$C839&amp;$D839,INT($C839&amp;$D839))</f>
        <v>万年蝉成虫2</v>
      </c>
      <c r="G839">
        <f>VLOOKUP($F839,Sheet1!$B:$L,4,0)</f>
        <v>1</v>
      </c>
      <c r="H839">
        <f>IF($D839&lt;4,VLOOKUP($F839,Sheet1!$B:$L,5,0),IF(AND($D839=4,$A839=10),VLOOKUP($F839,Sheet1!$B:$L,5,0),-VLOOKUP($F839,Sheet1!$B:$L,5,0)))</f>
        <v>0</v>
      </c>
      <c r="I839">
        <f>VLOOKUP($F839,Sheet1!$B:$L,6,0)</f>
        <v>0</v>
      </c>
      <c r="J839" t="str">
        <f>IF($D839&lt;4,VLOOKUP($F839,Sheet1!$B:$L,7,0),IF($D839=4,LEFT(VLOOKUP($F839,Sheet1!$B:$L,7,0),LEN(VLOOKUP($F839,Sheet1!$B:$L,7,0))-1)&amp;INT($A839/10),0))</f>
        <v>action_feng_skill_1</v>
      </c>
      <c r="K839" t="str">
        <f>VLOOKUP($F839,Sheet1!$B:$L,8,0)</f>
        <v>action_feng_hit_1</v>
      </c>
      <c r="L839">
        <f>VLOOKUP($F839,Sheet1!$B:$L,9,0)</f>
        <v>0</v>
      </c>
      <c r="M839" s="61">
        <f>VLOOKUP($F839,Sheet1!$B:$L,10,0)</f>
        <v>0</v>
      </c>
    </row>
    <row r="840" spans="1:13">
      <c r="A840">
        <v>10</v>
      </c>
      <c r="B840">
        <v>4014412</v>
      </c>
      <c r="C840" t="s">
        <v>8</v>
      </c>
      <c r="D840">
        <v>2</v>
      </c>
      <c r="E840" t="s">
        <v>1745</v>
      </c>
      <c r="F840" t="str">
        <f t="shared" si="13"/>
        <v>变异巨人2</v>
      </c>
      <c r="G840">
        <f>VLOOKUP($F840,Sheet1!$B:$L,4,0)</f>
        <v>2</v>
      </c>
      <c r="H840">
        <f>IF($D840&lt;4,VLOOKUP($F840,Sheet1!$B:$L,5,0),IF(AND($D840=4,$A840=10),VLOOKUP($F840,Sheet1!$B:$L,5,0),-VLOOKUP($F840,Sheet1!$B:$L,5,0)))</f>
        <v>0</v>
      </c>
      <c r="I840">
        <f>VLOOKUP($F840,Sheet1!$B:$L,6,0)</f>
        <v>-100</v>
      </c>
      <c r="J840" t="str">
        <f>IF($D840&lt;4,VLOOKUP($F840,Sheet1!$B:$L,7,0),IF($D840=4,LEFT(VLOOKUP($F840,Sheet1!$B:$L,7,0),LEN(VLOOKUP($F840,Sheet1!$B:$L,7,0))-1)&amp;INT($A840/10),0))</f>
        <v>action_skill_dadizhenji</v>
      </c>
      <c r="K840" t="str">
        <f>VLOOKUP($F840,Sheet1!$B:$L,8,0)</f>
        <v>action_huo_hit_1</v>
      </c>
      <c r="L840">
        <f>VLOOKUP($F840,Sheet1!$B:$L,9,0)</f>
        <v>0</v>
      </c>
      <c r="M840" s="61">
        <f>VLOOKUP($F840,Sheet1!$B:$L,10,0)</f>
        <v>0</v>
      </c>
    </row>
    <row r="841" spans="1:13">
      <c r="A841">
        <v>20</v>
      </c>
      <c r="B841">
        <v>4015512</v>
      </c>
      <c r="C841" t="s">
        <v>321</v>
      </c>
      <c r="D841">
        <v>2</v>
      </c>
      <c r="E841" t="s">
        <v>1749</v>
      </c>
      <c r="F841" t="str">
        <f t="shared" si="13"/>
        <v>古力斯尼亚2</v>
      </c>
      <c r="G841">
        <f>VLOOKUP($F841,Sheet1!$B:$L,4,0)</f>
        <v>5</v>
      </c>
      <c r="H841">
        <f>IF($D841&lt;4,VLOOKUP($F841,Sheet1!$B:$L,5,0),IF(AND($D841=4,$A841=10),VLOOKUP($F841,Sheet1!$B:$L,5,0),-VLOOKUP($F841,Sheet1!$B:$L,5,0)))</f>
        <v>-100</v>
      </c>
      <c r="I841">
        <f>VLOOKUP($F841,Sheet1!$B:$L,6,0)</f>
        <v>-70</v>
      </c>
      <c r="J841" t="str">
        <f>IF($D841&lt;4,VLOOKUP($F841,Sheet1!$B:$L,7,0),IF($D841=4,LEFT(VLOOKUP($F841,Sheet1!$B:$L,7,0),LEN(VLOOKUP($F841,Sheet1!$B:$L,7,0))-1)&amp;INT($A841/10),0))</f>
        <v>action_gedou_skill_1</v>
      </c>
      <c r="K841" t="str">
        <f>VLOOKUP($F841,Sheet1!$B:$L,8,0)</f>
        <v>action_hit_jinsedaoguang</v>
      </c>
      <c r="L841">
        <f>VLOOKUP($F841,Sheet1!$B:$L,9,0)</f>
        <v>0</v>
      </c>
      <c r="M841" s="61">
        <f>VLOOKUP($F841,Sheet1!$B:$L,10,0)</f>
        <v>0</v>
      </c>
    </row>
    <row r="842" spans="1:13">
      <c r="A842">
        <v>20</v>
      </c>
      <c r="B842">
        <v>4016612</v>
      </c>
      <c r="C842" t="s">
        <v>59</v>
      </c>
      <c r="D842">
        <v>2</v>
      </c>
      <c r="E842" t="s">
        <v>1747</v>
      </c>
      <c r="F842" t="str">
        <f t="shared" si="13"/>
        <v>蜈蚣长老2</v>
      </c>
      <c r="G842">
        <f>VLOOKUP($F842,Sheet1!$B:$L,4,0)</f>
        <v>7</v>
      </c>
      <c r="H842">
        <f>IF($D842&lt;4,VLOOKUP($F842,Sheet1!$B:$L,5,0),IF(AND($D842=4,$A842=10),VLOOKUP($F842,Sheet1!$B:$L,5,0),-VLOOKUP($F842,Sheet1!$B:$L,5,0)))</f>
        <v>0</v>
      </c>
      <c r="I842">
        <f>VLOOKUP($F842,Sheet1!$B:$L,6,0)</f>
        <v>-100</v>
      </c>
      <c r="J842" t="str">
        <f>IF($D842&lt;4,VLOOKUP($F842,Sheet1!$B:$L,7,0),IF($D842=4,LEFT(VLOOKUP($F842,Sheet1!$B:$L,7,0),LEN(VLOOKUP($F842,Sheet1!$B:$L,7,0))-1)&amp;INT($A842/10),0))</f>
        <v>action_yanshi_skill_1</v>
      </c>
      <c r="K842" t="str">
        <f>VLOOKUP($F842,Sheet1!$B:$L,8,0)</f>
        <v>action_yanshi_hit_1</v>
      </c>
      <c r="L842">
        <f>VLOOKUP($F842,Sheet1!$B:$L,9,0)</f>
        <v>0</v>
      </c>
      <c r="M842" s="61">
        <f>VLOOKUP($F842,Sheet1!$B:$L,10,0)</f>
        <v>0</v>
      </c>
    </row>
    <row r="843" spans="1:13">
      <c r="A843">
        <v>20</v>
      </c>
      <c r="B843">
        <v>4017712</v>
      </c>
      <c r="C843" t="s">
        <v>320</v>
      </c>
      <c r="D843">
        <v>2</v>
      </c>
      <c r="E843" t="s">
        <v>1745</v>
      </c>
      <c r="F843" t="str">
        <f t="shared" si="13"/>
        <v>银色獠牙2</v>
      </c>
      <c r="G843">
        <f>VLOOKUP($F843,Sheet1!$B:$L,4,0)</f>
        <v>2</v>
      </c>
      <c r="H843">
        <f>IF($D843&lt;4,VLOOKUP($F843,Sheet1!$B:$L,5,0),IF(AND($D843=4,$A843=10),VLOOKUP($F843,Sheet1!$B:$L,5,0),-VLOOKUP($F843,Sheet1!$B:$L,5,0)))</f>
        <v>0</v>
      </c>
      <c r="I843">
        <f>VLOOKUP($F843,Sheet1!$B:$L,6,0)</f>
        <v>-150</v>
      </c>
      <c r="J843" t="str">
        <f>IF($D843&lt;4,VLOOKUP($F843,Sheet1!$B:$L,7,0),IF($D843=4,LEFT(VLOOKUP($F843,Sheet1!$B:$L,7,0),LEN(VLOOKUP($F843,Sheet1!$B:$L,7,0))-1)&amp;INT($A843/10),0))</f>
        <v>action_skill_liushuiyansuiquan_1</v>
      </c>
      <c r="K843" t="str">
        <f>VLOOKUP($F843,Sheet1!$B:$L,8,0)</f>
        <v>action_hit_1</v>
      </c>
      <c r="L843">
        <f>VLOOKUP($F843,Sheet1!$B:$L,9,0)</f>
        <v>0</v>
      </c>
      <c r="M843" s="61">
        <f>VLOOKUP($F843,Sheet1!$B:$L,10,0)</f>
        <v>0</v>
      </c>
    </row>
    <row r="844" spans="1:13">
      <c r="A844">
        <v>10</v>
      </c>
      <c r="B844">
        <v>4018812</v>
      </c>
      <c r="C844" t="s">
        <v>58</v>
      </c>
      <c r="D844">
        <v>2</v>
      </c>
      <c r="E844" t="s">
        <v>1754</v>
      </c>
      <c r="F844" t="str">
        <f t="shared" si="13"/>
        <v>驱动骑士2</v>
      </c>
      <c r="G844">
        <f>VLOOKUP($F844,Sheet1!$B:$L,4,0)</f>
        <v>2</v>
      </c>
      <c r="H844">
        <f>IF($D844&lt;4,VLOOKUP($F844,Sheet1!$B:$L,5,0),IF(AND($D844=4,$A844=10),VLOOKUP($F844,Sheet1!$B:$L,5,0),-VLOOKUP($F844,Sheet1!$B:$L,5,0)))</f>
        <v>0</v>
      </c>
      <c r="I844">
        <f>VLOOKUP($F844,Sheet1!$B:$L,6,0)</f>
        <v>0</v>
      </c>
      <c r="J844" t="str">
        <f>IF($D844&lt;4,VLOOKUP($F844,Sheet1!$B:$L,7,0),IF($D844=4,LEFT(VLOOKUP($F844,Sheet1!$B:$L,7,0),LEN(VLOOKUP($F844,Sheet1!$B:$L,7,0))-1)&amp;INT($A844/10),0))</f>
        <v>action_skill_jinsedaoguang</v>
      </c>
      <c r="K844" t="str">
        <f>VLOOKUP($F844,Sheet1!$B:$L,8,0)</f>
        <v>action_hit_jinsedaoguang</v>
      </c>
      <c r="L844">
        <f>VLOOKUP($F844,Sheet1!$B:$L,9,0)</f>
        <v>0</v>
      </c>
      <c r="M844" s="61">
        <f>VLOOKUP($F844,Sheet1!$B:$L,10,0)</f>
        <v>0</v>
      </c>
    </row>
    <row r="845" spans="1:13">
      <c r="A845">
        <v>20</v>
      </c>
      <c r="B845">
        <v>1001222</v>
      </c>
      <c r="C845" t="s">
        <v>41</v>
      </c>
      <c r="D845">
        <v>2</v>
      </c>
      <c r="E845" t="s">
        <v>1755</v>
      </c>
      <c r="F845" t="str">
        <f t="shared" si="13"/>
        <v>僵尸男2</v>
      </c>
      <c r="G845">
        <f>VLOOKUP($F845,Sheet1!$B:$L,4,0)</f>
        <v>1</v>
      </c>
      <c r="H845">
        <f>IF($D845&lt;4,VLOOKUP($F845,Sheet1!$B:$L,5,0),IF(AND($D845=4,$A845=10),VLOOKUP($F845,Sheet1!$B:$L,5,0),-VLOOKUP($F845,Sheet1!$B:$L,5,0)))</f>
        <v>0</v>
      </c>
      <c r="I845">
        <f>VLOOKUP($F845,Sheet1!$B:$L,6,0)</f>
        <v>0</v>
      </c>
      <c r="J845" t="str">
        <f>IF($D845&lt;4,VLOOKUP($F845,Sheet1!$B:$L,7,0),IF($D845=4,LEFT(VLOOKUP($F845,Sheet1!$B:$L,7,0),LEN(VLOOKUP($F845,Sheet1!$B:$L,7,0))-1)&amp;INT($A845/10),0))</f>
        <v>action_jiaxue_skill_1</v>
      </c>
      <c r="K845" t="str">
        <f>VLOOKUP($F845,Sheet1!$B:$L,8,0)</f>
        <v>action_jiaxue_hit_1</v>
      </c>
      <c r="L845" t="str">
        <f>VLOOKUP($F845,Sheet1!$B:$L,9,0)</f>
        <v>action_jiaxue_hit_1</v>
      </c>
      <c r="M845" s="61">
        <f>VLOOKUP($F845,Sheet1!$B:$L,10,0)</f>
        <v>0</v>
      </c>
    </row>
    <row r="846" spans="1:13">
      <c r="A846">
        <v>10</v>
      </c>
      <c r="B846">
        <v>1002322</v>
      </c>
      <c r="C846" t="s">
        <v>44</v>
      </c>
      <c r="D846">
        <v>2</v>
      </c>
      <c r="E846" t="s">
        <v>1747</v>
      </c>
      <c r="F846" t="str">
        <f t="shared" si="13"/>
        <v>金属球棒2</v>
      </c>
      <c r="G846">
        <f>VLOOKUP($F846,Sheet1!$B:$L,4,0)</f>
        <v>7</v>
      </c>
      <c r="H846">
        <f>IF($D846&lt;4,VLOOKUP($F846,Sheet1!$B:$L,5,0),IF(AND($D846=4,$A846=10),VLOOKUP($F846,Sheet1!$B:$L,5,0),-VLOOKUP($F846,Sheet1!$B:$L,5,0)))</f>
        <v>0</v>
      </c>
      <c r="I846">
        <f>VLOOKUP($F846,Sheet1!$B:$L,6,0)</f>
        <v>-100</v>
      </c>
      <c r="J846" t="str">
        <f>IF($D846&lt;4,VLOOKUP($F846,Sheet1!$B:$L,7,0),IF($D846=4,LEFT(VLOOKUP($F846,Sheet1!$B:$L,7,0),LEN(VLOOKUP($F846,Sheet1!$B:$L,7,0))-1)&amp;INT($A846/10),0))</f>
        <v>action_skill_jinsedaoguang</v>
      </c>
      <c r="K846" t="str">
        <f>VLOOKUP($F846,Sheet1!$B:$L,8,0)</f>
        <v>action_hit_jinsedaoguang</v>
      </c>
      <c r="L846">
        <f>VLOOKUP($F846,Sheet1!$B:$L,9,0)</f>
        <v>0</v>
      </c>
      <c r="M846" s="61">
        <f>VLOOKUP($F846,Sheet1!$B:$L,10,0)</f>
        <v>0</v>
      </c>
    </row>
    <row r="847" spans="1:13">
      <c r="A847">
        <v>20</v>
      </c>
      <c r="B847">
        <v>1003422</v>
      </c>
      <c r="C847" t="s">
        <v>319</v>
      </c>
      <c r="D847">
        <v>2</v>
      </c>
      <c r="E847" t="s">
        <v>1748</v>
      </c>
      <c r="F847" t="str">
        <f t="shared" si="13"/>
        <v>闪光佛莱士2</v>
      </c>
      <c r="G847">
        <f>VLOOKUP($F847,Sheet1!$B:$L,4,0)</f>
        <v>2</v>
      </c>
      <c r="H847">
        <f>IF($D847&lt;4,VLOOKUP($F847,Sheet1!$B:$L,5,0),IF(AND($D847=4,$A847=10),VLOOKUP($F847,Sheet1!$B:$L,5,0),-VLOOKUP($F847,Sheet1!$B:$L,5,0)))</f>
        <v>0</v>
      </c>
      <c r="I847">
        <f>VLOOKUP($F847,Sheet1!$B:$L,6,0)</f>
        <v>0</v>
      </c>
      <c r="J847" t="str">
        <f>IF($D847&lt;4,VLOOKUP($F847,Sheet1!$B:$L,7,0),IF($D847=4,LEFT(VLOOKUP($F847,Sheet1!$B:$L,7,0),LEN(VLOOKUP($F847,Sheet1!$B:$L,7,0))-1)&amp;INT($A847/10),0))</f>
        <v>action_skill_jinsedaoguang</v>
      </c>
      <c r="K847" t="str">
        <f>VLOOKUP($F847,Sheet1!$B:$L,8,0)</f>
        <v>action_hit_jinsedaoguang</v>
      </c>
      <c r="L847">
        <f>VLOOKUP($F847,Sheet1!$B:$L,9,0)</f>
        <v>0</v>
      </c>
      <c r="M847" s="61">
        <f>VLOOKUP($F847,Sheet1!$B:$L,10,0)</f>
        <v>0</v>
      </c>
    </row>
    <row r="848" spans="1:13">
      <c r="A848">
        <v>10</v>
      </c>
      <c r="B848">
        <v>1004522</v>
      </c>
      <c r="C848" t="s">
        <v>324</v>
      </c>
      <c r="D848">
        <v>2</v>
      </c>
      <c r="E848" t="s">
        <v>1745</v>
      </c>
      <c r="F848" t="str">
        <f t="shared" si="13"/>
        <v>狮子兽王2</v>
      </c>
      <c r="G848">
        <f>VLOOKUP($F848,Sheet1!$B:$L,4,0)</f>
        <v>2</v>
      </c>
      <c r="H848">
        <f>IF($D848&lt;4,VLOOKUP($F848,Sheet1!$B:$L,5,0),IF(AND($D848=4,$A848=10),VLOOKUP($F848,Sheet1!$B:$L,5,0),-VLOOKUP($F848,Sheet1!$B:$L,5,0)))</f>
        <v>0</v>
      </c>
      <c r="I848">
        <f>VLOOKUP($F848,Sheet1!$B:$L,6,0)</f>
        <v>-100</v>
      </c>
      <c r="J848" t="str">
        <f>IF($D848&lt;4,VLOOKUP($F848,Sheet1!$B:$L,7,0),IF($D848=4,LEFT(VLOOKUP($F848,Sheet1!$B:$L,7,0),LEN(VLOOKUP($F848,Sheet1!$B:$L,7,0))-1)&amp;INT($A848/10),0))</f>
        <v>action_gedou_skill_1</v>
      </c>
      <c r="K848" t="str">
        <f>VLOOKUP($F848,Sheet1!$B:$L,8,0)</f>
        <v>action_gedou_hit_1</v>
      </c>
      <c r="L848">
        <f>VLOOKUP($F848,Sheet1!$B:$L,9,0)</f>
        <v>0</v>
      </c>
      <c r="M848" s="61">
        <f>VLOOKUP($F848,Sheet1!$B:$L,10,0)</f>
        <v>0</v>
      </c>
    </row>
    <row r="849" spans="1:13">
      <c r="A849">
        <v>20</v>
      </c>
      <c r="B849">
        <v>1006722</v>
      </c>
      <c r="C849" t="s">
        <v>51</v>
      </c>
      <c r="D849">
        <v>2</v>
      </c>
      <c r="E849" t="s">
        <v>1749</v>
      </c>
      <c r="F849" t="str">
        <f t="shared" si="13"/>
        <v>吹雪2</v>
      </c>
      <c r="G849">
        <f>VLOOKUP($F849,Sheet1!$B:$L,4,0)</f>
        <v>2</v>
      </c>
      <c r="H849">
        <f>IF($D849&lt;4,VLOOKUP($F849,Sheet1!$B:$L,5,0),IF(AND($D849=4,$A849=10),VLOOKUP($F849,Sheet1!$B:$L,5,0),-VLOOKUP($F849,Sheet1!$B:$L,5,0)))</f>
        <v>0</v>
      </c>
      <c r="I849">
        <f>VLOOKUP($F849,Sheet1!$B:$L,6,0)</f>
        <v>-100</v>
      </c>
      <c r="J849" t="str">
        <f>IF($D849&lt;4,VLOOKUP($F849,Sheet1!$B:$L,7,0),IF($D849=4,LEFT(VLOOKUP($F849,Sheet1!$B:$L,7,0),LEN(VLOOKUP($F849,Sheet1!$B:$L,7,0))-1)&amp;INT($A849/10),0))</f>
        <v>action_skill_diyulan_1</v>
      </c>
      <c r="K849" t="str">
        <f>VLOOKUP($F849,Sheet1!$B:$L,8,0)</f>
        <v>action_hit_1</v>
      </c>
      <c r="L849">
        <f>VLOOKUP($F849,Sheet1!$B:$L,9,0)</f>
        <v>0</v>
      </c>
      <c r="M849" s="61">
        <f>VLOOKUP($F849,Sheet1!$B:$L,10,0)</f>
        <v>0</v>
      </c>
    </row>
    <row r="850" spans="1:13">
      <c r="A850">
        <v>20</v>
      </c>
      <c r="B850">
        <v>1008922</v>
      </c>
      <c r="C850" t="s">
        <v>49</v>
      </c>
      <c r="D850">
        <v>2</v>
      </c>
      <c r="E850" t="s">
        <v>1749</v>
      </c>
      <c r="F850" t="str">
        <f t="shared" si="13"/>
        <v>格洛里巴斯2</v>
      </c>
      <c r="G850">
        <f>VLOOKUP($F850,Sheet1!$B:$L,4,0)</f>
        <v>1</v>
      </c>
      <c r="H850">
        <f>IF($D850&lt;4,VLOOKUP($F850,Sheet1!$B:$L,5,0),IF(AND($D850=4,$A850=10),VLOOKUP($F850,Sheet1!$B:$L,5,0),-VLOOKUP($F850,Sheet1!$B:$L,5,0)))</f>
        <v>0</v>
      </c>
      <c r="I850">
        <f>VLOOKUP($F850,Sheet1!$B:$L,6,0)</f>
        <v>0</v>
      </c>
      <c r="J850" t="str">
        <f>IF($D850&lt;4,VLOOKUP($F850,Sheet1!$B:$L,7,0),IF($D850=4,LEFT(VLOOKUP($F850,Sheet1!$B:$L,7,0),LEN(VLOOKUP($F850,Sheet1!$B:$L,7,0))-1)&amp;INT($A850/10),0))</f>
        <v>action_du_skill_1</v>
      </c>
      <c r="K850" t="str">
        <f>VLOOKUP($F850,Sheet1!$B:$L,8,0)</f>
        <v>action_du_hit_1</v>
      </c>
      <c r="L850">
        <f>VLOOKUP($F850,Sheet1!$B:$L,9,0)</f>
        <v>0</v>
      </c>
      <c r="M850" s="61">
        <f>VLOOKUP($F850,Sheet1!$B:$L,10,0)</f>
        <v>0</v>
      </c>
    </row>
    <row r="851" spans="1:13">
      <c r="A851">
        <v>10</v>
      </c>
      <c r="B851">
        <v>1011122</v>
      </c>
      <c r="C851" t="s">
        <v>70</v>
      </c>
      <c r="D851">
        <v>2</v>
      </c>
      <c r="E851" t="s">
        <v>1751</v>
      </c>
      <c r="F851" t="str">
        <f t="shared" si="13"/>
        <v>格鲁甘修鲁2</v>
      </c>
      <c r="G851">
        <f>VLOOKUP($F851,Sheet1!$B:$L,4,0)</f>
        <v>1</v>
      </c>
      <c r="H851">
        <f>IF($D851&lt;4,VLOOKUP($F851,Sheet1!$B:$L,5,0),IF(AND($D851=4,$A851=10),VLOOKUP($F851,Sheet1!$B:$L,5,0),-VLOOKUP($F851,Sheet1!$B:$L,5,0)))</f>
        <v>0</v>
      </c>
      <c r="I851">
        <f>VLOOKUP($F851,Sheet1!$B:$L,6,0)</f>
        <v>0</v>
      </c>
      <c r="J851" t="str">
        <f>IF($D851&lt;4,VLOOKUP($F851,Sheet1!$B:$L,7,0),IF($D851=4,LEFT(VLOOKUP($F851,Sheet1!$B:$L,7,0),LEN(VLOOKUP($F851,Sheet1!$B:$L,7,0))-1)&amp;INT($A851/10),0))</f>
        <v>action_yanshi_skill_1</v>
      </c>
      <c r="K851" t="str">
        <f>VLOOKUP($F851,Sheet1!$B:$L,8,0)</f>
        <v>action_yanshi_hit_1</v>
      </c>
      <c r="L851">
        <f>VLOOKUP($F851,Sheet1!$B:$L,9,0)</f>
        <v>0</v>
      </c>
      <c r="M851" s="61">
        <f>VLOOKUP($F851,Sheet1!$B:$L,10,0)</f>
        <v>0</v>
      </c>
    </row>
    <row r="852" spans="1:13">
      <c r="A852">
        <v>20</v>
      </c>
      <c r="B852">
        <v>1012222</v>
      </c>
      <c r="C852" t="s">
        <v>322</v>
      </c>
      <c r="D852">
        <v>2</v>
      </c>
      <c r="E852" t="s">
        <v>1749</v>
      </c>
      <c r="F852" t="str">
        <f t="shared" si="13"/>
        <v>武装大猩猩2</v>
      </c>
      <c r="G852">
        <f>VLOOKUP($F852,Sheet1!$B:$L,4,0)</f>
        <v>5</v>
      </c>
      <c r="H852">
        <f>IF($D852&lt;4,VLOOKUP($F852,Sheet1!$B:$L,5,0),IF(AND($D852=4,$A852=10),VLOOKUP($F852,Sheet1!$B:$L,5,0),-VLOOKUP($F852,Sheet1!$B:$L,5,0)))</f>
        <v>-100</v>
      </c>
      <c r="I852">
        <f>VLOOKUP($F852,Sheet1!$B:$L,6,0)</f>
        <v>-70</v>
      </c>
      <c r="J852" t="str">
        <f>IF($D852&lt;4,VLOOKUP($F852,Sheet1!$B:$L,7,0),IF($D852=4,LEFT(VLOOKUP($F852,Sheet1!$B:$L,7,0),LEN(VLOOKUP($F852,Sheet1!$B:$L,7,0))-1)&amp;INT($A852/10),0))</f>
        <v>action_gedou_skill_1</v>
      </c>
      <c r="K852" t="str">
        <f>VLOOKUP($F852,Sheet1!$B:$L,8,0)</f>
        <v>action_gedou_hit_1</v>
      </c>
      <c r="L852">
        <f>VLOOKUP($F852,Sheet1!$B:$L,9,0)</f>
        <v>0</v>
      </c>
      <c r="M852" s="61">
        <f>VLOOKUP($F852,Sheet1!$B:$L,10,0)</f>
        <v>0</v>
      </c>
    </row>
    <row r="853" spans="1:13">
      <c r="A853">
        <v>10</v>
      </c>
      <c r="B853">
        <v>1014422</v>
      </c>
      <c r="C853" t="s">
        <v>4</v>
      </c>
      <c r="D853">
        <v>2</v>
      </c>
      <c r="E853" t="s">
        <v>1747</v>
      </c>
      <c r="F853" t="str">
        <f t="shared" si="13"/>
        <v>海带人2</v>
      </c>
      <c r="G853">
        <f>VLOOKUP($F853,Sheet1!$B:$L,4,0)</f>
        <v>7</v>
      </c>
      <c r="H853">
        <f>IF($D853&lt;4,VLOOKUP($F853,Sheet1!$B:$L,5,0),IF(AND($D853=4,$A853=10),VLOOKUP($F853,Sheet1!$B:$L,5,0),-VLOOKUP($F853,Sheet1!$B:$L,5,0)))</f>
        <v>0</v>
      </c>
      <c r="I853">
        <f>VLOOKUP($F853,Sheet1!$B:$L,6,0)</f>
        <v>-150</v>
      </c>
      <c r="J853" t="str">
        <f>IF($D853&lt;4,VLOOKUP($F853,Sheet1!$B:$L,7,0),IF($D853=4,LEFT(VLOOKUP($F853,Sheet1!$B:$L,7,0),LEN(VLOOKUP($F853,Sheet1!$B:$L,7,0))-1)&amp;INT($A853/10),0))</f>
        <v>action_skill_haifeisi</v>
      </c>
      <c r="K853" t="str">
        <f>VLOOKUP($F853,Sheet1!$B:$L,8,0)</f>
        <v>action_gedou_pt_hit_1</v>
      </c>
      <c r="L853">
        <f>VLOOKUP($F853,Sheet1!$B:$L,9,0)</f>
        <v>0</v>
      </c>
      <c r="M853" s="61">
        <f>VLOOKUP($F853,Sheet1!$B:$L,10,0)</f>
        <v>0</v>
      </c>
    </row>
    <row r="854" spans="1:13">
      <c r="A854">
        <v>30</v>
      </c>
      <c r="B854">
        <v>2001222</v>
      </c>
      <c r="C854" t="s">
        <v>46</v>
      </c>
      <c r="D854">
        <v>2</v>
      </c>
      <c r="E854" t="s">
        <v>1757</v>
      </c>
      <c r="F854" t="str">
        <f t="shared" si="13"/>
        <v>杰诺斯2</v>
      </c>
      <c r="G854">
        <f>VLOOKUP($F854,Sheet1!$B:$L,4,0)</f>
        <v>2</v>
      </c>
      <c r="H854">
        <f>IF($D854&lt;4,VLOOKUP($F854,Sheet1!$B:$L,5,0),IF(AND($D854=4,$A854=10),VLOOKUP($F854,Sheet1!$B:$L,5,0),-VLOOKUP($F854,Sheet1!$B:$L,5,0)))</f>
        <v>0</v>
      </c>
      <c r="I854">
        <f>VLOOKUP($F854,Sheet1!$B:$L,6,0)</f>
        <v>-100</v>
      </c>
      <c r="J854" t="str">
        <f>IF($D854&lt;4,VLOOKUP($F854,Sheet1!$B:$L,7,0),IF($D854=4,LEFT(VLOOKUP($F854,Sheet1!$B:$L,7,0),LEN(VLOOKUP($F854,Sheet1!$B:$L,7,0))-1)&amp;INT($A854/10),0))</f>
        <v>action_skill_ranshao</v>
      </c>
      <c r="K854" t="str">
        <f>VLOOKUP($F854,Sheet1!$B:$L,8,0)</f>
        <v>action_huo_hit_1</v>
      </c>
      <c r="L854">
        <f>VLOOKUP($F854,Sheet1!$B:$L,9,0)</f>
        <v>0</v>
      </c>
      <c r="M854" s="61">
        <f>VLOOKUP($F854,Sheet1!$B:$L,10,0)</f>
        <v>0</v>
      </c>
    </row>
    <row r="855" spans="1:13">
      <c r="A855">
        <v>10</v>
      </c>
      <c r="B855">
        <v>2002322</v>
      </c>
      <c r="C855" t="s">
        <v>37</v>
      </c>
      <c r="D855">
        <v>2</v>
      </c>
      <c r="E855" t="s">
        <v>1754</v>
      </c>
      <c r="F855" t="str">
        <f t="shared" si="13"/>
        <v>甜心假面2</v>
      </c>
      <c r="G855">
        <f>VLOOKUP($F855,Sheet1!$B:$L,4,0)</f>
        <v>2</v>
      </c>
      <c r="H855">
        <f>IF($D855&lt;4,VLOOKUP($F855,Sheet1!$B:$L,5,0),IF(AND($D855=4,$A855=10),VLOOKUP($F855,Sheet1!$B:$L,5,0),-VLOOKUP($F855,Sheet1!$B:$L,5,0)))</f>
        <v>0</v>
      </c>
      <c r="I855">
        <f>VLOOKUP($F855,Sheet1!$B:$L,6,0)</f>
        <v>-50</v>
      </c>
      <c r="J855" t="str">
        <f>IF($D855&lt;4,VLOOKUP($F855,Sheet1!$B:$L,7,0),IF($D855=4,LEFT(VLOOKUP($F855,Sheet1!$B:$L,7,0),LEN(VLOOKUP($F855,Sheet1!$B:$L,7,0))-1)&amp;INT($A855/10),0))</f>
        <v>action_skill_shandian</v>
      </c>
      <c r="K855" t="str">
        <f>VLOOKUP($F855,Sheet1!$B:$L,8,0)</f>
        <v>action_skill_shandian_hit</v>
      </c>
      <c r="L855">
        <f>VLOOKUP($F855,Sheet1!$B:$L,9,0)</f>
        <v>0</v>
      </c>
      <c r="M855" s="61">
        <f>VLOOKUP($F855,Sheet1!$B:$L,10,0)</f>
        <v>0</v>
      </c>
    </row>
    <row r="856" spans="1:13">
      <c r="A856">
        <v>10</v>
      </c>
      <c r="B856">
        <v>2003422</v>
      </c>
      <c r="C856" t="s">
        <v>67</v>
      </c>
      <c r="D856">
        <v>2</v>
      </c>
      <c r="E856" t="s">
        <v>1747</v>
      </c>
      <c r="F856" t="str">
        <f t="shared" si="13"/>
        <v>性感囚犯2</v>
      </c>
      <c r="G856">
        <f>VLOOKUP($F856,Sheet1!$B:$L,4,0)</f>
        <v>7</v>
      </c>
      <c r="H856">
        <f>IF($D856&lt;4,VLOOKUP($F856,Sheet1!$B:$L,5,0),IF(AND($D856=4,$A856=10),VLOOKUP($F856,Sheet1!$B:$L,5,0),-VLOOKUP($F856,Sheet1!$B:$L,5,0)))</f>
        <v>0</v>
      </c>
      <c r="I856">
        <f>VLOOKUP($F856,Sheet1!$B:$L,6,0)</f>
        <v>-100</v>
      </c>
      <c r="J856" t="str">
        <f>IF($D856&lt;4,VLOOKUP($F856,Sheet1!$B:$L,7,0),IF($D856=4,LEFT(VLOOKUP($F856,Sheet1!$B:$L,7,0),LEN(VLOOKUP($F856,Sheet1!$B:$L,7,0))-1)&amp;INT($A856/10),0))</f>
        <v>action_skill_quanji</v>
      </c>
      <c r="K856" t="str">
        <f>VLOOKUP($F856,Sheet1!$B:$L,8,0)</f>
        <v>action_gedou_pt_hit_1</v>
      </c>
      <c r="L856">
        <f>VLOOKUP($F856,Sheet1!$B:$L,9,0)</f>
        <v>0</v>
      </c>
      <c r="M856" s="61">
        <f>VLOOKUP($F856,Sheet1!$B:$L,10,0)</f>
        <v>0</v>
      </c>
    </row>
    <row r="857" spans="1:13">
      <c r="A857">
        <v>20</v>
      </c>
      <c r="B857">
        <v>2004522</v>
      </c>
      <c r="C857" t="s">
        <v>40</v>
      </c>
      <c r="D857">
        <v>2</v>
      </c>
      <c r="E857" t="s">
        <v>1749</v>
      </c>
      <c r="F857" t="str">
        <f t="shared" si="13"/>
        <v>背心尊者2</v>
      </c>
      <c r="G857">
        <f>VLOOKUP($F857,Sheet1!$B:$L,4,0)</f>
        <v>2</v>
      </c>
      <c r="H857">
        <f>IF($D857&lt;4,VLOOKUP($F857,Sheet1!$B:$L,5,0),IF(AND($D857=4,$A857=10),VLOOKUP($F857,Sheet1!$B:$L,5,0),-VLOOKUP($F857,Sheet1!$B:$L,5,0)))</f>
        <v>0</v>
      </c>
      <c r="I857">
        <f>VLOOKUP($F857,Sheet1!$B:$L,6,0)</f>
        <v>-100</v>
      </c>
      <c r="J857" t="str">
        <f>IF($D857&lt;4,VLOOKUP($F857,Sheet1!$B:$L,7,0),IF($D857=4,LEFT(VLOOKUP($F857,Sheet1!$B:$L,7,0),LEN(VLOOKUP($F857,Sheet1!$B:$L,7,0))-1)&amp;INT($A857/10),0))</f>
        <v>action_skill_quanji</v>
      </c>
      <c r="K857" t="str">
        <f>VLOOKUP($F857,Sheet1!$B:$L,8,0)</f>
        <v>action_gedou_pt_hit_1</v>
      </c>
      <c r="L857">
        <f>VLOOKUP($F857,Sheet1!$B:$L,9,0)</f>
        <v>0</v>
      </c>
      <c r="M857" s="61">
        <f>VLOOKUP($F857,Sheet1!$B:$L,10,0)</f>
        <v>0</v>
      </c>
    </row>
    <row r="858" spans="1:13">
      <c r="A858">
        <v>20</v>
      </c>
      <c r="B858">
        <v>2005622</v>
      </c>
      <c r="C858" t="s">
        <v>38</v>
      </c>
      <c r="D858">
        <v>2</v>
      </c>
      <c r="E858" t="s">
        <v>1747</v>
      </c>
      <c r="F858" t="str">
        <f t="shared" si="13"/>
        <v>超合金黑光2</v>
      </c>
      <c r="G858">
        <f>VLOOKUP($F858,Sheet1!$B:$L,4,0)</f>
        <v>7</v>
      </c>
      <c r="H858">
        <f>IF($D858&lt;4,VLOOKUP($F858,Sheet1!$B:$L,5,0),IF(AND($D858=4,$A858=10),VLOOKUP($F858,Sheet1!$B:$L,5,0),-VLOOKUP($F858,Sheet1!$B:$L,5,0)))</f>
        <v>0</v>
      </c>
      <c r="I858">
        <f>VLOOKUP($F858,Sheet1!$B:$L,6,0)</f>
        <v>-100</v>
      </c>
      <c r="J858" t="str">
        <f>IF($D858&lt;4,VLOOKUP($F858,Sheet1!$B:$L,7,0),IF($D858=4,LEFT(VLOOKUP($F858,Sheet1!$B:$L,7,0),LEN(VLOOKUP($F858,Sheet1!$B:$L,7,0))-1)&amp;INT($A858/10),0))</f>
        <v>action_skill_quanji_heise</v>
      </c>
      <c r="K858" t="str">
        <f>VLOOKUP($F858,Sheet1!$B:$L,8,0)</f>
        <v>action_gedou_hit_1</v>
      </c>
      <c r="L858">
        <f>VLOOKUP($F858,Sheet1!$B:$L,9,0)</f>
        <v>0</v>
      </c>
      <c r="M858" s="61">
        <f>VLOOKUP($F858,Sheet1!$B:$L,10,0)</f>
        <v>0</v>
      </c>
    </row>
    <row r="859" spans="1:13">
      <c r="A859">
        <v>20</v>
      </c>
      <c r="B859">
        <v>2006722</v>
      </c>
      <c r="C859" t="s">
        <v>43</v>
      </c>
      <c r="D859">
        <v>2</v>
      </c>
      <c r="E859" t="s">
        <v>1755</v>
      </c>
      <c r="F859" t="str">
        <f t="shared" si="13"/>
        <v>KING2</v>
      </c>
      <c r="G859">
        <f>VLOOKUP($F859,Sheet1!$B:$L,4,0)</f>
        <v>1</v>
      </c>
      <c r="H859">
        <f>IF($D859&lt;4,VLOOKUP($F859,Sheet1!$B:$L,5,0),IF(AND($D859=4,$A859=10),VLOOKUP($F859,Sheet1!$B:$L,5,0),-VLOOKUP($F859,Sheet1!$B:$L,5,0)))</f>
        <v>0</v>
      </c>
      <c r="I859">
        <f>VLOOKUP($F859,Sheet1!$B:$L,6,0)</f>
        <v>0</v>
      </c>
      <c r="J859" t="str">
        <f>IF($D859&lt;4,VLOOKUP($F859,Sheet1!$B:$L,7,0),IF($D859=4,LEFT(VLOOKUP($F859,Sheet1!$B:$L,7,0),LEN(VLOOKUP($F859,Sheet1!$B:$L,7,0))-1)&amp;INT($A859/10),0))</f>
        <v>action_jiaxue_skill_1</v>
      </c>
      <c r="K859" t="str">
        <f>VLOOKUP($F859,Sheet1!$B:$L,8,0)</f>
        <v>action_jiaxue_hit_1</v>
      </c>
      <c r="L859" t="str">
        <f>VLOOKUP($F859,Sheet1!$B:$L,9,0)</f>
        <v>action_jiaxue_hit_1</v>
      </c>
      <c r="M859" s="61">
        <f>VLOOKUP($F859,Sheet1!$B:$L,10,0)</f>
        <v>0</v>
      </c>
    </row>
    <row r="860" spans="1:13">
      <c r="A860">
        <v>10</v>
      </c>
      <c r="B860">
        <v>2008922</v>
      </c>
      <c r="C860" t="s">
        <v>52</v>
      </c>
      <c r="D860">
        <v>2</v>
      </c>
      <c r="E860" t="s">
        <v>1751</v>
      </c>
      <c r="F860" t="str">
        <f t="shared" si="13"/>
        <v>警犬侠2</v>
      </c>
      <c r="G860">
        <f>VLOOKUP($F860,Sheet1!$B:$L,4,0)</f>
        <v>3</v>
      </c>
      <c r="H860">
        <f>IF($D860&lt;4,VLOOKUP($F860,Sheet1!$B:$L,5,0),IF(AND($D860=4,$A860=10),VLOOKUP($F860,Sheet1!$B:$L,5,0),-VLOOKUP($F860,Sheet1!$B:$L,5,0)))</f>
        <v>-100</v>
      </c>
      <c r="I860">
        <f>VLOOKUP($F860,Sheet1!$B:$L,6,0)</f>
        <v>-70</v>
      </c>
      <c r="J860" t="str">
        <f>IF($D860&lt;4,VLOOKUP($F860,Sheet1!$B:$L,7,0),IF($D860=4,LEFT(VLOOKUP($F860,Sheet1!$B:$L,7,0),LEN(VLOOKUP($F860,Sheet1!$B:$L,7,0))-1)&amp;INT($A860/10),0))</f>
        <v>action_skill_lizhua</v>
      </c>
      <c r="K860" t="str">
        <f>VLOOKUP($F860,Sheet1!$B:$L,8,0)</f>
        <v>action__hit_1</v>
      </c>
      <c r="L860">
        <f>VLOOKUP($F860,Sheet1!$B:$L,9,0)</f>
        <v>0</v>
      </c>
      <c r="M860" s="61">
        <f>VLOOKUP($F860,Sheet1!$B:$L,10,0)</f>
        <v>0</v>
      </c>
    </row>
    <row r="861" spans="1:13">
      <c r="A861">
        <v>20</v>
      </c>
      <c r="B861">
        <v>2011122</v>
      </c>
      <c r="C861" t="s">
        <v>1753</v>
      </c>
      <c r="D861">
        <v>2</v>
      </c>
      <c r="E861" t="s">
        <v>1749</v>
      </c>
      <c r="F861" t="str">
        <f t="shared" si="13"/>
        <v>变异疫苗人2</v>
      </c>
      <c r="G861">
        <f>VLOOKUP($F861,Sheet1!$B:$L,4,0)</f>
        <v>5</v>
      </c>
      <c r="H861">
        <f>IF($D861&lt;4,VLOOKUP($F861,Sheet1!$B:$L,5,0),IF(AND($D861=4,$A861=10),VLOOKUP($F861,Sheet1!$B:$L,5,0),-VLOOKUP($F861,Sheet1!$B:$L,5,0)))</f>
        <v>0</v>
      </c>
      <c r="I861">
        <f>VLOOKUP($F861,Sheet1!$B:$L,6,0)</f>
        <v>-100</v>
      </c>
      <c r="J861" t="str">
        <f>IF($D861&lt;4,VLOOKUP($F861,Sheet1!$B:$L,7,0),IF($D861=4,LEFT(VLOOKUP($F861,Sheet1!$B:$L,7,0),LEN(VLOOKUP($F861,Sheet1!$B:$L,7,0))-1)&amp;INT($A861/10),0))</f>
        <v>action_skill_nengliangqiu_1</v>
      </c>
      <c r="K861" t="str">
        <f>VLOOKUP($F861,Sheet1!$B:$L,8,0)</f>
        <v>action_hit_1</v>
      </c>
      <c r="L861">
        <f>VLOOKUP($F861,Sheet1!$B:$L,9,0)</f>
        <v>0</v>
      </c>
      <c r="M861" s="61">
        <f>VLOOKUP($F861,Sheet1!$B:$L,10,0)</f>
        <v>0</v>
      </c>
    </row>
    <row r="862" spans="1:13">
      <c r="A862">
        <v>20</v>
      </c>
      <c r="B862">
        <v>2015522</v>
      </c>
      <c r="C862" t="s">
        <v>53</v>
      </c>
      <c r="D862">
        <v>2</v>
      </c>
      <c r="E862" t="s">
        <v>1750</v>
      </c>
      <c r="F862" t="str">
        <f t="shared" si="13"/>
        <v>猪神2</v>
      </c>
      <c r="G862">
        <f>VLOOKUP($F862,Sheet1!$B:$L,4,0)</f>
        <v>3</v>
      </c>
      <c r="H862">
        <f>IF($D862&lt;4,VLOOKUP($F862,Sheet1!$B:$L,5,0),IF(AND($D862=4,$A862=10),VLOOKUP($F862,Sheet1!$B:$L,5,0),-VLOOKUP($F862,Sheet1!$B:$L,5,0)))</f>
        <v>-100</v>
      </c>
      <c r="I862">
        <f>VLOOKUP($F862,Sheet1!$B:$L,6,0)</f>
        <v>-70</v>
      </c>
      <c r="J862" t="str">
        <f>IF($D862&lt;4,VLOOKUP($F862,Sheet1!$B:$L,7,0),IF($D862=4,LEFT(VLOOKUP($F862,Sheet1!$B:$L,7,0),LEN(VLOOKUP($F862,Sheet1!$B:$L,7,0))-1)&amp;INT($A862/10),0))</f>
        <v>action_skill_tunshi</v>
      </c>
      <c r="K862" t="str">
        <f>VLOOKUP($F862,Sheet1!$B:$L,8,0)</f>
        <v>action_skill_tunshi_hit</v>
      </c>
      <c r="L862">
        <f>VLOOKUP($F862,Sheet1!$B:$L,9,0)</f>
        <v>0</v>
      </c>
      <c r="M862" s="61">
        <f>VLOOKUP($F862,Sheet1!$B:$L,10,0)</f>
        <v>0</v>
      </c>
    </row>
    <row r="863" spans="1:13">
      <c r="A863">
        <v>20</v>
      </c>
      <c r="B863">
        <v>3001222</v>
      </c>
      <c r="C863" t="s">
        <v>3</v>
      </c>
      <c r="D863">
        <v>2</v>
      </c>
      <c r="E863" t="s">
        <v>1745</v>
      </c>
      <c r="F863" t="str">
        <f t="shared" si="13"/>
        <v>蚊女王2</v>
      </c>
      <c r="G863">
        <f>VLOOKUP($F863,Sheet1!$B:$L,4,0)</f>
        <v>2</v>
      </c>
      <c r="H863">
        <f>IF($D863&lt;4,VLOOKUP($F863,Sheet1!$B:$L,5,0),IF(AND($D863=4,$A863=10),VLOOKUP($F863,Sheet1!$B:$L,5,0),-VLOOKUP($F863,Sheet1!$B:$L,5,0)))</f>
        <v>0</v>
      </c>
      <c r="I863">
        <f>VLOOKUP($F863,Sheet1!$B:$L,6,0)</f>
        <v>-100</v>
      </c>
      <c r="J863" t="str">
        <f>IF($D863&lt;4,VLOOKUP($F863,Sheet1!$B:$L,7,0),IF($D863=4,LEFT(VLOOKUP($F863,Sheet1!$B:$L,7,0),LEN(VLOOKUP($F863,Sheet1!$B:$L,7,0))-1)&amp;INT($A863/10),0))</f>
        <v>action_skill_wenchongdingyao</v>
      </c>
      <c r="K863" t="str">
        <f>VLOOKUP($F863,Sheet1!$B:$L,8,0)</f>
        <v>action_skill_wenchongdingyao_hit</v>
      </c>
      <c r="L863">
        <f>VLOOKUP($F863,Sheet1!$B:$L,9,0)</f>
        <v>0</v>
      </c>
      <c r="M863" s="61">
        <f>VLOOKUP($F863,Sheet1!$B:$L,10,0)</f>
        <v>0</v>
      </c>
    </row>
    <row r="864" spans="1:13">
      <c r="A864">
        <v>20</v>
      </c>
      <c r="B864">
        <v>3002322</v>
      </c>
      <c r="C864" t="s">
        <v>57</v>
      </c>
      <c r="D864">
        <v>2</v>
      </c>
      <c r="E864" t="s">
        <v>1749</v>
      </c>
      <c r="F864" t="str">
        <f t="shared" si="13"/>
        <v>钻头武士2</v>
      </c>
      <c r="G864">
        <f>VLOOKUP($F864,Sheet1!$B:$L,4,0)</f>
        <v>2</v>
      </c>
      <c r="H864">
        <f>IF($D864&lt;4,VLOOKUP($F864,Sheet1!$B:$L,5,0),IF(AND($D864=4,$A864=10),VLOOKUP($F864,Sheet1!$B:$L,5,0),-VLOOKUP($F864,Sheet1!$B:$L,5,0)))</f>
        <v>0</v>
      </c>
      <c r="I864">
        <f>VLOOKUP($F864,Sheet1!$B:$L,6,0)</f>
        <v>0</v>
      </c>
      <c r="J864" t="str">
        <f>IF($D864&lt;4,VLOOKUP($F864,Sheet1!$B:$L,7,0),IF($D864=4,LEFT(VLOOKUP($F864,Sheet1!$B:$L,7,0),LEN(VLOOKUP($F864,Sheet1!$B:$L,7,0))-1)&amp;INT($A864/10),0))</f>
        <v>action_skill_yuanzizhan_1</v>
      </c>
      <c r="K864" t="str">
        <f>VLOOKUP($F864,Sheet1!$B:$L,8,0)</f>
        <v>action_hit_daoguang_1</v>
      </c>
      <c r="L864">
        <f>VLOOKUP($F864,Sheet1!$B:$L,9,0)</f>
        <v>0</v>
      </c>
      <c r="M864" s="61">
        <f>VLOOKUP($F864,Sheet1!$B:$L,10,0)</f>
        <v>0</v>
      </c>
    </row>
    <row r="865" spans="1:13">
      <c r="A865">
        <v>10</v>
      </c>
      <c r="B865">
        <v>3003422</v>
      </c>
      <c r="C865" t="s">
        <v>61</v>
      </c>
      <c r="D865">
        <v>2</v>
      </c>
      <c r="E865" t="s">
        <v>1748</v>
      </c>
      <c r="F865" t="str">
        <f t="shared" si="13"/>
        <v>外星女王2</v>
      </c>
      <c r="G865">
        <f>VLOOKUP($F865,Sheet1!$B:$L,4,0)</f>
        <v>1</v>
      </c>
      <c r="H865">
        <f>IF($D865&lt;4,VLOOKUP($F865,Sheet1!$B:$L,5,0),IF(AND($D865=4,$A865=10),VLOOKUP($F865,Sheet1!$B:$L,5,0),-VLOOKUP($F865,Sheet1!$B:$L,5,0)))</f>
        <v>0</v>
      </c>
      <c r="I865">
        <f>VLOOKUP($F865,Sheet1!$B:$L,6,0)</f>
        <v>0</v>
      </c>
      <c r="J865" t="str">
        <f>IF($D865&lt;4,VLOOKUP($F865,Sheet1!$B:$L,7,0),IF($D865=4,LEFT(VLOOKUP($F865,Sheet1!$B:$L,7,0),LEN(VLOOKUP($F865,Sheet1!$B:$L,7,0))-1)&amp;INT($A865/10),0))</f>
        <v>action_dian_skill_1</v>
      </c>
      <c r="K865" t="str">
        <f>VLOOKUP($F865,Sheet1!$B:$L,8,0)</f>
        <v>action_dian_hit_1</v>
      </c>
      <c r="L865">
        <f>VLOOKUP($F865,Sheet1!$B:$L,9,0)</f>
        <v>0</v>
      </c>
      <c r="M865" s="61">
        <f>VLOOKUP($F865,Sheet1!$B:$L,10,0)</f>
        <v>0</v>
      </c>
    </row>
    <row r="866" spans="1:13">
      <c r="A866">
        <v>10</v>
      </c>
      <c r="B866">
        <v>3005622</v>
      </c>
      <c r="C866" t="s">
        <v>64</v>
      </c>
      <c r="D866">
        <v>2</v>
      </c>
      <c r="E866" t="s">
        <v>1749</v>
      </c>
      <c r="F866" t="str">
        <f t="shared" si="13"/>
        <v>丘舞太刀2</v>
      </c>
      <c r="G866">
        <f>VLOOKUP($F866,Sheet1!$B:$L,4,0)</f>
        <v>2</v>
      </c>
      <c r="H866">
        <f>IF($D866&lt;4,VLOOKUP($F866,Sheet1!$B:$L,5,0),IF(AND($D866=4,$A866=10),VLOOKUP($F866,Sheet1!$B:$L,5,0),-VLOOKUP($F866,Sheet1!$B:$L,5,0)))</f>
        <v>0</v>
      </c>
      <c r="I866">
        <f>VLOOKUP($F866,Sheet1!$B:$L,6,0)</f>
        <v>0</v>
      </c>
      <c r="J866" t="str">
        <f>IF($D866&lt;4,VLOOKUP($F866,Sheet1!$B:$L,7,0),IF($D866=4,LEFT(VLOOKUP($F866,Sheet1!$B:$L,7,0),LEN(VLOOKUP($F866,Sheet1!$B:$L,7,0))-1)&amp;INT($A866/10),0))</f>
        <v>action_skill_yuanzizhan_1</v>
      </c>
      <c r="K866" t="str">
        <f>VLOOKUP($F866,Sheet1!$B:$L,8,0)</f>
        <v>action_hit_daoguang_1</v>
      </c>
      <c r="L866">
        <f>VLOOKUP($F866,Sheet1!$B:$L,9,0)</f>
        <v>0</v>
      </c>
      <c r="M866" s="61">
        <f>VLOOKUP($F866,Sheet1!$B:$L,10,0)</f>
        <v>0</v>
      </c>
    </row>
    <row r="867" spans="1:13">
      <c r="A867">
        <v>10</v>
      </c>
      <c r="B867">
        <v>3006722</v>
      </c>
      <c r="C867" t="s">
        <v>318</v>
      </c>
      <c r="D867">
        <v>2</v>
      </c>
      <c r="E867" t="s">
        <v>1748</v>
      </c>
      <c r="F867" t="str">
        <f t="shared" si="13"/>
        <v>原子武士2</v>
      </c>
      <c r="G867">
        <f>VLOOKUP($F867,Sheet1!$B:$L,4,0)</f>
        <v>2</v>
      </c>
      <c r="H867">
        <f>IF($D867&lt;4,VLOOKUP($F867,Sheet1!$B:$L,5,0),IF(AND($D867=4,$A867=10),VLOOKUP($F867,Sheet1!$B:$L,5,0),-VLOOKUP($F867,Sheet1!$B:$L,5,0)))</f>
        <v>0</v>
      </c>
      <c r="I867">
        <f>VLOOKUP($F867,Sheet1!$B:$L,6,0)</f>
        <v>0</v>
      </c>
      <c r="J867" t="str">
        <f>IF($D867&lt;4,VLOOKUP($F867,Sheet1!$B:$L,7,0),IF($D867=4,LEFT(VLOOKUP($F867,Sheet1!$B:$L,7,0),LEN(VLOOKUP($F867,Sheet1!$B:$L,7,0))-1)&amp;INT($A867/10),0))</f>
        <v>action_skill_yuanzizhan_1</v>
      </c>
      <c r="K867" t="str">
        <f>VLOOKUP($F867,Sheet1!$B:$L,8,0)</f>
        <v>action_hit_daoguang_1</v>
      </c>
      <c r="L867">
        <f>VLOOKUP($F867,Sheet1!$B:$L,9,0)</f>
        <v>0</v>
      </c>
      <c r="M867" s="61">
        <f>VLOOKUP($F867,Sheet1!$B:$L,10,0)</f>
        <v>0</v>
      </c>
    </row>
    <row r="868" spans="1:13">
      <c r="A868">
        <v>20</v>
      </c>
      <c r="B868">
        <v>3007822</v>
      </c>
      <c r="C868" t="s">
        <v>69</v>
      </c>
      <c r="D868">
        <v>2</v>
      </c>
      <c r="E868" t="s">
        <v>1748</v>
      </c>
      <c r="F868" t="str">
        <f t="shared" si="13"/>
        <v>居合钢2</v>
      </c>
      <c r="G868">
        <f>VLOOKUP($F868,Sheet1!$B:$L,4,0)</f>
        <v>2</v>
      </c>
      <c r="H868">
        <f>IF($D868&lt;4,VLOOKUP($F868,Sheet1!$B:$L,5,0),IF(AND($D868=4,$A868=10),VLOOKUP($F868,Sheet1!$B:$L,5,0),-VLOOKUP($F868,Sheet1!$B:$L,5,0)))</f>
        <v>0</v>
      </c>
      <c r="I868">
        <f>VLOOKUP($F868,Sheet1!$B:$L,6,0)</f>
        <v>0</v>
      </c>
      <c r="J868" t="str">
        <f>IF($D868&lt;4,VLOOKUP($F868,Sheet1!$B:$L,7,0),IF($D868=4,LEFT(VLOOKUP($F868,Sheet1!$B:$L,7,0),LEN(VLOOKUP($F868,Sheet1!$B:$L,7,0))-1)&amp;INT($A868/10),0))</f>
        <v>action_skill_yuanzizhan_1</v>
      </c>
      <c r="K868" t="str">
        <f>VLOOKUP($F868,Sheet1!$B:$L,8,0)</f>
        <v>action_hit_daoguang_1</v>
      </c>
      <c r="L868">
        <f>VLOOKUP($F868,Sheet1!$B:$L,9,0)</f>
        <v>0</v>
      </c>
      <c r="M868" s="61">
        <f>VLOOKUP($F868,Sheet1!$B:$L,10,0)</f>
        <v>0</v>
      </c>
    </row>
    <row r="869" spans="1:13">
      <c r="A869">
        <v>20</v>
      </c>
      <c r="B869">
        <v>3008922</v>
      </c>
      <c r="C869" t="s">
        <v>48</v>
      </c>
      <c r="D869">
        <v>2</v>
      </c>
      <c r="E869" t="s">
        <v>1755</v>
      </c>
      <c r="F869" t="str">
        <f t="shared" si="13"/>
        <v>天空之王2</v>
      </c>
      <c r="G869">
        <f>VLOOKUP($F869,Sheet1!$B:$L,4,0)</f>
        <v>1</v>
      </c>
      <c r="H869">
        <f>IF($D869&lt;4,VLOOKUP($F869,Sheet1!$B:$L,5,0),IF(AND($D869=4,$A869=10),VLOOKUP($F869,Sheet1!$B:$L,5,0),-VLOOKUP($F869,Sheet1!$B:$L,5,0)))</f>
        <v>0</v>
      </c>
      <c r="I869">
        <f>VLOOKUP($F869,Sheet1!$B:$L,6,0)</f>
        <v>0</v>
      </c>
      <c r="J869" t="str">
        <f>IF($D869&lt;4,VLOOKUP($F869,Sheet1!$B:$L,7,0),IF($D869=4,LEFT(VLOOKUP($F869,Sheet1!$B:$L,7,0),LEN(VLOOKUP($F869,Sheet1!$B:$L,7,0))-1)&amp;INT($A869/10),0))</f>
        <v>action_jiaxue_skill_1</v>
      </c>
      <c r="K869" t="str">
        <f>VLOOKUP($F869,Sheet1!$B:$L,8,0)</f>
        <v>action_jiaxue_hit_1</v>
      </c>
      <c r="L869" t="str">
        <f>VLOOKUP($F869,Sheet1!$B:$L,9,0)</f>
        <v>action_jiaxue_hit_1</v>
      </c>
      <c r="M869" s="61">
        <f>VLOOKUP($F869,Sheet1!$B:$L,10,0)</f>
        <v>0</v>
      </c>
    </row>
    <row r="870" spans="1:13">
      <c r="A870">
        <v>10</v>
      </c>
      <c r="B870">
        <v>3013322</v>
      </c>
      <c r="C870" t="s">
        <v>2</v>
      </c>
      <c r="D870">
        <v>2</v>
      </c>
      <c r="E870" t="s">
        <v>1752</v>
      </c>
      <c r="F870" t="str">
        <f t="shared" si="13"/>
        <v>地底王2</v>
      </c>
      <c r="G870">
        <f>VLOOKUP($F870,Sheet1!$B:$L,4,0)</f>
        <v>1</v>
      </c>
      <c r="H870">
        <f>IF($D870&lt;4,VLOOKUP($F870,Sheet1!$B:$L,5,0),IF(AND($D870=4,$A870=10),VLOOKUP($F870,Sheet1!$B:$L,5,0),-VLOOKUP($F870,Sheet1!$B:$L,5,0)))</f>
        <v>0</v>
      </c>
      <c r="I870">
        <f>VLOOKUP($F870,Sheet1!$B:$L,6,0)</f>
        <v>0</v>
      </c>
      <c r="J870" t="str">
        <f>IF($D870&lt;4,VLOOKUP($F870,Sheet1!$B:$L,7,0),IF($D870=4,LEFT(VLOOKUP($F870,Sheet1!$B:$L,7,0),LEN(VLOOKUP($F870,Sheet1!$B:$L,7,0))-1)&amp;INT($A870/10),0))</f>
        <v>action_yanshi_skill_1</v>
      </c>
      <c r="K870" t="str">
        <f>VLOOKUP($F870,Sheet1!$B:$L,8,0)</f>
        <v>action_yanshi_hit_1</v>
      </c>
      <c r="L870">
        <f>VLOOKUP($F870,Sheet1!$B:$L,9,0)</f>
        <v>0</v>
      </c>
      <c r="M870" s="61">
        <f>VLOOKUP($F870,Sheet1!$B:$L,10,0)</f>
        <v>0</v>
      </c>
    </row>
    <row r="871" spans="1:13">
      <c r="A871">
        <v>20</v>
      </c>
      <c r="B871">
        <v>3014422</v>
      </c>
      <c r="C871" t="s">
        <v>140</v>
      </c>
      <c r="D871">
        <v>2</v>
      </c>
      <c r="E871" t="s">
        <v>1755</v>
      </c>
      <c r="F871" t="str">
        <f t="shared" si="13"/>
        <v>童帝2</v>
      </c>
      <c r="G871">
        <f>VLOOKUP($F871,Sheet1!$B:$L,4,0)</f>
        <v>1</v>
      </c>
      <c r="H871">
        <f>IF($D871&lt;4,VLOOKUP($F871,Sheet1!$B:$L,5,0),IF(AND($D871=4,$A871=10),VLOOKUP($F871,Sheet1!$B:$L,5,0),-VLOOKUP($F871,Sheet1!$B:$L,5,0)))</f>
        <v>0</v>
      </c>
      <c r="I871">
        <f>VLOOKUP($F871,Sheet1!$B:$L,6,0)</f>
        <v>0</v>
      </c>
      <c r="J871" t="str">
        <f>IF($D871&lt;4,VLOOKUP($F871,Sheet1!$B:$L,7,0),IF($D871=4,LEFT(VLOOKUP($F871,Sheet1!$B:$L,7,0),LEN(VLOOKUP($F871,Sheet1!$B:$L,7,0))-1)&amp;INT($A871/10),0))</f>
        <v>action_jiaxue_skill_1</v>
      </c>
      <c r="K871" t="str">
        <f>VLOOKUP($F871,Sheet1!$B:$L,8,0)</f>
        <v>action_jiaxue_hit_1</v>
      </c>
      <c r="L871" t="str">
        <f>VLOOKUP($F871,Sheet1!$B:$L,9,0)</f>
        <v>action_jiaxue_hit_1</v>
      </c>
      <c r="M871" s="61">
        <f>VLOOKUP($F871,Sheet1!$B:$L,10,0)</f>
        <v>0</v>
      </c>
    </row>
    <row r="872" spans="1:13">
      <c r="A872">
        <v>10</v>
      </c>
      <c r="B872">
        <v>4001222</v>
      </c>
      <c r="C872" t="s">
        <v>1</v>
      </c>
      <c r="D872">
        <v>2</v>
      </c>
      <c r="E872" t="s">
        <v>1749</v>
      </c>
      <c r="F872" t="str">
        <f t="shared" si="13"/>
        <v>毒刺2</v>
      </c>
      <c r="G872">
        <f>VLOOKUP($F872,Sheet1!$B:$L,4,0)</f>
        <v>2</v>
      </c>
      <c r="H872">
        <f>IF($D872&lt;4,VLOOKUP($F872,Sheet1!$B:$L,5,0),IF(AND($D872=4,$A872=10),VLOOKUP($F872,Sheet1!$B:$L,5,0),-VLOOKUP($F872,Sheet1!$B:$L,5,0)))</f>
        <v>0</v>
      </c>
      <c r="I872">
        <f>VLOOKUP($F872,Sheet1!$B:$L,6,0)</f>
        <v>-100</v>
      </c>
      <c r="J872" t="str">
        <f>IF($D872&lt;4,VLOOKUP($F872,Sheet1!$B:$L,7,0),IF($D872=4,LEFT(VLOOKUP($F872,Sheet1!$B:$L,7,0),LEN(VLOOKUP($F872,Sheet1!$B:$L,7,0))-1)&amp;INT($A872/10),0))</f>
        <v>action_skill_zuantouci</v>
      </c>
      <c r="K872" t="str">
        <f>VLOOKUP($F872,Sheet1!$B:$L,8,0)</f>
        <v>action_gedou_hit_1</v>
      </c>
      <c r="L872">
        <f>VLOOKUP($F872,Sheet1!$B:$L,9,0)</f>
        <v>0</v>
      </c>
      <c r="M872" s="61">
        <f>VLOOKUP($F872,Sheet1!$B:$L,10,0)</f>
        <v>0</v>
      </c>
    </row>
    <row r="873" spans="1:13">
      <c r="A873">
        <v>20</v>
      </c>
      <c r="B873">
        <v>4002322</v>
      </c>
      <c r="C873" t="s">
        <v>56</v>
      </c>
      <c r="D873">
        <v>2</v>
      </c>
      <c r="E873" t="s">
        <v>1747</v>
      </c>
      <c r="F873" t="str">
        <f t="shared" si="13"/>
        <v>梅而紫迦德2</v>
      </c>
      <c r="G873">
        <f>VLOOKUP($F873,Sheet1!$B:$L,4,0)</f>
        <v>1</v>
      </c>
      <c r="H873">
        <f>IF($D873&lt;4,VLOOKUP($F873,Sheet1!$B:$L,5,0),IF(AND($D873=4,$A873=10),VLOOKUP($F873,Sheet1!$B:$L,5,0),-VLOOKUP($F873,Sheet1!$B:$L,5,0)))</f>
        <v>0</v>
      </c>
      <c r="I873">
        <f>VLOOKUP($F873,Sheet1!$B:$L,6,0)</f>
        <v>0</v>
      </c>
      <c r="J873" t="str">
        <f>IF($D873&lt;4,VLOOKUP($F873,Sheet1!$B:$L,7,0),IF($D873=4,LEFT(VLOOKUP($F873,Sheet1!$B:$L,7,0),LEN(VLOOKUP($F873,Sheet1!$B:$L,7,0))-1)&amp;INT($A873/10),0))</f>
        <v>action_feng_skill_1</v>
      </c>
      <c r="K873" t="str">
        <f>VLOOKUP($F873,Sheet1!$B:$L,8,0)</f>
        <v>action_feng_hit_1</v>
      </c>
      <c r="L873">
        <f>VLOOKUP($F873,Sheet1!$B:$L,9,0)</f>
        <v>0</v>
      </c>
      <c r="M873" s="61">
        <f>VLOOKUP($F873,Sheet1!$B:$L,10,0)</f>
        <v>0</v>
      </c>
    </row>
    <row r="874" spans="1:13">
      <c r="A874">
        <v>20</v>
      </c>
      <c r="B874">
        <v>4005622</v>
      </c>
      <c r="C874" t="s">
        <v>62</v>
      </c>
      <c r="D874">
        <v>2</v>
      </c>
      <c r="E874" t="s">
        <v>1756</v>
      </c>
      <c r="F874" t="str">
        <f t="shared" si="13"/>
        <v>机神G42</v>
      </c>
      <c r="G874">
        <f>VLOOKUP($F874,Sheet1!$B:$L,4,0)</f>
        <v>3</v>
      </c>
      <c r="H874">
        <f>IF($D874&lt;4,VLOOKUP($F874,Sheet1!$B:$L,5,0),IF(AND($D874=4,$A874=10),VLOOKUP($F874,Sheet1!$B:$L,5,0),-VLOOKUP($F874,Sheet1!$B:$L,5,0)))</f>
        <v>-100</v>
      </c>
      <c r="I874">
        <f>VLOOKUP($F874,Sheet1!$B:$L,6,0)</f>
        <v>-70</v>
      </c>
      <c r="J874" t="str">
        <f>IF($D874&lt;4,VLOOKUP($F874,Sheet1!$B:$L,7,0),IF($D874=4,LEFT(VLOOKUP($F874,Sheet1!$B:$L,7,0),LEN(VLOOKUP($F874,Sheet1!$B:$L,7,0))-1)&amp;INT($A874/10),0))</f>
        <v>action_skill_jinsedaoguang</v>
      </c>
      <c r="K874" t="str">
        <f>VLOOKUP($F874,Sheet1!$B:$L,8,0)</f>
        <v>action_hit_jinsedaoguang</v>
      </c>
      <c r="L874">
        <f>VLOOKUP($F874,Sheet1!$B:$L,9,0)</f>
        <v>0</v>
      </c>
      <c r="M874" s="61">
        <f>VLOOKUP($F874,Sheet1!$B:$L,10,0)</f>
        <v>0</v>
      </c>
    </row>
    <row r="875" spans="1:13">
      <c r="A875">
        <v>10</v>
      </c>
      <c r="B875">
        <v>4013322</v>
      </c>
      <c r="C875" t="s">
        <v>323</v>
      </c>
      <c r="D875">
        <v>2</v>
      </c>
      <c r="E875" t="s">
        <v>1750</v>
      </c>
      <c r="F875" t="str">
        <f t="shared" si="13"/>
        <v>万年蝉成虫2</v>
      </c>
      <c r="G875">
        <f>VLOOKUP($F875,Sheet1!$B:$L,4,0)</f>
        <v>1</v>
      </c>
      <c r="H875">
        <f>IF($D875&lt;4,VLOOKUP($F875,Sheet1!$B:$L,5,0),IF(AND($D875=4,$A875=10),VLOOKUP($F875,Sheet1!$B:$L,5,0),-VLOOKUP($F875,Sheet1!$B:$L,5,0)))</f>
        <v>0</v>
      </c>
      <c r="I875">
        <f>VLOOKUP($F875,Sheet1!$B:$L,6,0)</f>
        <v>0</v>
      </c>
      <c r="J875" t="str">
        <f>IF($D875&lt;4,VLOOKUP($F875,Sheet1!$B:$L,7,0),IF($D875=4,LEFT(VLOOKUP($F875,Sheet1!$B:$L,7,0),LEN(VLOOKUP($F875,Sheet1!$B:$L,7,0))-1)&amp;INT($A875/10),0))</f>
        <v>action_feng_skill_1</v>
      </c>
      <c r="K875" t="str">
        <f>VLOOKUP($F875,Sheet1!$B:$L,8,0)</f>
        <v>action_feng_hit_1</v>
      </c>
      <c r="L875">
        <f>VLOOKUP($F875,Sheet1!$B:$L,9,0)</f>
        <v>0</v>
      </c>
      <c r="M875" s="61">
        <f>VLOOKUP($F875,Sheet1!$B:$L,10,0)</f>
        <v>0</v>
      </c>
    </row>
    <row r="876" spans="1:13">
      <c r="A876">
        <v>10</v>
      </c>
      <c r="B876">
        <v>4014422</v>
      </c>
      <c r="C876" t="s">
        <v>8</v>
      </c>
      <c r="D876">
        <v>2</v>
      </c>
      <c r="E876" t="s">
        <v>1745</v>
      </c>
      <c r="F876" t="str">
        <f t="shared" si="13"/>
        <v>变异巨人2</v>
      </c>
      <c r="G876">
        <f>VLOOKUP($F876,Sheet1!$B:$L,4,0)</f>
        <v>2</v>
      </c>
      <c r="H876">
        <f>IF($D876&lt;4,VLOOKUP($F876,Sheet1!$B:$L,5,0),IF(AND($D876=4,$A876=10),VLOOKUP($F876,Sheet1!$B:$L,5,0),-VLOOKUP($F876,Sheet1!$B:$L,5,0)))</f>
        <v>0</v>
      </c>
      <c r="I876">
        <f>VLOOKUP($F876,Sheet1!$B:$L,6,0)</f>
        <v>-100</v>
      </c>
      <c r="J876" t="str">
        <f>IF($D876&lt;4,VLOOKUP($F876,Sheet1!$B:$L,7,0),IF($D876=4,LEFT(VLOOKUP($F876,Sheet1!$B:$L,7,0),LEN(VLOOKUP($F876,Sheet1!$B:$L,7,0))-1)&amp;INT($A876/10),0))</f>
        <v>action_skill_dadizhenji</v>
      </c>
      <c r="K876" t="str">
        <f>VLOOKUP($F876,Sheet1!$B:$L,8,0)</f>
        <v>action_huo_hit_1</v>
      </c>
      <c r="L876">
        <f>VLOOKUP($F876,Sheet1!$B:$L,9,0)</f>
        <v>0</v>
      </c>
      <c r="M876" s="61">
        <f>VLOOKUP($F876,Sheet1!$B:$L,10,0)</f>
        <v>0</v>
      </c>
    </row>
    <row r="877" spans="1:13">
      <c r="A877">
        <v>20</v>
      </c>
      <c r="B877">
        <v>4015522</v>
      </c>
      <c r="C877" t="s">
        <v>321</v>
      </c>
      <c r="D877">
        <v>2</v>
      </c>
      <c r="E877" t="s">
        <v>1749</v>
      </c>
      <c r="F877" t="str">
        <f t="shared" si="13"/>
        <v>古力斯尼亚2</v>
      </c>
      <c r="G877">
        <f>VLOOKUP($F877,Sheet1!$B:$L,4,0)</f>
        <v>5</v>
      </c>
      <c r="H877">
        <f>IF($D877&lt;4,VLOOKUP($F877,Sheet1!$B:$L,5,0),IF(AND($D877=4,$A877=10),VLOOKUP($F877,Sheet1!$B:$L,5,0),-VLOOKUP($F877,Sheet1!$B:$L,5,0)))</f>
        <v>-100</v>
      </c>
      <c r="I877">
        <f>VLOOKUP($F877,Sheet1!$B:$L,6,0)</f>
        <v>-70</v>
      </c>
      <c r="J877" t="str">
        <f>IF($D877&lt;4,VLOOKUP($F877,Sheet1!$B:$L,7,0),IF($D877=4,LEFT(VLOOKUP($F877,Sheet1!$B:$L,7,0),LEN(VLOOKUP($F877,Sheet1!$B:$L,7,0))-1)&amp;INT($A877/10),0))</f>
        <v>action_gedou_skill_1</v>
      </c>
      <c r="K877" t="str">
        <f>VLOOKUP($F877,Sheet1!$B:$L,8,0)</f>
        <v>action_hit_jinsedaoguang</v>
      </c>
      <c r="L877">
        <f>VLOOKUP($F877,Sheet1!$B:$L,9,0)</f>
        <v>0</v>
      </c>
      <c r="M877" s="61">
        <f>VLOOKUP($F877,Sheet1!$B:$L,10,0)</f>
        <v>0</v>
      </c>
    </row>
    <row r="878" spans="1:13">
      <c r="A878">
        <v>20</v>
      </c>
      <c r="B878">
        <v>4016622</v>
      </c>
      <c r="C878" t="s">
        <v>59</v>
      </c>
      <c r="D878">
        <v>2</v>
      </c>
      <c r="E878" t="s">
        <v>1747</v>
      </c>
      <c r="F878" t="str">
        <f t="shared" si="13"/>
        <v>蜈蚣长老2</v>
      </c>
      <c r="G878">
        <f>VLOOKUP($F878,Sheet1!$B:$L,4,0)</f>
        <v>7</v>
      </c>
      <c r="H878">
        <f>IF($D878&lt;4,VLOOKUP($F878,Sheet1!$B:$L,5,0),IF(AND($D878=4,$A878=10),VLOOKUP($F878,Sheet1!$B:$L,5,0),-VLOOKUP($F878,Sheet1!$B:$L,5,0)))</f>
        <v>0</v>
      </c>
      <c r="I878">
        <f>VLOOKUP($F878,Sheet1!$B:$L,6,0)</f>
        <v>-100</v>
      </c>
      <c r="J878" t="str">
        <f>IF($D878&lt;4,VLOOKUP($F878,Sheet1!$B:$L,7,0),IF($D878=4,LEFT(VLOOKUP($F878,Sheet1!$B:$L,7,0),LEN(VLOOKUP($F878,Sheet1!$B:$L,7,0))-1)&amp;INT($A878/10),0))</f>
        <v>action_yanshi_skill_1</v>
      </c>
      <c r="K878" t="str">
        <f>VLOOKUP($F878,Sheet1!$B:$L,8,0)</f>
        <v>action_yanshi_hit_1</v>
      </c>
      <c r="L878">
        <f>VLOOKUP($F878,Sheet1!$B:$L,9,0)</f>
        <v>0</v>
      </c>
      <c r="M878" s="61">
        <f>VLOOKUP($F878,Sheet1!$B:$L,10,0)</f>
        <v>0</v>
      </c>
    </row>
    <row r="879" spans="1:13">
      <c r="A879">
        <v>20</v>
      </c>
      <c r="B879">
        <v>4017722</v>
      </c>
      <c r="C879" t="s">
        <v>320</v>
      </c>
      <c r="D879">
        <v>2</v>
      </c>
      <c r="E879" t="s">
        <v>1745</v>
      </c>
      <c r="F879" t="str">
        <f t="shared" si="13"/>
        <v>银色獠牙2</v>
      </c>
      <c r="G879">
        <f>VLOOKUP($F879,Sheet1!$B:$L,4,0)</f>
        <v>2</v>
      </c>
      <c r="H879">
        <f>IF($D879&lt;4,VLOOKUP($F879,Sheet1!$B:$L,5,0),IF(AND($D879=4,$A879=10),VLOOKUP($F879,Sheet1!$B:$L,5,0),-VLOOKUP($F879,Sheet1!$B:$L,5,0)))</f>
        <v>0</v>
      </c>
      <c r="I879">
        <f>VLOOKUP($F879,Sheet1!$B:$L,6,0)</f>
        <v>-150</v>
      </c>
      <c r="J879" t="str">
        <f>IF($D879&lt;4,VLOOKUP($F879,Sheet1!$B:$L,7,0),IF($D879=4,LEFT(VLOOKUP($F879,Sheet1!$B:$L,7,0),LEN(VLOOKUP($F879,Sheet1!$B:$L,7,0))-1)&amp;INT($A879/10),0))</f>
        <v>action_skill_liushuiyansuiquan_1</v>
      </c>
      <c r="K879" t="str">
        <f>VLOOKUP($F879,Sheet1!$B:$L,8,0)</f>
        <v>action_hit_1</v>
      </c>
      <c r="L879">
        <f>VLOOKUP($F879,Sheet1!$B:$L,9,0)</f>
        <v>0</v>
      </c>
      <c r="M879" s="61">
        <f>VLOOKUP($F879,Sheet1!$B:$L,10,0)</f>
        <v>0</v>
      </c>
    </row>
    <row r="880" spans="1:13">
      <c r="A880">
        <v>10</v>
      </c>
      <c r="B880">
        <v>4018822</v>
      </c>
      <c r="C880" t="s">
        <v>58</v>
      </c>
      <c r="D880">
        <v>2</v>
      </c>
      <c r="E880" t="s">
        <v>1754</v>
      </c>
      <c r="F880" t="str">
        <f t="shared" si="13"/>
        <v>驱动骑士2</v>
      </c>
      <c r="G880">
        <f>VLOOKUP($F880,Sheet1!$B:$L,4,0)</f>
        <v>2</v>
      </c>
      <c r="H880">
        <f>IF($D880&lt;4,VLOOKUP($F880,Sheet1!$B:$L,5,0),IF(AND($D880=4,$A880=10),VLOOKUP($F880,Sheet1!$B:$L,5,0),-VLOOKUP($F880,Sheet1!$B:$L,5,0)))</f>
        <v>0</v>
      </c>
      <c r="I880">
        <f>VLOOKUP($F880,Sheet1!$B:$L,6,0)</f>
        <v>0</v>
      </c>
      <c r="J880" t="str">
        <f>IF($D880&lt;4,VLOOKUP($F880,Sheet1!$B:$L,7,0),IF($D880=4,LEFT(VLOOKUP($F880,Sheet1!$B:$L,7,0),LEN(VLOOKUP($F880,Sheet1!$B:$L,7,0))-1)&amp;INT($A880/10),0))</f>
        <v>action_skill_jinsedaoguang</v>
      </c>
      <c r="K880" t="str">
        <f>VLOOKUP($F880,Sheet1!$B:$L,8,0)</f>
        <v>action_hit_jinsedaoguang</v>
      </c>
      <c r="L880">
        <f>VLOOKUP($F880,Sheet1!$B:$L,9,0)</f>
        <v>0</v>
      </c>
      <c r="M880" s="61">
        <f>VLOOKUP($F880,Sheet1!$B:$L,10,0)</f>
        <v>0</v>
      </c>
    </row>
    <row r="881" spans="1:13">
      <c r="A881">
        <v>10</v>
      </c>
      <c r="B881">
        <v>2000122</v>
      </c>
      <c r="C881" t="s">
        <v>317</v>
      </c>
      <c r="D881">
        <v>2</v>
      </c>
      <c r="E881" t="s">
        <v>1745</v>
      </c>
      <c r="F881" t="str">
        <f t="shared" si="13"/>
        <v>琦玉2</v>
      </c>
      <c r="G881">
        <f>VLOOKUP($F881,Sheet1!$B:$L,4,0)</f>
        <v>2</v>
      </c>
      <c r="H881">
        <f>IF($D881&lt;4,VLOOKUP($F881,Sheet1!$B:$L,5,0),IF(AND($D881=4,$A881=10),VLOOKUP($F881,Sheet1!$B:$L,5,0),-VLOOKUP($F881,Sheet1!$B:$L,5,0)))</f>
        <v>0</v>
      </c>
      <c r="I881">
        <f>VLOOKUP($F881,Sheet1!$B:$L,6,0)</f>
        <v>-100</v>
      </c>
      <c r="J881" t="str">
        <f>IF($D881&lt;4,VLOOKUP($F881,Sheet1!$B:$L,7,0),IF($D881=4,LEFT(VLOOKUP($F881,Sheet1!$B:$L,7,0),LEN(VLOOKUP($F881,Sheet1!$B:$L,7,0))-1)&amp;INT($A881/10),0))</f>
        <v>action_skill_lianxuputongquan</v>
      </c>
      <c r="K881" t="str">
        <f>VLOOKUP($F881,Sheet1!$B:$L,8,0)</f>
        <v>action_gedou_pt_hit_1</v>
      </c>
      <c r="L881">
        <f>VLOOKUP($F881,Sheet1!$B:$L,9,0)</f>
        <v>0</v>
      </c>
      <c r="M881" s="61">
        <f>VLOOKUP($F881,Sheet1!$B:$L,10,0)</f>
        <v>0</v>
      </c>
    </row>
    <row r="882" spans="1:13">
      <c r="A882">
        <v>10</v>
      </c>
      <c r="B882">
        <v>2007822</v>
      </c>
      <c r="C882" t="s">
        <v>65</v>
      </c>
      <c r="D882">
        <v>2</v>
      </c>
      <c r="E882" t="s">
        <v>1754</v>
      </c>
      <c r="F882" t="str">
        <f t="shared" si="13"/>
        <v>阿修罗盔甲2</v>
      </c>
      <c r="G882">
        <f>VLOOKUP($F882,Sheet1!$B:$L,4,0)</f>
        <v>2</v>
      </c>
      <c r="H882">
        <f>IF($D882&lt;4,VLOOKUP($F882,Sheet1!$B:$L,5,0),IF(AND($D882=4,$A882=10),VLOOKUP($F882,Sheet1!$B:$L,5,0),-VLOOKUP($F882,Sheet1!$B:$L,5,0)))</f>
        <v>0</v>
      </c>
      <c r="I882">
        <f>VLOOKUP($F882,Sheet1!$B:$L,6,0)</f>
        <v>-100</v>
      </c>
      <c r="J882" t="str">
        <f>IF($D882&lt;4,VLOOKUP($F882,Sheet1!$B:$L,7,0),IF($D882=4,LEFT(VLOOKUP($F882,Sheet1!$B:$L,7,0),LEN(VLOOKUP($F882,Sheet1!$B:$L,7,0))-1)&amp;INT($A882/10),0))</f>
        <v>action_skill_quanji</v>
      </c>
      <c r="K882" t="str">
        <f>VLOOKUP($F882,Sheet1!$B:$L,8,0)</f>
        <v>action_gedou_pt_hit_1</v>
      </c>
      <c r="L882">
        <f>VLOOKUP($F882,Sheet1!$B:$L,9,0)</f>
        <v>0</v>
      </c>
      <c r="M882" s="61">
        <f>VLOOKUP($F882,Sheet1!$B:$L,10,0)</f>
        <v>0</v>
      </c>
    </row>
    <row r="883" spans="1:13">
      <c r="A883">
        <v>10</v>
      </c>
      <c r="B883">
        <v>3000122</v>
      </c>
      <c r="C883" t="s">
        <v>5</v>
      </c>
      <c r="D883">
        <v>2</v>
      </c>
      <c r="E883" t="s">
        <v>1747</v>
      </c>
      <c r="F883" t="str">
        <f t="shared" si="13"/>
        <v>深海之王2</v>
      </c>
      <c r="G883">
        <f>VLOOKUP($F883,Sheet1!$B:$L,4,0)</f>
        <v>7</v>
      </c>
      <c r="H883">
        <f>IF($D883&lt;4,VLOOKUP($F883,Sheet1!$B:$L,5,0),IF(AND($D883=4,$A883=10),VLOOKUP($F883,Sheet1!$B:$L,5,0),-VLOOKUP($F883,Sheet1!$B:$L,5,0)))</f>
        <v>0</v>
      </c>
      <c r="I883">
        <f>VLOOKUP($F883,Sheet1!$B:$L,6,0)</f>
        <v>-100</v>
      </c>
      <c r="J883" t="str">
        <f>IF($D883&lt;4,VLOOKUP($F883,Sheet1!$B:$L,7,0),IF($D883=4,LEFT(VLOOKUP($F883,Sheet1!$B:$L,7,0),LEN(VLOOKUP($F883,Sheet1!$B:$L,7,0))-1)&amp;INT($A883/10),0))</f>
        <v>action_skill_quanji_lvse</v>
      </c>
      <c r="K883" t="str">
        <f>VLOOKUP($F883,Sheet1!$B:$L,8,0)</f>
        <v>action_gedou_pt_hit_1</v>
      </c>
      <c r="L883">
        <f>VLOOKUP($F883,Sheet1!$B:$L,9,0)</f>
        <v>0</v>
      </c>
      <c r="M883" s="61">
        <f>VLOOKUP($F883,Sheet1!$B:$L,10,0)</f>
        <v>0</v>
      </c>
    </row>
    <row r="884" spans="1:13">
      <c r="A884">
        <v>10</v>
      </c>
      <c r="B884">
        <v>3004522</v>
      </c>
      <c r="C884" t="s">
        <v>0</v>
      </c>
      <c r="D884">
        <v>2</v>
      </c>
      <c r="E884" t="s">
        <v>1745</v>
      </c>
      <c r="F884" t="str">
        <f t="shared" si="13"/>
        <v>金属骑士2</v>
      </c>
      <c r="G884">
        <f>VLOOKUP($F884,Sheet1!$B:$L,4,0)</f>
        <v>9</v>
      </c>
      <c r="H884">
        <f>IF($D884&lt;4,VLOOKUP($F884,Sheet1!$B:$L,5,0),IF(AND($D884=4,$A884=10),VLOOKUP($F884,Sheet1!$B:$L,5,0),-VLOOKUP($F884,Sheet1!$B:$L,5,0)))</f>
        <v>0</v>
      </c>
      <c r="I884">
        <f>VLOOKUP($F884,Sheet1!$B:$L,6,0)</f>
        <v>-100</v>
      </c>
      <c r="J884" t="str">
        <f>IF($D884&lt;4,VLOOKUP($F884,Sheet1!$B:$L,7,0),IF($D884=4,LEFT(VLOOKUP($F884,Sheet1!$B:$L,7,0),LEN(VLOOKUP($F884,Sheet1!$B:$L,7,0))-1)&amp;INT($A884/10),0))</f>
        <v>action_skill_daodan_1</v>
      </c>
      <c r="K884" t="str">
        <f>VLOOKUP($F884,Sheet1!$B:$L,8,0)</f>
        <v>action_huo_hit_1</v>
      </c>
      <c r="L884">
        <f>VLOOKUP($F884,Sheet1!$B:$L,9,0)</f>
        <v>0</v>
      </c>
      <c r="M884" s="61">
        <f>VLOOKUP($F884,Sheet1!$B:$L,10,0)</f>
        <v>0</v>
      </c>
    </row>
    <row r="885" spans="1:13">
      <c r="A885">
        <v>10</v>
      </c>
      <c r="B885">
        <v>4000122</v>
      </c>
      <c r="C885" t="s">
        <v>34</v>
      </c>
      <c r="D885">
        <v>2</v>
      </c>
      <c r="E885" t="s">
        <v>1745</v>
      </c>
      <c r="F885" t="str">
        <f t="shared" si="13"/>
        <v>波罗斯2</v>
      </c>
      <c r="G885">
        <f>VLOOKUP($F885,Sheet1!$B:$L,4,0)</f>
        <v>2</v>
      </c>
      <c r="H885">
        <f>IF($D885&lt;4,VLOOKUP($F885,Sheet1!$B:$L,5,0),IF(AND($D885=4,$A885=10),VLOOKUP($F885,Sheet1!$B:$L,5,0),-VLOOKUP($F885,Sheet1!$B:$L,5,0)))</f>
        <v>0</v>
      </c>
      <c r="I885">
        <f>VLOOKUP($F885,Sheet1!$B:$L,6,0)</f>
        <v>-200</v>
      </c>
      <c r="J885" t="str">
        <f>IF($D885&lt;4,VLOOKUP($F885,Sheet1!$B:$L,7,0),IF($D885=4,LEFT(VLOOKUP($F885,Sheet1!$B:$L,7,0),LEN(VLOOKUP($F885,Sheet1!$B:$L,7,0))-1)&amp;INT($A885/10),0))</f>
        <v>action_skill_liuxingbaofa</v>
      </c>
      <c r="K885" t="str">
        <f>VLOOKUP($F885,Sheet1!$B:$L,8,0)</f>
        <v>action_hit_1</v>
      </c>
      <c r="L885" t="str">
        <f>VLOOKUP($F885,Sheet1!$B:$L,9,0)</f>
        <v>action_jiaxue_hit_1</v>
      </c>
      <c r="M885" s="61">
        <f>VLOOKUP($F885,Sheet1!$B:$L,10,0)</f>
        <v>0</v>
      </c>
    </row>
    <row r="886" spans="1:13">
      <c r="A886">
        <v>10</v>
      </c>
      <c r="B886">
        <v>4004522</v>
      </c>
      <c r="C886" t="s">
        <v>32</v>
      </c>
      <c r="D886">
        <v>2</v>
      </c>
      <c r="E886" t="s">
        <v>1745</v>
      </c>
      <c r="F886" t="str">
        <f t="shared" si="13"/>
        <v>饿狼2</v>
      </c>
      <c r="G886">
        <f>VLOOKUP($F886,Sheet1!$B:$L,4,0)</f>
        <v>2</v>
      </c>
      <c r="H886">
        <f>IF($D886&lt;4,VLOOKUP($F886,Sheet1!$B:$L,5,0),IF(AND($D886=4,$A886=10),VLOOKUP($F886,Sheet1!$B:$L,5,0),-VLOOKUP($F886,Sheet1!$B:$L,5,0)))</f>
        <v>0</v>
      </c>
      <c r="I886">
        <f>VLOOKUP($F886,Sheet1!$B:$L,6,0)</f>
        <v>-150</v>
      </c>
      <c r="J886" t="str">
        <f>IF($D886&lt;4,VLOOKUP($F886,Sheet1!$B:$L,7,0),IF($D886=4,LEFT(VLOOKUP($F886,Sheet1!$B:$L,7,0),LEN(VLOOKUP($F886,Sheet1!$B:$L,7,0))-1)&amp;INT($A886/10),0))</f>
        <v>action_skill_liushuiyansuiquan_1</v>
      </c>
      <c r="K886" t="str">
        <f>VLOOKUP($F886,Sheet1!$B:$L,8,0)</f>
        <v>action_hit_1</v>
      </c>
      <c r="L886">
        <f>VLOOKUP($F886,Sheet1!$B:$L,9,0)</f>
        <v>0</v>
      </c>
      <c r="M886" s="61">
        <f>VLOOKUP($F886,Sheet1!$B:$L,10,0)</f>
        <v>0</v>
      </c>
    </row>
    <row r="887" spans="1:13">
      <c r="A887">
        <v>10</v>
      </c>
      <c r="B887">
        <v>1000122</v>
      </c>
      <c r="C887" t="s">
        <v>28</v>
      </c>
      <c r="D887">
        <v>2</v>
      </c>
      <c r="E887" t="s">
        <v>1745</v>
      </c>
      <c r="F887" t="str">
        <f t="shared" si="13"/>
        <v>小龙卷2</v>
      </c>
      <c r="G887">
        <f>VLOOKUP($F887,Sheet1!$B:$L,4,0)</f>
        <v>2</v>
      </c>
      <c r="H887">
        <f>IF($D887&lt;4,VLOOKUP($F887,Sheet1!$B:$L,5,0),IF(AND($D887=4,$A887=10),VLOOKUP($F887,Sheet1!$B:$L,5,0),-VLOOKUP($F887,Sheet1!$B:$L,5,0)))</f>
        <v>0</v>
      </c>
      <c r="I887">
        <f>VLOOKUP($F887,Sheet1!$B:$L,6,0)</f>
        <v>-100</v>
      </c>
      <c r="J887" t="str">
        <f>IF($D887&lt;4,VLOOKUP($F887,Sheet1!$B:$L,7,0),IF($D887=4,LEFT(VLOOKUP($F887,Sheet1!$B:$L,7,0),LEN(VLOOKUP($F887,Sheet1!$B:$L,7,0))-1)&amp;INT($A887/10),0))</f>
        <v>action_skill_chaonengliuxing</v>
      </c>
      <c r="K887" t="str">
        <f>VLOOKUP($F887,Sheet1!$B:$L,8,0)</f>
        <v>action_huo_hit_1</v>
      </c>
      <c r="L887">
        <f>VLOOKUP($F887,Sheet1!$B:$L,9,0)</f>
        <v>0</v>
      </c>
      <c r="M887" s="61">
        <f>VLOOKUP($F887,Sheet1!$B:$L,10,0)</f>
        <v>0</v>
      </c>
    </row>
    <row r="888" spans="1:13">
      <c r="A888">
        <v>10</v>
      </c>
      <c r="B888">
        <v>1005622</v>
      </c>
      <c r="C888" t="s">
        <v>21</v>
      </c>
      <c r="D888">
        <v>2</v>
      </c>
      <c r="E888" t="s">
        <v>1745</v>
      </c>
      <c r="F888" t="str">
        <f t="shared" si="13"/>
        <v>音速索尼克2</v>
      </c>
      <c r="G888">
        <f>VLOOKUP($F888,Sheet1!$B:$L,4,0)</f>
        <v>2</v>
      </c>
      <c r="H888">
        <f>IF($D888&lt;4,VLOOKUP($F888,Sheet1!$B:$L,5,0),IF(AND($D888=4,$A888=10),VLOOKUP($F888,Sheet1!$B:$L,5,0),-VLOOKUP($F888,Sheet1!$B:$L,5,0)))</f>
        <v>0</v>
      </c>
      <c r="I888">
        <f>VLOOKUP($F888,Sheet1!$B:$L,6,0)</f>
        <v>-200</v>
      </c>
      <c r="J888" t="str">
        <f>IF($D888&lt;4,VLOOKUP($F888,Sheet1!$B:$L,7,0),IF($D888=4,LEFT(VLOOKUP($F888,Sheet1!$B:$L,7,0),LEN(VLOOKUP($F888,Sheet1!$B:$L,7,0))-1)&amp;INT($A888/10),0))</f>
        <v>action_skill_shiyingzang</v>
      </c>
      <c r="K888" t="str">
        <f>VLOOKUP($F888,Sheet1!$B:$L,8,0)</f>
        <v>action_hit_daoguang_zise</v>
      </c>
      <c r="L888">
        <f>VLOOKUP($F888,Sheet1!$B:$L,9,0)</f>
        <v>0</v>
      </c>
      <c r="M888" s="61">
        <f>VLOOKUP($F888,Sheet1!$B:$L,10,0)</f>
        <v>0</v>
      </c>
    </row>
    <row r="889" spans="1:13">
      <c r="A889">
        <v>20</v>
      </c>
      <c r="B889">
        <v>1001213</v>
      </c>
      <c r="C889" t="s">
        <v>41</v>
      </c>
      <c r="D889">
        <v>2</v>
      </c>
      <c r="E889" t="s">
        <v>1755</v>
      </c>
      <c r="F889" t="str">
        <f t="shared" si="13"/>
        <v>僵尸男2</v>
      </c>
      <c r="G889">
        <f>VLOOKUP($F889,Sheet1!$B:$L,4,0)</f>
        <v>1</v>
      </c>
      <c r="H889">
        <f>IF($D889&lt;4,VLOOKUP($F889,Sheet1!$B:$L,5,0),IF(AND($D889=4,$A889=10),VLOOKUP($F889,Sheet1!$B:$L,5,0),-VLOOKUP($F889,Sheet1!$B:$L,5,0)))</f>
        <v>0</v>
      </c>
      <c r="I889">
        <f>VLOOKUP($F889,Sheet1!$B:$L,6,0)</f>
        <v>0</v>
      </c>
      <c r="J889" t="str">
        <f>IF($D889&lt;4,VLOOKUP($F889,Sheet1!$B:$L,7,0),IF($D889=4,LEFT(VLOOKUP($F889,Sheet1!$B:$L,7,0),LEN(VLOOKUP($F889,Sheet1!$B:$L,7,0))-1)&amp;INT($A889/10),0))</f>
        <v>action_jiaxue_skill_1</v>
      </c>
      <c r="K889" t="str">
        <f>VLOOKUP($F889,Sheet1!$B:$L,8,0)</f>
        <v>action_jiaxue_hit_1</v>
      </c>
      <c r="L889" t="str">
        <f>VLOOKUP($F889,Sheet1!$B:$L,9,0)</f>
        <v>action_jiaxue_hit_1</v>
      </c>
      <c r="M889" s="61">
        <f>VLOOKUP($F889,Sheet1!$B:$L,10,0)</f>
        <v>0</v>
      </c>
    </row>
    <row r="890" spans="1:13">
      <c r="A890">
        <v>10</v>
      </c>
      <c r="B890">
        <v>1002313</v>
      </c>
      <c r="C890" t="s">
        <v>44</v>
      </c>
      <c r="D890">
        <v>2</v>
      </c>
      <c r="E890" t="s">
        <v>1747</v>
      </c>
      <c r="F890" t="str">
        <f t="shared" si="13"/>
        <v>金属球棒2</v>
      </c>
      <c r="G890">
        <f>VLOOKUP($F890,Sheet1!$B:$L,4,0)</f>
        <v>7</v>
      </c>
      <c r="H890">
        <f>IF($D890&lt;4,VLOOKUP($F890,Sheet1!$B:$L,5,0),IF(AND($D890=4,$A890=10),VLOOKUP($F890,Sheet1!$B:$L,5,0),-VLOOKUP($F890,Sheet1!$B:$L,5,0)))</f>
        <v>0</v>
      </c>
      <c r="I890">
        <f>VLOOKUP($F890,Sheet1!$B:$L,6,0)</f>
        <v>-100</v>
      </c>
      <c r="J890" t="str">
        <f>IF($D890&lt;4,VLOOKUP($F890,Sheet1!$B:$L,7,0),IF($D890=4,LEFT(VLOOKUP($F890,Sheet1!$B:$L,7,0),LEN(VLOOKUP($F890,Sheet1!$B:$L,7,0))-1)&amp;INT($A890/10),0))</f>
        <v>action_skill_jinsedaoguang</v>
      </c>
      <c r="K890" t="str">
        <f>VLOOKUP($F890,Sheet1!$B:$L,8,0)</f>
        <v>action_hit_jinsedaoguang</v>
      </c>
      <c r="L890">
        <f>VLOOKUP($F890,Sheet1!$B:$L,9,0)</f>
        <v>0</v>
      </c>
      <c r="M890" s="61">
        <f>VLOOKUP($F890,Sheet1!$B:$L,10,0)</f>
        <v>0</v>
      </c>
    </row>
    <row r="891" spans="1:13">
      <c r="A891">
        <v>20</v>
      </c>
      <c r="B891">
        <v>1003413</v>
      </c>
      <c r="C891" t="s">
        <v>319</v>
      </c>
      <c r="D891">
        <v>2</v>
      </c>
      <c r="E891" t="s">
        <v>1748</v>
      </c>
      <c r="F891" t="str">
        <f t="shared" si="13"/>
        <v>闪光佛莱士2</v>
      </c>
      <c r="G891">
        <f>VLOOKUP($F891,Sheet1!$B:$L,4,0)</f>
        <v>2</v>
      </c>
      <c r="H891">
        <f>IF($D891&lt;4,VLOOKUP($F891,Sheet1!$B:$L,5,0),IF(AND($D891=4,$A891=10),VLOOKUP($F891,Sheet1!$B:$L,5,0),-VLOOKUP($F891,Sheet1!$B:$L,5,0)))</f>
        <v>0</v>
      </c>
      <c r="I891">
        <f>VLOOKUP($F891,Sheet1!$B:$L,6,0)</f>
        <v>0</v>
      </c>
      <c r="J891" t="str">
        <f>IF($D891&lt;4,VLOOKUP($F891,Sheet1!$B:$L,7,0),IF($D891=4,LEFT(VLOOKUP($F891,Sheet1!$B:$L,7,0),LEN(VLOOKUP($F891,Sheet1!$B:$L,7,0))-1)&amp;INT($A891/10),0))</f>
        <v>action_skill_jinsedaoguang</v>
      </c>
      <c r="K891" t="str">
        <f>VLOOKUP($F891,Sheet1!$B:$L,8,0)</f>
        <v>action_hit_jinsedaoguang</v>
      </c>
      <c r="L891">
        <f>VLOOKUP($F891,Sheet1!$B:$L,9,0)</f>
        <v>0</v>
      </c>
      <c r="M891" s="61">
        <f>VLOOKUP($F891,Sheet1!$B:$L,10,0)</f>
        <v>0</v>
      </c>
    </row>
    <row r="892" spans="1:13">
      <c r="A892">
        <v>10</v>
      </c>
      <c r="B892">
        <v>1004513</v>
      </c>
      <c r="C892" t="s">
        <v>324</v>
      </c>
      <c r="D892">
        <v>2</v>
      </c>
      <c r="E892" t="s">
        <v>1745</v>
      </c>
      <c r="F892" t="str">
        <f t="shared" si="13"/>
        <v>狮子兽王2</v>
      </c>
      <c r="G892">
        <f>VLOOKUP($F892,Sheet1!$B:$L,4,0)</f>
        <v>2</v>
      </c>
      <c r="H892">
        <f>IF($D892&lt;4,VLOOKUP($F892,Sheet1!$B:$L,5,0),IF(AND($D892=4,$A892=10),VLOOKUP($F892,Sheet1!$B:$L,5,0),-VLOOKUP($F892,Sheet1!$B:$L,5,0)))</f>
        <v>0</v>
      </c>
      <c r="I892">
        <f>VLOOKUP($F892,Sheet1!$B:$L,6,0)</f>
        <v>-100</v>
      </c>
      <c r="J892" t="str">
        <f>IF($D892&lt;4,VLOOKUP($F892,Sheet1!$B:$L,7,0),IF($D892=4,LEFT(VLOOKUP($F892,Sheet1!$B:$L,7,0),LEN(VLOOKUP($F892,Sheet1!$B:$L,7,0))-1)&amp;INT($A892/10),0))</f>
        <v>action_gedou_skill_1</v>
      </c>
      <c r="K892" t="str">
        <f>VLOOKUP($F892,Sheet1!$B:$L,8,0)</f>
        <v>action_gedou_hit_1</v>
      </c>
      <c r="L892">
        <f>VLOOKUP($F892,Sheet1!$B:$L,9,0)</f>
        <v>0</v>
      </c>
      <c r="M892" s="61">
        <f>VLOOKUP($F892,Sheet1!$B:$L,10,0)</f>
        <v>0</v>
      </c>
    </row>
    <row r="893" spans="1:13">
      <c r="A893">
        <v>20</v>
      </c>
      <c r="B893">
        <v>1006713</v>
      </c>
      <c r="C893" t="s">
        <v>51</v>
      </c>
      <c r="D893">
        <v>2</v>
      </c>
      <c r="E893" t="s">
        <v>1749</v>
      </c>
      <c r="F893" t="str">
        <f t="shared" si="13"/>
        <v>吹雪2</v>
      </c>
      <c r="G893">
        <f>VLOOKUP($F893,Sheet1!$B:$L,4,0)</f>
        <v>2</v>
      </c>
      <c r="H893">
        <f>IF($D893&lt;4,VLOOKUP($F893,Sheet1!$B:$L,5,0),IF(AND($D893=4,$A893=10),VLOOKUP($F893,Sheet1!$B:$L,5,0),-VLOOKUP($F893,Sheet1!$B:$L,5,0)))</f>
        <v>0</v>
      </c>
      <c r="I893">
        <f>VLOOKUP($F893,Sheet1!$B:$L,6,0)</f>
        <v>-100</v>
      </c>
      <c r="J893" t="str">
        <f>IF($D893&lt;4,VLOOKUP($F893,Sheet1!$B:$L,7,0),IF($D893=4,LEFT(VLOOKUP($F893,Sheet1!$B:$L,7,0),LEN(VLOOKUP($F893,Sheet1!$B:$L,7,0))-1)&amp;INT($A893/10),0))</f>
        <v>action_skill_diyulan_1</v>
      </c>
      <c r="K893" t="str">
        <f>VLOOKUP($F893,Sheet1!$B:$L,8,0)</f>
        <v>action_hit_1</v>
      </c>
      <c r="L893">
        <f>VLOOKUP($F893,Sheet1!$B:$L,9,0)</f>
        <v>0</v>
      </c>
      <c r="M893" s="61">
        <f>VLOOKUP($F893,Sheet1!$B:$L,10,0)</f>
        <v>0</v>
      </c>
    </row>
    <row r="894" spans="1:13">
      <c r="A894">
        <v>20</v>
      </c>
      <c r="B894">
        <v>1008913</v>
      </c>
      <c r="C894" t="s">
        <v>49</v>
      </c>
      <c r="D894">
        <v>2</v>
      </c>
      <c r="E894" t="s">
        <v>1749</v>
      </c>
      <c r="F894" t="str">
        <f t="shared" si="13"/>
        <v>格洛里巴斯2</v>
      </c>
      <c r="G894">
        <f>VLOOKUP($F894,Sheet1!$B:$L,4,0)</f>
        <v>1</v>
      </c>
      <c r="H894">
        <f>IF($D894&lt;4,VLOOKUP($F894,Sheet1!$B:$L,5,0),IF(AND($D894=4,$A894=10),VLOOKUP($F894,Sheet1!$B:$L,5,0),-VLOOKUP($F894,Sheet1!$B:$L,5,0)))</f>
        <v>0</v>
      </c>
      <c r="I894">
        <f>VLOOKUP($F894,Sheet1!$B:$L,6,0)</f>
        <v>0</v>
      </c>
      <c r="J894" t="str">
        <f>IF($D894&lt;4,VLOOKUP($F894,Sheet1!$B:$L,7,0),IF($D894=4,LEFT(VLOOKUP($F894,Sheet1!$B:$L,7,0),LEN(VLOOKUP($F894,Sheet1!$B:$L,7,0))-1)&amp;INT($A894/10),0))</f>
        <v>action_du_skill_1</v>
      </c>
      <c r="K894" t="str">
        <f>VLOOKUP($F894,Sheet1!$B:$L,8,0)</f>
        <v>action_du_hit_1</v>
      </c>
      <c r="L894">
        <f>VLOOKUP($F894,Sheet1!$B:$L,9,0)</f>
        <v>0</v>
      </c>
      <c r="M894" s="61">
        <f>VLOOKUP($F894,Sheet1!$B:$L,10,0)</f>
        <v>0</v>
      </c>
    </row>
    <row r="895" spans="1:13">
      <c r="A895">
        <v>10</v>
      </c>
      <c r="B895">
        <v>1011113</v>
      </c>
      <c r="C895" t="s">
        <v>70</v>
      </c>
      <c r="D895">
        <v>2</v>
      </c>
      <c r="E895" t="s">
        <v>1751</v>
      </c>
      <c r="F895" t="str">
        <f t="shared" si="13"/>
        <v>格鲁甘修鲁2</v>
      </c>
      <c r="G895">
        <f>VLOOKUP($F895,Sheet1!$B:$L,4,0)</f>
        <v>1</v>
      </c>
      <c r="H895">
        <f>IF($D895&lt;4,VLOOKUP($F895,Sheet1!$B:$L,5,0),IF(AND($D895=4,$A895=10),VLOOKUP($F895,Sheet1!$B:$L,5,0),-VLOOKUP($F895,Sheet1!$B:$L,5,0)))</f>
        <v>0</v>
      </c>
      <c r="I895">
        <f>VLOOKUP($F895,Sheet1!$B:$L,6,0)</f>
        <v>0</v>
      </c>
      <c r="J895" t="str">
        <f>IF($D895&lt;4,VLOOKUP($F895,Sheet1!$B:$L,7,0),IF($D895=4,LEFT(VLOOKUP($F895,Sheet1!$B:$L,7,0),LEN(VLOOKUP($F895,Sheet1!$B:$L,7,0))-1)&amp;INT($A895/10),0))</f>
        <v>action_yanshi_skill_1</v>
      </c>
      <c r="K895" t="str">
        <f>VLOOKUP($F895,Sheet1!$B:$L,8,0)</f>
        <v>action_yanshi_hit_1</v>
      </c>
      <c r="L895">
        <f>VLOOKUP($F895,Sheet1!$B:$L,9,0)</f>
        <v>0</v>
      </c>
      <c r="M895" s="61">
        <f>VLOOKUP($F895,Sheet1!$B:$L,10,0)</f>
        <v>0</v>
      </c>
    </row>
    <row r="896" spans="1:13">
      <c r="A896">
        <v>20</v>
      </c>
      <c r="B896">
        <v>1012213</v>
      </c>
      <c r="C896" t="s">
        <v>322</v>
      </c>
      <c r="D896">
        <v>2</v>
      </c>
      <c r="E896" t="s">
        <v>1749</v>
      </c>
      <c r="F896" t="str">
        <f t="shared" si="13"/>
        <v>武装大猩猩2</v>
      </c>
      <c r="G896">
        <f>VLOOKUP($F896,Sheet1!$B:$L,4,0)</f>
        <v>5</v>
      </c>
      <c r="H896">
        <f>IF($D896&lt;4,VLOOKUP($F896,Sheet1!$B:$L,5,0),IF(AND($D896=4,$A896=10),VLOOKUP($F896,Sheet1!$B:$L,5,0),-VLOOKUP($F896,Sheet1!$B:$L,5,0)))</f>
        <v>-100</v>
      </c>
      <c r="I896">
        <f>VLOOKUP($F896,Sheet1!$B:$L,6,0)</f>
        <v>-70</v>
      </c>
      <c r="J896" t="str">
        <f>IF($D896&lt;4,VLOOKUP($F896,Sheet1!$B:$L,7,0),IF($D896=4,LEFT(VLOOKUP($F896,Sheet1!$B:$L,7,0),LEN(VLOOKUP($F896,Sheet1!$B:$L,7,0))-1)&amp;INT($A896/10),0))</f>
        <v>action_gedou_skill_1</v>
      </c>
      <c r="K896" t="str">
        <f>VLOOKUP($F896,Sheet1!$B:$L,8,0)</f>
        <v>action_gedou_hit_1</v>
      </c>
      <c r="L896">
        <f>VLOOKUP($F896,Sheet1!$B:$L,9,0)</f>
        <v>0</v>
      </c>
      <c r="M896" s="61">
        <f>VLOOKUP($F896,Sheet1!$B:$L,10,0)</f>
        <v>0</v>
      </c>
    </row>
    <row r="897" spans="1:13">
      <c r="A897">
        <v>10</v>
      </c>
      <c r="B897">
        <v>1014413</v>
      </c>
      <c r="C897" t="s">
        <v>4</v>
      </c>
      <c r="D897">
        <v>2</v>
      </c>
      <c r="E897" t="s">
        <v>1747</v>
      </c>
      <c r="F897" t="str">
        <f t="shared" si="13"/>
        <v>海带人2</v>
      </c>
      <c r="G897">
        <f>VLOOKUP($F897,Sheet1!$B:$L,4,0)</f>
        <v>7</v>
      </c>
      <c r="H897">
        <f>IF($D897&lt;4,VLOOKUP($F897,Sheet1!$B:$L,5,0),IF(AND($D897=4,$A897=10),VLOOKUP($F897,Sheet1!$B:$L,5,0),-VLOOKUP($F897,Sheet1!$B:$L,5,0)))</f>
        <v>0</v>
      </c>
      <c r="I897">
        <f>VLOOKUP($F897,Sheet1!$B:$L,6,0)</f>
        <v>-150</v>
      </c>
      <c r="J897" t="str">
        <f>IF($D897&lt;4,VLOOKUP($F897,Sheet1!$B:$L,7,0),IF($D897=4,LEFT(VLOOKUP($F897,Sheet1!$B:$L,7,0),LEN(VLOOKUP($F897,Sheet1!$B:$L,7,0))-1)&amp;INT($A897/10),0))</f>
        <v>action_skill_haifeisi</v>
      </c>
      <c r="K897" t="str">
        <f>VLOOKUP($F897,Sheet1!$B:$L,8,0)</f>
        <v>action_gedou_pt_hit_1</v>
      </c>
      <c r="L897">
        <f>VLOOKUP($F897,Sheet1!$B:$L,9,0)</f>
        <v>0</v>
      </c>
      <c r="M897" s="61">
        <f>VLOOKUP($F897,Sheet1!$B:$L,10,0)</f>
        <v>0</v>
      </c>
    </row>
    <row r="898" spans="1:13">
      <c r="A898">
        <v>30</v>
      </c>
      <c r="B898">
        <v>2001213</v>
      </c>
      <c r="C898" t="s">
        <v>46</v>
      </c>
      <c r="D898">
        <v>2</v>
      </c>
      <c r="E898" t="s">
        <v>1757</v>
      </c>
      <c r="F898" t="str">
        <f t="shared" si="13"/>
        <v>杰诺斯2</v>
      </c>
      <c r="G898">
        <f>VLOOKUP($F898,Sheet1!$B:$L,4,0)</f>
        <v>2</v>
      </c>
      <c r="H898">
        <f>IF($D898&lt;4,VLOOKUP($F898,Sheet1!$B:$L,5,0),IF(AND($D898=4,$A898=10),VLOOKUP($F898,Sheet1!$B:$L,5,0),-VLOOKUP($F898,Sheet1!$B:$L,5,0)))</f>
        <v>0</v>
      </c>
      <c r="I898">
        <f>VLOOKUP($F898,Sheet1!$B:$L,6,0)</f>
        <v>-100</v>
      </c>
      <c r="J898" t="str">
        <f>IF($D898&lt;4,VLOOKUP($F898,Sheet1!$B:$L,7,0),IF($D898=4,LEFT(VLOOKUP($F898,Sheet1!$B:$L,7,0),LEN(VLOOKUP($F898,Sheet1!$B:$L,7,0))-1)&amp;INT($A898/10),0))</f>
        <v>action_skill_ranshao</v>
      </c>
      <c r="K898" t="str">
        <f>VLOOKUP($F898,Sheet1!$B:$L,8,0)</f>
        <v>action_huo_hit_1</v>
      </c>
      <c r="L898">
        <f>VLOOKUP($F898,Sheet1!$B:$L,9,0)</f>
        <v>0</v>
      </c>
      <c r="M898" s="61">
        <f>VLOOKUP($F898,Sheet1!$B:$L,10,0)</f>
        <v>0</v>
      </c>
    </row>
    <row r="899" spans="1:13">
      <c r="A899">
        <v>10</v>
      </c>
      <c r="B899">
        <v>2002313</v>
      </c>
      <c r="C899" t="s">
        <v>37</v>
      </c>
      <c r="D899">
        <v>2</v>
      </c>
      <c r="E899" t="s">
        <v>1754</v>
      </c>
      <c r="F899" t="str">
        <f t="shared" si="13"/>
        <v>甜心假面2</v>
      </c>
      <c r="G899">
        <f>VLOOKUP($F899,Sheet1!$B:$L,4,0)</f>
        <v>2</v>
      </c>
      <c r="H899">
        <f>IF($D899&lt;4,VLOOKUP($F899,Sheet1!$B:$L,5,0),IF(AND($D899=4,$A899=10),VLOOKUP($F899,Sheet1!$B:$L,5,0),-VLOOKUP($F899,Sheet1!$B:$L,5,0)))</f>
        <v>0</v>
      </c>
      <c r="I899">
        <f>VLOOKUP($F899,Sheet1!$B:$L,6,0)</f>
        <v>-50</v>
      </c>
      <c r="J899" t="str">
        <f>IF($D899&lt;4,VLOOKUP($F899,Sheet1!$B:$L,7,0),IF($D899=4,LEFT(VLOOKUP($F899,Sheet1!$B:$L,7,0),LEN(VLOOKUP($F899,Sheet1!$B:$L,7,0))-1)&amp;INT($A899/10),0))</f>
        <v>action_skill_shandian</v>
      </c>
      <c r="K899" t="str">
        <f>VLOOKUP($F899,Sheet1!$B:$L,8,0)</f>
        <v>action_skill_shandian_hit</v>
      </c>
      <c r="L899">
        <f>VLOOKUP($F899,Sheet1!$B:$L,9,0)</f>
        <v>0</v>
      </c>
      <c r="M899" s="61">
        <f>VLOOKUP($F899,Sheet1!$B:$L,10,0)</f>
        <v>0</v>
      </c>
    </row>
    <row r="900" spans="1:13">
      <c r="A900">
        <v>10</v>
      </c>
      <c r="B900">
        <v>2003413</v>
      </c>
      <c r="C900" t="s">
        <v>67</v>
      </c>
      <c r="D900">
        <v>2</v>
      </c>
      <c r="E900" t="s">
        <v>1747</v>
      </c>
      <c r="F900" t="str">
        <f t="shared" si="13"/>
        <v>性感囚犯2</v>
      </c>
      <c r="G900">
        <f>VLOOKUP($F900,Sheet1!$B:$L,4,0)</f>
        <v>7</v>
      </c>
      <c r="H900">
        <f>IF($D900&lt;4,VLOOKUP($F900,Sheet1!$B:$L,5,0),IF(AND($D900=4,$A900=10),VLOOKUP($F900,Sheet1!$B:$L,5,0),-VLOOKUP($F900,Sheet1!$B:$L,5,0)))</f>
        <v>0</v>
      </c>
      <c r="I900">
        <f>VLOOKUP($F900,Sheet1!$B:$L,6,0)</f>
        <v>-100</v>
      </c>
      <c r="J900" t="str">
        <f>IF($D900&lt;4,VLOOKUP($F900,Sheet1!$B:$L,7,0),IF($D900=4,LEFT(VLOOKUP($F900,Sheet1!$B:$L,7,0),LEN(VLOOKUP($F900,Sheet1!$B:$L,7,0))-1)&amp;INT($A900/10),0))</f>
        <v>action_skill_quanji</v>
      </c>
      <c r="K900" t="str">
        <f>VLOOKUP($F900,Sheet1!$B:$L,8,0)</f>
        <v>action_gedou_pt_hit_1</v>
      </c>
      <c r="L900">
        <f>VLOOKUP($F900,Sheet1!$B:$L,9,0)</f>
        <v>0</v>
      </c>
      <c r="M900" s="61">
        <f>VLOOKUP($F900,Sheet1!$B:$L,10,0)</f>
        <v>0</v>
      </c>
    </row>
    <row r="901" spans="1:13">
      <c r="A901">
        <v>20</v>
      </c>
      <c r="B901">
        <v>2004513</v>
      </c>
      <c r="C901" t="s">
        <v>40</v>
      </c>
      <c r="D901">
        <v>2</v>
      </c>
      <c r="E901" t="s">
        <v>1749</v>
      </c>
      <c r="F901" t="str">
        <f t="shared" si="13"/>
        <v>背心尊者2</v>
      </c>
      <c r="G901">
        <f>VLOOKUP($F901,Sheet1!$B:$L,4,0)</f>
        <v>2</v>
      </c>
      <c r="H901">
        <f>IF($D901&lt;4,VLOOKUP($F901,Sheet1!$B:$L,5,0),IF(AND($D901=4,$A901=10),VLOOKUP($F901,Sheet1!$B:$L,5,0),-VLOOKUP($F901,Sheet1!$B:$L,5,0)))</f>
        <v>0</v>
      </c>
      <c r="I901">
        <f>VLOOKUP($F901,Sheet1!$B:$L,6,0)</f>
        <v>-100</v>
      </c>
      <c r="J901" t="str">
        <f>IF($D901&lt;4,VLOOKUP($F901,Sheet1!$B:$L,7,0),IF($D901=4,LEFT(VLOOKUP($F901,Sheet1!$B:$L,7,0),LEN(VLOOKUP($F901,Sheet1!$B:$L,7,0))-1)&amp;INT($A901/10),0))</f>
        <v>action_skill_quanji</v>
      </c>
      <c r="K901" t="str">
        <f>VLOOKUP($F901,Sheet1!$B:$L,8,0)</f>
        <v>action_gedou_pt_hit_1</v>
      </c>
      <c r="L901">
        <f>VLOOKUP($F901,Sheet1!$B:$L,9,0)</f>
        <v>0</v>
      </c>
      <c r="M901" s="61">
        <f>VLOOKUP($F901,Sheet1!$B:$L,10,0)</f>
        <v>0</v>
      </c>
    </row>
    <row r="902" spans="1:13">
      <c r="A902">
        <v>20</v>
      </c>
      <c r="B902">
        <v>2005613</v>
      </c>
      <c r="C902" t="s">
        <v>38</v>
      </c>
      <c r="D902">
        <v>2</v>
      </c>
      <c r="E902" t="s">
        <v>1747</v>
      </c>
      <c r="F902" t="str">
        <f t="shared" si="13"/>
        <v>超合金黑光2</v>
      </c>
      <c r="G902">
        <f>VLOOKUP($F902,Sheet1!$B:$L,4,0)</f>
        <v>7</v>
      </c>
      <c r="H902">
        <f>IF($D902&lt;4,VLOOKUP($F902,Sheet1!$B:$L,5,0),IF(AND($D902=4,$A902=10),VLOOKUP($F902,Sheet1!$B:$L,5,0),-VLOOKUP($F902,Sheet1!$B:$L,5,0)))</f>
        <v>0</v>
      </c>
      <c r="I902">
        <f>VLOOKUP($F902,Sheet1!$B:$L,6,0)</f>
        <v>-100</v>
      </c>
      <c r="J902" t="str">
        <f>IF($D902&lt;4,VLOOKUP($F902,Sheet1!$B:$L,7,0),IF($D902=4,LEFT(VLOOKUP($F902,Sheet1!$B:$L,7,0),LEN(VLOOKUP($F902,Sheet1!$B:$L,7,0))-1)&amp;INT($A902/10),0))</f>
        <v>action_skill_quanji_heise</v>
      </c>
      <c r="K902" t="str">
        <f>VLOOKUP($F902,Sheet1!$B:$L,8,0)</f>
        <v>action_gedou_hit_1</v>
      </c>
      <c r="L902">
        <f>VLOOKUP($F902,Sheet1!$B:$L,9,0)</f>
        <v>0</v>
      </c>
      <c r="M902" s="61">
        <f>VLOOKUP($F902,Sheet1!$B:$L,10,0)</f>
        <v>0</v>
      </c>
    </row>
    <row r="903" spans="1:13">
      <c r="A903">
        <v>20</v>
      </c>
      <c r="B903">
        <v>2006713</v>
      </c>
      <c r="C903" t="s">
        <v>43</v>
      </c>
      <c r="D903">
        <v>2</v>
      </c>
      <c r="E903" t="s">
        <v>1755</v>
      </c>
      <c r="F903" t="str">
        <f t="shared" ref="F903:F966" si="14">IF(TYPE($C903)=2,$C903&amp;$D903,INT($C903&amp;$D903))</f>
        <v>KING2</v>
      </c>
      <c r="G903">
        <f>VLOOKUP($F903,Sheet1!$B:$L,4,0)</f>
        <v>1</v>
      </c>
      <c r="H903">
        <f>IF($D903&lt;4,VLOOKUP($F903,Sheet1!$B:$L,5,0),IF(AND($D903=4,$A903=10),VLOOKUP($F903,Sheet1!$B:$L,5,0),-VLOOKUP($F903,Sheet1!$B:$L,5,0)))</f>
        <v>0</v>
      </c>
      <c r="I903">
        <f>VLOOKUP($F903,Sheet1!$B:$L,6,0)</f>
        <v>0</v>
      </c>
      <c r="J903" t="str">
        <f>IF($D903&lt;4,VLOOKUP($F903,Sheet1!$B:$L,7,0),IF($D903=4,LEFT(VLOOKUP($F903,Sheet1!$B:$L,7,0),LEN(VLOOKUP($F903,Sheet1!$B:$L,7,0))-1)&amp;INT($A903/10),0))</f>
        <v>action_jiaxue_skill_1</v>
      </c>
      <c r="K903" t="str">
        <f>VLOOKUP($F903,Sheet1!$B:$L,8,0)</f>
        <v>action_jiaxue_hit_1</v>
      </c>
      <c r="L903" t="str">
        <f>VLOOKUP($F903,Sheet1!$B:$L,9,0)</f>
        <v>action_jiaxue_hit_1</v>
      </c>
      <c r="M903" s="61">
        <f>VLOOKUP($F903,Sheet1!$B:$L,10,0)</f>
        <v>0</v>
      </c>
    </row>
    <row r="904" spans="1:13">
      <c r="A904">
        <v>10</v>
      </c>
      <c r="B904">
        <v>2008913</v>
      </c>
      <c r="C904" t="s">
        <v>52</v>
      </c>
      <c r="D904">
        <v>2</v>
      </c>
      <c r="E904" t="s">
        <v>1751</v>
      </c>
      <c r="F904" t="str">
        <f t="shared" si="14"/>
        <v>警犬侠2</v>
      </c>
      <c r="G904">
        <f>VLOOKUP($F904,Sheet1!$B:$L,4,0)</f>
        <v>3</v>
      </c>
      <c r="H904">
        <f>IF($D904&lt;4,VLOOKUP($F904,Sheet1!$B:$L,5,0),IF(AND($D904=4,$A904=10),VLOOKUP($F904,Sheet1!$B:$L,5,0),-VLOOKUP($F904,Sheet1!$B:$L,5,0)))</f>
        <v>-100</v>
      </c>
      <c r="I904">
        <f>VLOOKUP($F904,Sheet1!$B:$L,6,0)</f>
        <v>-70</v>
      </c>
      <c r="J904" t="str">
        <f>IF($D904&lt;4,VLOOKUP($F904,Sheet1!$B:$L,7,0),IF($D904=4,LEFT(VLOOKUP($F904,Sheet1!$B:$L,7,0),LEN(VLOOKUP($F904,Sheet1!$B:$L,7,0))-1)&amp;INT($A904/10),0))</f>
        <v>action_skill_lizhua</v>
      </c>
      <c r="K904" t="str">
        <f>VLOOKUP($F904,Sheet1!$B:$L,8,0)</f>
        <v>action__hit_1</v>
      </c>
      <c r="L904">
        <f>VLOOKUP($F904,Sheet1!$B:$L,9,0)</f>
        <v>0</v>
      </c>
      <c r="M904" s="61">
        <f>VLOOKUP($F904,Sheet1!$B:$L,10,0)</f>
        <v>0</v>
      </c>
    </row>
    <row r="905" spans="1:13">
      <c r="A905">
        <v>20</v>
      </c>
      <c r="B905">
        <v>2011113</v>
      </c>
      <c r="C905" t="s">
        <v>1753</v>
      </c>
      <c r="D905">
        <v>2</v>
      </c>
      <c r="E905" t="s">
        <v>1749</v>
      </c>
      <c r="F905" t="str">
        <f t="shared" si="14"/>
        <v>变异疫苗人2</v>
      </c>
      <c r="G905">
        <f>VLOOKUP($F905,Sheet1!$B:$L,4,0)</f>
        <v>5</v>
      </c>
      <c r="H905">
        <f>IF($D905&lt;4,VLOOKUP($F905,Sheet1!$B:$L,5,0),IF(AND($D905=4,$A905=10),VLOOKUP($F905,Sheet1!$B:$L,5,0),-VLOOKUP($F905,Sheet1!$B:$L,5,0)))</f>
        <v>0</v>
      </c>
      <c r="I905">
        <f>VLOOKUP($F905,Sheet1!$B:$L,6,0)</f>
        <v>-100</v>
      </c>
      <c r="J905" t="str">
        <f>IF($D905&lt;4,VLOOKUP($F905,Sheet1!$B:$L,7,0),IF($D905=4,LEFT(VLOOKUP($F905,Sheet1!$B:$L,7,0),LEN(VLOOKUP($F905,Sheet1!$B:$L,7,0))-1)&amp;INT($A905/10),0))</f>
        <v>action_skill_nengliangqiu_1</v>
      </c>
      <c r="K905" t="str">
        <f>VLOOKUP($F905,Sheet1!$B:$L,8,0)</f>
        <v>action_hit_1</v>
      </c>
      <c r="L905">
        <f>VLOOKUP($F905,Sheet1!$B:$L,9,0)</f>
        <v>0</v>
      </c>
      <c r="M905" s="61">
        <f>VLOOKUP($F905,Sheet1!$B:$L,10,0)</f>
        <v>0</v>
      </c>
    </row>
    <row r="906" spans="1:13">
      <c r="A906">
        <v>20</v>
      </c>
      <c r="B906">
        <v>2015513</v>
      </c>
      <c r="C906" t="s">
        <v>53</v>
      </c>
      <c r="D906">
        <v>2</v>
      </c>
      <c r="E906" t="s">
        <v>1750</v>
      </c>
      <c r="F906" t="str">
        <f t="shared" si="14"/>
        <v>猪神2</v>
      </c>
      <c r="G906">
        <f>VLOOKUP($F906,Sheet1!$B:$L,4,0)</f>
        <v>3</v>
      </c>
      <c r="H906">
        <f>IF($D906&lt;4,VLOOKUP($F906,Sheet1!$B:$L,5,0),IF(AND($D906=4,$A906=10),VLOOKUP($F906,Sheet1!$B:$L,5,0),-VLOOKUP($F906,Sheet1!$B:$L,5,0)))</f>
        <v>-100</v>
      </c>
      <c r="I906">
        <f>VLOOKUP($F906,Sheet1!$B:$L,6,0)</f>
        <v>-70</v>
      </c>
      <c r="J906" t="str">
        <f>IF($D906&lt;4,VLOOKUP($F906,Sheet1!$B:$L,7,0),IF($D906=4,LEFT(VLOOKUP($F906,Sheet1!$B:$L,7,0),LEN(VLOOKUP($F906,Sheet1!$B:$L,7,0))-1)&amp;INT($A906/10),0))</f>
        <v>action_skill_tunshi</v>
      </c>
      <c r="K906" t="str">
        <f>VLOOKUP($F906,Sheet1!$B:$L,8,0)</f>
        <v>action_skill_tunshi_hit</v>
      </c>
      <c r="L906">
        <f>VLOOKUP($F906,Sheet1!$B:$L,9,0)</f>
        <v>0</v>
      </c>
      <c r="M906" s="61">
        <f>VLOOKUP($F906,Sheet1!$B:$L,10,0)</f>
        <v>0</v>
      </c>
    </row>
    <row r="907" spans="1:13">
      <c r="A907">
        <v>20</v>
      </c>
      <c r="B907">
        <v>3001213</v>
      </c>
      <c r="C907" t="s">
        <v>3</v>
      </c>
      <c r="D907">
        <v>2</v>
      </c>
      <c r="E907" t="s">
        <v>1745</v>
      </c>
      <c r="F907" t="str">
        <f t="shared" si="14"/>
        <v>蚊女王2</v>
      </c>
      <c r="G907">
        <f>VLOOKUP($F907,Sheet1!$B:$L,4,0)</f>
        <v>2</v>
      </c>
      <c r="H907">
        <f>IF($D907&lt;4,VLOOKUP($F907,Sheet1!$B:$L,5,0),IF(AND($D907=4,$A907=10),VLOOKUP($F907,Sheet1!$B:$L,5,0),-VLOOKUP($F907,Sheet1!$B:$L,5,0)))</f>
        <v>0</v>
      </c>
      <c r="I907">
        <f>VLOOKUP($F907,Sheet1!$B:$L,6,0)</f>
        <v>-100</v>
      </c>
      <c r="J907" t="str">
        <f>IF($D907&lt;4,VLOOKUP($F907,Sheet1!$B:$L,7,0),IF($D907=4,LEFT(VLOOKUP($F907,Sheet1!$B:$L,7,0),LEN(VLOOKUP($F907,Sheet1!$B:$L,7,0))-1)&amp;INT($A907/10),0))</f>
        <v>action_skill_wenchongdingyao</v>
      </c>
      <c r="K907" t="str">
        <f>VLOOKUP($F907,Sheet1!$B:$L,8,0)</f>
        <v>action_skill_wenchongdingyao_hit</v>
      </c>
      <c r="L907">
        <f>VLOOKUP($F907,Sheet1!$B:$L,9,0)</f>
        <v>0</v>
      </c>
      <c r="M907" s="61">
        <f>VLOOKUP($F907,Sheet1!$B:$L,10,0)</f>
        <v>0</v>
      </c>
    </row>
    <row r="908" spans="1:13">
      <c r="A908">
        <v>20</v>
      </c>
      <c r="B908">
        <v>3002313</v>
      </c>
      <c r="C908" t="s">
        <v>57</v>
      </c>
      <c r="D908">
        <v>2</v>
      </c>
      <c r="E908" t="s">
        <v>1749</v>
      </c>
      <c r="F908" t="str">
        <f t="shared" si="14"/>
        <v>钻头武士2</v>
      </c>
      <c r="G908">
        <f>VLOOKUP($F908,Sheet1!$B:$L,4,0)</f>
        <v>2</v>
      </c>
      <c r="H908">
        <f>IF($D908&lt;4,VLOOKUP($F908,Sheet1!$B:$L,5,0),IF(AND($D908=4,$A908=10),VLOOKUP($F908,Sheet1!$B:$L,5,0),-VLOOKUP($F908,Sheet1!$B:$L,5,0)))</f>
        <v>0</v>
      </c>
      <c r="I908">
        <f>VLOOKUP($F908,Sheet1!$B:$L,6,0)</f>
        <v>0</v>
      </c>
      <c r="J908" t="str">
        <f>IF($D908&lt;4,VLOOKUP($F908,Sheet1!$B:$L,7,0),IF($D908=4,LEFT(VLOOKUP($F908,Sheet1!$B:$L,7,0),LEN(VLOOKUP($F908,Sheet1!$B:$L,7,0))-1)&amp;INT($A908/10),0))</f>
        <v>action_skill_yuanzizhan_1</v>
      </c>
      <c r="K908" t="str">
        <f>VLOOKUP($F908,Sheet1!$B:$L,8,0)</f>
        <v>action_hit_daoguang_1</v>
      </c>
      <c r="L908">
        <f>VLOOKUP($F908,Sheet1!$B:$L,9,0)</f>
        <v>0</v>
      </c>
      <c r="M908" s="61">
        <f>VLOOKUP($F908,Sheet1!$B:$L,10,0)</f>
        <v>0</v>
      </c>
    </row>
    <row r="909" spans="1:13">
      <c r="A909">
        <v>10</v>
      </c>
      <c r="B909">
        <v>3003413</v>
      </c>
      <c r="C909" t="s">
        <v>61</v>
      </c>
      <c r="D909">
        <v>2</v>
      </c>
      <c r="E909" t="s">
        <v>1748</v>
      </c>
      <c r="F909" t="str">
        <f t="shared" si="14"/>
        <v>外星女王2</v>
      </c>
      <c r="G909">
        <f>VLOOKUP($F909,Sheet1!$B:$L,4,0)</f>
        <v>1</v>
      </c>
      <c r="H909">
        <f>IF($D909&lt;4,VLOOKUP($F909,Sheet1!$B:$L,5,0),IF(AND($D909=4,$A909=10),VLOOKUP($F909,Sheet1!$B:$L,5,0),-VLOOKUP($F909,Sheet1!$B:$L,5,0)))</f>
        <v>0</v>
      </c>
      <c r="I909">
        <f>VLOOKUP($F909,Sheet1!$B:$L,6,0)</f>
        <v>0</v>
      </c>
      <c r="J909" t="str">
        <f>IF($D909&lt;4,VLOOKUP($F909,Sheet1!$B:$L,7,0),IF($D909=4,LEFT(VLOOKUP($F909,Sheet1!$B:$L,7,0),LEN(VLOOKUP($F909,Sheet1!$B:$L,7,0))-1)&amp;INT($A909/10),0))</f>
        <v>action_dian_skill_1</v>
      </c>
      <c r="K909" t="str">
        <f>VLOOKUP($F909,Sheet1!$B:$L,8,0)</f>
        <v>action_dian_hit_1</v>
      </c>
      <c r="L909">
        <f>VLOOKUP($F909,Sheet1!$B:$L,9,0)</f>
        <v>0</v>
      </c>
      <c r="M909" s="61">
        <f>VLOOKUP($F909,Sheet1!$B:$L,10,0)</f>
        <v>0</v>
      </c>
    </row>
    <row r="910" spans="1:13">
      <c r="A910">
        <v>10</v>
      </c>
      <c r="B910">
        <v>3005613</v>
      </c>
      <c r="C910" t="s">
        <v>64</v>
      </c>
      <c r="D910">
        <v>2</v>
      </c>
      <c r="E910" t="s">
        <v>1749</v>
      </c>
      <c r="F910" t="str">
        <f t="shared" si="14"/>
        <v>丘舞太刀2</v>
      </c>
      <c r="G910">
        <f>VLOOKUP($F910,Sheet1!$B:$L,4,0)</f>
        <v>2</v>
      </c>
      <c r="H910">
        <f>IF($D910&lt;4,VLOOKUP($F910,Sheet1!$B:$L,5,0),IF(AND($D910=4,$A910=10),VLOOKUP($F910,Sheet1!$B:$L,5,0),-VLOOKUP($F910,Sheet1!$B:$L,5,0)))</f>
        <v>0</v>
      </c>
      <c r="I910">
        <f>VLOOKUP($F910,Sheet1!$B:$L,6,0)</f>
        <v>0</v>
      </c>
      <c r="J910" t="str">
        <f>IF($D910&lt;4,VLOOKUP($F910,Sheet1!$B:$L,7,0),IF($D910=4,LEFT(VLOOKUP($F910,Sheet1!$B:$L,7,0),LEN(VLOOKUP($F910,Sheet1!$B:$L,7,0))-1)&amp;INT($A910/10),0))</f>
        <v>action_skill_yuanzizhan_1</v>
      </c>
      <c r="K910" t="str">
        <f>VLOOKUP($F910,Sheet1!$B:$L,8,0)</f>
        <v>action_hit_daoguang_1</v>
      </c>
      <c r="L910">
        <f>VLOOKUP($F910,Sheet1!$B:$L,9,0)</f>
        <v>0</v>
      </c>
      <c r="M910" s="61">
        <f>VLOOKUP($F910,Sheet1!$B:$L,10,0)</f>
        <v>0</v>
      </c>
    </row>
    <row r="911" spans="1:13">
      <c r="A911">
        <v>10</v>
      </c>
      <c r="B911">
        <v>3006713</v>
      </c>
      <c r="C911" t="s">
        <v>318</v>
      </c>
      <c r="D911">
        <v>2</v>
      </c>
      <c r="E911" t="s">
        <v>1748</v>
      </c>
      <c r="F911" t="str">
        <f t="shared" si="14"/>
        <v>原子武士2</v>
      </c>
      <c r="G911">
        <f>VLOOKUP($F911,Sheet1!$B:$L,4,0)</f>
        <v>2</v>
      </c>
      <c r="H911">
        <f>IF($D911&lt;4,VLOOKUP($F911,Sheet1!$B:$L,5,0),IF(AND($D911=4,$A911=10),VLOOKUP($F911,Sheet1!$B:$L,5,0),-VLOOKUP($F911,Sheet1!$B:$L,5,0)))</f>
        <v>0</v>
      </c>
      <c r="I911">
        <f>VLOOKUP($F911,Sheet1!$B:$L,6,0)</f>
        <v>0</v>
      </c>
      <c r="J911" t="str">
        <f>IF($D911&lt;4,VLOOKUP($F911,Sheet1!$B:$L,7,0),IF($D911=4,LEFT(VLOOKUP($F911,Sheet1!$B:$L,7,0),LEN(VLOOKUP($F911,Sheet1!$B:$L,7,0))-1)&amp;INT($A911/10),0))</f>
        <v>action_skill_yuanzizhan_1</v>
      </c>
      <c r="K911" t="str">
        <f>VLOOKUP($F911,Sheet1!$B:$L,8,0)</f>
        <v>action_hit_daoguang_1</v>
      </c>
      <c r="L911">
        <f>VLOOKUP($F911,Sheet1!$B:$L,9,0)</f>
        <v>0</v>
      </c>
      <c r="M911" s="61">
        <f>VLOOKUP($F911,Sheet1!$B:$L,10,0)</f>
        <v>0</v>
      </c>
    </row>
    <row r="912" spans="1:13">
      <c r="A912">
        <v>20</v>
      </c>
      <c r="B912">
        <v>3007813</v>
      </c>
      <c r="C912" t="s">
        <v>69</v>
      </c>
      <c r="D912">
        <v>2</v>
      </c>
      <c r="E912" t="s">
        <v>1748</v>
      </c>
      <c r="F912" t="str">
        <f t="shared" si="14"/>
        <v>居合钢2</v>
      </c>
      <c r="G912">
        <f>VLOOKUP($F912,Sheet1!$B:$L,4,0)</f>
        <v>2</v>
      </c>
      <c r="H912">
        <f>IF($D912&lt;4,VLOOKUP($F912,Sheet1!$B:$L,5,0),IF(AND($D912=4,$A912=10),VLOOKUP($F912,Sheet1!$B:$L,5,0),-VLOOKUP($F912,Sheet1!$B:$L,5,0)))</f>
        <v>0</v>
      </c>
      <c r="I912">
        <f>VLOOKUP($F912,Sheet1!$B:$L,6,0)</f>
        <v>0</v>
      </c>
      <c r="J912" t="str">
        <f>IF($D912&lt;4,VLOOKUP($F912,Sheet1!$B:$L,7,0),IF($D912=4,LEFT(VLOOKUP($F912,Sheet1!$B:$L,7,0),LEN(VLOOKUP($F912,Sheet1!$B:$L,7,0))-1)&amp;INT($A912/10),0))</f>
        <v>action_skill_yuanzizhan_1</v>
      </c>
      <c r="K912" t="str">
        <f>VLOOKUP($F912,Sheet1!$B:$L,8,0)</f>
        <v>action_hit_daoguang_1</v>
      </c>
      <c r="L912">
        <f>VLOOKUP($F912,Sheet1!$B:$L,9,0)</f>
        <v>0</v>
      </c>
      <c r="M912" s="61">
        <f>VLOOKUP($F912,Sheet1!$B:$L,10,0)</f>
        <v>0</v>
      </c>
    </row>
    <row r="913" spans="1:13">
      <c r="A913">
        <v>20</v>
      </c>
      <c r="B913">
        <v>3008913</v>
      </c>
      <c r="C913" t="s">
        <v>48</v>
      </c>
      <c r="D913">
        <v>2</v>
      </c>
      <c r="E913" t="s">
        <v>1755</v>
      </c>
      <c r="F913" t="str">
        <f t="shared" si="14"/>
        <v>天空之王2</v>
      </c>
      <c r="G913">
        <f>VLOOKUP($F913,Sheet1!$B:$L,4,0)</f>
        <v>1</v>
      </c>
      <c r="H913">
        <f>IF($D913&lt;4,VLOOKUP($F913,Sheet1!$B:$L,5,0),IF(AND($D913=4,$A913=10),VLOOKUP($F913,Sheet1!$B:$L,5,0),-VLOOKUP($F913,Sheet1!$B:$L,5,0)))</f>
        <v>0</v>
      </c>
      <c r="I913">
        <f>VLOOKUP($F913,Sheet1!$B:$L,6,0)</f>
        <v>0</v>
      </c>
      <c r="J913" t="str">
        <f>IF($D913&lt;4,VLOOKUP($F913,Sheet1!$B:$L,7,0),IF($D913=4,LEFT(VLOOKUP($F913,Sheet1!$B:$L,7,0),LEN(VLOOKUP($F913,Sheet1!$B:$L,7,0))-1)&amp;INT($A913/10),0))</f>
        <v>action_jiaxue_skill_1</v>
      </c>
      <c r="K913" t="str">
        <f>VLOOKUP($F913,Sheet1!$B:$L,8,0)</f>
        <v>action_jiaxue_hit_1</v>
      </c>
      <c r="L913" t="str">
        <f>VLOOKUP($F913,Sheet1!$B:$L,9,0)</f>
        <v>action_jiaxue_hit_1</v>
      </c>
      <c r="M913" s="61">
        <f>VLOOKUP($F913,Sheet1!$B:$L,10,0)</f>
        <v>0</v>
      </c>
    </row>
    <row r="914" spans="1:13">
      <c r="A914">
        <v>10</v>
      </c>
      <c r="B914">
        <v>3013313</v>
      </c>
      <c r="C914" t="s">
        <v>2</v>
      </c>
      <c r="D914">
        <v>2</v>
      </c>
      <c r="E914" t="s">
        <v>1752</v>
      </c>
      <c r="F914" t="str">
        <f t="shared" si="14"/>
        <v>地底王2</v>
      </c>
      <c r="G914">
        <f>VLOOKUP($F914,Sheet1!$B:$L,4,0)</f>
        <v>1</v>
      </c>
      <c r="H914">
        <f>IF($D914&lt;4,VLOOKUP($F914,Sheet1!$B:$L,5,0),IF(AND($D914=4,$A914=10),VLOOKUP($F914,Sheet1!$B:$L,5,0),-VLOOKUP($F914,Sheet1!$B:$L,5,0)))</f>
        <v>0</v>
      </c>
      <c r="I914">
        <f>VLOOKUP($F914,Sheet1!$B:$L,6,0)</f>
        <v>0</v>
      </c>
      <c r="J914" t="str">
        <f>IF($D914&lt;4,VLOOKUP($F914,Sheet1!$B:$L,7,0),IF($D914=4,LEFT(VLOOKUP($F914,Sheet1!$B:$L,7,0),LEN(VLOOKUP($F914,Sheet1!$B:$L,7,0))-1)&amp;INT($A914/10),0))</f>
        <v>action_yanshi_skill_1</v>
      </c>
      <c r="K914" t="str">
        <f>VLOOKUP($F914,Sheet1!$B:$L,8,0)</f>
        <v>action_yanshi_hit_1</v>
      </c>
      <c r="L914">
        <f>VLOOKUP($F914,Sheet1!$B:$L,9,0)</f>
        <v>0</v>
      </c>
      <c r="M914" s="61">
        <f>VLOOKUP($F914,Sheet1!$B:$L,10,0)</f>
        <v>0</v>
      </c>
    </row>
    <row r="915" spans="1:13">
      <c r="A915">
        <v>20</v>
      </c>
      <c r="B915">
        <v>3014413</v>
      </c>
      <c r="C915" t="s">
        <v>140</v>
      </c>
      <c r="D915">
        <v>2</v>
      </c>
      <c r="E915" t="s">
        <v>1755</v>
      </c>
      <c r="F915" t="str">
        <f t="shared" si="14"/>
        <v>童帝2</v>
      </c>
      <c r="G915">
        <f>VLOOKUP($F915,Sheet1!$B:$L,4,0)</f>
        <v>1</v>
      </c>
      <c r="H915">
        <f>IF($D915&lt;4,VLOOKUP($F915,Sheet1!$B:$L,5,0),IF(AND($D915=4,$A915=10),VLOOKUP($F915,Sheet1!$B:$L,5,0),-VLOOKUP($F915,Sheet1!$B:$L,5,0)))</f>
        <v>0</v>
      </c>
      <c r="I915">
        <f>VLOOKUP($F915,Sheet1!$B:$L,6,0)</f>
        <v>0</v>
      </c>
      <c r="J915" t="str">
        <f>IF($D915&lt;4,VLOOKUP($F915,Sheet1!$B:$L,7,0),IF($D915=4,LEFT(VLOOKUP($F915,Sheet1!$B:$L,7,0),LEN(VLOOKUP($F915,Sheet1!$B:$L,7,0))-1)&amp;INT($A915/10),0))</f>
        <v>action_jiaxue_skill_1</v>
      </c>
      <c r="K915" t="str">
        <f>VLOOKUP($F915,Sheet1!$B:$L,8,0)</f>
        <v>action_jiaxue_hit_1</v>
      </c>
      <c r="L915" t="str">
        <f>VLOOKUP($F915,Sheet1!$B:$L,9,0)</f>
        <v>action_jiaxue_hit_1</v>
      </c>
      <c r="M915" s="61">
        <f>VLOOKUP($F915,Sheet1!$B:$L,10,0)</f>
        <v>0</v>
      </c>
    </row>
    <row r="916" spans="1:13">
      <c r="A916">
        <v>10</v>
      </c>
      <c r="B916">
        <v>4001213</v>
      </c>
      <c r="C916" t="s">
        <v>1</v>
      </c>
      <c r="D916">
        <v>2</v>
      </c>
      <c r="E916" t="s">
        <v>1749</v>
      </c>
      <c r="F916" t="str">
        <f t="shared" si="14"/>
        <v>毒刺2</v>
      </c>
      <c r="G916">
        <f>VLOOKUP($F916,Sheet1!$B:$L,4,0)</f>
        <v>2</v>
      </c>
      <c r="H916">
        <f>IF($D916&lt;4,VLOOKUP($F916,Sheet1!$B:$L,5,0),IF(AND($D916=4,$A916=10),VLOOKUP($F916,Sheet1!$B:$L,5,0),-VLOOKUP($F916,Sheet1!$B:$L,5,0)))</f>
        <v>0</v>
      </c>
      <c r="I916">
        <f>VLOOKUP($F916,Sheet1!$B:$L,6,0)</f>
        <v>-100</v>
      </c>
      <c r="J916" t="str">
        <f>IF($D916&lt;4,VLOOKUP($F916,Sheet1!$B:$L,7,0),IF($D916=4,LEFT(VLOOKUP($F916,Sheet1!$B:$L,7,0),LEN(VLOOKUP($F916,Sheet1!$B:$L,7,0))-1)&amp;INT($A916/10),0))</f>
        <v>action_skill_zuantouci</v>
      </c>
      <c r="K916" t="str">
        <f>VLOOKUP($F916,Sheet1!$B:$L,8,0)</f>
        <v>action_gedou_hit_1</v>
      </c>
      <c r="L916">
        <f>VLOOKUP($F916,Sheet1!$B:$L,9,0)</f>
        <v>0</v>
      </c>
      <c r="M916" s="61">
        <f>VLOOKUP($F916,Sheet1!$B:$L,10,0)</f>
        <v>0</v>
      </c>
    </row>
    <row r="917" spans="1:13">
      <c r="A917">
        <v>20</v>
      </c>
      <c r="B917">
        <v>4002313</v>
      </c>
      <c r="C917" t="s">
        <v>56</v>
      </c>
      <c r="D917">
        <v>2</v>
      </c>
      <c r="E917" t="s">
        <v>1747</v>
      </c>
      <c r="F917" t="str">
        <f t="shared" si="14"/>
        <v>梅而紫迦德2</v>
      </c>
      <c r="G917">
        <f>VLOOKUP($F917,Sheet1!$B:$L,4,0)</f>
        <v>1</v>
      </c>
      <c r="H917">
        <f>IF($D917&lt;4,VLOOKUP($F917,Sheet1!$B:$L,5,0),IF(AND($D917=4,$A917=10),VLOOKUP($F917,Sheet1!$B:$L,5,0),-VLOOKUP($F917,Sheet1!$B:$L,5,0)))</f>
        <v>0</v>
      </c>
      <c r="I917">
        <f>VLOOKUP($F917,Sheet1!$B:$L,6,0)</f>
        <v>0</v>
      </c>
      <c r="J917" t="str">
        <f>IF($D917&lt;4,VLOOKUP($F917,Sheet1!$B:$L,7,0),IF($D917=4,LEFT(VLOOKUP($F917,Sheet1!$B:$L,7,0),LEN(VLOOKUP($F917,Sheet1!$B:$L,7,0))-1)&amp;INT($A917/10),0))</f>
        <v>action_feng_skill_1</v>
      </c>
      <c r="K917" t="str">
        <f>VLOOKUP($F917,Sheet1!$B:$L,8,0)</f>
        <v>action_feng_hit_1</v>
      </c>
      <c r="L917">
        <f>VLOOKUP($F917,Sheet1!$B:$L,9,0)</f>
        <v>0</v>
      </c>
      <c r="M917" s="61">
        <f>VLOOKUP($F917,Sheet1!$B:$L,10,0)</f>
        <v>0</v>
      </c>
    </row>
    <row r="918" spans="1:13">
      <c r="A918">
        <v>20</v>
      </c>
      <c r="B918">
        <v>4005613</v>
      </c>
      <c r="C918" t="s">
        <v>62</v>
      </c>
      <c r="D918">
        <v>2</v>
      </c>
      <c r="E918" t="s">
        <v>1756</v>
      </c>
      <c r="F918" t="str">
        <f t="shared" si="14"/>
        <v>机神G42</v>
      </c>
      <c r="G918">
        <f>VLOOKUP($F918,Sheet1!$B:$L,4,0)</f>
        <v>3</v>
      </c>
      <c r="H918">
        <f>IF($D918&lt;4,VLOOKUP($F918,Sheet1!$B:$L,5,0),IF(AND($D918=4,$A918=10),VLOOKUP($F918,Sheet1!$B:$L,5,0),-VLOOKUP($F918,Sheet1!$B:$L,5,0)))</f>
        <v>-100</v>
      </c>
      <c r="I918">
        <f>VLOOKUP($F918,Sheet1!$B:$L,6,0)</f>
        <v>-70</v>
      </c>
      <c r="J918" t="str">
        <f>IF($D918&lt;4,VLOOKUP($F918,Sheet1!$B:$L,7,0),IF($D918=4,LEFT(VLOOKUP($F918,Sheet1!$B:$L,7,0),LEN(VLOOKUP($F918,Sheet1!$B:$L,7,0))-1)&amp;INT($A918/10),0))</f>
        <v>action_skill_jinsedaoguang</v>
      </c>
      <c r="K918" t="str">
        <f>VLOOKUP($F918,Sheet1!$B:$L,8,0)</f>
        <v>action_hit_jinsedaoguang</v>
      </c>
      <c r="L918">
        <f>VLOOKUP($F918,Sheet1!$B:$L,9,0)</f>
        <v>0</v>
      </c>
      <c r="M918" s="61">
        <f>VLOOKUP($F918,Sheet1!$B:$L,10,0)</f>
        <v>0</v>
      </c>
    </row>
    <row r="919" spans="1:13">
      <c r="A919">
        <v>10</v>
      </c>
      <c r="B919">
        <v>4013313</v>
      </c>
      <c r="C919" t="s">
        <v>323</v>
      </c>
      <c r="D919">
        <v>2</v>
      </c>
      <c r="E919" t="s">
        <v>1750</v>
      </c>
      <c r="F919" t="str">
        <f t="shared" si="14"/>
        <v>万年蝉成虫2</v>
      </c>
      <c r="G919">
        <f>VLOOKUP($F919,Sheet1!$B:$L,4,0)</f>
        <v>1</v>
      </c>
      <c r="H919">
        <f>IF($D919&lt;4,VLOOKUP($F919,Sheet1!$B:$L,5,0),IF(AND($D919=4,$A919=10),VLOOKUP($F919,Sheet1!$B:$L,5,0),-VLOOKUP($F919,Sheet1!$B:$L,5,0)))</f>
        <v>0</v>
      </c>
      <c r="I919">
        <f>VLOOKUP($F919,Sheet1!$B:$L,6,0)</f>
        <v>0</v>
      </c>
      <c r="J919" t="str">
        <f>IF($D919&lt;4,VLOOKUP($F919,Sheet1!$B:$L,7,0),IF($D919=4,LEFT(VLOOKUP($F919,Sheet1!$B:$L,7,0),LEN(VLOOKUP($F919,Sheet1!$B:$L,7,0))-1)&amp;INT($A919/10),0))</f>
        <v>action_feng_skill_1</v>
      </c>
      <c r="K919" t="str">
        <f>VLOOKUP($F919,Sheet1!$B:$L,8,0)</f>
        <v>action_feng_hit_1</v>
      </c>
      <c r="L919">
        <f>VLOOKUP($F919,Sheet1!$B:$L,9,0)</f>
        <v>0</v>
      </c>
      <c r="M919" s="61">
        <f>VLOOKUP($F919,Sheet1!$B:$L,10,0)</f>
        <v>0</v>
      </c>
    </row>
    <row r="920" spans="1:13">
      <c r="A920">
        <v>10</v>
      </c>
      <c r="B920">
        <v>4014413</v>
      </c>
      <c r="C920" t="s">
        <v>8</v>
      </c>
      <c r="D920">
        <v>2</v>
      </c>
      <c r="E920" t="s">
        <v>1745</v>
      </c>
      <c r="F920" t="str">
        <f t="shared" si="14"/>
        <v>变异巨人2</v>
      </c>
      <c r="G920">
        <f>VLOOKUP($F920,Sheet1!$B:$L,4,0)</f>
        <v>2</v>
      </c>
      <c r="H920">
        <f>IF($D920&lt;4,VLOOKUP($F920,Sheet1!$B:$L,5,0),IF(AND($D920=4,$A920=10),VLOOKUP($F920,Sheet1!$B:$L,5,0),-VLOOKUP($F920,Sheet1!$B:$L,5,0)))</f>
        <v>0</v>
      </c>
      <c r="I920">
        <f>VLOOKUP($F920,Sheet1!$B:$L,6,0)</f>
        <v>-100</v>
      </c>
      <c r="J920" t="str">
        <f>IF($D920&lt;4,VLOOKUP($F920,Sheet1!$B:$L,7,0),IF($D920=4,LEFT(VLOOKUP($F920,Sheet1!$B:$L,7,0),LEN(VLOOKUP($F920,Sheet1!$B:$L,7,0))-1)&amp;INT($A920/10),0))</f>
        <v>action_skill_dadizhenji</v>
      </c>
      <c r="K920" t="str">
        <f>VLOOKUP($F920,Sheet1!$B:$L,8,0)</f>
        <v>action_huo_hit_1</v>
      </c>
      <c r="L920">
        <f>VLOOKUP($F920,Sheet1!$B:$L,9,0)</f>
        <v>0</v>
      </c>
      <c r="M920" s="61">
        <f>VLOOKUP($F920,Sheet1!$B:$L,10,0)</f>
        <v>0</v>
      </c>
    </row>
    <row r="921" spans="1:13">
      <c r="A921">
        <v>20</v>
      </c>
      <c r="B921">
        <v>4015513</v>
      </c>
      <c r="C921" t="s">
        <v>321</v>
      </c>
      <c r="D921">
        <v>2</v>
      </c>
      <c r="E921" t="s">
        <v>1749</v>
      </c>
      <c r="F921" t="str">
        <f t="shared" si="14"/>
        <v>古力斯尼亚2</v>
      </c>
      <c r="G921">
        <f>VLOOKUP($F921,Sheet1!$B:$L,4,0)</f>
        <v>5</v>
      </c>
      <c r="H921">
        <f>IF($D921&lt;4,VLOOKUP($F921,Sheet1!$B:$L,5,0),IF(AND($D921=4,$A921=10),VLOOKUP($F921,Sheet1!$B:$L,5,0),-VLOOKUP($F921,Sheet1!$B:$L,5,0)))</f>
        <v>-100</v>
      </c>
      <c r="I921">
        <f>VLOOKUP($F921,Sheet1!$B:$L,6,0)</f>
        <v>-70</v>
      </c>
      <c r="J921" t="str">
        <f>IF($D921&lt;4,VLOOKUP($F921,Sheet1!$B:$L,7,0),IF($D921=4,LEFT(VLOOKUP($F921,Sheet1!$B:$L,7,0),LEN(VLOOKUP($F921,Sheet1!$B:$L,7,0))-1)&amp;INT($A921/10),0))</f>
        <v>action_gedou_skill_1</v>
      </c>
      <c r="K921" t="str">
        <f>VLOOKUP($F921,Sheet1!$B:$L,8,0)</f>
        <v>action_hit_jinsedaoguang</v>
      </c>
      <c r="L921">
        <f>VLOOKUP($F921,Sheet1!$B:$L,9,0)</f>
        <v>0</v>
      </c>
      <c r="M921" s="61">
        <f>VLOOKUP($F921,Sheet1!$B:$L,10,0)</f>
        <v>0</v>
      </c>
    </row>
    <row r="922" spans="1:13">
      <c r="A922">
        <v>20</v>
      </c>
      <c r="B922">
        <v>4016613</v>
      </c>
      <c r="C922" t="s">
        <v>59</v>
      </c>
      <c r="D922">
        <v>2</v>
      </c>
      <c r="E922" t="s">
        <v>1747</v>
      </c>
      <c r="F922" t="str">
        <f t="shared" si="14"/>
        <v>蜈蚣长老2</v>
      </c>
      <c r="G922">
        <f>VLOOKUP($F922,Sheet1!$B:$L,4,0)</f>
        <v>7</v>
      </c>
      <c r="H922">
        <f>IF($D922&lt;4,VLOOKUP($F922,Sheet1!$B:$L,5,0),IF(AND($D922=4,$A922=10),VLOOKUP($F922,Sheet1!$B:$L,5,0),-VLOOKUP($F922,Sheet1!$B:$L,5,0)))</f>
        <v>0</v>
      </c>
      <c r="I922">
        <f>VLOOKUP($F922,Sheet1!$B:$L,6,0)</f>
        <v>-100</v>
      </c>
      <c r="J922" t="str">
        <f>IF($D922&lt;4,VLOOKUP($F922,Sheet1!$B:$L,7,0),IF($D922=4,LEFT(VLOOKUP($F922,Sheet1!$B:$L,7,0),LEN(VLOOKUP($F922,Sheet1!$B:$L,7,0))-1)&amp;INT($A922/10),0))</f>
        <v>action_yanshi_skill_1</v>
      </c>
      <c r="K922" t="str">
        <f>VLOOKUP($F922,Sheet1!$B:$L,8,0)</f>
        <v>action_yanshi_hit_1</v>
      </c>
      <c r="L922">
        <f>VLOOKUP($F922,Sheet1!$B:$L,9,0)</f>
        <v>0</v>
      </c>
      <c r="M922" s="61">
        <f>VLOOKUP($F922,Sheet1!$B:$L,10,0)</f>
        <v>0</v>
      </c>
    </row>
    <row r="923" spans="1:13">
      <c r="A923">
        <v>20</v>
      </c>
      <c r="B923">
        <v>4017713</v>
      </c>
      <c r="C923" t="s">
        <v>320</v>
      </c>
      <c r="D923">
        <v>2</v>
      </c>
      <c r="E923" t="s">
        <v>1745</v>
      </c>
      <c r="F923" t="str">
        <f t="shared" si="14"/>
        <v>银色獠牙2</v>
      </c>
      <c r="G923">
        <f>VLOOKUP($F923,Sheet1!$B:$L,4,0)</f>
        <v>2</v>
      </c>
      <c r="H923">
        <f>IF($D923&lt;4,VLOOKUP($F923,Sheet1!$B:$L,5,0),IF(AND($D923=4,$A923=10),VLOOKUP($F923,Sheet1!$B:$L,5,0),-VLOOKUP($F923,Sheet1!$B:$L,5,0)))</f>
        <v>0</v>
      </c>
      <c r="I923">
        <f>VLOOKUP($F923,Sheet1!$B:$L,6,0)</f>
        <v>-150</v>
      </c>
      <c r="J923" t="str">
        <f>IF($D923&lt;4,VLOOKUP($F923,Sheet1!$B:$L,7,0),IF($D923=4,LEFT(VLOOKUP($F923,Sheet1!$B:$L,7,0),LEN(VLOOKUP($F923,Sheet1!$B:$L,7,0))-1)&amp;INT($A923/10),0))</f>
        <v>action_skill_liushuiyansuiquan_1</v>
      </c>
      <c r="K923" t="str">
        <f>VLOOKUP($F923,Sheet1!$B:$L,8,0)</f>
        <v>action_hit_1</v>
      </c>
      <c r="L923">
        <f>VLOOKUP($F923,Sheet1!$B:$L,9,0)</f>
        <v>0</v>
      </c>
      <c r="M923" s="61">
        <f>VLOOKUP($F923,Sheet1!$B:$L,10,0)</f>
        <v>0</v>
      </c>
    </row>
    <row r="924" spans="1:13">
      <c r="A924">
        <v>10</v>
      </c>
      <c r="B924">
        <v>4018813</v>
      </c>
      <c r="C924" t="s">
        <v>58</v>
      </c>
      <c r="D924">
        <v>2</v>
      </c>
      <c r="E924" t="s">
        <v>1754</v>
      </c>
      <c r="F924" t="str">
        <f t="shared" si="14"/>
        <v>驱动骑士2</v>
      </c>
      <c r="G924">
        <f>VLOOKUP($F924,Sheet1!$B:$L,4,0)</f>
        <v>2</v>
      </c>
      <c r="H924">
        <f>IF($D924&lt;4,VLOOKUP($F924,Sheet1!$B:$L,5,0),IF(AND($D924=4,$A924=10),VLOOKUP($F924,Sheet1!$B:$L,5,0),-VLOOKUP($F924,Sheet1!$B:$L,5,0)))</f>
        <v>0</v>
      </c>
      <c r="I924">
        <f>VLOOKUP($F924,Sheet1!$B:$L,6,0)</f>
        <v>0</v>
      </c>
      <c r="J924" t="str">
        <f>IF($D924&lt;4,VLOOKUP($F924,Sheet1!$B:$L,7,0),IF($D924=4,LEFT(VLOOKUP($F924,Sheet1!$B:$L,7,0),LEN(VLOOKUP($F924,Sheet1!$B:$L,7,0))-1)&amp;INT($A924/10),0))</f>
        <v>action_skill_jinsedaoguang</v>
      </c>
      <c r="K924" t="str">
        <f>VLOOKUP($F924,Sheet1!$B:$L,8,0)</f>
        <v>action_hit_jinsedaoguang</v>
      </c>
      <c r="L924">
        <f>VLOOKUP($F924,Sheet1!$B:$L,9,0)</f>
        <v>0</v>
      </c>
      <c r="M924" s="61">
        <f>VLOOKUP($F924,Sheet1!$B:$L,10,0)</f>
        <v>0</v>
      </c>
    </row>
    <row r="925" spans="1:13">
      <c r="A925">
        <v>20</v>
      </c>
      <c r="B925">
        <v>1001223</v>
      </c>
      <c r="C925" t="s">
        <v>41</v>
      </c>
      <c r="D925">
        <v>2</v>
      </c>
      <c r="E925" t="s">
        <v>1755</v>
      </c>
      <c r="F925" t="str">
        <f t="shared" si="14"/>
        <v>僵尸男2</v>
      </c>
      <c r="G925">
        <f>VLOOKUP($F925,Sheet1!$B:$L,4,0)</f>
        <v>1</v>
      </c>
      <c r="H925">
        <f>IF($D925&lt;4,VLOOKUP($F925,Sheet1!$B:$L,5,0),IF(AND($D925=4,$A925=10),VLOOKUP($F925,Sheet1!$B:$L,5,0),-VLOOKUP($F925,Sheet1!$B:$L,5,0)))</f>
        <v>0</v>
      </c>
      <c r="I925">
        <f>VLOOKUP($F925,Sheet1!$B:$L,6,0)</f>
        <v>0</v>
      </c>
      <c r="J925" t="str">
        <f>IF($D925&lt;4,VLOOKUP($F925,Sheet1!$B:$L,7,0),IF($D925=4,LEFT(VLOOKUP($F925,Sheet1!$B:$L,7,0),LEN(VLOOKUP($F925,Sheet1!$B:$L,7,0))-1)&amp;INT($A925/10),0))</f>
        <v>action_jiaxue_skill_1</v>
      </c>
      <c r="K925" t="str">
        <f>VLOOKUP($F925,Sheet1!$B:$L,8,0)</f>
        <v>action_jiaxue_hit_1</v>
      </c>
      <c r="L925" t="str">
        <f>VLOOKUP($F925,Sheet1!$B:$L,9,0)</f>
        <v>action_jiaxue_hit_1</v>
      </c>
      <c r="M925" s="61">
        <f>VLOOKUP($F925,Sheet1!$B:$L,10,0)</f>
        <v>0</v>
      </c>
    </row>
    <row r="926" spans="1:13">
      <c r="A926">
        <v>10</v>
      </c>
      <c r="B926">
        <v>1002323</v>
      </c>
      <c r="C926" t="s">
        <v>44</v>
      </c>
      <c r="D926">
        <v>2</v>
      </c>
      <c r="E926" t="s">
        <v>1747</v>
      </c>
      <c r="F926" t="str">
        <f t="shared" si="14"/>
        <v>金属球棒2</v>
      </c>
      <c r="G926">
        <f>VLOOKUP($F926,Sheet1!$B:$L,4,0)</f>
        <v>7</v>
      </c>
      <c r="H926">
        <f>IF($D926&lt;4,VLOOKUP($F926,Sheet1!$B:$L,5,0),IF(AND($D926=4,$A926=10),VLOOKUP($F926,Sheet1!$B:$L,5,0),-VLOOKUP($F926,Sheet1!$B:$L,5,0)))</f>
        <v>0</v>
      </c>
      <c r="I926">
        <f>VLOOKUP($F926,Sheet1!$B:$L,6,0)</f>
        <v>-100</v>
      </c>
      <c r="J926" t="str">
        <f>IF($D926&lt;4,VLOOKUP($F926,Sheet1!$B:$L,7,0),IF($D926=4,LEFT(VLOOKUP($F926,Sheet1!$B:$L,7,0),LEN(VLOOKUP($F926,Sheet1!$B:$L,7,0))-1)&amp;INT($A926/10),0))</f>
        <v>action_skill_jinsedaoguang</v>
      </c>
      <c r="K926" t="str">
        <f>VLOOKUP($F926,Sheet1!$B:$L,8,0)</f>
        <v>action_hit_jinsedaoguang</v>
      </c>
      <c r="L926">
        <f>VLOOKUP($F926,Sheet1!$B:$L,9,0)</f>
        <v>0</v>
      </c>
      <c r="M926" s="61">
        <f>VLOOKUP($F926,Sheet1!$B:$L,10,0)</f>
        <v>0</v>
      </c>
    </row>
    <row r="927" spans="1:13">
      <c r="A927">
        <v>20</v>
      </c>
      <c r="B927">
        <v>1003423</v>
      </c>
      <c r="C927" t="s">
        <v>319</v>
      </c>
      <c r="D927">
        <v>2</v>
      </c>
      <c r="E927" t="s">
        <v>1748</v>
      </c>
      <c r="F927" t="str">
        <f t="shared" si="14"/>
        <v>闪光佛莱士2</v>
      </c>
      <c r="G927">
        <f>VLOOKUP($F927,Sheet1!$B:$L,4,0)</f>
        <v>2</v>
      </c>
      <c r="H927">
        <f>IF($D927&lt;4,VLOOKUP($F927,Sheet1!$B:$L,5,0),IF(AND($D927=4,$A927=10),VLOOKUP($F927,Sheet1!$B:$L,5,0),-VLOOKUP($F927,Sheet1!$B:$L,5,0)))</f>
        <v>0</v>
      </c>
      <c r="I927">
        <f>VLOOKUP($F927,Sheet1!$B:$L,6,0)</f>
        <v>0</v>
      </c>
      <c r="J927" t="str">
        <f>IF($D927&lt;4,VLOOKUP($F927,Sheet1!$B:$L,7,0),IF($D927=4,LEFT(VLOOKUP($F927,Sheet1!$B:$L,7,0),LEN(VLOOKUP($F927,Sheet1!$B:$L,7,0))-1)&amp;INT($A927/10),0))</f>
        <v>action_skill_jinsedaoguang</v>
      </c>
      <c r="K927" t="str">
        <f>VLOOKUP($F927,Sheet1!$B:$L,8,0)</f>
        <v>action_hit_jinsedaoguang</v>
      </c>
      <c r="L927">
        <f>VLOOKUP($F927,Sheet1!$B:$L,9,0)</f>
        <v>0</v>
      </c>
      <c r="M927" s="61">
        <f>VLOOKUP($F927,Sheet1!$B:$L,10,0)</f>
        <v>0</v>
      </c>
    </row>
    <row r="928" spans="1:13">
      <c r="A928">
        <v>10</v>
      </c>
      <c r="B928">
        <v>1004523</v>
      </c>
      <c r="C928" t="s">
        <v>324</v>
      </c>
      <c r="D928">
        <v>2</v>
      </c>
      <c r="E928" t="s">
        <v>1745</v>
      </c>
      <c r="F928" t="str">
        <f t="shared" si="14"/>
        <v>狮子兽王2</v>
      </c>
      <c r="G928">
        <f>VLOOKUP($F928,Sheet1!$B:$L,4,0)</f>
        <v>2</v>
      </c>
      <c r="H928">
        <f>IF($D928&lt;4,VLOOKUP($F928,Sheet1!$B:$L,5,0),IF(AND($D928=4,$A928=10),VLOOKUP($F928,Sheet1!$B:$L,5,0),-VLOOKUP($F928,Sheet1!$B:$L,5,0)))</f>
        <v>0</v>
      </c>
      <c r="I928">
        <f>VLOOKUP($F928,Sheet1!$B:$L,6,0)</f>
        <v>-100</v>
      </c>
      <c r="J928" t="str">
        <f>IF($D928&lt;4,VLOOKUP($F928,Sheet1!$B:$L,7,0),IF($D928=4,LEFT(VLOOKUP($F928,Sheet1!$B:$L,7,0),LEN(VLOOKUP($F928,Sheet1!$B:$L,7,0))-1)&amp;INT($A928/10),0))</f>
        <v>action_gedou_skill_1</v>
      </c>
      <c r="K928" t="str">
        <f>VLOOKUP($F928,Sheet1!$B:$L,8,0)</f>
        <v>action_gedou_hit_1</v>
      </c>
      <c r="L928">
        <f>VLOOKUP($F928,Sheet1!$B:$L,9,0)</f>
        <v>0</v>
      </c>
      <c r="M928" s="61">
        <f>VLOOKUP($F928,Sheet1!$B:$L,10,0)</f>
        <v>0</v>
      </c>
    </row>
    <row r="929" spans="1:13">
      <c r="A929">
        <v>20</v>
      </c>
      <c r="B929">
        <v>1006723</v>
      </c>
      <c r="C929" t="s">
        <v>51</v>
      </c>
      <c r="D929">
        <v>2</v>
      </c>
      <c r="E929" t="s">
        <v>1749</v>
      </c>
      <c r="F929" t="str">
        <f t="shared" si="14"/>
        <v>吹雪2</v>
      </c>
      <c r="G929">
        <f>VLOOKUP($F929,Sheet1!$B:$L,4,0)</f>
        <v>2</v>
      </c>
      <c r="H929">
        <f>IF($D929&lt;4,VLOOKUP($F929,Sheet1!$B:$L,5,0),IF(AND($D929=4,$A929=10),VLOOKUP($F929,Sheet1!$B:$L,5,0),-VLOOKUP($F929,Sheet1!$B:$L,5,0)))</f>
        <v>0</v>
      </c>
      <c r="I929">
        <f>VLOOKUP($F929,Sheet1!$B:$L,6,0)</f>
        <v>-100</v>
      </c>
      <c r="J929" t="str">
        <f>IF($D929&lt;4,VLOOKUP($F929,Sheet1!$B:$L,7,0),IF($D929=4,LEFT(VLOOKUP($F929,Sheet1!$B:$L,7,0),LEN(VLOOKUP($F929,Sheet1!$B:$L,7,0))-1)&amp;INT($A929/10),0))</f>
        <v>action_skill_diyulan_1</v>
      </c>
      <c r="K929" t="str">
        <f>VLOOKUP($F929,Sheet1!$B:$L,8,0)</f>
        <v>action_hit_1</v>
      </c>
      <c r="L929">
        <f>VLOOKUP($F929,Sheet1!$B:$L,9,0)</f>
        <v>0</v>
      </c>
      <c r="M929" s="61">
        <f>VLOOKUP($F929,Sheet1!$B:$L,10,0)</f>
        <v>0</v>
      </c>
    </row>
    <row r="930" spans="1:13">
      <c r="A930">
        <v>20</v>
      </c>
      <c r="B930">
        <v>1008923</v>
      </c>
      <c r="C930" t="s">
        <v>49</v>
      </c>
      <c r="D930">
        <v>2</v>
      </c>
      <c r="E930" t="s">
        <v>1749</v>
      </c>
      <c r="F930" t="str">
        <f t="shared" si="14"/>
        <v>格洛里巴斯2</v>
      </c>
      <c r="G930">
        <f>VLOOKUP($F930,Sheet1!$B:$L,4,0)</f>
        <v>1</v>
      </c>
      <c r="H930">
        <f>IF($D930&lt;4,VLOOKUP($F930,Sheet1!$B:$L,5,0),IF(AND($D930=4,$A930=10),VLOOKUP($F930,Sheet1!$B:$L,5,0),-VLOOKUP($F930,Sheet1!$B:$L,5,0)))</f>
        <v>0</v>
      </c>
      <c r="I930">
        <f>VLOOKUP($F930,Sheet1!$B:$L,6,0)</f>
        <v>0</v>
      </c>
      <c r="J930" t="str">
        <f>IF($D930&lt;4,VLOOKUP($F930,Sheet1!$B:$L,7,0),IF($D930=4,LEFT(VLOOKUP($F930,Sheet1!$B:$L,7,0),LEN(VLOOKUP($F930,Sheet1!$B:$L,7,0))-1)&amp;INT($A930/10),0))</f>
        <v>action_du_skill_1</v>
      </c>
      <c r="K930" t="str">
        <f>VLOOKUP($F930,Sheet1!$B:$L,8,0)</f>
        <v>action_du_hit_1</v>
      </c>
      <c r="L930">
        <f>VLOOKUP($F930,Sheet1!$B:$L,9,0)</f>
        <v>0</v>
      </c>
      <c r="M930" s="61">
        <f>VLOOKUP($F930,Sheet1!$B:$L,10,0)</f>
        <v>0</v>
      </c>
    </row>
    <row r="931" spans="1:13">
      <c r="A931">
        <v>10</v>
      </c>
      <c r="B931">
        <v>1011123</v>
      </c>
      <c r="C931" t="s">
        <v>70</v>
      </c>
      <c r="D931">
        <v>2</v>
      </c>
      <c r="E931" t="s">
        <v>1751</v>
      </c>
      <c r="F931" t="str">
        <f t="shared" si="14"/>
        <v>格鲁甘修鲁2</v>
      </c>
      <c r="G931">
        <f>VLOOKUP($F931,Sheet1!$B:$L,4,0)</f>
        <v>1</v>
      </c>
      <c r="H931">
        <f>IF($D931&lt;4,VLOOKUP($F931,Sheet1!$B:$L,5,0),IF(AND($D931=4,$A931=10),VLOOKUP($F931,Sheet1!$B:$L,5,0),-VLOOKUP($F931,Sheet1!$B:$L,5,0)))</f>
        <v>0</v>
      </c>
      <c r="I931">
        <f>VLOOKUP($F931,Sheet1!$B:$L,6,0)</f>
        <v>0</v>
      </c>
      <c r="J931" t="str">
        <f>IF($D931&lt;4,VLOOKUP($F931,Sheet1!$B:$L,7,0),IF($D931=4,LEFT(VLOOKUP($F931,Sheet1!$B:$L,7,0),LEN(VLOOKUP($F931,Sheet1!$B:$L,7,0))-1)&amp;INT($A931/10),0))</f>
        <v>action_yanshi_skill_1</v>
      </c>
      <c r="K931" t="str">
        <f>VLOOKUP($F931,Sheet1!$B:$L,8,0)</f>
        <v>action_yanshi_hit_1</v>
      </c>
      <c r="L931">
        <f>VLOOKUP($F931,Sheet1!$B:$L,9,0)</f>
        <v>0</v>
      </c>
      <c r="M931" s="61">
        <f>VLOOKUP($F931,Sheet1!$B:$L,10,0)</f>
        <v>0</v>
      </c>
    </row>
    <row r="932" spans="1:13">
      <c r="A932">
        <v>20</v>
      </c>
      <c r="B932">
        <v>1012223</v>
      </c>
      <c r="C932" t="s">
        <v>322</v>
      </c>
      <c r="D932">
        <v>2</v>
      </c>
      <c r="E932" t="s">
        <v>1749</v>
      </c>
      <c r="F932" t="str">
        <f t="shared" si="14"/>
        <v>武装大猩猩2</v>
      </c>
      <c r="G932">
        <f>VLOOKUP($F932,Sheet1!$B:$L,4,0)</f>
        <v>5</v>
      </c>
      <c r="H932">
        <f>IF($D932&lt;4,VLOOKUP($F932,Sheet1!$B:$L,5,0),IF(AND($D932=4,$A932=10),VLOOKUP($F932,Sheet1!$B:$L,5,0),-VLOOKUP($F932,Sheet1!$B:$L,5,0)))</f>
        <v>-100</v>
      </c>
      <c r="I932">
        <f>VLOOKUP($F932,Sheet1!$B:$L,6,0)</f>
        <v>-70</v>
      </c>
      <c r="J932" t="str">
        <f>IF($D932&lt;4,VLOOKUP($F932,Sheet1!$B:$L,7,0),IF($D932=4,LEFT(VLOOKUP($F932,Sheet1!$B:$L,7,0),LEN(VLOOKUP($F932,Sheet1!$B:$L,7,0))-1)&amp;INT($A932/10),0))</f>
        <v>action_gedou_skill_1</v>
      </c>
      <c r="K932" t="str">
        <f>VLOOKUP($F932,Sheet1!$B:$L,8,0)</f>
        <v>action_gedou_hit_1</v>
      </c>
      <c r="L932">
        <f>VLOOKUP($F932,Sheet1!$B:$L,9,0)</f>
        <v>0</v>
      </c>
      <c r="M932" s="61">
        <f>VLOOKUP($F932,Sheet1!$B:$L,10,0)</f>
        <v>0</v>
      </c>
    </row>
    <row r="933" spans="1:13">
      <c r="A933">
        <v>10</v>
      </c>
      <c r="B933">
        <v>1014423</v>
      </c>
      <c r="C933" t="s">
        <v>4</v>
      </c>
      <c r="D933">
        <v>2</v>
      </c>
      <c r="E933" t="s">
        <v>1747</v>
      </c>
      <c r="F933" t="str">
        <f t="shared" si="14"/>
        <v>海带人2</v>
      </c>
      <c r="G933">
        <f>VLOOKUP($F933,Sheet1!$B:$L,4,0)</f>
        <v>7</v>
      </c>
      <c r="H933">
        <f>IF($D933&lt;4,VLOOKUP($F933,Sheet1!$B:$L,5,0),IF(AND($D933=4,$A933=10),VLOOKUP($F933,Sheet1!$B:$L,5,0),-VLOOKUP($F933,Sheet1!$B:$L,5,0)))</f>
        <v>0</v>
      </c>
      <c r="I933">
        <f>VLOOKUP($F933,Sheet1!$B:$L,6,0)</f>
        <v>-150</v>
      </c>
      <c r="J933" t="str">
        <f>IF($D933&lt;4,VLOOKUP($F933,Sheet1!$B:$L,7,0),IF($D933=4,LEFT(VLOOKUP($F933,Sheet1!$B:$L,7,0),LEN(VLOOKUP($F933,Sheet1!$B:$L,7,0))-1)&amp;INT($A933/10),0))</f>
        <v>action_skill_haifeisi</v>
      </c>
      <c r="K933" t="str">
        <f>VLOOKUP($F933,Sheet1!$B:$L,8,0)</f>
        <v>action_gedou_pt_hit_1</v>
      </c>
      <c r="L933">
        <f>VLOOKUP($F933,Sheet1!$B:$L,9,0)</f>
        <v>0</v>
      </c>
      <c r="M933" s="61">
        <f>VLOOKUP($F933,Sheet1!$B:$L,10,0)</f>
        <v>0</v>
      </c>
    </row>
    <row r="934" spans="1:13">
      <c r="A934">
        <v>30</v>
      </c>
      <c r="B934">
        <v>2001223</v>
      </c>
      <c r="C934" t="s">
        <v>46</v>
      </c>
      <c r="D934">
        <v>2</v>
      </c>
      <c r="E934" t="s">
        <v>1757</v>
      </c>
      <c r="F934" t="str">
        <f t="shared" si="14"/>
        <v>杰诺斯2</v>
      </c>
      <c r="G934">
        <f>VLOOKUP($F934,Sheet1!$B:$L,4,0)</f>
        <v>2</v>
      </c>
      <c r="H934">
        <f>IF($D934&lt;4,VLOOKUP($F934,Sheet1!$B:$L,5,0),IF(AND($D934=4,$A934=10),VLOOKUP($F934,Sheet1!$B:$L,5,0),-VLOOKUP($F934,Sheet1!$B:$L,5,0)))</f>
        <v>0</v>
      </c>
      <c r="I934">
        <f>VLOOKUP($F934,Sheet1!$B:$L,6,0)</f>
        <v>-100</v>
      </c>
      <c r="J934" t="str">
        <f>IF($D934&lt;4,VLOOKUP($F934,Sheet1!$B:$L,7,0),IF($D934=4,LEFT(VLOOKUP($F934,Sheet1!$B:$L,7,0),LEN(VLOOKUP($F934,Sheet1!$B:$L,7,0))-1)&amp;INT($A934/10),0))</f>
        <v>action_skill_ranshao</v>
      </c>
      <c r="K934" t="str">
        <f>VLOOKUP($F934,Sheet1!$B:$L,8,0)</f>
        <v>action_huo_hit_1</v>
      </c>
      <c r="L934">
        <f>VLOOKUP($F934,Sheet1!$B:$L,9,0)</f>
        <v>0</v>
      </c>
      <c r="M934" s="61">
        <f>VLOOKUP($F934,Sheet1!$B:$L,10,0)</f>
        <v>0</v>
      </c>
    </row>
    <row r="935" spans="1:13">
      <c r="A935">
        <v>10</v>
      </c>
      <c r="B935">
        <v>2002323</v>
      </c>
      <c r="C935" t="s">
        <v>37</v>
      </c>
      <c r="D935">
        <v>2</v>
      </c>
      <c r="E935" t="s">
        <v>1754</v>
      </c>
      <c r="F935" t="str">
        <f t="shared" si="14"/>
        <v>甜心假面2</v>
      </c>
      <c r="G935">
        <f>VLOOKUP($F935,Sheet1!$B:$L,4,0)</f>
        <v>2</v>
      </c>
      <c r="H935">
        <f>IF($D935&lt;4,VLOOKUP($F935,Sheet1!$B:$L,5,0),IF(AND($D935=4,$A935=10),VLOOKUP($F935,Sheet1!$B:$L,5,0),-VLOOKUP($F935,Sheet1!$B:$L,5,0)))</f>
        <v>0</v>
      </c>
      <c r="I935">
        <f>VLOOKUP($F935,Sheet1!$B:$L,6,0)</f>
        <v>-50</v>
      </c>
      <c r="J935" t="str">
        <f>IF($D935&lt;4,VLOOKUP($F935,Sheet1!$B:$L,7,0),IF($D935=4,LEFT(VLOOKUP($F935,Sheet1!$B:$L,7,0),LEN(VLOOKUP($F935,Sheet1!$B:$L,7,0))-1)&amp;INT($A935/10),0))</f>
        <v>action_skill_shandian</v>
      </c>
      <c r="K935" t="str">
        <f>VLOOKUP($F935,Sheet1!$B:$L,8,0)</f>
        <v>action_skill_shandian_hit</v>
      </c>
      <c r="L935">
        <f>VLOOKUP($F935,Sheet1!$B:$L,9,0)</f>
        <v>0</v>
      </c>
      <c r="M935" s="61">
        <f>VLOOKUP($F935,Sheet1!$B:$L,10,0)</f>
        <v>0</v>
      </c>
    </row>
    <row r="936" spans="1:13">
      <c r="A936">
        <v>10</v>
      </c>
      <c r="B936">
        <v>2003423</v>
      </c>
      <c r="C936" t="s">
        <v>67</v>
      </c>
      <c r="D936">
        <v>2</v>
      </c>
      <c r="E936" t="s">
        <v>1747</v>
      </c>
      <c r="F936" t="str">
        <f t="shared" si="14"/>
        <v>性感囚犯2</v>
      </c>
      <c r="G936">
        <f>VLOOKUP($F936,Sheet1!$B:$L,4,0)</f>
        <v>7</v>
      </c>
      <c r="H936">
        <f>IF($D936&lt;4,VLOOKUP($F936,Sheet1!$B:$L,5,0),IF(AND($D936=4,$A936=10),VLOOKUP($F936,Sheet1!$B:$L,5,0),-VLOOKUP($F936,Sheet1!$B:$L,5,0)))</f>
        <v>0</v>
      </c>
      <c r="I936">
        <f>VLOOKUP($F936,Sheet1!$B:$L,6,0)</f>
        <v>-100</v>
      </c>
      <c r="J936" t="str">
        <f>IF($D936&lt;4,VLOOKUP($F936,Sheet1!$B:$L,7,0),IF($D936=4,LEFT(VLOOKUP($F936,Sheet1!$B:$L,7,0),LEN(VLOOKUP($F936,Sheet1!$B:$L,7,0))-1)&amp;INT($A936/10),0))</f>
        <v>action_skill_quanji</v>
      </c>
      <c r="K936" t="str">
        <f>VLOOKUP($F936,Sheet1!$B:$L,8,0)</f>
        <v>action_gedou_pt_hit_1</v>
      </c>
      <c r="L936">
        <f>VLOOKUP($F936,Sheet1!$B:$L,9,0)</f>
        <v>0</v>
      </c>
      <c r="M936" s="61">
        <f>VLOOKUP($F936,Sheet1!$B:$L,10,0)</f>
        <v>0</v>
      </c>
    </row>
    <row r="937" spans="1:13">
      <c r="A937">
        <v>20</v>
      </c>
      <c r="B937">
        <v>2004523</v>
      </c>
      <c r="C937" t="s">
        <v>40</v>
      </c>
      <c r="D937">
        <v>2</v>
      </c>
      <c r="E937" t="s">
        <v>1749</v>
      </c>
      <c r="F937" t="str">
        <f t="shared" si="14"/>
        <v>背心尊者2</v>
      </c>
      <c r="G937">
        <f>VLOOKUP($F937,Sheet1!$B:$L,4,0)</f>
        <v>2</v>
      </c>
      <c r="H937">
        <f>IF($D937&lt;4,VLOOKUP($F937,Sheet1!$B:$L,5,0),IF(AND($D937=4,$A937=10),VLOOKUP($F937,Sheet1!$B:$L,5,0),-VLOOKUP($F937,Sheet1!$B:$L,5,0)))</f>
        <v>0</v>
      </c>
      <c r="I937">
        <f>VLOOKUP($F937,Sheet1!$B:$L,6,0)</f>
        <v>-100</v>
      </c>
      <c r="J937" t="str">
        <f>IF($D937&lt;4,VLOOKUP($F937,Sheet1!$B:$L,7,0),IF($D937=4,LEFT(VLOOKUP($F937,Sheet1!$B:$L,7,0),LEN(VLOOKUP($F937,Sheet1!$B:$L,7,0))-1)&amp;INT($A937/10),0))</f>
        <v>action_skill_quanji</v>
      </c>
      <c r="K937" t="str">
        <f>VLOOKUP($F937,Sheet1!$B:$L,8,0)</f>
        <v>action_gedou_pt_hit_1</v>
      </c>
      <c r="L937">
        <f>VLOOKUP($F937,Sheet1!$B:$L,9,0)</f>
        <v>0</v>
      </c>
      <c r="M937" s="61">
        <f>VLOOKUP($F937,Sheet1!$B:$L,10,0)</f>
        <v>0</v>
      </c>
    </row>
    <row r="938" spans="1:13">
      <c r="A938">
        <v>20</v>
      </c>
      <c r="B938">
        <v>2005623</v>
      </c>
      <c r="C938" t="s">
        <v>38</v>
      </c>
      <c r="D938">
        <v>2</v>
      </c>
      <c r="E938" t="s">
        <v>1747</v>
      </c>
      <c r="F938" t="str">
        <f t="shared" si="14"/>
        <v>超合金黑光2</v>
      </c>
      <c r="G938">
        <f>VLOOKUP($F938,Sheet1!$B:$L,4,0)</f>
        <v>7</v>
      </c>
      <c r="H938">
        <f>IF($D938&lt;4,VLOOKUP($F938,Sheet1!$B:$L,5,0),IF(AND($D938=4,$A938=10),VLOOKUP($F938,Sheet1!$B:$L,5,0),-VLOOKUP($F938,Sheet1!$B:$L,5,0)))</f>
        <v>0</v>
      </c>
      <c r="I938">
        <f>VLOOKUP($F938,Sheet1!$B:$L,6,0)</f>
        <v>-100</v>
      </c>
      <c r="J938" t="str">
        <f>IF($D938&lt;4,VLOOKUP($F938,Sheet1!$B:$L,7,0),IF($D938=4,LEFT(VLOOKUP($F938,Sheet1!$B:$L,7,0),LEN(VLOOKUP($F938,Sheet1!$B:$L,7,0))-1)&amp;INT($A938/10),0))</f>
        <v>action_skill_quanji_heise</v>
      </c>
      <c r="K938" t="str">
        <f>VLOOKUP($F938,Sheet1!$B:$L,8,0)</f>
        <v>action_gedou_hit_1</v>
      </c>
      <c r="L938">
        <f>VLOOKUP($F938,Sheet1!$B:$L,9,0)</f>
        <v>0</v>
      </c>
      <c r="M938" s="61">
        <f>VLOOKUP($F938,Sheet1!$B:$L,10,0)</f>
        <v>0</v>
      </c>
    </row>
    <row r="939" spans="1:13">
      <c r="A939">
        <v>20</v>
      </c>
      <c r="B939">
        <v>2006723</v>
      </c>
      <c r="C939" t="s">
        <v>43</v>
      </c>
      <c r="D939">
        <v>2</v>
      </c>
      <c r="E939" t="s">
        <v>1755</v>
      </c>
      <c r="F939" t="str">
        <f t="shared" si="14"/>
        <v>KING2</v>
      </c>
      <c r="G939">
        <f>VLOOKUP($F939,Sheet1!$B:$L,4,0)</f>
        <v>1</v>
      </c>
      <c r="H939">
        <f>IF($D939&lt;4,VLOOKUP($F939,Sheet1!$B:$L,5,0),IF(AND($D939=4,$A939=10),VLOOKUP($F939,Sheet1!$B:$L,5,0),-VLOOKUP($F939,Sheet1!$B:$L,5,0)))</f>
        <v>0</v>
      </c>
      <c r="I939">
        <f>VLOOKUP($F939,Sheet1!$B:$L,6,0)</f>
        <v>0</v>
      </c>
      <c r="J939" t="str">
        <f>IF($D939&lt;4,VLOOKUP($F939,Sheet1!$B:$L,7,0),IF($D939=4,LEFT(VLOOKUP($F939,Sheet1!$B:$L,7,0),LEN(VLOOKUP($F939,Sheet1!$B:$L,7,0))-1)&amp;INT($A939/10),0))</f>
        <v>action_jiaxue_skill_1</v>
      </c>
      <c r="K939" t="str">
        <f>VLOOKUP($F939,Sheet1!$B:$L,8,0)</f>
        <v>action_jiaxue_hit_1</v>
      </c>
      <c r="L939" t="str">
        <f>VLOOKUP($F939,Sheet1!$B:$L,9,0)</f>
        <v>action_jiaxue_hit_1</v>
      </c>
      <c r="M939" s="61">
        <f>VLOOKUP($F939,Sheet1!$B:$L,10,0)</f>
        <v>0</v>
      </c>
    </row>
    <row r="940" spans="1:13">
      <c r="A940">
        <v>10</v>
      </c>
      <c r="B940">
        <v>2008923</v>
      </c>
      <c r="C940" t="s">
        <v>52</v>
      </c>
      <c r="D940">
        <v>2</v>
      </c>
      <c r="E940" t="s">
        <v>1751</v>
      </c>
      <c r="F940" t="str">
        <f t="shared" si="14"/>
        <v>警犬侠2</v>
      </c>
      <c r="G940">
        <f>VLOOKUP($F940,Sheet1!$B:$L,4,0)</f>
        <v>3</v>
      </c>
      <c r="H940">
        <f>IF($D940&lt;4,VLOOKUP($F940,Sheet1!$B:$L,5,0),IF(AND($D940=4,$A940=10),VLOOKUP($F940,Sheet1!$B:$L,5,0),-VLOOKUP($F940,Sheet1!$B:$L,5,0)))</f>
        <v>-100</v>
      </c>
      <c r="I940">
        <f>VLOOKUP($F940,Sheet1!$B:$L,6,0)</f>
        <v>-70</v>
      </c>
      <c r="J940" t="str">
        <f>IF($D940&lt;4,VLOOKUP($F940,Sheet1!$B:$L,7,0),IF($D940=4,LEFT(VLOOKUP($F940,Sheet1!$B:$L,7,0),LEN(VLOOKUP($F940,Sheet1!$B:$L,7,0))-1)&amp;INT($A940/10),0))</f>
        <v>action_skill_lizhua</v>
      </c>
      <c r="K940" t="str">
        <f>VLOOKUP($F940,Sheet1!$B:$L,8,0)</f>
        <v>action__hit_1</v>
      </c>
      <c r="L940">
        <f>VLOOKUP($F940,Sheet1!$B:$L,9,0)</f>
        <v>0</v>
      </c>
      <c r="M940" s="61">
        <f>VLOOKUP($F940,Sheet1!$B:$L,10,0)</f>
        <v>0</v>
      </c>
    </row>
    <row r="941" spans="1:13">
      <c r="A941">
        <v>20</v>
      </c>
      <c r="B941">
        <v>2011123</v>
      </c>
      <c r="C941" t="s">
        <v>1753</v>
      </c>
      <c r="D941">
        <v>2</v>
      </c>
      <c r="E941" t="s">
        <v>1749</v>
      </c>
      <c r="F941" t="str">
        <f t="shared" si="14"/>
        <v>变异疫苗人2</v>
      </c>
      <c r="G941">
        <f>VLOOKUP($F941,Sheet1!$B:$L,4,0)</f>
        <v>5</v>
      </c>
      <c r="H941">
        <f>IF($D941&lt;4,VLOOKUP($F941,Sheet1!$B:$L,5,0),IF(AND($D941=4,$A941=10),VLOOKUP($F941,Sheet1!$B:$L,5,0),-VLOOKUP($F941,Sheet1!$B:$L,5,0)))</f>
        <v>0</v>
      </c>
      <c r="I941">
        <f>VLOOKUP($F941,Sheet1!$B:$L,6,0)</f>
        <v>-100</v>
      </c>
      <c r="J941" t="str">
        <f>IF($D941&lt;4,VLOOKUP($F941,Sheet1!$B:$L,7,0),IF($D941=4,LEFT(VLOOKUP($F941,Sheet1!$B:$L,7,0),LEN(VLOOKUP($F941,Sheet1!$B:$L,7,0))-1)&amp;INT($A941/10),0))</f>
        <v>action_skill_nengliangqiu_1</v>
      </c>
      <c r="K941" t="str">
        <f>VLOOKUP($F941,Sheet1!$B:$L,8,0)</f>
        <v>action_hit_1</v>
      </c>
      <c r="L941">
        <f>VLOOKUP($F941,Sheet1!$B:$L,9,0)</f>
        <v>0</v>
      </c>
      <c r="M941" s="61">
        <f>VLOOKUP($F941,Sheet1!$B:$L,10,0)</f>
        <v>0</v>
      </c>
    </row>
    <row r="942" spans="1:13">
      <c r="A942">
        <v>20</v>
      </c>
      <c r="B942">
        <v>2015523</v>
      </c>
      <c r="C942" t="s">
        <v>53</v>
      </c>
      <c r="D942">
        <v>2</v>
      </c>
      <c r="E942" t="s">
        <v>1750</v>
      </c>
      <c r="F942" t="str">
        <f t="shared" si="14"/>
        <v>猪神2</v>
      </c>
      <c r="G942">
        <f>VLOOKUP($F942,Sheet1!$B:$L,4,0)</f>
        <v>3</v>
      </c>
      <c r="H942">
        <f>IF($D942&lt;4,VLOOKUP($F942,Sheet1!$B:$L,5,0),IF(AND($D942=4,$A942=10),VLOOKUP($F942,Sheet1!$B:$L,5,0),-VLOOKUP($F942,Sheet1!$B:$L,5,0)))</f>
        <v>-100</v>
      </c>
      <c r="I942">
        <f>VLOOKUP($F942,Sheet1!$B:$L,6,0)</f>
        <v>-70</v>
      </c>
      <c r="J942" t="str">
        <f>IF($D942&lt;4,VLOOKUP($F942,Sheet1!$B:$L,7,0),IF($D942=4,LEFT(VLOOKUP($F942,Sheet1!$B:$L,7,0),LEN(VLOOKUP($F942,Sheet1!$B:$L,7,0))-1)&amp;INT($A942/10),0))</f>
        <v>action_skill_tunshi</v>
      </c>
      <c r="K942" t="str">
        <f>VLOOKUP($F942,Sheet1!$B:$L,8,0)</f>
        <v>action_skill_tunshi_hit</v>
      </c>
      <c r="L942">
        <f>VLOOKUP($F942,Sheet1!$B:$L,9,0)</f>
        <v>0</v>
      </c>
      <c r="M942" s="61">
        <f>VLOOKUP($F942,Sheet1!$B:$L,10,0)</f>
        <v>0</v>
      </c>
    </row>
    <row r="943" spans="1:13">
      <c r="A943">
        <v>20</v>
      </c>
      <c r="B943">
        <v>3001223</v>
      </c>
      <c r="C943" t="s">
        <v>3</v>
      </c>
      <c r="D943">
        <v>2</v>
      </c>
      <c r="E943" t="s">
        <v>1745</v>
      </c>
      <c r="F943" t="str">
        <f t="shared" si="14"/>
        <v>蚊女王2</v>
      </c>
      <c r="G943">
        <f>VLOOKUP($F943,Sheet1!$B:$L,4,0)</f>
        <v>2</v>
      </c>
      <c r="H943">
        <f>IF($D943&lt;4,VLOOKUP($F943,Sheet1!$B:$L,5,0),IF(AND($D943=4,$A943=10),VLOOKUP($F943,Sheet1!$B:$L,5,0),-VLOOKUP($F943,Sheet1!$B:$L,5,0)))</f>
        <v>0</v>
      </c>
      <c r="I943">
        <f>VLOOKUP($F943,Sheet1!$B:$L,6,0)</f>
        <v>-100</v>
      </c>
      <c r="J943" t="str">
        <f>IF($D943&lt;4,VLOOKUP($F943,Sheet1!$B:$L,7,0),IF($D943=4,LEFT(VLOOKUP($F943,Sheet1!$B:$L,7,0),LEN(VLOOKUP($F943,Sheet1!$B:$L,7,0))-1)&amp;INT($A943/10),0))</f>
        <v>action_skill_wenchongdingyao</v>
      </c>
      <c r="K943" t="str">
        <f>VLOOKUP($F943,Sheet1!$B:$L,8,0)</f>
        <v>action_skill_wenchongdingyao_hit</v>
      </c>
      <c r="L943">
        <f>VLOOKUP($F943,Sheet1!$B:$L,9,0)</f>
        <v>0</v>
      </c>
      <c r="M943" s="61">
        <f>VLOOKUP($F943,Sheet1!$B:$L,10,0)</f>
        <v>0</v>
      </c>
    </row>
    <row r="944" spans="1:13">
      <c r="A944">
        <v>20</v>
      </c>
      <c r="B944">
        <v>3002323</v>
      </c>
      <c r="C944" t="s">
        <v>57</v>
      </c>
      <c r="D944">
        <v>2</v>
      </c>
      <c r="E944" t="s">
        <v>1749</v>
      </c>
      <c r="F944" t="str">
        <f t="shared" si="14"/>
        <v>钻头武士2</v>
      </c>
      <c r="G944">
        <f>VLOOKUP($F944,Sheet1!$B:$L,4,0)</f>
        <v>2</v>
      </c>
      <c r="H944">
        <f>IF($D944&lt;4,VLOOKUP($F944,Sheet1!$B:$L,5,0),IF(AND($D944=4,$A944=10),VLOOKUP($F944,Sheet1!$B:$L,5,0),-VLOOKUP($F944,Sheet1!$B:$L,5,0)))</f>
        <v>0</v>
      </c>
      <c r="I944">
        <f>VLOOKUP($F944,Sheet1!$B:$L,6,0)</f>
        <v>0</v>
      </c>
      <c r="J944" t="str">
        <f>IF($D944&lt;4,VLOOKUP($F944,Sheet1!$B:$L,7,0),IF($D944=4,LEFT(VLOOKUP($F944,Sheet1!$B:$L,7,0),LEN(VLOOKUP($F944,Sheet1!$B:$L,7,0))-1)&amp;INT($A944/10),0))</f>
        <v>action_skill_yuanzizhan_1</v>
      </c>
      <c r="K944" t="str">
        <f>VLOOKUP($F944,Sheet1!$B:$L,8,0)</f>
        <v>action_hit_daoguang_1</v>
      </c>
      <c r="L944">
        <f>VLOOKUP($F944,Sheet1!$B:$L,9,0)</f>
        <v>0</v>
      </c>
      <c r="M944" s="61">
        <f>VLOOKUP($F944,Sheet1!$B:$L,10,0)</f>
        <v>0</v>
      </c>
    </row>
    <row r="945" spans="1:13">
      <c r="A945">
        <v>10</v>
      </c>
      <c r="B945">
        <v>3003423</v>
      </c>
      <c r="C945" t="s">
        <v>61</v>
      </c>
      <c r="D945">
        <v>2</v>
      </c>
      <c r="E945" t="s">
        <v>1748</v>
      </c>
      <c r="F945" t="str">
        <f t="shared" si="14"/>
        <v>外星女王2</v>
      </c>
      <c r="G945">
        <f>VLOOKUP($F945,Sheet1!$B:$L,4,0)</f>
        <v>1</v>
      </c>
      <c r="H945">
        <f>IF($D945&lt;4,VLOOKUP($F945,Sheet1!$B:$L,5,0),IF(AND($D945=4,$A945=10),VLOOKUP($F945,Sheet1!$B:$L,5,0),-VLOOKUP($F945,Sheet1!$B:$L,5,0)))</f>
        <v>0</v>
      </c>
      <c r="I945">
        <f>VLOOKUP($F945,Sheet1!$B:$L,6,0)</f>
        <v>0</v>
      </c>
      <c r="J945" t="str">
        <f>IF($D945&lt;4,VLOOKUP($F945,Sheet1!$B:$L,7,0),IF($D945=4,LEFT(VLOOKUP($F945,Sheet1!$B:$L,7,0),LEN(VLOOKUP($F945,Sheet1!$B:$L,7,0))-1)&amp;INT($A945/10),0))</f>
        <v>action_dian_skill_1</v>
      </c>
      <c r="K945" t="str">
        <f>VLOOKUP($F945,Sheet1!$B:$L,8,0)</f>
        <v>action_dian_hit_1</v>
      </c>
      <c r="L945">
        <f>VLOOKUP($F945,Sheet1!$B:$L,9,0)</f>
        <v>0</v>
      </c>
      <c r="M945" s="61">
        <f>VLOOKUP($F945,Sheet1!$B:$L,10,0)</f>
        <v>0</v>
      </c>
    </row>
    <row r="946" spans="1:13">
      <c r="A946">
        <v>10</v>
      </c>
      <c r="B946">
        <v>3005623</v>
      </c>
      <c r="C946" t="s">
        <v>64</v>
      </c>
      <c r="D946">
        <v>2</v>
      </c>
      <c r="E946" t="s">
        <v>1749</v>
      </c>
      <c r="F946" t="str">
        <f t="shared" si="14"/>
        <v>丘舞太刀2</v>
      </c>
      <c r="G946">
        <f>VLOOKUP($F946,Sheet1!$B:$L,4,0)</f>
        <v>2</v>
      </c>
      <c r="H946">
        <f>IF($D946&lt;4,VLOOKUP($F946,Sheet1!$B:$L,5,0),IF(AND($D946=4,$A946=10),VLOOKUP($F946,Sheet1!$B:$L,5,0),-VLOOKUP($F946,Sheet1!$B:$L,5,0)))</f>
        <v>0</v>
      </c>
      <c r="I946">
        <f>VLOOKUP($F946,Sheet1!$B:$L,6,0)</f>
        <v>0</v>
      </c>
      <c r="J946" t="str">
        <f>IF($D946&lt;4,VLOOKUP($F946,Sheet1!$B:$L,7,0),IF($D946=4,LEFT(VLOOKUP($F946,Sheet1!$B:$L,7,0),LEN(VLOOKUP($F946,Sheet1!$B:$L,7,0))-1)&amp;INT($A946/10),0))</f>
        <v>action_skill_yuanzizhan_1</v>
      </c>
      <c r="K946" t="str">
        <f>VLOOKUP($F946,Sheet1!$B:$L,8,0)</f>
        <v>action_hit_daoguang_1</v>
      </c>
      <c r="L946">
        <f>VLOOKUP($F946,Sheet1!$B:$L,9,0)</f>
        <v>0</v>
      </c>
      <c r="M946" s="61">
        <f>VLOOKUP($F946,Sheet1!$B:$L,10,0)</f>
        <v>0</v>
      </c>
    </row>
    <row r="947" spans="1:13">
      <c r="A947">
        <v>10</v>
      </c>
      <c r="B947">
        <v>3006723</v>
      </c>
      <c r="C947" t="s">
        <v>318</v>
      </c>
      <c r="D947">
        <v>2</v>
      </c>
      <c r="E947" t="s">
        <v>1748</v>
      </c>
      <c r="F947" t="str">
        <f t="shared" si="14"/>
        <v>原子武士2</v>
      </c>
      <c r="G947">
        <f>VLOOKUP($F947,Sheet1!$B:$L,4,0)</f>
        <v>2</v>
      </c>
      <c r="H947">
        <f>IF($D947&lt;4,VLOOKUP($F947,Sheet1!$B:$L,5,0),IF(AND($D947=4,$A947=10),VLOOKUP($F947,Sheet1!$B:$L,5,0),-VLOOKUP($F947,Sheet1!$B:$L,5,0)))</f>
        <v>0</v>
      </c>
      <c r="I947">
        <f>VLOOKUP($F947,Sheet1!$B:$L,6,0)</f>
        <v>0</v>
      </c>
      <c r="J947" t="str">
        <f>IF($D947&lt;4,VLOOKUP($F947,Sheet1!$B:$L,7,0),IF($D947=4,LEFT(VLOOKUP($F947,Sheet1!$B:$L,7,0),LEN(VLOOKUP($F947,Sheet1!$B:$L,7,0))-1)&amp;INT($A947/10),0))</f>
        <v>action_skill_yuanzizhan_1</v>
      </c>
      <c r="K947" t="str">
        <f>VLOOKUP($F947,Sheet1!$B:$L,8,0)</f>
        <v>action_hit_daoguang_1</v>
      </c>
      <c r="L947">
        <f>VLOOKUP($F947,Sheet1!$B:$L,9,0)</f>
        <v>0</v>
      </c>
      <c r="M947" s="61">
        <f>VLOOKUP($F947,Sheet1!$B:$L,10,0)</f>
        <v>0</v>
      </c>
    </row>
    <row r="948" spans="1:13">
      <c r="A948">
        <v>20</v>
      </c>
      <c r="B948">
        <v>3007823</v>
      </c>
      <c r="C948" t="s">
        <v>69</v>
      </c>
      <c r="D948">
        <v>2</v>
      </c>
      <c r="E948" t="s">
        <v>1748</v>
      </c>
      <c r="F948" t="str">
        <f t="shared" si="14"/>
        <v>居合钢2</v>
      </c>
      <c r="G948">
        <f>VLOOKUP($F948,Sheet1!$B:$L,4,0)</f>
        <v>2</v>
      </c>
      <c r="H948">
        <f>IF($D948&lt;4,VLOOKUP($F948,Sheet1!$B:$L,5,0),IF(AND($D948=4,$A948=10),VLOOKUP($F948,Sheet1!$B:$L,5,0),-VLOOKUP($F948,Sheet1!$B:$L,5,0)))</f>
        <v>0</v>
      </c>
      <c r="I948">
        <f>VLOOKUP($F948,Sheet1!$B:$L,6,0)</f>
        <v>0</v>
      </c>
      <c r="J948" t="str">
        <f>IF($D948&lt;4,VLOOKUP($F948,Sheet1!$B:$L,7,0),IF($D948=4,LEFT(VLOOKUP($F948,Sheet1!$B:$L,7,0),LEN(VLOOKUP($F948,Sheet1!$B:$L,7,0))-1)&amp;INT($A948/10),0))</f>
        <v>action_skill_yuanzizhan_1</v>
      </c>
      <c r="K948" t="str">
        <f>VLOOKUP($F948,Sheet1!$B:$L,8,0)</f>
        <v>action_hit_daoguang_1</v>
      </c>
      <c r="L948">
        <f>VLOOKUP($F948,Sheet1!$B:$L,9,0)</f>
        <v>0</v>
      </c>
      <c r="M948" s="61">
        <f>VLOOKUP($F948,Sheet1!$B:$L,10,0)</f>
        <v>0</v>
      </c>
    </row>
    <row r="949" spans="1:13">
      <c r="A949">
        <v>20</v>
      </c>
      <c r="B949">
        <v>3008923</v>
      </c>
      <c r="C949" t="s">
        <v>48</v>
      </c>
      <c r="D949">
        <v>2</v>
      </c>
      <c r="E949" t="s">
        <v>1755</v>
      </c>
      <c r="F949" t="str">
        <f t="shared" si="14"/>
        <v>天空之王2</v>
      </c>
      <c r="G949">
        <f>VLOOKUP($F949,Sheet1!$B:$L,4,0)</f>
        <v>1</v>
      </c>
      <c r="H949">
        <f>IF($D949&lt;4,VLOOKUP($F949,Sheet1!$B:$L,5,0),IF(AND($D949=4,$A949=10),VLOOKUP($F949,Sheet1!$B:$L,5,0),-VLOOKUP($F949,Sheet1!$B:$L,5,0)))</f>
        <v>0</v>
      </c>
      <c r="I949">
        <f>VLOOKUP($F949,Sheet1!$B:$L,6,0)</f>
        <v>0</v>
      </c>
      <c r="J949" t="str">
        <f>IF($D949&lt;4,VLOOKUP($F949,Sheet1!$B:$L,7,0),IF($D949=4,LEFT(VLOOKUP($F949,Sheet1!$B:$L,7,0),LEN(VLOOKUP($F949,Sheet1!$B:$L,7,0))-1)&amp;INT($A949/10),0))</f>
        <v>action_jiaxue_skill_1</v>
      </c>
      <c r="K949" t="str">
        <f>VLOOKUP($F949,Sheet1!$B:$L,8,0)</f>
        <v>action_jiaxue_hit_1</v>
      </c>
      <c r="L949" t="str">
        <f>VLOOKUP($F949,Sheet1!$B:$L,9,0)</f>
        <v>action_jiaxue_hit_1</v>
      </c>
      <c r="M949" s="61">
        <f>VLOOKUP($F949,Sheet1!$B:$L,10,0)</f>
        <v>0</v>
      </c>
    </row>
    <row r="950" spans="1:13">
      <c r="A950">
        <v>10</v>
      </c>
      <c r="B950">
        <v>3013323</v>
      </c>
      <c r="C950" t="s">
        <v>2</v>
      </c>
      <c r="D950">
        <v>2</v>
      </c>
      <c r="E950" t="s">
        <v>1752</v>
      </c>
      <c r="F950" t="str">
        <f t="shared" si="14"/>
        <v>地底王2</v>
      </c>
      <c r="G950">
        <f>VLOOKUP($F950,Sheet1!$B:$L,4,0)</f>
        <v>1</v>
      </c>
      <c r="H950">
        <f>IF($D950&lt;4,VLOOKUP($F950,Sheet1!$B:$L,5,0),IF(AND($D950=4,$A950=10),VLOOKUP($F950,Sheet1!$B:$L,5,0),-VLOOKUP($F950,Sheet1!$B:$L,5,0)))</f>
        <v>0</v>
      </c>
      <c r="I950">
        <f>VLOOKUP($F950,Sheet1!$B:$L,6,0)</f>
        <v>0</v>
      </c>
      <c r="J950" t="str">
        <f>IF($D950&lt;4,VLOOKUP($F950,Sheet1!$B:$L,7,0),IF($D950=4,LEFT(VLOOKUP($F950,Sheet1!$B:$L,7,0),LEN(VLOOKUP($F950,Sheet1!$B:$L,7,0))-1)&amp;INT($A950/10),0))</f>
        <v>action_yanshi_skill_1</v>
      </c>
      <c r="K950" t="str">
        <f>VLOOKUP($F950,Sheet1!$B:$L,8,0)</f>
        <v>action_yanshi_hit_1</v>
      </c>
      <c r="L950">
        <f>VLOOKUP($F950,Sheet1!$B:$L,9,0)</f>
        <v>0</v>
      </c>
      <c r="M950" s="61">
        <f>VLOOKUP($F950,Sheet1!$B:$L,10,0)</f>
        <v>0</v>
      </c>
    </row>
    <row r="951" spans="1:13">
      <c r="A951">
        <v>20</v>
      </c>
      <c r="B951">
        <v>3014423</v>
      </c>
      <c r="C951" t="s">
        <v>140</v>
      </c>
      <c r="D951">
        <v>2</v>
      </c>
      <c r="E951" t="s">
        <v>1755</v>
      </c>
      <c r="F951" t="str">
        <f t="shared" si="14"/>
        <v>童帝2</v>
      </c>
      <c r="G951">
        <f>VLOOKUP($F951,Sheet1!$B:$L,4,0)</f>
        <v>1</v>
      </c>
      <c r="H951">
        <f>IF($D951&lt;4,VLOOKUP($F951,Sheet1!$B:$L,5,0),IF(AND($D951=4,$A951=10),VLOOKUP($F951,Sheet1!$B:$L,5,0),-VLOOKUP($F951,Sheet1!$B:$L,5,0)))</f>
        <v>0</v>
      </c>
      <c r="I951">
        <f>VLOOKUP($F951,Sheet1!$B:$L,6,0)</f>
        <v>0</v>
      </c>
      <c r="J951" t="str">
        <f>IF($D951&lt;4,VLOOKUP($F951,Sheet1!$B:$L,7,0),IF($D951=4,LEFT(VLOOKUP($F951,Sheet1!$B:$L,7,0),LEN(VLOOKUP($F951,Sheet1!$B:$L,7,0))-1)&amp;INT($A951/10),0))</f>
        <v>action_jiaxue_skill_1</v>
      </c>
      <c r="K951" t="str">
        <f>VLOOKUP($F951,Sheet1!$B:$L,8,0)</f>
        <v>action_jiaxue_hit_1</v>
      </c>
      <c r="L951" t="str">
        <f>VLOOKUP($F951,Sheet1!$B:$L,9,0)</f>
        <v>action_jiaxue_hit_1</v>
      </c>
      <c r="M951" s="61">
        <f>VLOOKUP($F951,Sheet1!$B:$L,10,0)</f>
        <v>0</v>
      </c>
    </row>
    <row r="952" spans="1:13">
      <c r="A952">
        <v>10</v>
      </c>
      <c r="B952">
        <v>4001223</v>
      </c>
      <c r="C952" t="s">
        <v>1</v>
      </c>
      <c r="D952">
        <v>2</v>
      </c>
      <c r="E952" t="s">
        <v>1749</v>
      </c>
      <c r="F952" t="str">
        <f t="shared" si="14"/>
        <v>毒刺2</v>
      </c>
      <c r="G952">
        <f>VLOOKUP($F952,Sheet1!$B:$L,4,0)</f>
        <v>2</v>
      </c>
      <c r="H952">
        <f>IF($D952&lt;4,VLOOKUP($F952,Sheet1!$B:$L,5,0),IF(AND($D952=4,$A952=10),VLOOKUP($F952,Sheet1!$B:$L,5,0),-VLOOKUP($F952,Sheet1!$B:$L,5,0)))</f>
        <v>0</v>
      </c>
      <c r="I952">
        <f>VLOOKUP($F952,Sheet1!$B:$L,6,0)</f>
        <v>-100</v>
      </c>
      <c r="J952" t="str">
        <f>IF($D952&lt;4,VLOOKUP($F952,Sheet1!$B:$L,7,0),IF($D952=4,LEFT(VLOOKUP($F952,Sheet1!$B:$L,7,0),LEN(VLOOKUP($F952,Sheet1!$B:$L,7,0))-1)&amp;INT($A952/10),0))</f>
        <v>action_skill_zuantouci</v>
      </c>
      <c r="K952" t="str">
        <f>VLOOKUP($F952,Sheet1!$B:$L,8,0)</f>
        <v>action_gedou_hit_1</v>
      </c>
      <c r="L952">
        <f>VLOOKUP($F952,Sheet1!$B:$L,9,0)</f>
        <v>0</v>
      </c>
      <c r="M952" s="61">
        <f>VLOOKUP($F952,Sheet1!$B:$L,10,0)</f>
        <v>0</v>
      </c>
    </row>
    <row r="953" spans="1:13">
      <c r="A953">
        <v>20</v>
      </c>
      <c r="B953">
        <v>4002323</v>
      </c>
      <c r="C953" t="s">
        <v>56</v>
      </c>
      <c r="D953">
        <v>2</v>
      </c>
      <c r="E953" t="s">
        <v>1747</v>
      </c>
      <c r="F953" t="str">
        <f t="shared" si="14"/>
        <v>梅而紫迦德2</v>
      </c>
      <c r="G953">
        <f>VLOOKUP($F953,Sheet1!$B:$L,4,0)</f>
        <v>1</v>
      </c>
      <c r="H953">
        <f>IF($D953&lt;4,VLOOKUP($F953,Sheet1!$B:$L,5,0),IF(AND($D953=4,$A953=10),VLOOKUP($F953,Sheet1!$B:$L,5,0),-VLOOKUP($F953,Sheet1!$B:$L,5,0)))</f>
        <v>0</v>
      </c>
      <c r="I953">
        <f>VLOOKUP($F953,Sheet1!$B:$L,6,0)</f>
        <v>0</v>
      </c>
      <c r="J953" t="str">
        <f>IF($D953&lt;4,VLOOKUP($F953,Sheet1!$B:$L,7,0),IF($D953=4,LEFT(VLOOKUP($F953,Sheet1!$B:$L,7,0),LEN(VLOOKUP($F953,Sheet1!$B:$L,7,0))-1)&amp;INT($A953/10),0))</f>
        <v>action_feng_skill_1</v>
      </c>
      <c r="K953" t="str">
        <f>VLOOKUP($F953,Sheet1!$B:$L,8,0)</f>
        <v>action_feng_hit_1</v>
      </c>
      <c r="L953">
        <f>VLOOKUP($F953,Sheet1!$B:$L,9,0)</f>
        <v>0</v>
      </c>
      <c r="M953" s="61">
        <f>VLOOKUP($F953,Sheet1!$B:$L,10,0)</f>
        <v>0</v>
      </c>
    </row>
    <row r="954" spans="1:13">
      <c r="A954">
        <v>20</v>
      </c>
      <c r="B954">
        <v>4005623</v>
      </c>
      <c r="C954" t="s">
        <v>62</v>
      </c>
      <c r="D954">
        <v>2</v>
      </c>
      <c r="E954" t="s">
        <v>1756</v>
      </c>
      <c r="F954" t="str">
        <f t="shared" si="14"/>
        <v>机神G42</v>
      </c>
      <c r="G954">
        <f>VLOOKUP($F954,Sheet1!$B:$L,4,0)</f>
        <v>3</v>
      </c>
      <c r="H954">
        <f>IF($D954&lt;4,VLOOKUP($F954,Sheet1!$B:$L,5,0),IF(AND($D954=4,$A954=10),VLOOKUP($F954,Sheet1!$B:$L,5,0),-VLOOKUP($F954,Sheet1!$B:$L,5,0)))</f>
        <v>-100</v>
      </c>
      <c r="I954">
        <f>VLOOKUP($F954,Sheet1!$B:$L,6,0)</f>
        <v>-70</v>
      </c>
      <c r="J954" t="str">
        <f>IF($D954&lt;4,VLOOKUP($F954,Sheet1!$B:$L,7,0),IF($D954=4,LEFT(VLOOKUP($F954,Sheet1!$B:$L,7,0),LEN(VLOOKUP($F954,Sheet1!$B:$L,7,0))-1)&amp;INT($A954/10),0))</f>
        <v>action_skill_jinsedaoguang</v>
      </c>
      <c r="K954" t="str">
        <f>VLOOKUP($F954,Sheet1!$B:$L,8,0)</f>
        <v>action_hit_jinsedaoguang</v>
      </c>
      <c r="L954">
        <f>VLOOKUP($F954,Sheet1!$B:$L,9,0)</f>
        <v>0</v>
      </c>
      <c r="M954" s="61">
        <f>VLOOKUP($F954,Sheet1!$B:$L,10,0)</f>
        <v>0</v>
      </c>
    </row>
    <row r="955" spans="1:13">
      <c r="A955">
        <v>10</v>
      </c>
      <c r="B955">
        <v>4013323</v>
      </c>
      <c r="C955" t="s">
        <v>323</v>
      </c>
      <c r="D955">
        <v>2</v>
      </c>
      <c r="E955" t="s">
        <v>1750</v>
      </c>
      <c r="F955" t="str">
        <f t="shared" si="14"/>
        <v>万年蝉成虫2</v>
      </c>
      <c r="G955">
        <f>VLOOKUP($F955,Sheet1!$B:$L,4,0)</f>
        <v>1</v>
      </c>
      <c r="H955">
        <f>IF($D955&lt;4,VLOOKUP($F955,Sheet1!$B:$L,5,0),IF(AND($D955=4,$A955=10),VLOOKUP($F955,Sheet1!$B:$L,5,0),-VLOOKUP($F955,Sheet1!$B:$L,5,0)))</f>
        <v>0</v>
      </c>
      <c r="I955">
        <f>VLOOKUP($F955,Sheet1!$B:$L,6,0)</f>
        <v>0</v>
      </c>
      <c r="J955" t="str">
        <f>IF($D955&lt;4,VLOOKUP($F955,Sheet1!$B:$L,7,0),IF($D955=4,LEFT(VLOOKUP($F955,Sheet1!$B:$L,7,0),LEN(VLOOKUP($F955,Sheet1!$B:$L,7,0))-1)&amp;INT($A955/10),0))</f>
        <v>action_feng_skill_1</v>
      </c>
      <c r="K955" t="str">
        <f>VLOOKUP($F955,Sheet1!$B:$L,8,0)</f>
        <v>action_feng_hit_1</v>
      </c>
      <c r="L955">
        <f>VLOOKUP($F955,Sheet1!$B:$L,9,0)</f>
        <v>0</v>
      </c>
      <c r="M955" s="61">
        <f>VLOOKUP($F955,Sheet1!$B:$L,10,0)</f>
        <v>0</v>
      </c>
    </row>
    <row r="956" spans="1:13">
      <c r="A956">
        <v>10</v>
      </c>
      <c r="B956">
        <v>4014423</v>
      </c>
      <c r="C956" t="s">
        <v>8</v>
      </c>
      <c r="D956">
        <v>2</v>
      </c>
      <c r="E956" t="s">
        <v>1745</v>
      </c>
      <c r="F956" t="str">
        <f t="shared" si="14"/>
        <v>变异巨人2</v>
      </c>
      <c r="G956">
        <f>VLOOKUP($F956,Sheet1!$B:$L,4,0)</f>
        <v>2</v>
      </c>
      <c r="H956">
        <f>IF($D956&lt;4,VLOOKUP($F956,Sheet1!$B:$L,5,0),IF(AND($D956=4,$A956=10),VLOOKUP($F956,Sheet1!$B:$L,5,0),-VLOOKUP($F956,Sheet1!$B:$L,5,0)))</f>
        <v>0</v>
      </c>
      <c r="I956">
        <f>VLOOKUP($F956,Sheet1!$B:$L,6,0)</f>
        <v>-100</v>
      </c>
      <c r="J956" t="str">
        <f>IF($D956&lt;4,VLOOKUP($F956,Sheet1!$B:$L,7,0),IF($D956=4,LEFT(VLOOKUP($F956,Sheet1!$B:$L,7,0),LEN(VLOOKUP($F956,Sheet1!$B:$L,7,0))-1)&amp;INT($A956/10),0))</f>
        <v>action_skill_dadizhenji</v>
      </c>
      <c r="K956" t="str">
        <f>VLOOKUP($F956,Sheet1!$B:$L,8,0)</f>
        <v>action_huo_hit_1</v>
      </c>
      <c r="L956">
        <f>VLOOKUP($F956,Sheet1!$B:$L,9,0)</f>
        <v>0</v>
      </c>
      <c r="M956" s="61">
        <f>VLOOKUP($F956,Sheet1!$B:$L,10,0)</f>
        <v>0</v>
      </c>
    </row>
    <row r="957" spans="1:13">
      <c r="A957">
        <v>20</v>
      </c>
      <c r="B957">
        <v>4015523</v>
      </c>
      <c r="C957" t="s">
        <v>321</v>
      </c>
      <c r="D957">
        <v>2</v>
      </c>
      <c r="E957" t="s">
        <v>1749</v>
      </c>
      <c r="F957" t="str">
        <f t="shared" si="14"/>
        <v>古力斯尼亚2</v>
      </c>
      <c r="G957">
        <f>VLOOKUP($F957,Sheet1!$B:$L,4,0)</f>
        <v>5</v>
      </c>
      <c r="H957">
        <f>IF($D957&lt;4,VLOOKUP($F957,Sheet1!$B:$L,5,0),IF(AND($D957=4,$A957=10),VLOOKUP($F957,Sheet1!$B:$L,5,0),-VLOOKUP($F957,Sheet1!$B:$L,5,0)))</f>
        <v>-100</v>
      </c>
      <c r="I957">
        <f>VLOOKUP($F957,Sheet1!$B:$L,6,0)</f>
        <v>-70</v>
      </c>
      <c r="J957" t="str">
        <f>IF($D957&lt;4,VLOOKUP($F957,Sheet1!$B:$L,7,0),IF($D957=4,LEFT(VLOOKUP($F957,Sheet1!$B:$L,7,0),LEN(VLOOKUP($F957,Sheet1!$B:$L,7,0))-1)&amp;INT($A957/10),0))</f>
        <v>action_gedou_skill_1</v>
      </c>
      <c r="K957" t="str">
        <f>VLOOKUP($F957,Sheet1!$B:$L,8,0)</f>
        <v>action_hit_jinsedaoguang</v>
      </c>
      <c r="L957">
        <f>VLOOKUP($F957,Sheet1!$B:$L,9,0)</f>
        <v>0</v>
      </c>
      <c r="M957" s="61">
        <f>VLOOKUP($F957,Sheet1!$B:$L,10,0)</f>
        <v>0</v>
      </c>
    </row>
    <row r="958" spans="1:13">
      <c r="A958">
        <v>20</v>
      </c>
      <c r="B958">
        <v>4016623</v>
      </c>
      <c r="C958" t="s">
        <v>59</v>
      </c>
      <c r="D958">
        <v>2</v>
      </c>
      <c r="E958" t="s">
        <v>1747</v>
      </c>
      <c r="F958" t="str">
        <f t="shared" si="14"/>
        <v>蜈蚣长老2</v>
      </c>
      <c r="G958">
        <f>VLOOKUP($F958,Sheet1!$B:$L,4,0)</f>
        <v>7</v>
      </c>
      <c r="H958">
        <f>IF($D958&lt;4,VLOOKUP($F958,Sheet1!$B:$L,5,0),IF(AND($D958=4,$A958=10),VLOOKUP($F958,Sheet1!$B:$L,5,0),-VLOOKUP($F958,Sheet1!$B:$L,5,0)))</f>
        <v>0</v>
      </c>
      <c r="I958">
        <f>VLOOKUP($F958,Sheet1!$B:$L,6,0)</f>
        <v>-100</v>
      </c>
      <c r="J958" t="str">
        <f>IF($D958&lt;4,VLOOKUP($F958,Sheet1!$B:$L,7,0),IF($D958=4,LEFT(VLOOKUP($F958,Sheet1!$B:$L,7,0),LEN(VLOOKUP($F958,Sheet1!$B:$L,7,0))-1)&amp;INT($A958/10),0))</f>
        <v>action_yanshi_skill_1</v>
      </c>
      <c r="K958" t="str">
        <f>VLOOKUP($F958,Sheet1!$B:$L,8,0)</f>
        <v>action_yanshi_hit_1</v>
      </c>
      <c r="L958">
        <f>VLOOKUP($F958,Sheet1!$B:$L,9,0)</f>
        <v>0</v>
      </c>
      <c r="M958" s="61">
        <f>VLOOKUP($F958,Sheet1!$B:$L,10,0)</f>
        <v>0</v>
      </c>
    </row>
    <row r="959" spans="1:13">
      <c r="A959">
        <v>20</v>
      </c>
      <c r="B959">
        <v>4017723</v>
      </c>
      <c r="C959" t="s">
        <v>320</v>
      </c>
      <c r="D959">
        <v>2</v>
      </c>
      <c r="E959" t="s">
        <v>1745</v>
      </c>
      <c r="F959" t="str">
        <f t="shared" si="14"/>
        <v>银色獠牙2</v>
      </c>
      <c r="G959">
        <f>VLOOKUP($F959,Sheet1!$B:$L,4,0)</f>
        <v>2</v>
      </c>
      <c r="H959">
        <f>IF($D959&lt;4,VLOOKUP($F959,Sheet1!$B:$L,5,0),IF(AND($D959=4,$A959=10),VLOOKUP($F959,Sheet1!$B:$L,5,0),-VLOOKUP($F959,Sheet1!$B:$L,5,0)))</f>
        <v>0</v>
      </c>
      <c r="I959">
        <f>VLOOKUP($F959,Sheet1!$B:$L,6,0)</f>
        <v>-150</v>
      </c>
      <c r="J959" t="str">
        <f>IF($D959&lt;4,VLOOKUP($F959,Sheet1!$B:$L,7,0),IF($D959=4,LEFT(VLOOKUP($F959,Sheet1!$B:$L,7,0),LEN(VLOOKUP($F959,Sheet1!$B:$L,7,0))-1)&amp;INT($A959/10),0))</f>
        <v>action_skill_liushuiyansuiquan_1</v>
      </c>
      <c r="K959" t="str">
        <f>VLOOKUP($F959,Sheet1!$B:$L,8,0)</f>
        <v>action_hit_1</v>
      </c>
      <c r="L959">
        <f>VLOOKUP($F959,Sheet1!$B:$L,9,0)</f>
        <v>0</v>
      </c>
      <c r="M959" s="61">
        <f>VLOOKUP($F959,Sheet1!$B:$L,10,0)</f>
        <v>0</v>
      </c>
    </row>
    <row r="960" spans="1:13">
      <c r="A960">
        <v>10</v>
      </c>
      <c r="B960">
        <v>4018823</v>
      </c>
      <c r="C960" t="s">
        <v>58</v>
      </c>
      <c r="D960">
        <v>2</v>
      </c>
      <c r="E960" t="s">
        <v>1754</v>
      </c>
      <c r="F960" t="str">
        <f t="shared" si="14"/>
        <v>驱动骑士2</v>
      </c>
      <c r="G960">
        <f>VLOOKUP($F960,Sheet1!$B:$L,4,0)</f>
        <v>2</v>
      </c>
      <c r="H960">
        <f>IF($D960&lt;4,VLOOKUP($F960,Sheet1!$B:$L,5,0),IF(AND($D960=4,$A960=10),VLOOKUP($F960,Sheet1!$B:$L,5,0),-VLOOKUP($F960,Sheet1!$B:$L,5,0)))</f>
        <v>0</v>
      </c>
      <c r="I960">
        <f>VLOOKUP($F960,Sheet1!$B:$L,6,0)</f>
        <v>0</v>
      </c>
      <c r="J960" t="str">
        <f>IF($D960&lt;4,VLOOKUP($F960,Sheet1!$B:$L,7,0),IF($D960=4,LEFT(VLOOKUP($F960,Sheet1!$B:$L,7,0),LEN(VLOOKUP($F960,Sheet1!$B:$L,7,0))-1)&amp;INT($A960/10),0))</f>
        <v>action_skill_jinsedaoguang</v>
      </c>
      <c r="K960" t="str">
        <f>VLOOKUP($F960,Sheet1!$B:$L,8,0)</f>
        <v>action_hit_jinsedaoguang</v>
      </c>
      <c r="L960">
        <f>VLOOKUP($F960,Sheet1!$B:$L,9,0)</f>
        <v>0</v>
      </c>
      <c r="M960" s="61">
        <f>VLOOKUP($F960,Sheet1!$B:$L,10,0)</f>
        <v>0</v>
      </c>
    </row>
    <row r="961" spans="1:13">
      <c r="A961">
        <v>10</v>
      </c>
      <c r="B961">
        <v>2000123</v>
      </c>
      <c r="C961" t="s">
        <v>317</v>
      </c>
      <c r="D961">
        <v>2</v>
      </c>
      <c r="E961" t="s">
        <v>1745</v>
      </c>
      <c r="F961" t="str">
        <f t="shared" si="14"/>
        <v>琦玉2</v>
      </c>
      <c r="G961">
        <f>VLOOKUP($F961,Sheet1!$B:$L,4,0)</f>
        <v>2</v>
      </c>
      <c r="H961">
        <f>IF($D961&lt;4,VLOOKUP($F961,Sheet1!$B:$L,5,0),IF(AND($D961=4,$A961=10),VLOOKUP($F961,Sheet1!$B:$L,5,0),-VLOOKUP($F961,Sheet1!$B:$L,5,0)))</f>
        <v>0</v>
      </c>
      <c r="I961">
        <f>VLOOKUP($F961,Sheet1!$B:$L,6,0)</f>
        <v>-100</v>
      </c>
      <c r="J961" t="str">
        <f>IF($D961&lt;4,VLOOKUP($F961,Sheet1!$B:$L,7,0),IF($D961=4,LEFT(VLOOKUP($F961,Sheet1!$B:$L,7,0),LEN(VLOOKUP($F961,Sheet1!$B:$L,7,0))-1)&amp;INT($A961/10),0))</f>
        <v>action_skill_lianxuputongquan</v>
      </c>
      <c r="K961" t="str">
        <f>VLOOKUP($F961,Sheet1!$B:$L,8,0)</f>
        <v>action_gedou_pt_hit_1</v>
      </c>
      <c r="L961">
        <f>VLOOKUP($F961,Sheet1!$B:$L,9,0)</f>
        <v>0</v>
      </c>
      <c r="M961" s="61">
        <f>VLOOKUP($F961,Sheet1!$B:$L,10,0)</f>
        <v>0</v>
      </c>
    </row>
    <row r="962" spans="1:13">
      <c r="A962">
        <v>10</v>
      </c>
      <c r="B962">
        <v>2007823</v>
      </c>
      <c r="C962" t="s">
        <v>65</v>
      </c>
      <c r="D962">
        <v>2</v>
      </c>
      <c r="E962" t="s">
        <v>1754</v>
      </c>
      <c r="F962" t="str">
        <f t="shared" si="14"/>
        <v>阿修罗盔甲2</v>
      </c>
      <c r="G962">
        <f>VLOOKUP($F962,Sheet1!$B:$L,4,0)</f>
        <v>2</v>
      </c>
      <c r="H962">
        <f>IF($D962&lt;4,VLOOKUP($F962,Sheet1!$B:$L,5,0),IF(AND($D962=4,$A962=10),VLOOKUP($F962,Sheet1!$B:$L,5,0),-VLOOKUP($F962,Sheet1!$B:$L,5,0)))</f>
        <v>0</v>
      </c>
      <c r="I962">
        <f>VLOOKUP($F962,Sheet1!$B:$L,6,0)</f>
        <v>-100</v>
      </c>
      <c r="J962" t="str">
        <f>IF($D962&lt;4,VLOOKUP($F962,Sheet1!$B:$L,7,0),IF($D962=4,LEFT(VLOOKUP($F962,Sheet1!$B:$L,7,0),LEN(VLOOKUP($F962,Sheet1!$B:$L,7,0))-1)&amp;INT($A962/10),0))</f>
        <v>action_skill_quanji</v>
      </c>
      <c r="K962" t="str">
        <f>VLOOKUP($F962,Sheet1!$B:$L,8,0)</f>
        <v>action_gedou_pt_hit_1</v>
      </c>
      <c r="L962">
        <f>VLOOKUP($F962,Sheet1!$B:$L,9,0)</f>
        <v>0</v>
      </c>
      <c r="M962" s="61">
        <f>VLOOKUP($F962,Sheet1!$B:$L,10,0)</f>
        <v>0</v>
      </c>
    </row>
    <row r="963" spans="1:13">
      <c r="A963">
        <v>10</v>
      </c>
      <c r="B963">
        <v>3000123</v>
      </c>
      <c r="C963" t="s">
        <v>5</v>
      </c>
      <c r="D963">
        <v>2</v>
      </c>
      <c r="E963" t="s">
        <v>1747</v>
      </c>
      <c r="F963" t="str">
        <f t="shared" si="14"/>
        <v>深海之王2</v>
      </c>
      <c r="G963">
        <f>VLOOKUP($F963,Sheet1!$B:$L,4,0)</f>
        <v>7</v>
      </c>
      <c r="H963">
        <f>IF($D963&lt;4,VLOOKUP($F963,Sheet1!$B:$L,5,0),IF(AND($D963=4,$A963=10),VLOOKUP($F963,Sheet1!$B:$L,5,0),-VLOOKUP($F963,Sheet1!$B:$L,5,0)))</f>
        <v>0</v>
      </c>
      <c r="I963">
        <f>VLOOKUP($F963,Sheet1!$B:$L,6,0)</f>
        <v>-100</v>
      </c>
      <c r="J963" t="str">
        <f>IF($D963&lt;4,VLOOKUP($F963,Sheet1!$B:$L,7,0),IF($D963=4,LEFT(VLOOKUP($F963,Sheet1!$B:$L,7,0),LEN(VLOOKUP($F963,Sheet1!$B:$L,7,0))-1)&amp;INT($A963/10),0))</f>
        <v>action_skill_quanji_lvse</v>
      </c>
      <c r="K963" t="str">
        <f>VLOOKUP($F963,Sheet1!$B:$L,8,0)</f>
        <v>action_gedou_pt_hit_1</v>
      </c>
      <c r="L963">
        <f>VLOOKUP($F963,Sheet1!$B:$L,9,0)</f>
        <v>0</v>
      </c>
      <c r="M963" s="61">
        <f>VLOOKUP($F963,Sheet1!$B:$L,10,0)</f>
        <v>0</v>
      </c>
    </row>
    <row r="964" spans="1:13">
      <c r="A964">
        <v>10</v>
      </c>
      <c r="B964">
        <v>3004523</v>
      </c>
      <c r="C964" t="s">
        <v>0</v>
      </c>
      <c r="D964">
        <v>2</v>
      </c>
      <c r="E964" t="s">
        <v>1745</v>
      </c>
      <c r="F964" t="str">
        <f t="shared" si="14"/>
        <v>金属骑士2</v>
      </c>
      <c r="G964">
        <f>VLOOKUP($F964,Sheet1!$B:$L,4,0)</f>
        <v>9</v>
      </c>
      <c r="H964">
        <f>IF($D964&lt;4,VLOOKUP($F964,Sheet1!$B:$L,5,0),IF(AND($D964=4,$A964=10),VLOOKUP($F964,Sheet1!$B:$L,5,0),-VLOOKUP($F964,Sheet1!$B:$L,5,0)))</f>
        <v>0</v>
      </c>
      <c r="I964">
        <f>VLOOKUP($F964,Sheet1!$B:$L,6,0)</f>
        <v>-100</v>
      </c>
      <c r="J964" t="str">
        <f>IF($D964&lt;4,VLOOKUP($F964,Sheet1!$B:$L,7,0),IF($D964=4,LEFT(VLOOKUP($F964,Sheet1!$B:$L,7,0),LEN(VLOOKUP($F964,Sheet1!$B:$L,7,0))-1)&amp;INT($A964/10),0))</f>
        <v>action_skill_daodan_1</v>
      </c>
      <c r="K964" t="str">
        <f>VLOOKUP($F964,Sheet1!$B:$L,8,0)</f>
        <v>action_huo_hit_1</v>
      </c>
      <c r="L964">
        <f>VLOOKUP($F964,Sheet1!$B:$L,9,0)</f>
        <v>0</v>
      </c>
      <c r="M964" s="61">
        <f>VLOOKUP($F964,Sheet1!$B:$L,10,0)</f>
        <v>0</v>
      </c>
    </row>
    <row r="965" spans="1:13">
      <c r="A965">
        <v>10</v>
      </c>
      <c r="B965">
        <v>4000123</v>
      </c>
      <c r="C965" t="s">
        <v>34</v>
      </c>
      <c r="D965">
        <v>2</v>
      </c>
      <c r="E965" t="s">
        <v>1745</v>
      </c>
      <c r="F965" t="str">
        <f t="shared" si="14"/>
        <v>波罗斯2</v>
      </c>
      <c r="G965">
        <f>VLOOKUP($F965,Sheet1!$B:$L,4,0)</f>
        <v>2</v>
      </c>
      <c r="H965">
        <f>IF($D965&lt;4,VLOOKUP($F965,Sheet1!$B:$L,5,0),IF(AND($D965=4,$A965=10),VLOOKUP($F965,Sheet1!$B:$L,5,0),-VLOOKUP($F965,Sheet1!$B:$L,5,0)))</f>
        <v>0</v>
      </c>
      <c r="I965">
        <f>VLOOKUP($F965,Sheet1!$B:$L,6,0)</f>
        <v>-200</v>
      </c>
      <c r="J965" t="str">
        <f>IF($D965&lt;4,VLOOKUP($F965,Sheet1!$B:$L,7,0),IF($D965=4,LEFT(VLOOKUP($F965,Sheet1!$B:$L,7,0),LEN(VLOOKUP($F965,Sheet1!$B:$L,7,0))-1)&amp;INT($A965/10),0))</f>
        <v>action_skill_liuxingbaofa</v>
      </c>
      <c r="K965" t="str">
        <f>VLOOKUP($F965,Sheet1!$B:$L,8,0)</f>
        <v>action_hit_1</v>
      </c>
      <c r="L965" t="str">
        <f>VLOOKUP($F965,Sheet1!$B:$L,9,0)</f>
        <v>action_jiaxue_hit_1</v>
      </c>
      <c r="M965" s="61">
        <f>VLOOKUP($F965,Sheet1!$B:$L,10,0)</f>
        <v>0</v>
      </c>
    </row>
    <row r="966" spans="1:13">
      <c r="A966">
        <v>10</v>
      </c>
      <c r="B966">
        <v>4004523</v>
      </c>
      <c r="C966" t="s">
        <v>32</v>
      </c>
      <c r="D966">
        <v>2</v>
      </c>
      <c r="E966" t="s">
        <v>1745</v>
      </c>
      <c r="F966" t="str">
        <f t="shared" si="14"/>
        <v>饿狼2</v>
      </c>
      <c r="G966">
        <f>VLOOKUP($F966,Sheet1!$B:$L,4,0)</f>
        <v>2</v>
      </c>
      <c r="H966">
        <f>IF($D966&lt;4,VLOOKUP($F966,Sheet1!$B:$L,5,0),IF(AND($D966=4,$A966=10),VLOOKUP($F966,Sheet1!$B:$L,5,0),-VLOOKUP($F966,Sheet1!$B:$L,5,0)))</f>
        <v>0</v>
      </c>
      <c r="I966">
        <f>VLOOKUP($F966,Sheet1!$B:$L,6,0)</f>
        <v>-150</v>
      </c>
      <c r="J966" t="str">
        <f>IF($D966&lt;4,VLOOKUP($F966,Sheet1!$B:$L,7,0),IF($D966=4,LEFT(VLOOKUP($F966,Sheet1!$B:$L,7,0),LEN(VLOOKUP($F966,Sheet1!$B:$L,7,0))-1)&amp;INT($A966/10),0))</f>
        <v>action_skill_liushuiyansuiquan_1</v>
      </c>
      <c r="K966" t="str">
        <f>VLOOKUP($F966,Sheet1!$B:$L,8,0)</f>
        <v>action_hit_1</v>
      </c>
      <c r="L966">
        <f>VLOOKUP($F966,Sheet1!$B:$L,9,0)</f>
        <v>0</v>
      </c>
      <c r="M966" s="61">
        <f>VLOOKUP($F966,Sheet1!$B:$L,10,0)</f>
        <v>0</v>
      </c>
    </row>
    <row r="967" spans="1:13">
      <c r="A967">
        <v>10</v>
      </c>
      <c r="B967">
        <v>1000123</v>
      </c>
      <c r="C967" t="s">
        <v>28</v>
      </c>
      <c r="D967">
        <v>2</v>
      </c>
      <c r="E967" t="s">
        <v>1745</v>
      </c>
      <c r="F967" t="str">
        <f t="shared" ref="F967:F1030" si="15">IF(TYPE($C967)=2,$C967&amp;$D967,INT($C967&amp;$D967))</f>
        <v>小龙卷2</v>
      </c>
      <c r="G967">
        <f>VLOOKUP($F967,Sheet1!$B:$L,4,0)</f>
        <v>2</v>
      </c>
      <c r="H967">
        <f>IF($D967&lt;4,VLOOKUP($F967,Sheet1!$B:$L,5,0),IF(AND($D967=4,$A967=10),VLOOKUP($F967,Sheet1!$B:$L,5,0),-VLOOKUP($F967,Sheet1!$B:$L,5,0)))</f>
        <v>0</v>
      </c>
      <c r="I967">
        <f>VLOOKUP($F967,Sheet1!$B:$L,6,0)</f>
        <v>-100</v>
      </c>
      <c r="J967" t="str">
        <f>IF($D967&lt;4,VLOOKUP($F967,Sheet1!$B:$L,7,0),IF($D967=4,LEFT(VLOOKUP($F967,Sheet1!$B:$L,7,0),LEN(VLOOKUP($F967,Sheet1!$B:$L,7,0))-1)&amp;INT($A967/10),0))</f>
        <v>action_skill_chaonengliuxing</v>
      </c>
      <c r="K967" t="str">
        <f>VLOOKUP($F967,Sheet1!$B:$L,8,0)</f>
        <v>action_huo_hit_1</v>
      </c>
      <c r="L967">
        <f>VLOOKUP($F967,Sheet1!$B:$L,9,0)</f>
        <v>0</v>
      </c>
      <c r="M967" s="61">
        <f>VLOOKUP($F967,Sheet1!$B:$L,10,0)</f>
        <v>0</v>
      </c>
    </row>
    <row r="968" spans="1:13">
      <c r="A968">
        <v>10</v>
      </c>
      <c r="B968">
        <v>1005623</v>
      </c>
      <c r="C968" t="s">
        <v>21</v>
      </c>
      <c r="D968">
        <v>2</v>
      </c>
      <c r="E968" t="s">
        <v>1745</v>
      </c>
      <c r="F968" t="str">
        <f t="shared" si="15"/>
        <v>音速索尼克2</v>
      </c>
      <c r="G968">
        <f>VLOOKUP($F968,Sheet1!$B:$L,4,0)</f>
        <v>2</v>
      </c>
      <c r="H968">
        <f>IF($D968&lt;4,VLOOKUP($F968,Sheet1!$B:$L,5,0),IF(AND($D968=4,$A968=10),VLOOKUP($F968,Sheet1!$B:$L,5,0),-VLOOKUP($F968,Sheet1!$B:$L,5,0)))</f>
        <v>0</v>
      </c>
      <c r="I968">
        <f>VLOOKUP($F968,Sheet1!$B:$L,6,0)</f>
        <v>-200</v>
      </c>
      <c r="J968" t="str">
        <f>IF($D968&lt;4,VLOOKUP($F968,Sheet1!$B:$L,7,0),IF($D968=4,LEFT(VLOOKUP($F968,Sheet1!$B:$L,7,0),LEN(VLOOKUP($F968,Sheet1!$B:$L,7,0))-1)&amp;INT($A968/10),0))</f>
        <v>action_skill_shiyingzang</v>
      </c>
      <c r="K968" t="str">
        <f>VLOOKUP($F968,Sheet1!$B:$L,8,0)</f>
        <v>action_hit_daoguang_zise</v>
      </c>
      <c r="L968">
        <f>VLOOKUP($F968,Sheet1!$B:$L,9,0)</f>
        <v>0</v>
      </c>
      <c r="M968" s="61">
        <f>VLOOKUP($F968,Sheet1!$B:$L,10,0)</f>
        <v>0</v>
      </c>
    </row>
    <row r="969" spans="1:13">
      <c r="A969">
        <v>10</v>
      </c>
      <c r="B969">
        <v>1002314</v>
      </c>
      <c r="C969" t="s">
        <v>44</v>
      </c>
      <c r="D969">
        <v>4</v>
      </c>
      <c r="E969" t="s">
        <v>1747</v>
      </c>
      <c r="F969" t="str">
        <f t="shared" si="15"/>
        <v>金属球棒4</v>
      </c>
      <c r="G969">
        <f>VLOOKUP($F969,Sheet1!$B:$L,4,0)</f>
        <v>7</v>
      </c>
      <c r="H969">
        <f>IF($D969&lt;4,VLOOKUP($F969,Sheet1!$B:$L,5,0),IF(AND($D969=4,$A969=10),VLOOKUP($F969,Sheet1!$B:$L,5,0),-VLOOKUP($F969,Sheet1!$B:$L,5,0)))</f>
        <v>-100</v>
      </c>
      <c r="I969">
        <f>VLOOKUP($F969,Sheet1!$B:$L,6,0)</f>
        <v>-100</v>
      </c>
      <c r="J969" t="str">
        <f>IF($D969&lt;4,VLOOKUP($F969,Sheet1!$B:$L,7,0),IF($D969=4,LEFT(VLOOKUP($F969,Sheet1!$B:$L,7,0),LEN(VLOOKUP($F969,Sheet1!$B:$L,7,0))-1)&amp;INT($A969/10),0))</f>
        <v>action_fit_skill_qudongjianji_1</v>
      </c>
      <c r="K969" t="str">
        <f>VLOOKUP($F969,Sheet1!$B:$L,8,0)</f>
        <v>action_hit_daoguang_zise</v>
      </c>
      <c r="L969">
        <f>VLOOKUP($F969,Sheet1!$B:$L,9,0)</f>
        <v>0</v>
      </c>
      <c r="M969" s="61">
        <f>VLOOKUP($F969,Sheet1!$B:$L,10,0)</f>
        <v>0</v>
      </c>
    </row>
    <row r="970" spans="1:13">
      <c r="A970">
        <v>20</v>
      </c>
      <c r="B970">
        <v>1002314</v>
      </c>
      <c r="C970" t="s">
        <v>44</v>
      </c>
      <c r="D970">
        <v>4</v>
      </c>
      <c r="E970" t="s">
        <v>1747</v>
      </c>
      <c r="F970" t="str">
        <f t="shared" si="15"/>
        <v>金属球棒4</v>
      </c>
      <c r="G970">
        <f>VLOOKUP($F970,Sheet1!$B:$L,4,0)</f>
        <v>7</v>
      </c>
      <c r="H970">
        <f>IF($D970&lt;4,VLOOKUP($F970,Sheet1!$B:$L,5,0),IF(AND($D970=4,$A970=10),VLOOKUP($F970,Sheet1!$B:$L,5,0),-VLOOKUP($F970,Sheet1!$B:$L,5,0)))</f>
        <v>100</v>
      </c>
      <c r="I970">
        <f>VLOOKUP($F970,Sheet1!$B:$L,6,0)</f>
        <v>-100</v>
      </c>
      <c r="J970" t="str">
        <f>IF($D970&lt;4,VLOOKUP($F970,Sheet1!$B:$L,7,0),IF($D970=4,LEFT(VLOOKUP($F970,Sheet1!$B:$L,7,0),LEN(VLOOKUP($F970,Sheet1!$B:$L,7,0))-1)&amp;INT($A970/10),0))</f>
        <v>action_fit_skill_qudongjianji_2</v>
      </c>
      <c r="K970" t="str">
        <f>VLOOKUP($F970,Sheet1!$B:$L,8,0)</f>
        <v>action_hit_daoguang_zise</v>
      </c>
      <c r="L970">
        <f>VLOOKUP($F970,Sheet1!$B:$L,9,0)</f>
        <v>0</v>
      </c>
      <c r="M970" s="61">
        <f>VLOOKUP($F970,Sheet1!$B:$L,10,0)</f>
        <v>0</v>
      </c>
    </row>
    <row r="971" spans="1:13">
      <c r="A971">
        <v>10</v>
      </c>
      <c r="B971">
        <v>1004514</v>
      </c>
      <c r="C971" t="s">
        <v>324</v>
      </c>
      <c r="D971">
        <v>4</v>
      </c>
      <c r="E971" t="s">
        <v>1745</v>
      </c>
      <c r="F971" t="str">
        <f t="shared" si="15"/>
        <v>狮子兽王4</v>
      </c>
      <c r="G971">
        <f>VLOOKUP($F971,Sheet1!$B:$L,4,0)</f>
        <v>2</v>
      </c>
      <c r="H971">
        <f>IF($D971&lt;4,VLOOKUP($F971,Sheet1!$B:$L,5,0),IF(AND($D971=4,$A971=10),VLOOKUP($F971,Sheet1!$B:$L,5,0),-VLOOKUP($F971,Sheet1!$B:$L,5,0)))</f>
        <v>-100</v>
      </c>
      <c r="I971">
        <f>VLOOKUP($F971,Sheet1!$B:$L,6,0)</f>
        <v>-200</v>
      </c>
      <c r="J971" t="str">
        <f>IF($D971&lt;4,VLOOKUP($F971,Sheet1!$B:$L,7,0),IF($D971=4,LEFT(VLOOKUP($F971,Sheet1!$B:$L,7,0),LEN(VLOOKUP($F971,Sheet1!$B:$L,7,0))-1)&amp;INT($A971/10),0))</f>
        <v>action_fit_skill_yixingjudahua_1</v>
      </c>
      <c r="K971" t="str">
        <f>VLOOKUP($F971,Sheet1!$B:$L,8,0)</f>
        <v>action_gedou_hit_1</v>
      </c>
      <c r="L971">
        <f>VLOOKUP($F971,Sheet1!$B:$L,9,0)</f>
        <v>0</v>
      </c>
      <c r="M971" s="61">
        <f>VLOOKUP($F971,Sheet1!$B:$L,10,0)</f>
        <v>0</v>
      </c>
    </row>
    <row r="972" spans="1:13">
      <c r="A972">
        <v>20</v>
      </c>
      <c r="B972">
        <v>1011114</v>
      </c>
      <c r="C972" t="s">
        <v>70</v>
      </c>
      <c r="D972">
        <v>4</v>
      </c>
      <c r="E972" t="s">
        <v>1751</v>
      </c>
      <c r="F972" t="str">
        <f t="shared" si="15"/>
        <v>格鲁甘修鲁4</v>
      </c>
      <c r="G972">
        <f>VLOOKUP($F972,Sheet1!$B:$L,4,0)</f>
        <v>2</v>
      </c>
      <c r="H972">
        <f>IF($D972&lt;4,VLOOKUP($F972,Sheet1!$B:$L,5,0),IF(AND($D972=4,$A972=10),VLOOKUP($F972,Sheet1!$B:$L,5,0),-VLOOKUP($F972,Sheet1!$B:$L,5,0)))</f>
        <v>100</v>
      </c>
      <c r="I972">
        <f>VLOOKUP($F972,Sheet1!$B:$L,6,0)</f>
        <v>0</v>
      </c>
      <c r="J972" t="str">
        <f>IF($D972&lt;4,VLOOKUP($F972,Sheet1!$B:$L,7,0),IF($D972=4,LEFT(VLOOKUP($F972,Sheet1!$B:$L,7,0),LEN(VLOOKUP($F972,Sheet1!$B:$L,7,0))-1)&amp;INT($A972/10),0))</f>
        <v>action_dian_skill_heji_man_2</v>
      </c>
      <c r="K972" t="str">
        <f>VLOOKUP($F972,Sheet1!$B:$L,8,0)</f>
        <v>action_dian_hit_1</v>
      </c>
      <c r="L972">
        <f>VLOOKUP($F972,Sheet1!$B:$L,9,0)</f>
        <v>0</v>
      </c>
      <c r="M972" s="61">
        <f>VLOOKUP($F972,Sheet1!$B:$L,10,0)</f>
        <v>0</v>
      </c>
    </row>
    <row r="973" spans="1:13">
      <c r="A973">
        <v>10</v>
      </c>
      <c r="B973">
        <v>1011114</v>
      </c>
      <c r="C973" t="s">
        <v>70</v>
      </c>
      <c r="D973">
        <v>4</v>
      </c>
      <c r="E973" t="s">
        <v>1751</v>
      </c>
      <c r="F973" t="str">
        <f t="shared" si="15"/>
        <v>格鲁甘修鲁4</v>
      </c>
      <c r="G973">
        <f>VLOOKUP($F973,Sheet1!$B:$L,4,0)</f>
        <v>2</v>
      </c>
      <c r="H973">
        <f>IF($D973&lt;4,VLOOKUP($F973,Sheet1!$B:$L,5,0),IF(AND($D973=4,$A973=10),VLOOKUP($F973,Sheet1!$B:$L,5,0),-VLOOKUP($F973,Sheet1!$B:$L,5,0)))</f>
        <v>-100</v>
      </c>
      <c r="I973">
        <f>VLOOKUP($F973,Sheet1!$B:$L,6,0)</f>
        <v>0</v>
      </c>
      <c r="J973" t="str">
        <f>IF($D973&lt;4,VLOOKUP($F973,Sheet1!$B:$L,7,0),IF($D973=4,LEFT(VLOOKUP($F973,Sheet1!$B:$L,7,0),LEN(VLOOKUP($F973,Sheet1!$B:$L,7,0))-1)&amp;INT($A973/10),0))</f>
        <v>action_dian_skill_heji_man_1</v>
      </c>
      <c r="K973" t="str">
        <f>VLOOKUP($F973,Sheet1!$B:$L,8,0)</f>
        <v>action_dian_hit_1</v>
      </c>
      <c r="L973">
        <f>VLOOKUP($F973,Sheet1!$B:$L,9,0)</f>
        <v>0</v>
      </c>
      <c r="M973" s="61">
        <f>VLOOKUP($F973,Sheet1!$B:$L,10,0)</f>
        <v>0</v>
      </c>
    </row>
    <row r="974" spans="1:13">
      <c r="A974">
        <v>20</v>
      </c>
      <c r="B974">
        <v>1004514</v>
      </c>
      <c r="C974" t="s">
        <v>324</v>
      </c>
      <c r="D974">
        <v>4</v>
      </c>
      <c r="E974" t="s">
        <v>1745</v>
      </c>
      <c r="F974" t="str">
        <f t="shared" si="15"/>
        <v>狮子兽王4</v>
      </c>
      <c r="G974">
        <f>VLOOKUP($F974,Sheet1!$B:$L,4,0)</f>
        <v>2</v>
      </c>
      <c r="H974">
        <f>IF($D974&lt;4,VLOOKUP($F974,Sheet1!$B:$L,5,0),IF(AND($D974=4,$A974=10),VLOOKUP($F974,Sheet1!$B:$L,5,0),-VLOOKUP($F974,Sheet1!$B:$L,5,0)))</f>
        <v>100</v>
      </c>
      <c r="I974">
        <f>VLOOKUP($F974,Sheet1!$B:$L,6,0)</f>
        <v>-200</v>
      </c>
      <c r="J974" t="str">
        <f>IF($D974&lt;4,VLOOKUP($F974,Sheet1!$B:$L,7,0),IF($D974=4,LEFT(VLOOKUP($F974,Sheet1!$B:$L,7,0),LEN(VLOOKUP($F974,Sheet1!$B:$L,7,0))-1)&amp;INT($A974/10),0))</f>
        <v>action_fit_skill_yixingjudahua_2</v>
      </c>
      <c r="K974" t="str">
        <f>VLOOKUP($F974,Sheet1!$B:$L,8,0)</f>
        <v>action_gedou_hit_1</v>
      </c>
      <c r="L974">
        <f>VLOOKUP($F974,Sheet1!$B:$L,9,0)</f>
        <v>0</v>
      </c>
      <c r="M974" s="61">
        <f>VLOOKUP($F974,Sheet1!$B:$L,10,0)</f>
        <v>0</v>
      </c>
    </row>
    <row r="975" spans="1:13">
      <c r="A975">
        <v>10</v>
      </c>
      <c r="B975">
        <v>2002314</v>
      </c>
      <c r="C975" t="s">
        <v>37</v>
      </c>
      <c r="D975">
        <v>4</v>
      </c>
      <c r="E975" t="s">
        <v>1754</v>
      </c>
      <c r="F975" t="str">
        <f t="shared" si="15"/>
        <v>甜心假面4</v>
      </c>
      <c r="G975">
        <f>VLOOKUP($F975,Sheet1!$B:$L,4,0)</f>
        <v>2</v>
      </c>
      <c r="H975">
        <f>IF($D975&lt;4,VLOOKUP($F975,Sheet1!$B:$L,5,0),IF(AND($D975=4,$A975=10),VLOOKUP($F975,Sheet1!$B:$L,5,0),-VLOOKUP($F975,Sheet1!$B:$L,5,0)))</f>
        <v>100</v>
      </c>
      <c r="I975">
        <f>VLOOKUP($F975,Sheet1!$B:$L,6,0)</f>
        <v>-100</v>
      </c>
      <c r="J975" t="str">
        <f>IF($D975&lt;4,VLOOKUP($F975,Sheet1!$B:$L,7,0),IF($D975=4,LEFT(VLOOKUP($F975,Sheet1!$B:$L,7,0),LEN(VLOOKUP($F975,Sheet1!$B:$L,7,0))-1)&amp;INT($A975/10),0))</f>
        <v>action_fit_skill_dinashanleiming_1</v>
      </c>
      <c r="K975" t="str">
        <f>VLOOKUP($F975,Sheet1!$B:$L,8,0)</f>
        <v>action_dian_hit_1</v>
      </c>
      <c r="L975">
        <f>VLOOKUP($F975,Sheet1!$B:$L,9,0)</f>
        <v>0</v>
      </c>
      <c r="M975" s="61">
        <f>VLOOKUP($F975,Sheet1!$B:$L,10,0)</f>
        <v>0</v>
      </c>
    </row>
    <row r="976" spans="1:13">
      <c r="A976">
        <v>10</v>
      </c>
      <c r="B976">
        <v>2003414</v>
      </c>
      <c r="C976" t="s">
        <v>67</v>
      </c>
      <c r="D976">
        <v>4</v>
      </c>
      <c r="E976" t="s">
        <v>1747</v>
      </c>
      <c r="F976" t="str">
        <f t="shared" si="15"/>
        <v>性感囚犯4</v>
      </c>
      <c r="G976">
        <f>VLOOKUP($F976,Sheet1!$B:$L,4,0)</f>
        <v>2</v>
      </c>
      <c r="H976">
        <f>IF($D976&lt;4,VLOOKUP($F976,Sheet1!$B:$L,5,0),IF(AND($D976=4,$A976=10),VLOOKUP($F976,Sheet1!$B:$L,5,0),-VLOOKUP($F976,Sheet1!$B:$L,5,0)))</f>
        <v>-100</v>
      </c>
      <c r="I976">
        <f>VLOOKUP($F976,Sheet1!$B:$L,6,0)</f>
        <v>-200</v>
      </c>
      <c r="J976" t="str">
        <f>IF($D976&lt;4,VLOOKUP($F976,Sheet1!$B:$L,7,0),IF($D976=4,LEFT(VLOOKUP($F976,Sheet1!$B:$L,7,0),LEN(VLOOKUP($F976,Sheet1!$B:$L,7,0))-1)&amp;INT($A976/10),0))</f>
        <v>action_fit_skill_lianda_1</v>
      </c>
      <c r="K976" t="str">
        <f>VLOOKUP($F976,Sheet1!$B:$L,8,0)</f>
        <v>action_gedou_pt_hit_1</v>
      </c>
      <c r="L976">
        <f>VLOOKUP($F976,Sheet1!$B:$L,9,0)</f>
        <v>0</v>
      </c>
      <c r="M976" s="61">
        <f>VLOOKUP($F976,Sheet1!$B:$L,10,0)</f>
        <v>0</v>
      </c>
    </row>
    <row r="977" spans="1:13">
      <c r="A977">
        <v>20</v>
      </c>
      <c r="B977">
        <v>2002314</v>
      </c>
      <c r="C977" t="s">
        <v>37</v>
      </c>
      <c r="D977">
        <v>4</v>
      </c>
      <c r="E977" t="s">
        <v>1754</v>
      </c>
      <c r="F977" t="str">
        <f t="shared" si="15"/>
        <v>甜心假面4</v>
      </c>
      <c r="G977">
        <f>VLOOKUP($F977,Sheet1!$B:$L,4,0)</f>
        <v>2</v>
      </c>
      <c r="H977">
        <f>IF($D977&lt;4,VLOOKUP($F977,Sheet1!$B:$L,5,0),IF(AND($D977=4,$A977=10),VLOOKUP($F977,Sheet1!$B:$L,5,0),-VLOOKUP($F977,Sheet1!$B:$L,5,0)))</f>
        <v>-100</v>
      </c>
      <c r="I977">
        <f>VLOOKUP($F977,Sheet1!$B:$L,6,0)</f>
        <v>-100</v>
      </c>
      <c r="J977" t="str">
        <f>IF($D977&lt;4,VLOOKUP($F977,Sheet1!$B:$L,7,0),IF($D977=4,LEFT(VLOOKUP($F977,Sheet1!$B:$L,7,0),LEN(VLOOKUP($F977,Sheet1!$B:$L,7,0))-1)&amp;INT($A977/10),0))</f>
        <v>action_fit_skill_dinashanleiming_2</v>
      </c>
      <c r="K977" t="str">
        <f>VLOOKUP($F977,Sheet1!$B:$L,8,0)</f>
        <v>action_dian_hit_1</v>
      </c>
      <c r="L977">
        <f>VLOOKUP($F977,Sheet1!$B:$L,9,0)</f>
        <v>0</v>
      </c>
      <c r="M977" s="61">
        <f>VLOOKUP($F977,Sheet1!$B:$L,10,0)</f>
        <v>0</v>
      </c>
    </row>
    <row r="978" spans="1:13">
      <c r="A978">
        <v>20</v>
      </c>
      <c r="B978">
        <v>2003414</v>
      </c>
      <c r="C978" t="s">
        <v>67</v>
      </c>
      <c r="D978">
        <v>4</v>
      </c>
      <c r="E978" t="s">
        <v>1747</v>
      </c>
      <c r="F978" t="str">
        <f t="shared" si="15"/>
        <v>性感囚犯4</v>
      </c>
      <c r="G978">
        <f>VLOOKUP($F978,Sheet1!$B:$L,4,0)</f>
        <v>2</v>
      </c>
      <c r="H978">
        <f>IF($D978&lt;4,VLOOKUP($F978,Sheet1!$B:$L,5,0),IF(AND($D978=4,$A978=10),VLOOKUP($F978,Sheet1!$B:$L,5,0),-VLOOKUP($F978,Sheet1!$B:$L,5,0)))</f>
        <v>100</v>
      </c>
      <c r="I978">
        <f>VLOOKUP($F978,Sheet1!$B:$L,6,0)</f>
        <v>-200</v>
      </c>
      <c r="J978" t="str">
        <f>IF($D978&lt;4,VLOOKUP($F978,Sheet1!$B:$L,7,0),IF($D978=4,LEFT(VLOOKUP($F978,Sheet1!$B:$L,7,0),LEN(VLOOKUP($F978,Sheet1!$B:$L,7,0))-1)&amp;INT($A978/10),0))</f>
        <v>action_fit_skill_lianda_2</v>
      </c>
      <c r="K978" t="str">
        <f>VLOOKUP($F978,Sheet1!$B:$L,8,0)</f>
        <v>action_gedou_pt_hit_1</v>
      </c>
      <c r="L978">
        <f>VLOOKUP($F978,Sheet1!$B:$L,9,0)</f>
        <v>0</v>
      </c>
      <c r="M978" s="61">
        <f>VLOOKUP($F978,Sheet1!$B:$L,10,0)</f>
        <v>0</v>
      </c>
    </row>
    <row r="979" spans="1:13">
      <c r="A979">
        <v>10</v>
      </c>
      <c r="B979">
        <v>2008914</v>
      </c>
      <c r="C979" t="s">
        <v>52</v>
      </c>
      <c r="D979">
        <v>4</v>
      </c>
      <c r="E979" t="s">
        <v>1751</v>
      </c>
      <c r="F979" t="str">
        <f t="shared" si="15"/>
        <v>警犬侠4</v>
      </c>
      <c r="G979">
        <f>VLOOKUP($F979,Sheet1!$B:$L,4,0)</f>
        <v>2</v>
      </c>
      <c r="H979">
        <f>IF($D979&lt;4,VLOOKUP($F979,Sheet1!$B:$L,5,0),IF(AND($D979=4,$A979=10),VLOOKUP($F979,Sheet1!$B:$L,5,0),-VLOOKUP($F979,Sheet1!$B:$L,5,0)))</f>
        <v>-100</v>
      </c>
      <c r="I979">
        <f>VLOOKUP($F979,Sheet1!$B:$L,6,0)</f>
        <v>-100</v>
      </c>
      <c r="J979" t="str">
        <f>IF($D979&lt;4,VLOOKUP($F979,Sheet1!$B:$L,7,0),IF($D979=4,LEFT(VLOOKUP($F979,Sheet1!$B:$L,7,0),LEN(VLOOKUP($F979,Sheet1!$B:$L,7,0))-1)&amp;INT($A979/10),0))</f>
        <v>action_fit_skill_yixingjudahua_1</v>
      </c>
      <c r="K979" t="str">
        <f>VLOOKUP($F979,Sheet1!$B:$L,8,0)</f>
        <v>action_gedou_hit_1</v>
      </c>
      <c r="L979">
        <f>VLOOKUP($F979,Sheet1!$B:$L,9,0)</f>
        <v>0</v>
      </c>
      <c r="M979" s="61">
        <f>VLOOKUP($F979,Sheet1!$B:$L,10,0)</f>
        <v>0</v>
      </c>
    </row>
    <row r="980" spans="1:13">
      <c r="A980">
        <v>20</v>
      </c>
      <c r="B980">
        <v>2008914</v>
      </c>
      <c r="C980" t="s">
        <v>52</v>
      </c>
      <c r="D980">
        <v>4</v>
      </c>
      <c r="E980" t="s">
        <v>1751</v>
      </c>
      <c r="F980" t="str">
        <f t="shared" si="15"/>
        <v>警犬侠4</v>
      </c>
      <c r="G980">
        <f>VLOOKUP($F980,Sheet1!$B:$L,4,0)</f>
        <v>2</v>
      </c>
      <c r="H980">
        <f>IF($D980&lt;4,VLOOKUP($F980,Sheet1!$B:$L,5,0),IF(AND($D980=4,$A980=10),VLOOKUP($F980,Sheet1!$B:$L,5,0),-VLOOKUP($F980,Sheet1!$B:$L,5,0)))</f>
        <v>100</v>
      </c>
      <c r="I980">
        <f>VLOOKUP($F980,Sheet1!$B:$L,6,0)</f>
        <v>-100</v>
      </c>
      <c r="J980" t="str">
        <f>IF($D980&lt;4,VLOOKUP($F980,Sheet1!$B:$L,7,0),IF($D980=4,LEFT(VLOOKUP($F980,Sheet1!$B:$L,7,0),LEN(VLOOKUP($F980,Sheet1!$B:$L,7,0))-1)&amp;INT($A980/10),0))</f>
        <v>action_fit_skill_yixingjudahua_2</v>
      </c>
      <c r="K980" t="str">
        <f>VLOOKUP($F980,Sheet1!$B:$L,8,0)</f>
        <v>action_gedou_hit_1</v>
      </c>
      <c r="L980">
        <f>VLOOKUP($F980,Sheet1!$B:$L,9,0)</f>
        <v>0</v>
      </c>
      <c r="M980" s="61">
        <f>VLOOKUP($F980,Sheet1!$B:$L,10,0)</f>
        <v>0</v>
      </c>
    </row>
    <row r="981" spans="1:13">
      <c r="A981">
        <v>20</v>
      </c>
      <c r="B981">
        <v>3003414</v>
      </c>
      <c r="C981" t="s">
        <v>61</v>
      </c>
      <c r="D981">
        <v>4</v>
      </c>
      <c r="E981" t="s">
        <v>1748</v>
      </c>
      <c r="F981" t="str">
        <f t="shared" si="15"/>
        <v>外星女王4</v>
      </c>
      <c r="G981">
        <f>VLOOKUP($F981,Sheet1!$B:$L,4,0)</f>
        <v>2</v>
      </c>
      <c r="H981">
        <f>IF($D981&lt;4,VLOOKUP($F981,Sheet1!$B:$L,5,0),IF(AND($D981=4,$A981=10),VLOOKUP($F981,Sheet1!$B:$L,5,0),-VLOOKUP($F981,Sheet1!$B:$L,5,0)))</f>
        <v>-100</v>
      </c>
      <c r="I981">
        <f>VLOOKUP($F981,Sheet1!$B:$L,6,0)</f>
        <v>-100</v>
      </c>
      <c r="J981" t="str">
        <f>IF($D981&lt;4,VLOOKUP($F981,Sheet1!$B:$L,7,0),IF($D981=4,LEFT(VLOOKUP($F981,Sheet1!$B:$L,7,0),LEN(VLOOKUP($F981,Sheet1!$B:$L,7,0))-1)&amp;INT($A981/10),0))</f>
        <v>action_fit_skill_nvwangfengfan_2</v>
      </c>
      <c r="K981" t="str">
        <f>VLOOKUP($F981,Sheet1!$B:$L,8,0)</f>
        <v>action_hit_1</v>
      </c>
      <c r="L981">
        <f>VLOOKUP($F981,Sheet1!$B:$L,9,0)</f>
        <v>0</v>
      </c>
      <c r="M981" s="61">
        <f>VLOOKUP($F981,Sheet1!$B:$L,10,0)</f>
        <v>0</v>
      </c>
    </row>
    <row r="982" spans="1:13">
      <c r="A982">
        <v>20</v>
      </c>
      <c r="B982">
        <v>3005614</v>
      </c>
      <c r="C982" t="s">
        <v>64</v>
      </c>
      <c r="D982">
        <v>4</v>
      </c>
      <c r="E982" t="s">
        <v>1749</v>
      </c>
      <c r="F982" t="str">
        <f t="shared" si="15"/>
        <v>丘舞太刀4</v>
      </c>
      <c r="G982">
        <f>VLOOKUP($F982,Sheet1!$B:$L,4,0)</f>
        <v>5</v>
      </c>
      <c r="H982">
        <f>IF($D982&lt;4,VLOOKUP($F982,Sheet1!$B:$L,5,0),IF(AND($D982=4,$A982=10),VLOOKUP($F982,Sheet1!$B:$L,5,0),-VLOOKUP($F982,Sheet1!$B:$L,5,0)))</f>
        <v>100</v>
      </c>
      <c r="I982">
        <f>VLOOKUP($F982,Sheet1!$B:$L,6,0)</f>
        <v>-230</v>
      </c>
      <c r="J982" t="str">
        <f>IF($D982&lt;4,VLOOKUP($F982,Sheet1!$B:$L,7,0),IF($D982=4,LEFT(VLOOKUP($F982,Sheet1!$B:$L,7,0),LEN(VLOOKUP($F982,Sheet1!$B:$L,7,0))-1)&amp;INT($A982/10),0))</f>
        <v>action_fit_skill_yuanzizhan_2</v>
      </c>
      <c r="K982" t="str">
        <f>VLOOKUP($F982,Sheet1!$B:$L,8,0)</f>
        <v>action_hit_daoguang_1</v>
      </c>
      <c r="L982">
        <f>VLOOKUP($F982,Sheet1!$B:$L,9,0)</f>
        <v>0</v>
      </c>
      <c r="M982" s="61">
        <f>VLOOKUP($F982,Sheet1!$B:$L,10,0)</f>
        <v>0</v>
      </c>
    </row>
    <row r="983" spans="1:13">
      <c r="A983">
        <v>10</v>
      </c>
      <c r="B983">
        <v>3003414</v>
      </c>
      <c r="C983" t="s">
        <v>61</v>
      </c>
      <c r="D983">
        <v>4</v>
      </c>
      <c r="E983" t="s">
        <v>1748</v>
      </c>
      <c r="F983" t="str">
        <f t="shared" si="15"/>
        <v>外星女王4</v>
      </c>
      <c r="G983">
        <f>VLOOKUP($F983,Sheet1!$B:$L,4,0)</f>
        <v>2</v>
      </c>
      <c r="H983">
        <f>IF($D983&lt;4,VLOOKUP($F983,Sheet1!$B:$L,5,0),IF(AND($D983=4,$A983=10),VLOOKUP($F983,Sheet1!$B:$L,5,0),-VLOOKUP($F983,Sheet1!$B:$L,5,0)))</f>
        <v>100</v>
      </c>
      <c r="I983">
        <f>VLOOKUP($F983,Sheet1!$B:$L,6,0)</f>
        <v>-100</v>
      </c>
      <c r="J983" t="str">
        <f>IF($D983&lt;4,VLOOKUP($F983,Sheet1!$B:$L,7,0),IF($D983=4,LEFT(VLOOKUP($F983,Sheet1!$B:$L,7,0),LEN(VLOOKUP($F983,Sheet1!$B:$L,7,0))-1)&amp;INT($A983/10),0))</f>
        <v>action_fit_skill_nvwangfengfan_1</v>
      </c>
      <c r="K983" t="str">
        <f>VLOOKUP($F983,Sheet1!$B:$L,8,0)</f>
        <v>action_hit_1</v>
      </c>
      <c r="L983">
        <f>VLOOKUP($F983,Sheet1!$B:$L,9,0)</f>
        <v>0</v>
      </c>
      <c r="M983" s="61">
        <f>VLOOKUP($F983,Sheet1!$B:$L,10,0)</f>
        <v>0</v>
      </c>
    </row>
    <row r="984" spans="1:13">
      <c r="A984">
        <v>10</v>
      </c>
      <c r="B984">
        <v>3005614</v>
      </c>
      <c r="C984" t="s">
        <v>64</v>
      </c>
      <c r="D984">
        <v>4</v>
      </c>
      <c r="E984" t="s">
        <v>1749</v>
      </c>
      <c r="F984" t="str">
        <f t="shared" si="15"/>
        <v>丘舞太刀4</v>
      </c>
      <c r="G984">
        <f>VLOOKUP($F984,Sheet1!$B:$L,4,0)</f>
        <v>5</v>
      </c>
      <c r="H984">
        <f>IF($D984&lt;4,VLOOKUP($F984,Sheet1!$B:$L,5,0),IF(AND($D984=4,$A984=10),VLOOKUP($F984,Sheet1!$B:$L,5,0),-VLOOKUP($F984,Sheet1!$B:$L,5,0)))</f>
        <v>-100</v>
      </c>
      <c r="I984">
        <f>VLOOKUP($F984,Sheet1!$B:$L,6,0)</f>
        <v>-230</v>
      </c>
      <c r="J984" t="str">
        <f>IF($D984&lt;4,VLOOKUP($F984,Sheet1!$B:$L,7,0),IF($D984=4,LEFT(VLOOKUP($F984,Sheet1!$B:$L,7,0),LEN(VLOOKUP($F984,Sheet1!$B:$L,7,0))-1)&amp;INT($A984/10),0))</f>
        <v>action_fit_skill_yuanzizhan_1</v>
      </c>
      <c r="K984" t="str">
        <f>VLOOKUP($F984,Sheet1!$B:$L,8,0)</f>
        <v>action_hit_daoguang_1</v>
      </c>
      <c r="L984">
        <f>VLOOKUP($F984,Sheet1!$B:$L,9,0)</f>
        <v>0</v>
      </c>
      <c r="M984" s="61">
        <f>VLOOKUP($F984,Sheet1!$B:$L,10,0)</f>
        <v>0</v>
      </c>
    </row>
    <row r="985" spans="1:13">
      <c r="A985">
        <v>10</v>
      </c>
      <c r="B985">
        <v>3006714</v>
      </c>
      <c r="C985" t="s">
        <v>318</v>
      </c>
      <c r="D985">
        <v>4</v>
      </c>
      <c r="E985" t="s">
        <v>1748</v>
      </c>
      <c r="F985" t="str">
        <f t="shared" si="15"/>
        <v>原子武士4</v>
      </c>
      <c r="G985">
        <f>VLOOKUP($F985,Sheet1!$B:$L,4,0)</f>
        <v>5</v>
      </c>
      <c r="H985">
        <f>IF($D985&lt;4,VLOOKUP($F985,Sheet1!$B:$L,5,0),IF(AND($D985=4,$A985=10),VLOOKUP($F985,Sheet1!$B:$L,5,0),-VLOOKUP($F985,Sheet1!$B:$L,5,0)))</f>
        <v>-100</v>
      </c>
      <c r="I985">
        <f>VLOOKUP($F985,Sheet1!$B:$L,6,0)</f>
        <v>-230</v>
      </c>
      <c r="J985" t="str">
        <f>IF($D985&lt;4,VLOOKUP($F985,Sheet1!$B:$L,7,0),IF($D985=4,LEFT(VLOOKUP($F985,Sheet1!$B:$L,7,0),LEN(VLOOKUP($F985,Sheet1!$B:$L,7,0))-1)&amp;INT($A985/10),0))</f>
        <v>action_fit_skill_yuanzizhan_1</v>
      </c>
      <c r="K985" t="str">
        <f>VLOOKUP($F985,Sheet1!$B:$L,8,0)</f>
        <v>action_hit_daoguang_1</v>
      </c>
      <c r="L985">
        <f>VLOOKUP($F985,Sheet1!$B:$L,9,0)</f>
        <v>0</v>
      </c>
      <c r="M985" s="61">
        <f>VLOOKUP($F985,Sheet1!$B:$L,10,0)</f>
        <v>0</v>
      </c>
    </row>
    <row r="986" spans="1:13">
      <c r="A986">
        <v>20</v>
      </c>
      <c r="B986">
        <v>3006714</v>
      </c>
      <c r="C986" t="s">
        <v>318</v>
      </c>
      <c r="D986">
        <v>4</v>
      </c>
      <c r="E986" t="s">
        <v>1748</v>
      </c>
      <c r="F986" t="str">
        <f t="shared" si="15"/>
        <v>原子武士4</v>
      </c>
      <c r="G986">
        <f>VLOOKUP($F986,Sheet1!$B:$L,4,0)</f>
        <v>5</v>
      </c>
      <c r="H986">
        <f>IF($D986&lt;4,VLOOKUP($F986,Sheet1!$B:$L,5,0),IF(AND($D986=4,$A986=10),VLOOKUP($F986,Sheet1!$B:$L,5,0),-VLOOKUP($F986,Sheet1!$B:$L,5,0)))</f>
        <v>100</v>
      </c>
      <c r="I986">
        <f>VLOOKUP($F986,Sheet1!$B:$L,6,0)</f>
        <v>-230</v>
      </c>
      <c r="J986" t="str">
        <f>IF($D986&lt;4,VLOOKUP($F986,Sheet1!$B:$L,7,0),IF($D986=4,LEFT(VLOOKUP($F986,Sheet1!$B:$L,7,0),LEN(VLOOKUP($F986,Sheet1!$B:$L,7,0))-1)&amp;INT($A986/10),0))</f>
        <v>action_fit_skill_yuanzizhan_2</v>
      </c>
      <c r="K986" t="str">
        <f>VLOOKUP($F986,Sheet1!$B:$L,8,0)</f>
        <v>action_hit_daoguang_1</v>
      </c>
      <c r="L986">
        <f>VLOOKUP($F986,Sheet1!$B:$L,9,0)</f>
        <v>0</v>
      </c>
      <c r="M986" s="61">
        <f>VLOOKUP($F986,Sheet1!$B:$L,10,0)</f>
        <v>0</v>
      </c>
    </row>
    <row r="987" spans="1:13">
      <c r="A987">
        <v>20</v>
      </c>
      <c r="B987">
        <v>4018814</v>
      </c>
      <c r="C987" t="s">
        <v>58</v>
      </c>
      <c r="D987">
        <v>4</v>
      </c>
      <c r="E987" t="s">
        <v>1754</v>
      </c>
      <c r="F987" t="str">
        <f t="shared" si="15"/>
        <v>驱动骑士4</v>
      </c>
      <c r="G987">
        <f>VLOOKUP($F987,Sheet1!$B:$L,4,0)</f>
        <v>2</v>
      </c>
      <c r="H987">
        <f>IF($D987&lt;4,VLOOKUP($F987,Sheet1!$B:$L,5,0),IF(AND($D987=4,$A987=10),VLOOKUP($F987,Sheet1!$B:$L,5,0),-VLOOKUP($F987,Sheet1!$B:$L,5,0)))</f>
        <v>100</v>
      </c>
      <c r="I987">
        <f>VLOOKUP($F987,Sheet1!$B:$L,6,0)</f>
        <v>0</v>
      </c>
      <c r="J987" t="str">
        <f>IF($D987&lt;4,VLOOKUP($F987,Sheet1!$B:$L,7,0),IF($D987=4,LEFT(VLOOKUP($F987,Sheet1!$B:$L,7,0),LEN(VLOOKUP($F987,Sheet1!$B:$L,7,0))-1)&amp;INT($A987/10),0))</f>
        <v>action_fit_skill_qudongjianji_2</v>
      </c>
      <c r="K987" t="str">
        <f>VLOOKUP($F987,Sheet1!$B:$L,8,0)</f>
        <v>action_hit_jinsedaoguang</v>
      </c>
      <c r="L987">
        <f>VLOOKUP($F987,Sheet1!$B:$L,9,0)</f>
        <v>0</v>
      </c>
      <c r="M987" s="61">
        <f>VLOOKUP($F987,Sheet1!$B:$L,10,0)</f>
        <v>0</v>
      </c>
    </row>
    <row r="988" spans="1:13">
      <c r="A988">
        <v>10</v>
      </c>
      <c r="B988">
        <v>4013314</v>
      </c>
      <c r="C988" t="s">
        <v>323</v>
      </c>
      <c r="D988">
        <v>4</v>
      </c>
      <c r="E988" t="s">
        <v>1750</v>
      </c>
      <c r="F988" t="str">
        <f t="shared" si="15"/>
        <v>万年蝉成虫4</v>
      </c>
      <c r="G988">
        <f>VLOOKUP($F988,Sheet1!$B:$L,4,0)</f>
        <v>2</v>
      </c>
      <c r="H988">
        <f>IF($D988&lt;4,VLOOKUP($F988,Sheet1!$B:$L,5,0),IF(AND($D988=4,$A988=10),VLOOKUP($F988,Sheet1!$B:$L,5,0),-VLOOKUP($F988,Sheet1!$B:$L,5,0)))</f>
        <v>-100</v>
      </c>
      <c r="I988">
        <f>VLOOKUP($F988,Sheet1!$B:$L,6,0)</f>
        <v>-200</v>
      </c>
      <c r="J988" t="str">
        <f>IF($D988&lt;4,VLOOKUP($F988,Sheet1!$B:$L,7,0),IF($D988=4,LEFT(VLOOKUP($F988,Sheet1!$B:$L,7,0),LEN(VLOOKUP($F988,Sheet1!$B:$L,7,0))-1)&amp;INT($A988/10),0))</f>
        <v>action_fit_skill_yixingjudahua_1</v>
      </c>
      <c r="K988" t="str">
        <f>VLOOKUP($F988,Sheet1!$B:$L,8,0)</f>
        <v>action_gedou_hit_1</v>
      </c>
      <c r="L988">
        <f>VLOOKUP($F988,Sheet1!$B:$L,9,0)</f>
        <v>0</v>
      </c>
      <c r="M988" s="61">
        <f>VLOOKUP($F988,Sheet1!$B:$L,10,0)</f>
        <v>0</v>
      </c>
    </row>
    <row r="989" spans="1:13">
      <c r="A989">
        <v>10</v>
      </c>
      <c r="B989">
        <v>4014414</v>
      </c>
      <c r="C989" t="s">
        <v>8</v>
      </c>
      <c r="D989">
        <v>4</v>
      </c>
      <c r="E989" t="s">
        <v>1745</v>
      </c>
      <c r="F989" t="str">
        <f t="shared" si="15"/>
        <v>变异巨人4</v>
      </c>
      <c r="G989">
        <f>VLOOKUP($F989,Sheet1!$B:$L,4,0)</f>
        <v>2</v>
      </c>
      <c r="H989">
        <f>IF($D989&lt;4,VLOOKUP($F989,Sheet1!$B:$L,5,0),IF(AND($D989=4,$A989=10),VLOOKUP($F989,Sheet1!$B:$L,5,0),-VLOOKUP($F989,Sheet1!$B:$L,5,0)))</f>
        <v>-100</v>
      </c>
      <c r="I989">
        <f>VLOOKUP($F989,Sheet1!$B:$L,6,0)</f>
        <v>-200</v>
      </c>
      <c r="J989" t="str">
        <f>IF($D989&lt;4,VLOOKUP($F989,Sheet1!$B:$L,7,0),IF($D989=4,LEFT(VLOOKUP($F989,Sheet1!$B:$L,7,0),LEN(VLOOKUP($F989,Sheet1!$B:$L,7,0))-1)&amp;INT($A989/10),0))</f>
        <v>action_fit_skill_yixingjudahua_1</v>
      </c>
      <c r="K989" t="str">
        <f>VLOOKUP($F989,Sheet1!$B:$L,8,0)</f>
        <v>action_gedou_hit_1</v>
      </c>
      <c r="L989">
        <f>VLOOKUP($F989,Sheet1!$B:$L,9,0)</f>
        <v>0</v>
      </c>
      <c r="M989" s="61">
        <f>VLOOKUP($F989,Sheet1!$B:$L,10,0)</f>
        <v>0</v>
      </c>
    </row>
    <row r="990" spans="1:13">
      <c r="A990">
        <v>20</v>
      </c>
      <c r="B990">
        <v>4014414</v>
      </c>
      <c r="C990" t="s">
        <v>8</v>
      </c>
      <c r="D990">
        <v>4</v>
      </c>
      <c r="E990" t="s">
        <v>1745</v>
      </c>
      <c r="F990" t="str">
        <f t="shared" si="15"/>
        <v>变异巨人4</v>
      </c>
      <c r="G990">
        <f>VLOOKUP($F990,Sheet1!$B:$L,4,0)</f>
        <v>2</v>
      </c>
      <c r="H990">
        <f>IF($D990&lt;4,VLOOKUP($F990,Sheet1!$B:$L,5,0),IF(AND($D990=4,$A990=10),VLOOKUP($F990,Sheet1!$B:$L,5,0),-VLOOKUP($F990,Sheet1!$B:$L,5,0)))</f>
        <v>100</v>
      </c>
      <c r="I990">
        <f>VLOOKUP($F990,Sheet1!$B:$L,6,0)</f>
        <v>-200</v>
      </c>
      <c r="J990" t="str">
        <f>IF($D990&lt;4,VLOOKUP($F990,Sheet1!$B:$L,7,0),IF($D990=4,LEFT(VLOOKUP($F990,Sheet1!$B:$L,7,0),LEN(VLOOKUP($F990,Sheet1!$B:$L,7,0))-1)&amp;INT($A990/10),0))</f>
        <v>action_fit_skill_yixingjudahua_2</v>
      </c>
      <c r="K990" t="str">
        <f>VLOOKUP($F990,Sheet1!$B:$L,8,0)</f>
        <v>action_gedou_hit_1</v>
      </c>
      <c r="L990">
        <f>VLOOKUP($F990,Sheet1!$B:$L,9,0)</f>
        <v>0</v>
      </c>
      <c r="M990" s="61">
        <f>VLOOKUP($F990,Sheet1!$B:$L,10,0)</f>
        <v>0</v>
      </c>
    </row>
    <row r="991" spans="1:13">
      <c r="A991">
        <v>20</v>
      </c>
      <c r="B991">
        <v>4013314</v>
      </c>
      <c r="C991" t="s">
        <v>323</v>
      </c>
      <c r="D991">
        <v>4</v>
      </c>
      <c r="E991" t="s">
        <v>1750</v>
      </c>
      <c r="F991" t="str">
        <f t="shared" si="15"/>
        <v>万年蝉成虫4</v>
      </c>
      <c r="G991">
        <f>VLOOKUP($F991,Sheet1!$B:$L,4,0)</f>
        <v>2</v>
      </c>
      <c r="H991">
        <f>IF($D991&lt;4,VLOOKUP($F991,Sheet1!$B:$L,5,0),IF(AND($D991=4,$A991=10),VLOOKUP($F991,Sheet1!$B:$L,5,0),-VLOOKUP($F991,Sheet1!$B:$L,5,0)))</f>
        <v>100</v>
      </c>
      <c r="I991">
        <f>VLOOKUP($F991,Sheet1!$B:$L,6,0)</f>
        <v>-200</v>
      </c>
      <c r="J991" t="str">
        <f>IF($D991&lt;4,VLOOKUP($F991,Sheet1!$B:$L,7,0),IF($D991=4,LEFT(VLOOKUP($F991,Sheet1!$B:$L,7,0),LEN(VLOOKUP($F991,Sheet1!$B:$L,7,0))-1)&amp;INT($A991/10),0))</f>
        <v>action_fit_skill_yixingjudahua_2</v>
      </c>
      <c r="K991" t="str">
        <f>VLOOKUP($F991,Sheet1!$B:$L,8,0)</f>
        <v>action_gedou_hit_1</v>
      </c>
      <c r="L991">
        <f>VLOOKUP($F991,Sheet1!$B:$L,9,0)</f>
        <v>0</v>
      </c>
      <c r="M991" s="61">
        <f>VLOOKUP($F991,Sheet1!$B:$L,10,0)</f>
        <v>0</v>
      </c>
    </row>
    <row r="992" spans="1:13">
      <c r="A992">
        <v>10</v>
      </c>
      <c r="B992">
        <v>4018814</v>
      </c>
      <c r="C992" t="s">
        <v>58</v>
      </c>
      <c r="D992">
        <v>4</v>
      </c>
      <c r="E992" t="s">
        <v>1754</v>
      </c>
      <c r="F992" t="str">
        <f t="shared" si="15"/>
        <v>驱动骑士4</v>
      </c>
      <c r="G992">
        <f>VLOOKUP($F992,Sheet1!$B:$L,4,0)</f>
        <v>2</v>
      </c>
      <c r="H992">
        <f>IF($D992&lt;4,VLOOKUP($F992,Sheet1!$B:$L,5,0),IF(AND($D992=4,$A992=10),VLOOKUP($F992,Sheet1!$B:$L,5,0),-VLOOKUP($F992,Sheet1!$B:$L,5,0)))</f>
        <v>-100</v>
      </c>
      <c r="I992">
        <f>VLOOKUP($F992,Sheet1!$B:$L,6,0)</f>
        <v>0</v>
      </c>
      <c r="J992" t="str">
        <f>IF($D992&lt;4,VLOOKUP($F992,Sheet1!$B:$L,7,0),IF($D992=4,LEFT(VLOOKUP($F992,Sheet1!$B:$L,7,0),LEN(VLOOKUP($F992,Sheet1!$B:$L,7,0))-1)&amp;INT($A992/10),0))</f>
        <v>action_fit_skill_qudongjianji_1</v>
      </c>
      <c r="K992" t="str">
        <f>VLOOKUP($F992,Sheet1!$B:$L,8,0)</f>
        <v>action_hit_jinsedaoguang</v>
      </c>
      <c r="L992">
        <f>VLOOKUP($F992,Sheet1!$B:$L,9,0)</f>
        <v>0</v>
      </c>
      <c r="M992" s="61">
        <f>VLOOKUP($F992,Sheet1!$B:$L,10,0)</f>
        <v>0</v>
      </c>
    </row>
    <row r="993" spans="1:13">
      <c r="A993">
        <v>10</v>
      </c>
      <c r="B993">
        <v>1002324</v>
      </c>
      <c r="C993" t="s">
        <v>44</v>
      </c>
      <c r="D993">
        <v>4</v>
      </c>
      <c r="E993" t="s">
        <v>1747</v>
      </c>
      <c r="F993" t="str">
        <f t="shared" si="15"/>
        <v>金属球棒4</v>
      </c>
      <c r="G993">
        <f>VLOOKUP($F993,Sheet1!$B:$L,4,0)</f>
        <v>7</v>
      </c>
      <c r="H993">
        <f>IF($D993&lt;4,VLOOKUP($F993,Sheet1!$B:$L,5,0),IF(AND($D993=4,$A993=10),VLOOKUP($F993,Sheet1!$B:$L,5,0),-VLOOKUP($F993,Sheet1!$B:$L,5,0)))</f>
        <v>-100</v>
      </c>
      <c r="I993">
        <f>VLOOKUP($F993,Sheet1!$B:$L,6,0)</f>
        <v>-100</v>
      </c>
      <c r="J993" t="str">
        <f>IF($D993&lt;4,VLOOKUP($F993,Sheet1!$B:$L,7,0),IF($D993=4,LEFT(VLOOKUP($F993,Sheet1!$B:$L,7,0),LEN(VLOOKUP($F993,Sheet1!$B:$L,7,0))-1)&amp;INT($A993/10),0))</f>
        <v>action_fit_skill_qudongjianji_1</v>
      </c>
      <c r="K993" t="str">
        <f>VLOOKUP($F993,Sheet1!$B:$L,8,0)</f>
        <v>action_hit_daoguang_zise</v>
      </c>
      <c r="L993">
        <f>VLOOKUP($F993,Sheet1!$B:$L,9,0)</f>
        <v>0</v>
      </c>
      <c r="M993" s="61">
        <f>VLOOKUP($F993,Sheet1!$B:$L,10,0)</f>
        <v>0</v>
      </c>
    </row>
    <row r="994" spans="1:13">
      <c r="A994">
        <v>20</v>
      </c>
      <c r="B994">
        <v>1002324</v>
      </c>
      <c r="C994" t="s">
        <v>44</v>
      </c>
      <c r="D994">
        <v>4</v>
      </c>
      <c r="E994" t="s">
        <v>1747</v>
      </c>
      <c r="F994" t="str">
        <f t="shared" si="15"/>
        <v>金属球棒4</v>
      </c>
      <c r="G994">
        <f>VLOOKUP($F994,Sheet1!$B:$L,4,0)</f>
        <v>7</v>
      </c>
      <c r="H994">
        <f>IF($D994&lt;4,VLOOKUP($F994,Sheet1!$B:$L,5,0),IF(AND($D994=4,$A994=10),VLOOKUP($F994,Sheet1!$B:$L,5,0),-VLOOKUP($F994,Sheet1!$B:$L,5,0)))</f>
        <v>100</v>
      </c>
      <c r="I994">
        <f>VLOOKUP($F994,Sheet1!$B:$L,6,0)</f>
        <v>-100</v>
      </c>
      <c r="J994" t="str">
        <f>IF($D994&lt;4,VLOOKUP($F994,Sheet1!$B:$L,7,0),IF($D994=4,LEFT(VLOOKUP($F994,Sheet1!$B:$L,7,0),LEN(VLOOKUP($F994,Sheet1!$B:$L,7,0))-1)&amp;INT($A994/10),0))</f>
        <v>action_fit_skill_qudongjianji_2</v>
      </c>
      <c r="K994" t="str">
        <f>VLOOKUP($F994,Sheet1!$B:$L,8,0)</f>
        <v>action_hit_daoguang_zise</v>
      </c>
      <c r="L994">
        <f>VLOOKUP($F994,Sheet1!$B:$L,9,0)</f>
        <v>0</v>
      </c>
      <c r="M994" s="61">
        <f>VLOOKUP($F994,Sheet1!$B:$L,10,0)</f>
        <v>0</v>
      </c>
    </row>
    <row r="995" spans="1:13">
      <c r="A995">
        <v>10</v>
      </c>
      <c r="B995">
        <v>1004524</v>
      </c>
      <c r="C995" t="s">
        <v>324</v>
      </c>
      <c r="D995">
        <v>4</v>
      </c>
      <c r="E995" t="s">
        <v>1745</v>
      </c>
      <c r="F995" t="str">
        <f t="shared" si="15"/>
        <v>狮子兽王4</v>
      </c>
      <c r="G995">
        <f>VLOOKUP($F995,Sheet1!$B:$L,4,0)</f>
        <v>2</v>
      </c>
      <c r="H995">
        <f>IF($D995&lt;4,VLOOKUP($F995,Sheet1!$B:$L,5,0),IF(AND($D995=4,$A995=10),VLOOKUP($F995,Sheet1!$B:$L,5,0),-VLOOKUP($F995,Sheet1!$B:$L,5,0)))</f>
        <v>-100</v>
      </c>
      <c r="I995">
        <f>VLOOKUP($F995,Sheet1!$B:$L,6,0)</f>
        <v>-200</v>
      </c>
      <c r="J995" t="str">
        <f>IF($D995&lt;4,VLOOKUP($F995,Sheet1!$B:$L,7,0),IF($D995=4,LEFT(VLOOKUP($F995,Sheet1!$B:$L,7,0),LEN(VLOOKUP($F995,Sheet1!$B:$L,7,0))-1)&amp;INT($A995/10),0))</f>
        <v>action_fit_skill_yixingjudahua_1</v>
      </c>
      <c r="K995" t="str">
        <f>VLOOKUP($F995,Sheet1!$B:$L,8,0)</f>
        <v>action_gedou_hit_1</v>
      </c>
      <c r="L995">
        <f>VLOOKUP($F995,Sheet1!$B:$L,9,0)</f>
        <v>0</v>
      </c>
      <c r="M995" s="61">
        <f>VLOOKUP($F995,Sheet1!$B:$L,10,0)</f>
        <v>0</v>
      </c>
    </row>
    <row r="996" spans="1:13">
      <c r="A996">
        <v>20</v>
      </c>
      <c r="B996">
        <v>1011124</v>
      </c>
      <c r="C996" t="s">
        <v>70</v>
      </c>
      <c r="D996">
        <v>4</v>
      </c>
      <c r="E996" t="s">
        <v>1751</v>
      </c>
      <c r="F996" t="str">
        <f t="shared" si="15"/>
        <v>格鲁甘修鲁4</v>
      </c>
      <c r="G996">
        <f>VLOOKUP($F996,Sheet1!$B:$L,4,0)</f>
        <v>2</v>
      </c>
      <c r="H996">
        <f>IF($D996&lt;4,VLOOKUP($F996,Sheet1!$B:$L,5,0),IF(AND($D996=4,$A996=10),VLOOKUP($F996,Sheet1!$B:$L,5,0),-VLOOKUP($F996,Sheet1!$B:$L,5,0)))</f>
        <v>100</v>
      </c>
      <c r="I996">
        <f>VLOOKUP($F996,Sheet1!$B:$L,6,0)</f>
        <v>0</v>
      </c>
      <c r="J996" t="str">
        <f>IF($D996&lt;4,VLOOKUP($F996,Sheet1!$B:$L,7,0),IF($D996=4,LEFT(VLOOKUP($F996,Sheet1!$B:$L,7,0),LEN(VLOOKUP($F996,Sheet1!$B:$L,7,0))-1)&amp;INT($A996/10),0))</f>
        <v>action_dian_skill_heji_man_2</v>
      </c>
      <c r="K996" t="str">
        <f>VLOOKUP($F996,Sheet1!$B:$L,8,0)</f>
        <v>action_dian_hit_1</v>
      </c>
      <c r="L996">
        <f>VLOOKUP($F996,Sheet1!$B:$L,9,0)</f>
        <v>0</v>
      </c>
      <c r="M996" s="61">
        <f>VLOOKUP($F996,Sheet1!$B:$L,10,0)</f>
        <v>0</v>
      </c>
    </row>
    <row r="997" spans="1:13">
      <c r="A997">
        <v>10</v>
      </c>
      <c r="B997">
        <v>1011124</v>
      </c>
      <c r="C997" t="s">
        <v>70</v>
      </c>
      <c r="D997">
        <v>4</v>
      </c>
      <c r="E997" t="s">
        <v>1751</v>
      </c>
      <c r="F997" t="str">
        <f t="shared" si="15"/>
        <v>格鲁甘修鲁4</v>
      </c>
      <c r="G997">
        <f>VLOOKUP($F997,Sheet1!$B:$L,4,0)</f>
        <v>2</v>
      </c>
      <c r="H997">
        <f>IF($D997&lt;4,VLOOKUP($F997,Sheet1!$B:$L,5,0),IF(AND($D997=4,$A997=10),VLOOKUP($F997,Sheet1!$B:$L,5,0),-VLOOKUP($F997,Sheet1!$B:$L,5,0)))</f>
        <v>-100</v>
      </c>
      <c r="I997">
        <f>VLOOKUP($F997,Sheet1!$B:$L,6,0)</f>
        <v>0</v>
      </c>
      <c r="J997" t="str">
        <f>IF($D997&lt;4,VLOOKUP($F997,Sheet1!$B:$L,7,0),IF($D997=4,LEFT(VLOOKUP($F997,Sheet1!$B:$L,7,0),LEN(VLOOKUP($F997,Sheet1!$B:$L,7,0))-1)&amp;INT($A997/10),0))</f>
        <v>action_dian_skill_heji_man_1</v>
      </c>
      <c r="K997" t="str">
        <f>VLOOKUP($F997,Sheet1!$B:$L,8,0)</f>
        <v>action_dian_hit_1</v>
      </c>
      <c r="L997">
        <f>VLOOKUP($F997,Sheet1!$B:$L,9,0)</f>
        <v>0</v>
      </c>
      <c r="M997" s="61">
        <f>VLOOKUP($F997,Sheet1!$B:$L,10,0)</f>
        <v>0</v>
      </c>
    </row>
    <row r="998" spans="1:13">
      <c r="A998">
        <v>20</v>
      </c>
      <c r="B998">
        <v>1004524</v>
      </c>
      <c r="C998" t="s">
        <v>324</v>
      </c>
      <c r="D998">
        <v>4</v>
      </c>
      <c r="E998" t="s">
        <v>1745</v>
      </c>
      <c r="F998" t="str">
        <f t="shared" si="15"/>
        <v>狮子兽王4</v>
      </c>
      <c r="G998">
        <f>VLOOKUP($F998,Sheet1!$B:$L,4,0)</f>
        <v>2</v>
      </c>
      <c r="H998">
        <f>IF($D998&lt;4,VLOOKUP($F998,Sheet1!$B:$L,5,0),IF(AND($D998=4,$A998=10),VLOOKUP($F998,Sheet1!$B:$L,5,0),-VLOOKUP($F998,Sheet1!$B:$L,5,0)))</f>
        <v>100</v>
      </c>
      <c r="I998">
        <f>VLOOKUP($F998,Sheet1!$B:$L,6,0)</f>
        <v>-200</v>
      </c>
      <c r="J998" t="str">
        <f>IF($D998&lt;4,VLOOKUP($F998,Sheet1!$B:$L,7,0),IF($D998=4,LEFT(VLOOKUP($F998,Sheet1!$B:$L,7,0),LEN(VLOOKUP($F998,Sheet1!$B:$L,7,0))-1)&amp;INT($A998/10),0))</f>
        <v>action_fit_skill_yixingjudahua_2</v>
      </c>
      <c r="K998" t="str">
        <f>VLOOKUP($F998,Sheet1!$B:$L,8,0)</f>
        <v>action_gedou_hit_1</v>
      </c>
      <c r="L998">
        <f>VLOOKUP($F998,Sheet1!$B:$L,9,0)</f>
        <v>0</v>
      </c>
      <c r="M998" s="61">
        <f>VLOOKUP($F998,Sheet1!$B:$L,10,0)</f>
        <v>0</v>
      </c>
    </row>
    <row r="999" spans="1:13">
      <c r="A999">
        <v>10</v>
      </c>
      <c r="B999">
        <v>2002324</v>
      </c>
      <c r="C999" t="s">
        <v>37</v>
      </c>
      <c r="D999">
        <v>4</v>
      </c>
      <c r="E999" t="s">
        <v>1754</v>
      </c>
      <c r="F999" t="str">
        <f t="shared" si="15"/>
        <v>甜心假面4</v>
      </c>
      <c r="G999">
        <f>VLOOKUP($F999,Sheet1!$B:$L,4,0)</f>
        <v>2</v>
      </c>
      <c r="H999">
        <f>IF($D999&lt;4,VLOOKUP($F999,Sheet1!$B:$L,5,0),IF(AND($D999=4,$A999=10),VLOOKUP($F999,Sheet1!$B:$L,5,0),-VLOOKUP($F999,Sheet1!$B:$L,5,0)))</f>
        <v>100</v>
      </c>
      <c r="I999">
        <f>VLOOKUP($F999,Sheet1!$B:$L,6,0)</f>
        <v>-100</v>
      </c>
      <c r="J999" t="str">
        <f>IF($D999&lt;4,VLOOKUP($F999,Sheet1!$B:$L,7,0),IF($D999=4,LEFT(VLOOKUP($F999,Sheet1!$B:$L,7,0),LEN(VLOOKUP($F999,Sheet1!$B:$L,7,0))-1)&amp;INT($A999/10),0))</f>
        <v>action_fit_skill_dinashanleiming_1</v>
      </c>
      <c r="K999" t="str">
        <f>VLOOKUP($F999,Sheet1!$B:$L,8,0)</f>
        <v>action_dian_hit_1</v>
      </c>
      <c r="L999">
        <f>VLOOKUP($F999,Sheet1!$B:$L,9,0)</f>
        <v>0</v>
      </c>
      <c r="M999" s="61">
        <f>VLOOKUP($F999,Sheet1!$B:$L,10,0)</f>
        <v>0</v>
      </c>
    </row>
    <row r="1000" spans="1:13">
      <c r="A1000">
        <v>10</v>
      </c>
      <c r="B1000">
        <v>2003424</v>
      </c>
      <c r="C1000" t="s">
        <v>67</v>
      </c>
      <c r="D1000">
        <v>4</v>
      </c>
      <c r="E1000" t="s">
        <v>1747</v>
      </c>
      <c r="F1000" t="str">
        <f t="shared" si="15"/>
        <v>性感囚犯4</v>
      </c>
      <c r="G1000">
        <f>VLOOKUP($F1000,Sheet1!$B:$L,4,0)</f>
        <v>2</v>
      </c>
      <c r="H1000">
        <f>IF($D1000&lt;4,VLOOKUP($F1000,Sheet1!$B:$L,5,0),IF(AND($D1000=4,$A1000=10),VLOOKUP($F1000,Sheet1!$B:$L,5,0),-VLOOKUP($F1000,Sheet1!$B:$L,5,0)))</f>
        <v>-100</v>
      </c>
      <c r="I1000">
        <f>VLOOKUP($F1000,Sheet1!$B:$L,6,0)</f>
        <v>-200</v>
      </c>
      <c r="J1000" t="str">
        <f>IF($D1000&lt;4,VLOOKUP($F1000,Sheet1!$B:$L,7,0),IF($D1000=4,LEFT(VLOOKUP($F1000,Sheet1!$B:$L,7,0),LEN(VLOOKUP($F1000,Sheet1!$B:$L,7,0))-1)&amp;INT($A1000/10),0))</f>
        <v>action_fit_skill_lianda_1</v>
      </c>
      <c r="K1000" t="str">
        <f>VLOOKUP($F1000,Sheet1!$B:$L,8,0)</f>
        <v>action_gedou_pt_hit_1</v>
      </c>
      <c r="L1000">
        <f>VLOOKUP($F1000,Sheet1!$B:$L,9,0)</f>
        <v>0</v>
      </c>
      <c r="M1000" s="61">
        <f>VLOOKUP($F1000,Sheet1!$B:$L,10,0)</f>
        <v>0</v>
      </c>
    </row>
    <row r="1001" spans="1:13">
      <c r="A1001">
        <v>20</v>
      </c>
      <c r="B1001">
        <v>2002324</v>
      </c>
      <c r="C1001" t="s">
        <v>37</v>
      </c>
      <c r="D1001">
        <v>4</v>
      </c>
      <c r="E1001" t="s">
        <v>1754</v>
      </c>
      <c r="F1001" t="str">
        <f t="shared" si="15"/>
        <v>甜心假面4</v>
      </c>
      <c r="G1001">
        <f>VLOOKUP($F1001,Sheet1!$B:$L,4,0)</f>
        <v>2</v>
      </c>
      <c r="H1001">
        <f>IF($D1001&lt;4,VLOOKUP($F1001,Sheet1!$B:$L,5,0),IF(AND($D1001=4,$A1001=10),VLOOKUP($F1001,Sheet1!$B:$L,5,0),-VLOOKUP($F1001,Sheet1!$B:$L,5,0)))</f>
        <v>-100</v>
      </c>
      <c r="I1001">
        <f>VLOOKUP($F1001,Sheet1!$B:$L,6,0)</f>
        <v>-100</v>
      </c>
      <c r="J1001" t="str">
        <f>IF($D1001&lt;4,VLOOKUP($F1001,Sheet1!$B:$L,7,0),IF($D1001=4,LEFT(VLOOKUP($F1001,Sheet1!$B:$L,7,0),LEN(VLOOKUP($F1001,Sheet1!$B:$L,7,0))-1)&amp;INT($A1001/10),0))</f>
        <v>action_fit_skill_dinashanleiming_2</v>
      </c>
      <c r="K1001" t="str">
        <f>VLOOKUP($F1001,Sheet1!$B:$L,8,0)</f>
        <v>action_dian_hit_1</v>
      </c>
      <c r="L1001">
        <f>VLOOKUP($F1001,Sheet1!$B:$L,9,0)</f>
        <v>0</v>
      </c>
      <c r="M1001" s="61">
        <f>VLOOKUP($F1001,Sheet1!$B:$L,10,0)</f>
        <v>0</v>
      </c>
    </row>
    <row r="1002" spans="1:13">
      <c r="A1002">
        <v>20</v>
      </c>
      <c r="B1002">
        <v>2003424</v>
      </c>
      <c r="C1002" t="s">
        <v>67</v>
      </c>
      <c r="D1002">
        <v>4</v>
      </c>
      <c r="E1002" t="s">
        <v>1747</v>
      </c>
      <c r="F1002" t="str">
        <f t="shared" si="15"/>
        <v>性感囚犯4</v>
      </c>
      <c r="G1002">
        <f>VLOOKUP($F1002,Sheet1!$B:$L,4,0)</f>
        <v>2</v>
      </c>
      <c r="H1002">
        <f>IF($D1002&lt;4,VLOOKUP($F1002,Sheet1!$B:$L,5,0),IF(AND($D1002=4,$A1002=10),VLOOKUP($F1002,Sheet1!$B:$L,5,0),-VLOOKUP($F1002,Sheet1!$B:$L,5,0)))</f>
        <v>100</v>
      </c>
      <c r="I1002">
        <f>VLOOKUP($F1002,Sheet1!$B:$L,6,0)</f>
        <v>-200</v>
      </c>
      <c r="J1002" t="str">
        <f>IF($D1002&lt;4,VLOOKUP($F1002,Sheet1!$B:$L,7,0),IF($D1002=4,LEFT(VLOOKUP($F1002,Sheet1!$B:$L,7,0),LEN(VLOOKUP($F1002,Sheet1!$B:$L,7,0))-1)&amp;INT($A1002/10),0))</f>
        <v>action_fit_skill_lianda_2</v>
      </c>
      <c r="K1002" t="str">
        <f>VLOOKUP($F1002,Sheet1!$B:$L,8,0)</f>
        <v>action_gedou_pt_hit_1</v>
      </c>
      <c r="L1002">
        <f>VLOOKUP($F1002,Sheet1!$B:$L,9,0)</f>
        <v>0</v>
      </c>
      <c r="M1002" s="61">
        <f>VLOOKUP($F1002,Sheet1!$B:$L,10,0)</f>
        <v>0</v>
      </c>
    </row>
    <row r="1003" spans="1:13">
      <c r="A1003">
        <v>10</v>
      </c>
      <c r="B1003">
        <v>2008924</v>
      </c>
      <c r="C1003" t="s">
        <v>52</v>
      </c>
      <c r="D1003">
        <v>4</v>
      </c>
      <c r="E1003" t="s">
        <v>1751</v>
      </c>
      <c r="F1003" t="str">
        <f t="shared" si="15"/>
        <v>警犬侠4</v>
      </c>
      <c r="G1003">
        <f>VLOOKUP($F1003,Sheet1!$B:$L,4,0)</f>
        <v>2</v>
      </c>
      <c r="H1003">
        <f>IF($D1003&lt;4,VLOOKUP($F1003,Sheet1!$B:$L,5,0),IF(AND($D1003=4,$A1003=10),VLOOKUP($F1003,Sheet1!$B:$L,5,0),-VLOOKUP($F1003,Sheet1!$B:$L,5,0)))</f>
        <v>-100</v>
      </c>
      <c r="I1003">
        <f>VLOOKUP($F1003,Sheet1!$B:$L,6,0)</f>
        <v>-100</v>
      </c>
      <c r="J1003" t="str">
        <f>IF($D1003&lt;4,VLOOKUP($F1003,Sheet1!$B:$L,7,0),IF($D1003=4,LEFT(VLOOKUP($F1003,Sheet1!$B:$L,7,0),LEN(VLOOKUP($F1003,Sheet1!$B:$L,7,0))-1)&amp;INT($A1003/10),0))</f>
        <v>action_fit_skill_yixingjudahua_1</v>
      </c>
      <c r="K1003" t="str">
        <f>VLOOKUP($F1003,Sheet1!$B:$L,8,0)</f>
        <v>action_gedou_hit_1</v>
      </c>
      <c r="L1003">
        <f>VLOOKUP($F1003,Sheet1!$B:$L,9,0)</f>
        <v>0</v>
      </c>
      <c r="M1003" s="61">
        <f>VLOOKUP($F1003,Sheet1!$B:$L,10,0)</f>
        <v>0</v>
      </c>
    </row>
    <row r="1004" spans="1:13">
      <c r="A1004">
        <v>20</v>
      </c>
      <c r="B1004">
        <v>2008924</v>
      </c>
      <c r="C1004" t="s">
        <v>52</v>
      </c>
      <c r="D1004">
        <v>4</v>
      </c>
      <c r="E1004" t="s">
        <v>1751</v>
      </c>
      <c r="F1004" t="str">
        <f t="shared" si="15"/>
        <v>警犬侠4</v>
      </c>
      <c r="G1004">
        <f>VLOOKUP($F1004,Sheet1!$B:$L,4,0)</f>
        <v>2</v>
      </c>
      <c r="H1004">
        <f>IF($D1004&lt;4,VLOOKUP($F1004,Sheet1!$B:$L,5,0),IF(AND($D1004=4,$A1004=10),VLOOKUP($F1004,Sheet1!$B:$L,5,0),-VLOOKUP($F1004,Sheet1!$B:$L,5,0)))</f>
        <v>100</v>
      </c>
      <c r="I1004">
        <f>VLOOKUP($F1004,Sheet1!$B:$L,6,0)</f>
        <v>-100</v>
      </c>
      <c r="J1004" t="str">
        <f>IF($D1004&lt;4,VLOOKUP($F1004,Sheet1!$B:$L,7,0),IF($D1004=4,LEFT(VLOOKUP($F1004,Sheet1!$B:$L,7,0),LEN(VLOOKUP($F1004,Sheet1!$B:$L,7,0))-1)&amp;INT($A1004/10),0))</f>
        <v>action_fit_skill_yixingjudahua_2</v>
      </c>
      <c r="K1004" t="str">
        <f>VLOOKUP($F1004,Sheet1!$B:$L,8,0)</f>
        <v>action_gedou_hit_1</v>
      </c>
      <c r="L1004">
        <f>VLOOKUP($F1004,Sheet1!$B:$L,9,0)</f>
        <v>0</v>
      </c>
      <c r="M1004" s="61">
        <f>VLOOKUP($F1004,Sheet1!$B:$L,10,0)</f>
        <v>0</v>
      </c>
    </row>
    <row r="1005" spans="1:13">
      <c r="A1005">
        <v>20</v>
      </c>
      <c r="B1005">
        <v>3003424</v>
      </c>
      <c r="C1005" t="s">
        <v>61</v>
      </c>
      <c r="D1005">
        <v>4</v>
      </c>
      <c r="E1005" t="s">
        <v>1748</v>
      </c>
      <c r="F1005" t="str">
        <f t="shared" si="15"/>
        <v>外星女王4</v>
      </c>
      <c r="G1005">
        <f>VLOOKUP($F1005,Sheet1!$B:$L,4,0)</f>
        <v>2</v>
      </c>
      <c r="H1005">
        <f>IF($D1005&lt;4,VLOOKUP($F1005,Sheet1!$B:$L,5,0),IF(AND($D1005=4,$A1005=10),VLOOKUP($F1005,Sheet1!$B:$L,5,0),-VLOOKUP($F1005,Sheet1!$B:$L,5,0)))</f>
        <v>-100</v>
      </c>
      <c r="I1005">
        <f>VLOOKUP($F1005,Sheet1!$B:$L,6,0)</f>
        <v>-100</v>
      </c>
      <c r="J1005" t="str">
        <f>IF($D1005&lt;4,VLOOKUP($F1005,Sheet1!$B:$L,7,0),IF($D1005=4,LEFT(VLOOKUP($F1005,Sheet1!$B:$L,7,0),LEN(VLOOKUP($F1005,Sheet1!$B:$L,7,0))-1)&amp;INT($A1005/10),0))</f>
        <v>action_fit_skill_nvwangfengfan_2</v>
      </c>
      <c r="K1005" t="str">
        <f>VLOOKUP($F1005,Sheet1!$B:$L,8,0)</f>
        <v>action_hit_1</v>
      </c>
      <c r="L1005">
        <f>VLOOKUP($F1005,Sheet1!$B:$L,9,0)</f>
        <v>0</v>
      </c>
      <c r="M1005" s="61">
        <f>VLOOKUP($F1005,Sheet1!$B:$L,10,0)</f>
        <v>0</v>
      </c>
    </row>
    <row r="1006" spans="1:13">
      <c r="A1006">
        <v>20</v>
      </c>
      <c r="B1006">
        <v>3005624</v>
      </c>
      <c r="C1006" t="s">
        <v>64</v>
      </c>
      <c r="D1006">
        <v>4</v>
      </c>
      <c r="E1006" t="s">
        <v>1749</v>
      </c>
      <c r="F1006" t="str">
        <f t="shared" si="15"/>
        <v>丘舞太刀4</v>
      </c>
      <c r="G1006">
        <f>VLOOKUP($F1006,Sheet1!$B:$L,4,0)</f>
        <v>5</v>
      </c>
      <c r="H1006">
        <f>IF($D1006&lt;4,VLOOKUP($F1006,Sheet1!$B:$L,5,0),IF(AND($D1006=4,$A1006=10),VLOOKUP($F1006,Sheet1!$B:$L,5,0),-VLOOKUP($F1006,Sheet1!$B:$L,5,0)))</f>
        <v>100</v>
      </c>
      <c r="I1006">
        <f>VLOOKUP($F1006,Sheet1!$B:$L,6,0)</f>
        <v>-230</v>
      </c>
      <c r="J1006" t="str">
        <f>IF($D1006&lt;4,VLOOKUP($F1006,Sheet1!$B:$L,7,0),IF($D1006=4,LEFT(VLOOKUP($F1006,Sheet1!$B:$L,7,0),LEN(VLOOKUP($F1006,Sheet1!$B:$L,7,0))-1)&amp;INT($A1006/10),0))</f>
        <v>action_fit_skill_yuanzizhan_2</v>
      </c>
      <c r="K1006" t="str">
        <f>VLOOKUP($F1006,Sheet1!$B:$L,8,0)</f>
        <v>action_hit_daoguang_1</v>
      </c>
      <c r="L1006">
        <f>VLOOKUP($F1006,Sheet1!$B:$L,9,0)</f>
        <v>0</v>
      </c>
      <c r="M1006" s="61">
        <f>VLOOKUP($F1006,Sheet1!$B:$L,10,0)</f>
        <v>0</v>
      </c>
    </row>
    <row r="1007" spans="1:13">
      <c r="A1007">
        <v>10</v>
      </c>
      <c r="B1007">
        <v>3003424</v>
      </c>
      <c r="C1007" t="s">
        <v>61</v>
      </c>
      <c r="D1007">
        <v>4</v>
      </c>
      <c r="E1007" t="s">
        <v>1748</v>
      </c>
      <c r="F1007" t="str">
        <f t="shared" si="15"/>
        <v>外星女王4</v>
      </c>
      <c r="G1007">
        <f>VLOOKUP($F1007,Sheet1!$B:$L,4,0)</f>
        <v>2</v>
      </c>
      <c r="H1007">
        <f>IF($D1007&lt;4,VLOOKUP($F1007,Sheet1!$B:$L,5,0),IF(AND($D1007=4,$A1007=10),VLOOKUP($F1007,Sheet1!$B:$L,5,0),-VLOOKUP($F1007,Sheet1!$B:$L,5,0)))</f>
        <v>100</v>
      </c>
      <c r="I1007">
        <f>VLOOKUP($F1007,Sheet1!$B:$L,6,0)</f>
        <v>-100</v>
      </c>
      <c r="J1007" t="str">
        <f>IF($D1007&lt;4,VLOOKUP($F1007,Sheet1!$B:$L,7,0),IF($D1007=4,LEFT(VLOOKUP($F1007,Sheet1!$B:$L,7,0),LEN(VLOOKUP($F1007,Sheet1!$B:$L,7,0))-1)&amp;INT($A1007/10),0))</f>
        <v>action_fit_skill_nvwangfengfan_1</v>
      </c>
      <c r="K1007" t="str">
        <f>VLOOKUP($F1007,Sheet1!$B:$L,8,0)</f>
        <v>action_hit_1</v>
      </c>
      <c r="L1007">
        <f>VLOOKUP($F1007,Sheet1!$B:$L,9,0)</f>
        <v>0</v>
      </c>
      <c r="M1007" s="61">
        <f>VLOOKUP($F1007,Sheet1!$B:$L,10,0)</f>
        <v>0</v>
      </c>
    </row>
    <row r="1008" spans="1:13">
      <c r="A1008">
        <v>10</v>
      </c>
      <c r="B1008">
        <v>3005624</v>
      </c>
      <c r="C1008" t="s">
        <v>64</v>
      </c>
      <c r="D1008">
        <v>4</v>
      </c>
      <c r="E1008" t="s">
        <v>1749</v>
      </c>
      <c r="F1008" t="str">
        <f t="shared" si="15"/>
        <v>丘舞太刀4</v>
      </c>
      <c r="G1008">
        <f>VLOOKUP($F1008,Sheet1!$B:$L,4,0)</f>
        <v>5</v>
      </c>
      <c r="H1008">
        <f>IF($D1008&lt;4,VLOOKUP($F1008,Sheet1!$B:$L,5,0),IF(AND($D1008=4,$A1008=10),VLOOKUP($F1008,Sheet1!$B:$L,5,0),-VLOOKUP($F1008,Sheet1!$B:$L,5,0)))</f>
        <v>-100</v>
      </c>
      <c r="I1008">
        <f>VLOOKUP($F1008,Sheet1!$B:$L,6,0)</f>
        <v>-230</v>
      </c>
      <c r="J1008" t="str">
        <f>IF($D1008&lt;4,VLOOKUP($F1008,Sheet1!$B:$L,7,0),IF($D1008=4,LEFT(VLOOKUP($F1008,Sheet1!$B:$L,7,0),LEN(VLOOKUP($F1008,Sheet1!$B:$L,7,0))-1)&amp;INT($A1008/10),0))</f>
        <v>action_fit_skill_yuanzizhan_1</v>
      </c>
      <c r="K1008" t="str">
        <f>VLOOKUP($F1008,Sheet1!$B:$L,8,0)</f>
        <v>action_hit_daoguang_1</v>
      </c>
      <c r="L1008">
        <f>VLOOKUP($F1008,Sheet1!$B:$L,9,0)</f>
        <v>0</v>
      </c>
      <c r="M1008" s="61">
        <f>VLOOKUP($F1008,Sheet1!$B:$L,10,0)</f>
        <v>0</v>
      </c>
    </row>
    <row r="1009" spans="1:13">
      <c r="A1009">
        <v>10</v>
      </c>
      <c r="B1009">
        <v>3006724</v>
      </c>
      <c r="C1009" t="s">
        <v>318</v>
      </c>
      <c r="D1009">
        <v>4</v>
      </c>
      <c r="E1009" t="s">
        <v>1748</v>
      </c>
      <c r="F1009" t="str">
        <f t="shared" si="15"/>
        <v>原子武士4</v>
      </c>
      <c r="G1009">
        <f>VLOOKUP($F1009,Sheet1!$B:$L,4,0)</f>
        <v>5</v>
      </c>
      <c r="H1009">
        <f>IF($D1009&lt;4,VLOOKUP($F1009,Sheet1!$B:$L,5,0),IF(AND($D1009=4,$A1009=10),VLOOKUP($F1009,Sheet1!$B:$L,5,0),-VLOOKUP($F1009,Sheet1!$B:$L,5,0)))</f>
        <v>-100</v>
      </c>
      <c r="I1009">
        <f>VLOOKUP($F1009,Sheet1!$B:$L,6,0)</f>
        <v>-230</v>
      </c>
      <c r="J1009" t="str">
        <f>IF($D1009&lt;4,VLOOKUP($F1009,Sheet1!$B:$L,7,0),IF($D1009=4,LEFT(VLOOKUP($F1009,Sheet1!$B:$L,7,0),LEN(VLOOKUP($F1009,Sheet1!$B:$L,7,0))-1)&amp;INT($A1009/10),0))</f>
        <v>action_fit_skill_yuanzizhan_1</v>
      </c>
      <c r="K1009" t="str">
        <f>VLOOKUP($F1009,Sheet1!$B:$L,8,0)</f>
        <v>action_hit_daoguang_1</v>
      </c>
      <c r="L1009">
        <f>VLOOKUP($F1009,Sheet1!$B:$L,9,0)</f>
        <v>0</v>
      </c>
      <c r="M1009" s="61">
        <f>VLOOKUP($F1009,Sheet1!$B:$L,10,0)</f>
        <v>0</v>
      </c>
    </row>
    <row r="1010" spans="1:13">
      <c r="A1010">
        <v>20</v>
      </c>
      <c r="B1010">
        <v>3006724</v>
      </c>
      <c r="C1010" t="s">
        <v>318</v>
      </c>
      <c r="D1010">
        <v>4</v>
      </c>
      <c r="E1010" t="s">
        <v>1748</v>
      </c>
      <c r="F1010" t="str">
        <f t="shared" si="15"/>
        <v>原子武士4</v>
      </c>
      <c r="G1010">
        <f>VLOOKUP($F1010,Sheet1!$B:$L,4,0)</f>
        <v>5</v>
      </c>
      <c r="H1010">
        <f>IF($D1010&lt;4,VLOOKUP($F1010,Sheet1!$B:$L,5,0),IF(AND($D1010=4,$A1010=10),VLOOKUP($F1010,Sheet1!$B:$L,5,0),-VLOOKUP($F1010,Sheet1!$B:$L,5,0)))</f>
        <v>100</v>
      </c>
      <c r="I1010">
        <f>VLOOKUP($F1010,Sheet1!$B:$L,6,0)</f>
        <v>-230</v>
      </c>
      <c r="J1010" t="str">
        <f>IF($D1010&lt;4,VLOOKUP($F1010,Sheet1!$B:$L,7,0),IF($D1010=4,LEFT(VLOOKUP($F1010,Sheet1!$B:$L,7,0),LEN(VLOOKUP($F1010,Sheet1!$B:$L,7,0))-1)&amp;INT($A1010/10),0))</f>
        <v>action_fit_skill_yuanzizhan_2</v>
      </c>
      <c r="K1010" t="str">
        <f>VLOOKUP($F1010,Sheet1!$B:$L,8,0)</f>
        <v>action_hit_daoguang_1</v>
      </c>
      <c r="L1010">
        <f>VLOOKUP($F1010,Sheet1!$B:$L,9,0)</f>
        <v>0</v>
      </c>
      <c r="M1010" s="61">
        <f>VLOOKUP($F1010,Sheet1!$B:$L,10,0)</f>
        <v>0</v>
      </c>
    </row>
    <row r="1011" spans="1:13">
      <c r="A1011">
        <v>20</v>
      </c>
      <c r="B1011">
        <v>4018824</v>
      </c>
      <c r="C1011" t="s">
        <v>58</v>
      </c>
      <c r="D1011">
        <v>4</v>
      </c>
      <c r="E1011" t="s">
        <v>1754</v>
      </c>
      <c r="F1011" t="str">
        <f t="shared" si="15"/>
        <v>驱动骑士4</v>
      </c>
      <c r="G1011">
        <f>VLOOKUP($F1011,Sheet1!$B:$L,4,0)</f>
        <v>2</v>
      </c>
      <c r="H1011">
        <f>IF($D1011&lt;4,VLOOKUP($F1011,Sheet1!$B:$L,5,0),IF(AND($D1011=4,$A1011=10),VLOOKUP($F1011,Sheet1!$B:$L,5,0),-VLOOKUP($F1011,Sheet1!$B:$L,5,0)))</f>
        <v>100</v>
      </c>
      <c r="I1011">
        <f>VLOOKUP($F1011,Sheet1!$B:$L,6,0)</f>
        <v>0</v>
      </c>
      <c r="J1011" t="str">
        <f>IF($D1011&lt;4,VLOOKUP($F1011,Sheet1!$B:$L,7,0),IF($D1011=4,LEFT(VLOOKUP($F1011,Sheet1!$B:$L,7,0),LEN(VLOOKUP($F1011,Sheet1!$B:$L,7,0))-1)&amp;INT($A1011/10),0))</f>
        <v>action_fit_skill_qudongjianji_2</v>
      </c>
      <c r="K1011" t="str">
        <f>VLOOKUP($F1011,Sheet1!$B:$L,8,0)</f>
        <v>action_hit_jinsedaoguang</v>
      </c>
      <c r="L1011">
        <f>VLOOKUP($F1011,Sheet1!$B:$L,9,0)</f>
        <v>0</v>
      </c>
      <c r="M1011" s="61">
        <f>VLOOKUP($F1011,Sheet1!$B:$L,10,0)</f>
        <v>0</v>
      </c>
    </row>
    <row r="1012" spans="1:13">
      <c r="A1012">
        <v>10</v>
      </c>
      <c r="B1012">
        <v>4013324</v>
      </c>
      <c r="C1012" t="s">
        <v>323</v>
      </c>
      <c r="D1012">
        <v>4</v>
      </c>
      <c r="E1012" t="s">
        <v>1750</v>
      </c>
      <c r="F1012" t="str">
        <f t="shared" si="15"/>
        <v>万年蝉成虫4</v>
      </c>
      <c r="G1012">
        <f>VLOOKUP($F1012,Sheet1!$B:$L,4,0)</f>
        <v>2</v>
      </c>
      <c r="H1012">
        <f>IF($D1012&lt;4,VLOOKUP($F1012,Sheet1!$B:$L,5,0),IF(AND($D1012=4,$A1012=10),VLOOKUP($F1012,Sheet1!$B:$L,5,0),-VLOOKUP($F1012,Sheet1!$B:$L,5,0)))</f>
        <v>-100</v>
      </c>
      <c r="I1012">
        <f>VLOOKUP($F1012,Sheet1!$B:$L,6,0)</f>
        <v>-200</v>
      </c>
      <c r="J1012" t="str">
        <f>IF($D1012&lt;4,VLOOKUP($F1012,Sheet1!$B:$L,7,0),IF($D1012=4,LEFT(VLOOKUP($F1012,Sheet1!$B:$L,7,0),LEN(VLOOKUP($F1012,Sheet1!$B:$L,7,0))-1)&amp;INT($A1012/10),0))</f>
        <v>action_fit_skill_yixingjudahua_1</v>
      </c>
      <c r="K1012" t="str">
        <f>VLOOKUP($F1012,Sheet1!$B:$L,8,0)</f>
        <v>action_gedou_hit_1</v>
      </c>
      <c r="L1012">
        <f>VLOOKUP($F1012,Sheet1!$B:$L,9,0)</f>
        <v>0</v>
      </c>
      <c r="M1012" s="61">
        <f>VLOOKUP($F1012,Sheet1!$B:$L,10,0)</f>
        <v>0</v>
      </c>
    </row>
    <row r="1013" spans="1:13">
      <c r="A1013">
        <v>10</v>
      </c>
      <c r="B1013">
        <v>4014424</v>
      </c>
      <c r="C1013" t="s">
        <v>8</v>
      </c>
      <c r="D1013">
        <v>4</v>
      </c>
      <c r="E1013" t="s">
        <v>1745</v>
      </c>
      <c r="F1013" t="str">
        <f t="shared" si="15"/>
        <v>变异巨人4</v>
      </c>
      <c r="G1013">
        <f>VLOOKUP($F1013,Sheet1!$B:$L,4,0)</f>
        <v>2</v>
      </c>
      <c r="H1013">
        <f>IF($D1013&lt;4,VLOOKUP($F1013,Sheet1!$B:$L,5,0),IF(AND($D1013=4,$A1013=10),VLOOKUP($F1013,Sheet1!$B:$L,5,0),-VLOOKUP($F1013,Sheet1!$B:$L,5,0)))</f>
        <v>-100</v>
      </c>
      <c r="I1013">
        <f>VLOOKUP($F1013,Sheet1!$B:$L,6,0)</f>
        <v>-200</v>
      </c>
      <c r="J1013" t="str">
        <f>IF($D1013&lt;4,VLOOKUP($F1013,Sheet1!$B:$L,7,0),IF($D1013=4,LEFT(VLOOKUP($F1013,Sheet1!$B:$L,7,0),LEN(VLOOKUP($F1013,Sheet1!$B:$L,7,0))-1)&amp;INT($A1013/10),0))</f>
        <v>action_fit_skill_yixingjudahua_1</v>
      </c>
      <c r="K1013" t="str">
        <f>VLOOKUP($F1013,Sheet1!$B:$L,8,0)</f>
        <v>action_gedou_hit_1</v>
      </c>
      <c r="L1013">
        <f>VLOOKUP($F1013,Sheet1!$B:$L,9,0)</f>
        <v>0</v>
      </c>
      <c r="M1013" s="61">
        <f>VLOOKUP($F1013,Sheet1!$B:$L,10,0)</f>
        <v>0</v>
      </c>
    </row>
    <row r="1014" spans="1:13">
      <c r="A1014">
        <v>20</v>
      </c>
      <c r="B1014">
        <v>4014424</v>
      </c>
      <c r="C1014" t="s">
        <v>8</v>
      </c>
      <c r="D1014">
        <v>4</v>
      </c>
      <c r="E1014" t="s">
        <v>1745</v>
      </c>
      <c r="F1014" t="str">
        <f t="shared" si="15"/>
        <v>变异巨人4</v>
      </c>
      <c r="G1014">
        <f>VLOOKUP($F1014,Sheet1!$B:$L,4,0)</f>
        <v>2</v>
      </c>
      <c r="H1014">
        <f>IF($D1014&lt;4,VLOOKUP($F1014,Sheet1!$B:$L,5,0),IF(AND($D1014=4,$A1014=10),VLOOKUP($F1014,Sheet1!$B:$L,5,0),-VLOOKUP($F1014,Sheet1!$B:$L,5,0)))</f>
        <v>100</v>
      </c>
      <c r="I1014">
        <f>VLOOKUP($F1014,Sheet1!$B:$L,6,0)</f>
        <v>-200</v>
      </c>
      <c r="J1014" t="str">
        <f>IF($D1014&lt;4,VLOOKUP($F1014,Sheet1!$B:$L,7,0),IF($D1014=4,LEFT(VLOOKUP($F1014,Sheet1!$B:$L,7,0),LEN(VLOOKUP($F1014,Sheet1!$B:$L,7,0))-1)&amp;INT($A1014/10),0))</f>
        <v>action_fit_skill_yixingjudahua_2</v>
      </c>
      <c r="K1014" t="str">
        <f>VLOOKUP($F1014,Sheet1!$B:$L,8,0)</f>
        <v>action_gedou_hit_1</v>
      </c>
      <c r="L1014">
        <f>VLOOKUP($F1014,Sheet1!$B:$L,9,0)</f>
        <v>0</v>
      </c>
      <c r="M1014" s="61">
        <f>VLOOKUP($F1014,Sheet1!$B:$L,10,0)</f>
        <v>0</v>
      </c>
    </row>
    <row r="1015" spans="1:13">
      <c r="A1015">
        <v>20</v>
      </c>
      <c r="B1015">
        <v>4013324</v>
      </c>
      <c r="C1015" t="s">
        <v>323</v>
      </c>
      <c r="D1015">
        <v>4</v>
      </c>
      <c r="E1015" t="s">
        <v>1750</v>
      </c>
      <c r="F1015" t="str">
        <f t="shared" si="15"/>
        <v>万年蝉成虫4</v>
      </c>
      <c r="G1015">
        <f>VLOOKUP($F1015,Sheet1!$B:$L,4,0)</f>
        <v>2</v>
      </c>
      <c r="H1015">
        <f>IF($D1015&lt;4,VLOOKUP($F1015,Sheet1!$B:$L,5,0),IF(AND($D1015=4,$A1015=10),VLOOKUP($F1015,Sheet1!$B:$L,5,0),-VLOOKUP($F1015,Sheet1!$B:$L,5,0)))</f>
        <v>100</v>
      </c>
      <c r="I1015">
        <f>VLOOKUP($F1015,Sheet1!$B:$L,6,0)</f>
        <v>-200</v>
      </c>
      <c r="J1015" t="str">
        <f>IF($D1015&lt;4,VLOOKUP($F1015,Sheet1!$B:$L,7,0),IF($D1015=4,LEFT(VLOOKUP($F1015,Sheet1!$B:$L,7,0),LEN(VLOOKUP($F1015,Sheet1!$B:$L,7,0))-1)&amp;INT($A1015/10),0))</f>
        <v>action_fit_skill_yixingjudahua_2</v>
      </c>
      <c r="K1015" t="str">
        <f>VLOOKUP($F1015,Sheet1!$B:$L,8,0)</f>
        <v>action_gedou_hit_1</v>
      </c>
      <c r="L1015">
        <f>VLOOKUP($F1015,Sheet1!$B:$L,9,0)</f>
        <v>0</v>
      </c>
      <c r="M1015" s="61">
        <f>VLOOKUP($F1015,Sheet1!$B:$L,10,0)</f>
        <v>0</v>
      </c>
    </row>
    <row r="1016" spans="1:13">
      <c r="A1016">
        <v>10</v>
      </c>
      <c r="B1016">
        <v>4018824</v>
      </c>
      <c r="C1016" t="s">
        <v>58</v>
      </c>
      <c r="D1016">
        <v>4</v>
      </c>
      <c r="E1016" t="s">
        <v>1754</v>
      </c>
      <c r="F1016" t="str">
        <f t="shared" si="15"/>
        <v>驱动骑士4</v>
      </c>
      <c r="G1016">
        <f>VLOOKUP($F1016,Sheet1!$B:$L,4,0)</f>
        <v>2</v>
      </c>
      <c r="H1016">
        <f>IF($D1016&lt;4,VLOOKUP($F1016,Sheet1!$B:$L,5,0),IF(AND($D1016=4,$A1016=10),VLOOKUP($F1016,Sheet1!$B:$L,5,0),-VLOOKUP($F1016,Sheet1!$B:$L,5,0)))</f>
        <v>-100</v>
      </c>
      <c r="I1016">
        <f>VLOOKUP($F1016,Sheet1!$B:$L,6,0)</f>
        <v>0</v>
      </c>
      <c r="J1016" t="str">
        <f>IF($D1016&lt;4,VLOOKUP($F1016,Sheet1!$B:$L,7,0),IF($D1016=4,LEFT(VLOOKUP($F1016,Sheet1!$B:$L,7,0),LEN(VLOOKUP($F1016,Sheet1!$B:$L,7,0))-1)&amp;INT($A1016/10),0))</f>
        <v>action_fit_skill_qudongjianji_1</v>
      </c>
      <c r="K1016" t="str">
        <f>VLOOKUP($F1016,Sheet1!$B:$L,8,0)</f>
        <v>action_hit_jinsedaoguang</v>
      </c>
      <c r="L1016">
        <f>VLOOKUP($F1016,Sheet1!$B:$L,9,0)</f>
        <v>0</v>
      </c>
      <c r="M1016" s="61">
        <f>VLOOKUP($F1016,Sheet1!$B:$L,10,0)</f>
        <v>0</v>
      </c>
    </row>
    <row r="1017" spans="1:13">
      <c r="A1017" s="62">
        <v>10</v>
      </c>
      <c r="B1017" s="62">
        <v>2000124</v>
      </c>
      <c r="C1017" t="s">
        <v>317</v>
      </c>
      <c r="D1017">
        <v>4</v>
      </c>
      <c r="E1017" t="s">
        <v>1745</v>
      </c>
      <c r="F1017" t="str">
        <f t="shared" si="15"/>
        <v>琦玉4</v>
      </c>
      <c r="G1017" s="62">
        <f>VLOOKUP($F1017,Sheet1!$B:$L,4,0)</f>
        <v>2</v>
      </c>
      <c r="H1017" s="62">
        <f>IF($D1017&lt;4,VLOOKUP($F1017,Sheet1!$B:$L,5,0),IF(AND($D1017=4,$A1017=10),VLOOKUP($F1017,Sheet1!$B:$L,5,0),-VLOOKUP($F1017,Sheet1!$B:$L,5,0)))</f>
        <v>0</v>
      </c>
      <c r="I1017" s="62">
        <f>VLOOKUP($F1017,Sheet1!$B:$L,6,0)</f>
        <v>0</v>
      </c>
      <c r="J1017" t="str">
        <f>IF($D1017&lt;4,VLOOKUP($F1017,Sheet1!$B:$L,7,0),IF($D1017=4,LEFT(VLOOKUP($F1017,Sheet1!$B:$L,7,0),LEN(VLOOKUP($F1017,Sheet1!$B:$L,7,0))-1)&amp;INT($A1017/10),0))</f>
        <v>action_fit_skill_renzhenouda_1</v>
      </c>
      <c r="K1017" t="str">
        <f>VLOOKUP($F1017,Sheet1!$B:$L,8,0)</f>
        <v>action_gedou_pt_hit_1</v>
      </c>
      <c r="L1017" s="62">
        <f>VLOOKUP($F1017,Sheet1!$B:$L,9,0)</f>
        <v>0</v>
      </c>
      <c r="M1017" s="61">
        <f>VLOOKUP($F1017,Sheet1!$B:$L,10,0)</f>
        <v>0</v>
      </c>
    </row>
    <row r="1018" spans="1:13">
      <c r="A1018" s="62">
        <v>30</v>
      </c>
      <c r="B1018" s="62">
        <v>2000124</v>
      </c>
      <c r="C1018" t="s">
        <v>317</v>
      </c>
      <c r="D1018">
        <v>4</v>
      </c>
      <c r="E1018" t="s">
        <v>1745</v>
      </c>
      <c r="F1018" t="str">
        <f t="shared" si="15"/>
        <v>琦玉4</v>
      </c>
      <c r="G1018" s="62">
        <f>VLOOKUP($F1018,Sheet1!$B:$L,4,0)</f>
        <v>2</v>
      </c>
      <c r="H1018" s="62">
        <f>IF($D1018&lt;4,VLOOKUP($F1018,Sheet1!$B:$L,5,0),IF(AND($D1018=4,$A1018=10),VLOOKUP($F1018,Sheet1!$B:$L,5,0),-VLOOKUP($F1018,Sheet1!$B:$L,5,0)))</f>
        <v>0</v>
      </c>
      <c r="I1018" s="62">
        <f>VLOOKUP($F1018,Sheet1!$B:$L,6,0)</f>
        <v>0</v>
      </c>
      <c r="J1018" t="str">
        <f>IF($D1018&lt;4,VLOOKUP($F1018,Sheet1!$B:$L,7,0),IF($D1018=4,LEFT(VLOOKUP($F1018,Sheet1!$B:$L,7,0),LEN(VLOOKUP($F1018,Sheet1!$B:$L,7,0))-1)&amp;INT($A1018/10),0))</f>
        <v>action_fit_skill_renzhenouda_3</v>
      </c>
      <c r="K1018" t="str">
        <f>VLOOKUP($F1018,Sheet1!$B:$L,8,0)</f>
        <v>action_gedou_pt_hit_1</v>
      </c>
      <c r="L1018" s="62">
        <f>VLOOKUP($F1018,Sheet1!$B:$L,9,0)</f>
        <v>0</v>
      </c>
      <c r="M1018" s="61">
        <f>VLOOKUP($F1018,Sheet1!$B:$L,10,0)</f>
        <v>0</v>
      </c>
    </row>
    <row r="1019" spans="1:13">
      <c r="A1019" s="62">
        <v>20</v>
      </c>
      <c r="B1019" s="62">
        <v>2000124</v>
      </c>
      <c r="C1019" t="s">
        <v>317</v>
      </c>
      <c r="D1019">
        <v>4</v>
      </c>
      <c r="E1019" t="s">
        <v>1745</v>
      </c>
      <c r="F1019" t="str">
        <f t="shared" si="15"/>
        <v>琦玉4</v>
      </c>
      <c r="G1019" s="62">
        <f>VLOOKUP($F1019,Sheet1!$B:$L,4,0)</f>
        <v>2</v>
      </c>
      <c r="H1019" s="62">
        <f>IF($D1019&lt;4,VLOOKUP($F1019,Sheet1!$B:$L,5,0),IF(AND($D1019=4,$A1019=10),VLOOKUP($F1019,Sheet1!$B:$L,5,0),-VLOOKUP($F1019,Sheet1!$B:$L,5,0)))</f>
        <v>0</v>
      </c>
      <c r="I1019" s="62">
        <f>VLOOKUP($F1019,Sheet1!$B:$L,6,0)</f>
        <v>0</v>
      </c>
      <c r="J1019" t="str">
        <f>IF($D1019&lt;4,VLOOKUP($F1019,Sheet1!$B:$L,7,0),IF($D1019=4,LEFT(VLOOKUP($F1019,Sheet1!$B:$L,7,0),LEN(VLOOKUP($F1019,Sheet1!$B:$L,7,0))-1)&amp;INT($A1019/10),0))</f>
        <v>action_fit_skill_renzhenouda_2</v>
      </c>
      <c r="K1019" t="str">
        <f>VLOOKUP($F1019,Sheet1!$B:$L,8,0)</f>
        <v>action_gedou_pt_hit_1</v>
      </c>
      <c r="L1019" s="62">
        <f>VLOOKUP($F1019,Sheet1!$B:$L,9,0)</f>
        <v>0</v>
      </c>
      <c r="M1019" s="61">
        <f>VLOOKUP($F1019,Sheet1!$B:$L,10,0)</f>
        <v>0</v>
      </c>
    </row>
    <row r="1020" spans="1:13">
      <c r="A1020">
        <v>10</v>
      </c>
      <c r="B1020">
        <v>2007824</v>
      </c>
      <c r="C1020" t="s">
        <v>65</v>
      </c>
      <c r="D1020">
        <v>4</v>
      </c>
      <c r="E1020" t="s">
        <v>1754</v>
      </c>
      <c r="F1020" t="str">
        <f t="shared" si="15"/>
        <v>阿修罗盔甲4</v>
      </c>
      <c r="G1020">
        <f>VLOOKUP($F1020,Sheet1!$B:$L,4,0)</f>
        <v>2</v>
      </c>
      <c r="H1020">
        <f>IF($D1020&lt;4,VLOOKUP($F1020,Sheet1!$B:$L,5,0),IF(AND($D1020=4,$A1020=10),VLOOKUP($F1020,Sheet1!$B:$L,5,0),-VLOOKUP($F1020,Sheet1!$B:$L,5,0)))</f>
        <v>-100</v>
      </c>
      <c r="I1020">
        <f>VLOOKUP($F1020,Sheet1!$B:$L,6,0)</f>
        <v>-200</v>
      </c>
      <c r="J1020" t="str">
        <f>IF($D1020&lt;4,VLOOKUP($F1020,Sheet1!$B:$L,7,0),IF($D1020=4,LEFT(VLOOKUP($F1020,Sheet1!$B:$L,7,0),LEN(VLOOKUP($F1020,Sheet1!$B:$L,7,0))-1)&amp;INT($A1020/10),0))</f>
        <v>action_fit_skill_yixingjudahua_1</v>
      </c>
      <c r="K1020" t="str">
        <f>VLOOKUP($F1020,Sheet1!$B:$L,8,0)</f>
        <v>action_gedou_hit_1</v>
      </c>
      <c r="L1020">
        <f>VLOOKUP($F1020,Sheet1!$B:$L,9,0)</f>
        <v>0</v>
      </c>
      <c r="M1020" s="61">
        <f>VLOOKUP($F1020,Sheet1!$B:$L,10,0)</f>
        <v>0</v>
      </c>
    </row>
    <row r="1021" spans="1:13">
      <c r="A1021">
        <v>20</v>
      </c>
      <c r="B1021">
        <v>2007824</v>
      </c>
      <c r="C1021" t="s">
        <v>65</v>
      </c>
      <c r="D1021">
        <v>4</v>
      </c>
      <c r="E1021" t="s">
        <v>1754</v>
      </c>
      <c r="F1021" t="str">
        <f t="shared" si="15"/>
        <v>阿修罗盔甲4</v>
      </c>
      <c r="G1021">
        <f>VLOOKUP($F1021,Sheet1!$B:$L,4,0)</f>
        <v>2</v>
      </c>
      <c r="H1021">
        <f>IF($D1021&lt;4,VLOOKUP($F1021,Sheet1!$B:$L,5,0),IF(AND($D1021=4,$A1021=10),VLOOKUP($F1021,Sheet1!$B:$L,5,0),-VLOOKUP($F1021,Sheet1!$B:$L,5,0)))</f>
        <v>100</v>
      </c>
      <c r="I1021">
        <f>VLOOKUP($F1021,Sheet1!$B:$L,6,0)</f>
        <v>-200</v>
      </c>
      <c r="J1021" t="str">
        <f>IF($D1021&lt;4,VLOOKUP($F1021,Sheet1!$B:$L,7,0),IF($D1021=4,LEFT(VLOOKUP($F1021,Sheet1!$B:$L,7,0),LEN(VLOOKUP($F1021,Sheet1!$B:$L,7,0))-1)&amp;INT($A1021/10),0))</f>
        <v>action_fit_skill_yixingjudahua_2</v>
      </c>
      <c r="K1021" t="str">
        <f>VLOOKUP($F1021,Sheet1!$B:$L,8,0)</f>
        <v>action_gedou_hit_1</v>
      </c>
      <c r="L1021">
        <f>VLOOKUP($F1021,Sheet1!$B:$L,9,0)</f>
        <v>0</v>
      </c>
      <c r="M1021" s="61">
        <f>VLOOKUP($F1021,Sheet1!$B:$L,10,0)</f>
        <v>0</v>
      </c>
    </row>
    <row r="1022" spans="1:13">
      <c r="A1022">
        <v>10</v>
      </c>
      <c r="B1022">
        <v>3000124</v>
      </c>
      <c r="C1022" t="s">
        <v>5</v>
      </c>
      <c r="D1022">
        <v>4</v>
      </c>
      <c r="E1022" t="s">
        <v>1747</v>
      </c>
      <c r="F1022" t="str">
        <f t="shared" si="15"/>
        <v>深海之王4</v>
      </c>
      <c r="G1022">
        <f>VLOOKUP($F1022,Sheet1!$B:$L,4,0)</f>
        <v>2</v>
      </c>
      <c r="H1022">
        <f>IF($D1022&lt;4,VLOOKUP($F1022,Sheet1!$B:$L,5,0),IF(AND($D1022=4,$A1022=10),VLOOKUP($F1022,Sheet1!$B:$L,5,0),-VLOOKUP($F1022,Sheet1!$B:$L,5,0)))</f>
        <v>-100</v>
      </c>
      <c r="I1022">
        <f>VLOOKUP($F1022,Sheet1!$B:$L,6,0)</f>
        <v>-100</v>
      </c>
      <c r="J1022" t="str">
        <f>IF($D1022&lt;4,VLOOKUP($F1022,Sheet1!$B:$L,7,0),IF($D1022=4,LEFT(VLOOKUP($F1022,Sheet1!$B:$L,7,0),LEN(VLOOKUP($F1022,Sheet1!$B:$L,7,0))-1)&amp;INT($A1022/10),0))</f>
        <v>action_fit_skill_lianda_lv_1</v>
      </c>
      <c r="K1022" t="str">
        <f>VLOOKUP($F1022,Sheet1!$B:$L,8,0)</f>
        <v>action_gedou_hit_1</v>
      </c>
      <c r="L1022">
        <f>VLOOKUP($F1022,Sheet1!$B:$L,9,0)</f>
        <v>0</v>
      </c>
      <c r="M1022" s="61">
        <f>VLOOKUP($F1022,Sheet1!$B:$L,10,0)</f>
        <v>0</v>
      </c>
    </row>
    <row r="1023" spans="1:13">
      <c r="A1023">
        <v>10</v>
      </c>
      <c r="B1023">
        <v>3004524</v>
      </c>
      <c r="C1023" t="s">
        <v>0</v>
      </c>
      <c r="D1023">
        <v>4</v>
      </c>
      <c r="E1023" t="s">
        <v>1745</v>
      </c>
      <c r="F1023" t="str">
        <f t="shared" si="15"/>
        <v>金属骑士4</v>
      </c>
      <c r="G1023">
        <f>VLOOKUP($F1023,Sheet1!$B:$L,4,0)</f>
        <v>2</v>
      </c>
      <c r="H1023">
        <f>IF($D1023&lt;4,VLOOKUP($F1023,Sheet1!$B:$L,5,0),IF(AND($D1023=4,$A1023=10),VLOOKUP($F1023,Sheet1!$B:$L,5,0),-VLOOKUP($F1023,Sheet1!$B:$L,5,0)))</f>
        <v>-100</v>
      </c>
      <c r="I1023">
        <f>VLOOKUP($F1023,Sheet1!$B:$L,6,0)</f>
        <v>-200</v>
      </c>
      <c r="J1023" t="str">
        <f>IF($D1023&lt;4,VLOOKUP($F1023,Sheet1!$B:$L,7,0),IF($D1023=4,LEFT(VLOOKUP($F1023,Sheet1!$B:$L,7,0),LEN(VLOOKUP($F1023,Sheet1!$B:$L,7,0))-1)&amp;INT($A1023/10),0))</f>
        <v>action_fit_skill_daodan_1</v>
      </c>
      <c r="K1023" t="str">
        <f>VLOOKUP($F1023,Sheet1!$B:$L,8,0)</f>
        <v>action_hit_baozha</v>
      </c>
      <c r="L1023">
        <f>VLOOKUP($F1023,Sheet1!$B:$L,9,0)</f>
        <v>0</v>
      </c>
      <c r="M1023" s="61">
        <f>VLOOKUP($F1023,Sheet1!$B:$L,10,0)</f>
        <v>0</v>
      </c>
    </row>
    <row r="1024" spans="1:13">
      <c r="A1024">
        <v>20</v>
      </c>
      <c r="B1024">
        <v>3000124</v>
      </c>
      <c r="C1024" t="s">
        <v>5</v>
      </c>
      <c r="D1024">
        <v>4</v>
      </c>
      <c r="E1024" t="s">
        <v>1747</v>
      </c>
      <c r="F1024" t="str">
        <f t="shared" si="15"/>
        <v>深海之王4</v>
      </c>
      <c r="G1024">
        <f>VLOOKUP($F1024,Sheet1!$B:$L,4,0)</f>
        <v>2</v>
      </c>
      <c r="H1024">
        <f>IF($D1024&lt;4,VLOOKUP($F1024,Sheet1!$B:$L,5,0),IF(AND($D1024=4,$A1024=10),VLOOKUP($F1024,Sheet1!$B:$L,5,0),-VLOOKUP($F1024,Sheet1!$B:$L,5,0)))</f>
        <v>100</v>
      </c>
      <c r="I1024">
        <f>VLOOKUP($F1024,Sheet1!$B:$L,6,0)</f>
        <v>-100</v>
      </c>
      <c r="J1024" t="str">
        <f>IF($D1024&lt;4,VLOOKUP($F1024,Sheet1!$B:$L,7,0),IF($D1024=4,LEFT(VLOOKUP($F1024,Sheet1!$B:$L,7,0),LEN(VLOOKUP($F1024,Sheet1!$B:$L,7,0))-1)&amp;INT($A1024/10),0))</f>
        <v>action_fit_skill_lianda_lv_2</v>
      </c>
      <c r="K1024" t="str">
        <f>VLOOKUP($F1024,Sheet1!$B:$L,8,0)</f>
        <v>action_gedou_hit_1</v>
      </c>
      <c r="L1024">
        <f>VLOOKUP($F1024,Sheet1!$B:$L,9,0)</f>
        <v>0</v>
      </c>
      <c r="M1024" s="61">
        <f>VLOOKUP($F1024,Sheet1!$B:$L,10,0)</f>
        <v>0</v>
      </c>
    </row>
    <row r="1025" spans="1:13">
      <c r="A1025">
        <v>20</v>
      </c>
      <c r="B1025">
        <v>3004524</v>
      </c>
      <c r="C1025" t="s">
        <v>0</v>
      </c>
      <c r="D1025">
        <v>4</v>
      </c>
      <c r="E1025" t="s">
        <v>1745</v>
      </c>
      <c r="F1025" t="str">
        <f t="shared" si="15"/>
        <v>金属骑士4</v>
      </c>
      <c r="G1025">
        <f>VLOOKUP($F1025,Sheet1!$B:$L,4,0)</f>
        <v>2</v>
      </c>
      <c r="H1025">
        <f>IF($D1025&lt;4,VLOOKUP($F1025,Sheet1!$B:$L,5,0),IF(AND($D1025=4,$A1025=10),VLOOKUP($F1025,Sheet1!$B:$L,5,0),-VLOOKUP($F1025,Sheet1!$B:$L,5,0)))</f>
        <v>100</v>
      </c>
      <c r="I1025">
        <f>VLOOKUP($F1025,Sheet1!$B:$L,6,0)</f>
        <v>-200</v>
      </c>
      <c r="J1025" t="str">
        <f>IF($D1025&lt;4,VLOOKUP($F1025,Sheet1!$B:$L,7,0),IF($D1025=4,LEFT(VLOOKUP($F1025,Sheet1!$B:$L,7,0),LEN(VLOOKUP($F1025,Sheet1!$B:$L,7,0))-1)&amp;INT($A1025/10),0))</f>
        <v>action_fit_skill_daodan_2</v>
      </c>
      <c r="K1025" t="str">
        <f>VLOOKUP($F1025,Sheet1!$B:$L,8,0)</f>
        <v>action_hit_baozha</v>
      </c>
      <c r="L1025">
        <f>VLOOKUP($F1025,Sheet1!$B:$L,9,0)</f>
        <v>0</v>
      </c>
      <c r="M1025" s="61">
        <f>VLOOKUP($F1025,Sheet1!$B:$L,10,0)</f>
        <v>0</v>
      </c>
    </row>
    <row r="1026" spans="1:13">
      <c r="A1026">
        <v>10</v>
      </c>
      <c r="B1026">
        <v>4000124</v>
      </c>
      <c r="C1026" t="s">
        <v>34</v>
      </c>
      <c r="D1026">
        <v>4</v>
      </c>
      <c r="E1026" t="s">
        <v>1745</v>
      </c>
      <c r="F1026" t="str">
        <f t="shared" si="15"/>
        <v>波罗斯4</v>
      </c>
      <c r="G1026">
        <f>VLOOKUP($F1026,Sheet1!$B:$L,4,0)</f>
        <v>2</v>
      </c>
      <c r="H1026">
        <f>IF($D1026&lt;4,VLOOKUP($F1026,Sheet1!$B:$L,5,0),IF(AND($D1026=4,$A1026=10),VLOOKUP($F1026,Sheet1!$B:$L,5,0),-VLOOKUP($F1026,Sheet1!$B:$L,5,0)))</f>
        <v>-100</v>
      </c>
      <c r="I1026">
        <f>VLOOKUP($F1026,Sheet1!$B:$L,6,0)</f>
        <v>-300</v>
      </c>
      <c r="J1026" t="str">
        <f>IF($D1026&lt;4,VLOOKUP($F1026,Sheet1!$B:$L,7,0),IF($D1026=4,LEFT(VLOOKUP($F1026,Sheet1!$B:$L,7,0),LEN(VLOOKUP($F1026,Sheet1!$B:$L,7,0))-1)&amp;INT($A1026/10),0))</f>
        <v>action_fit_skill_paoxiaopao_1</v>
      </c>
      <c r="K1026" t="str">
        <f>VLOOKUP($F1026,Sheet1!$B:$L,8,0)</f>
        <v>action_hit_1</v>
      </c>
      <c r="L1026" t="str">
        <f>VLOOKUP($F1026,Sheet1!$B:$L,9,0)</f>
        <v>action_jiaxue_hit_1</v>
      </c>
      <c r="M1026" s="61">
        <f>VLOOKUP($F1026,Sheet1!$B:$L,10,0)</f>
        <v>0</v>
      </c>
    </row>
    <row r="1027" spans="1:13">
      <c r="A1027">
        <v>20</v>
      </c>
      <c r="B1027">
        <v>4000124</v>
      </c>
      <c r="C1027" t="s">
        <v>34</v>
      </c>
      <c r="D1027">
        <v>4</v>
      </c>
      <c r="E1027" t="s">
        <v>1745</v>
      </c>
      <c r="F1027" t="str">
        <f t="shared" si="15"/>
        <v>波罗斯4</v>
      </c>
      <c r="G1027">
        <f>VLOOKUP($F1027,Sheet1!$B:$L,4,0)</f>
        <v>2</v>
      </c>
      <c r="H1027">
        <f>IF($D1027&lt;4,VLOOKUP($F1027,Sheet1!$B:$L,5,0),IF(AND($D1027=4,$A1027=10),VLOOKUP($F1027,Sheet1!$B:$L,5,0),-VLOOKUP($F1027,Sheet1!$B:$L,5,0)))</f>
        <v>100</v>
      </c>
      <c r="I1027">
        <f>VLOOKUP($F1027,Sheet1!$B:$L,6,0)</f>
        <v>-300</v>
      </c>
      <c r="J1027" t="str">
        <f>IF($D1027&lt;4,VLOOKUP($F1027,Sheet1!$B:$L,7,0),IF($D1027=4,LEFT(VLOOKUP($F1027,Sheet1!$B:$L,7,0),LEN(VLOOKUP($F1027,Sheet1!$B:$L,7,0))-1)&amp;INT($A1027/10),0))</f>
        <v>action_fit_skill_paoxiaopao_2</v>
      </c>
      <c r="K1027" t="str">
        <f>VLOOKUP($F1027,Sheet1!$B:$L,8,0)</f>
        <v>action_hit_1</v>
      </c>
      <c r="L1027" t="str">
        <f>VLOOKUP($F1027,Sheet1!$B:$L,9,0)</f>
        <v>action_jiaxue_hit_1</v>
      </c>
      <c r="M1027" s="61">
        <f>VLOOKUP($F1027,Sheet1!$B:$L,10,0)</f>
        <v>0</v>
      </c>
    </row>
    <row r="1028" spans="1:13">
      <c r="A1028" s="65">
        <v>10</v>
      </c>
      <c r="B1028" s="65">
        <v>4004524</v>
      </c>
      <c r="C1028" t="s">
        <v>32</v>
      </c>
      <c r="D1028">
        <v>4</v>
      </c>
      <c r="E1028" t="s">
        <v>1745</v>
      </c>
      <c r="F1028" t="str">
        <f t="shared" si="15"/>
        <v>饿狼4</v>
      </c>
      <c r="G1028" s="65">
        <f>VLOOKUP($F1028,Sheet1!$B:$L,4,0)</f>
        <v>2</v>
      </c>
      <c r="H1028" s="65">
        <f>IF($D1028&lt;4,VLOOKUP($F1028,Sheet1!$B:$L,5,0),IF(AND($D1028=4,$A1028=10),VLOOKUP($F1028,Sheet1!$B:$L,5,0),-VLOOKUP($F1028,Sheet1!$B:$L,5,0)))</f>
        <v>-100</v>
      </c>
      <c r="I1028" s="65">
        <f>VLOOKUP($F1028,Sheet1!$B:$L,6,0)</f>
        <v>-200</v>
      </c>
      <c r="J1028" t="str">
        <f>IF($D1028&lt;4,VLOOKUP($F1028,Sheet1!$B:$L,7,0),IF($D1028=4,LEFT(VLOOKUP($F1028,Sheet1!$B:$L,7,0),LEN(VLOOKUP($F1028,Sheet1!$B:$L,7,0))-1)&amp;INT($A1028/10),0))</f>
        <v>action_fit_skill_liushuiyansuiquan_1</v>
      </c>
      <c r="K1028" t="str">
        <f>VLOOKUP($F1028,Sheet1!$B:$L,8,0)</f>
        <v>action_hit_1</v>
      </c>
      <c r="L1028" s="65">
        <f>VLOOKUP($F1028,Sheet1!$B:$L,9,0)</f>
        <v>0</v>
      </c>
      <c r="M1028" s="61">
        <f>VLOOKUP($F1028,Sheet1!$B:$L,10,0)</f>
        <v>0</v>
      </c>
    </row>
    <row r="1029" spans="1:13">
      <c r="A1029" s="65">
        <v>20</v>
      </c>
      <c r="B1029" s="65">
        <v>4004524</v>
      </c>
      <c r="C1029" t="s">
        <v>32</v>
      </c>
      <c r="D1029">
        <v>4</v>
      </c>
      <c r="E1029" t="s">
        <v>1745</v>
      </c>
      <c r="F1029" t="str">
        <f t="shared" si="15"/>
        <v>饿狼4</v>
      </c>
      <c r="G1029" s="65">
        <f>VLOOKUP($F1029,Sheet1!$B:$L,4,0)</f>
        <v>2</v>
      </c>
      <c r="H1029" s="65">
        <f>IF($D1029&lt;4,VLOOKUP($F1029,Sheet1!$B:$L,5,0),IF(AND($D1029=4,$A1029=10),VLOOKUP($F1029,Sheet1!$B:$L,5,0),-VLOOKUP($F1029,Sheet1!$B:$L,5,0)))</f>
        <v>100</v>
      </c>
      <c r="I1029" s="65">
        <f>VLOOKUP($F1029,Sheet1!$B:$L,6,0)</f>
        <v>-200</v>
      </c>
      <c r="J1029" t="str">
        <f>IF($D1029&lt;4,VLOOKUP($F1029,Sheet1!$B:$L,7,0),IF($D1029=4,LEFT(VLOOKUP($F1029,Sheet1!$B:$L,7,0),LEN(VLOOKUP($F1029,Sheet1!$B:$L,7,0))-1)&amp;INT($A1029/10),0))</f>
        <v>action_fit_skill_liushuiyansuiquan_2</v>
      </c>
      <c r="K1029" t="str">
        <f>VLOOKUP($F1029,Sheet1!$B:$L,8,0)</f>
        <v>action_hit_1</v>
      </c>
      <c r="L1029" s="65">
        <f>VLOOKUP($F1029,Sheet1!$B:$L,9,0)</f>
        <v>0</v>
      </c>
      <c r="M1029" s="61">
        <f>VLOOKUP($F1029,Sheet1!$B:$L,10,0)</f>
        <v>0</v>
      </c>
    </row>
    <row r="1030" spans="1:13">
      <c r="A1030">
        <v>10</v>
      </c>
      <c r="B1030">
        <v>1000124</v>
      </c>
      <c r="C1030" t="s">
        <v>28</v>
      </c>
      <c r="D1030">
        <v>4</v>
      </c>
      <c r="E1030" t="s">
        <v>1745</v>
      </c>
      <c r="F1030" t="str">
        <f t="shared" si="15"/>
        <v>小龙卷4</v>
      </c>
      <c r="G1030">
        <f>VLOOKUP($F1030,Sheet1!$B:$L,4,0)</f>
        <v>2</v>
      </c>
      <c r="H1030">
        <f>IF($D1030&lt;4,VLOOKUP($F1030,Sheet1!$B:$L,5,0),IF(AND($D1030=4,$A1030=10),VLOOKUP($F1030,Sheet1!$B:$L,5,0),-VLOOKUP($F1030,Sheet1!$B:$L,5,0)))</f>
        <v>100</v>
      </c>
      <c r="I1030">
        <f>VLOOKUP($F1030,Sheet1!$B:$L,6,0)</f>
        <v>-200</v>
      </c>
      <c r="J1030" t="str">
        <f>IF($D1030&lt;4,VLOOKUP($F1030,Sheet1!$B:$L,7,0),IF($D1030=4,LEFT(VLOOKUP($F1030,Sheet1!$B:$L,7,0),LEN(VLOOKUP($F1030,Sheet1!$B:$L,7,0))-1)&amp;INT($A1030/10),0))</f>
        <v>action_fit_skill_xuanzhuanfengbao_1</v>
      </c>
      <c r="K1030" t="str">
        <f>VLOOKUP($F1030,Sheet1!$B:$L,8,0)</f>
        <v>action_dian_pt_hit_1</v>
      </c>
      <c r="L1030">
        <f>VLOOKUP($F1030,Sheet1!$B:$L,9,0)</f>
        <v>0</v>
      </c>
      <c r="M1030" s="61">
        <f>VLOOKUP($F1030,Sheet1!$B:$L,10,0)</f>
        <v>0</v>
      </c>
    </row>
    <row r="1031" spans="1:13">
      <c r="A1031">
        <v>20</v>
      </c>
      <c r="B1031">
        <v>1005624</v>
      </c>
      <c r="C1031" t="s">
        <v>21</v>
      </c>
      <c r="D1031">
        <v>4</v>
      </c>
      <c r="E1031" t="s">
        <v>1745</v>
      </c>
      <c r="F1031" t="str">
        <f t="shared" ref="F1031:F1094" si="16">IF(TYPE($C1031)=2,$C1031&amp;$D1031,INT($C1031&amp;$D1031))</f>
        <v>音速索尼克4</v>
      </c>
      <c r="G1031">
        <f>VLOOKUP($F1031,Sheet1!$B:$L,4,0)</f>
        <v>2</v>
      </c>
      <c r="H1031">
        <f>IF($D1031&lt;4,VLOOKUP($F1031,Sheet1!$B:$L,5,0),IF(AND($D1031=4,$A1031=10),VLOOKUP($F1031,Sheet1!$B:$L,5,0),-VLOOKUP($F1031,Sheet1!$B:$L,5,0)))</f>
        <v>100</v>
      </c>
      <c r="I1031">
        <f>VLOOKUP($F1031,Sheet1!$B:$L,6,0)</f>
        <v>-235</v>
      </c>
      <c r="J1031" t="str">
        <f>IF($D1031&lt;4,VLOOKUP($F1031,Sheet1!$B:$L,7,0),IF($D1031=4,LEFT(VLOOKUP($F1031,Sheet1!$B:$L,7,0),LEN(VLOOKUP($F1031,Sheet1!$B:$L,7,0))-1)&amp;INT($A1031/10),0))</f>
        <v>action_fit_skill_yinsushanguang_2</v>
      </c>
      <c r="K1031" t="str">
        <f>VLOOKUP($F1031,Sheet1!$B:$L,8,0)</f>
        <v>action_hit_daoguang_zise</v>
      </c>
      <c r="L1031">
        <f>VLOOKUP($F1031,Sheet1!$B:$L,9,0)</f>
        <v>0</v>
      </c>
      <c r="M1031" s="61">
        <f>VLOOKUP($F1031,Sheet1!$B:$L,10,0)</f>
        <v>0</v>
      </c>
    </row>
    <row r="1032" spans="1:13">
      <c r="A1032">
        <v>10</v>
      </c>
      <c r="B1032">
        <v>1005624</v>
      </c>
      <c r="C1032" t="s">
        <v>21</v>
      </c>
      <c r="D1032">
        <v>4</v>
      </c>
      <c r="E1032" t="s">
        <v>1745</v>
      </c>
      <c r="F1032" t="str">
        <f t="shared" si="16"/>
        <v>音速索尼克4</v>
      </c>
      <c r="G1032">
        <f>VLOOKUP($F1032,Sheet1!$B:$L,4,0)</f>
        <v>2</v>
      </c>
      <c r="H1032">
        <f>IF($D1032&lt;4,VLOOKUP($F1032,Sheet1!$B:$L,5,0),IF(AND($D1032=4,$A1032=10),VLOOKUP($F1032,Sheet1!$B:$L,5,0),-VLOOKUP($F1032,Sheet1!$B:$L,5,0)))</f>
        <v>-100</v>
      </c>
      <c r="I1032">
        <f>VLOOKUP($F1032,Sheet1!$B:$L,6,0)</f>
        <v>-235</v>
      </c>
      <c r="J1032" t="str">
        <f>IF($D1032&lt;4,VLOOKUP($F1032,Sheet1!$B:$L,7,0),IF($D1032=4,LEFT(VLOOKUP($F1032,Sheet1!$B:$L,7,0),LEN(VLOOKUP($F1032,Sheet1!$B:$L,7,0))-1)&amp;INT($A1032/10),0))</f>
        <v>action_fit_skill_yinsushanguang_1</v>
      </c>
      <c r="K1032" t="str">
        <f>VLOOKUP($F1032,Sheet1!$B:$L,8,0)</f>
        <v>action_hit_daoguang_zise</v>
      </c>
      <c r="L1032">
        <f>VLOOKUP($F1032,Sheet1!$B:$L,9,0)</f>
        <v>0</v>
      </c>
      <c r="M1032" s="61">
        <f>VLOOKUP($F1032,Sheet1!$B:$L,10,0)</f>
        <v>0</v>
      </c>
    </row>
    <row r="1033" spans="1:13">
      <c r="A1033">
        <v>20</v>
      </c>
      <c r="B1033">
        <v>1000124</v>
      </c>
      <c r="C1033" t="s">
        <v>28</v>
      </c>
      <c r="D1033">
        <v>4</v>
      </c>
      <c r="E1033" t="s">
        <v>1745</v>
      </c>
      <c r="F1033" t="str">
        <f t="shared" si="16"/>
        <v>小龙卷4</v>
      </c>
      <c r="G1033">
        <f>VLOOKUP($F1033,Sheet1!$B:$L,4,0)</f>
        <v>2</v>
      </c>
      <c r="H1033">
        <f>IF($D1033&lt;4,VLOOKUP($F1033,Sheet1!$B:$L,5,0),IF(AND($D1033=4,$A1033=10),VLOOKUP($F1033,Sheet1!$B:$L,5,0),-VLOOKUP($F1033,Sheet1!$B:$L,5,0)))</f>
        <v>-100</v>
      </c>
      <c r="I1033">
        <f>VLOOKUP($F1033,Sheet1!$B:$L,6,0)</f>
        <v>-200</v>
      </c>
      <c r="J1033" t="str">
        <f>IF($D1033&lt;4,VLOOKUP($F1033,Sheet1!$B:$L,7,0),IF($D1033=4,LEFT(VLOOKUP($F1033,Sheet1!$B:$L,7,0),LEN(VLOOKUP($F1033,Sheet1!$B:$L,7,0))-1)&amp;INT($A1033/10),0))</f>
        <v>action_fit_skill_xuanzhuanfengbao_2</v>
      </c>
      <c r="K1033" t="str">
        <f>VLOOKUP($F1033,Sheet1!$B:$L,8,0)</f>
        <v>action_dian_pt_hit_1</v>
      </c>
      <c r="L1033">
        <f>VLOOKUP($F1033,Sheet1!$B:$L,9,0)</f>
        <v>0</v>
      </c>
      <c r="M1033" s="61">
        <f>VLOOKUP($F1033,Sheet1!$B:$L,10,0)</f>
        <v>0</v>
      </c>
    </row>
    <row r="1034" spans="1:13">
      <c r="A1034">
        <v>10</v>
      </c>
      <c r="B1034">
        <v>1002319</v>
      </c>
      <c r="C1034" t="s">
        <v>44</v>
      </c>
      <c r="D1034">
        <v>4</v>
      </c>
      <c r="E1034" t="s">
        <v>1747</v>
      </c>
      <c r="F1034" t="str">
        <f t="shared" si="16"/>
        <v>金属球棒4</v>
      </c>
      <c r="G1034">
        <f>VLOOKUP($F1034,Sheet1!$B:$L,4,0)</f>
        <v>7</v>
      </c>
      <c r="H1034">
        <f>IF($D1034&lt;4,VLOOKUP($F1034,Sheet1!$B:$L,5,0),IF(AND($D1034=4,$A1034=10),VLOOKUP($F1034,Sheet1!$B:$L,5,0),-VLOOKUP($F1034,Sheet1!$B:$L,5,0)))</f>
        <v>-100</v>
      </c>
      <c r="I1034">
        <f>VLOOKUP($F1034,Sheet1!$B:$L,6,0)</f>
        <v>-100</v>
      </c>
      <c r="J1034" t="str">
        <f>IF($D1034&lt;4,VLOOKUP($F1034,Sheet1!$B:$L,7,0),IF($D1034=4,LEFT(VLOOKUP($F1034,Sheet1!$B:$L,7,0),LEN(VLOOKUP($F1034,Sheet1!$B:$L,7,0))-1)&amp;INT($A1034/10),0))</f>
        <v>action_fit_skill_qudongjianji_1</v>
      </c>
      <c r="K1034" t="str">
        <f>VLOOKUP($F1034,Sheet1!$B:$L,8,0)</f>
        <v>action_hit_daoguang_zise</v>
      </c>
      <c r="L1034">
        <f>VLOOKUP($F1034,Sheet1!$B:$L,9,0)</f>
        <v>0</v>
      </c>
      <c r="M1034" s="61">
        <f>VLOOKUP($F1034,Sheet1!$B:$L,10,0)</f>
        <v>0</v>
      </c>
    </row>
    <row r="1035" spans="1:13">
      <c r="A1035">
        <v>20</v>
      </c>
      <c r="B1035">
        <v>1002319</v>
      </c>
      <c r="C1035" t="s">
        <v>44</v>
      </c>
      <c r="D1035">
        <v>4</v>
      </c>
      <c r="E1035" t="s">
        <v>1747</v>
      </c>
      <c r="F1035" t="str">
        <f t="shared" si="16"/>
        <v>金属球棒4</v>
      </c>
      <c r="G1035">
        <f>VLOOKUP($F1035,Sheet1!$B:$L,4,0)</f>
        <v>7</v>
      </c>
      <c r="H1035">
        <f>IF($D1035&lt;4,VLOOKUP($F1035,Sheet1!$B:$L,5,0),IF(AND($D1035=4,$A1035=10),VLOOKUP($F1035,Sheet1!$B:$L,5,0),-VLOOKUP($F1035,Sheet1!$B:$L,5,0)))</f>
        <v>100</v>
      </c>
      <c r="I1035">
        <f>VLOOKUP($F1035,Sheet1!$B:$L,6,0)</f>
        <v>-100</v>
      </c>
      <c r="J1035" t="str">
        <f>IF($D1035&lt;4,VLOOKUP($F1035,Sheet1!$B:$L,7,0),IF($D1035=4,LEFT(VLOOKUP($F1035,Sheet1!$B:$L,7,0),LEN(VLOOKUP($F1035,Sheet1!$B:$L,7,0))-1)&amp;INT($A1035/10),0))</f>
        <v>action_fit_skill_qudongjianji_2</v>
      </c>
      <c r="K1035" t="str">
        <f>VLOOKUP($F1035,Sheet1!$B:$L,8,0)</f>
        <v>action_hit_daoguang_zise</v>
      </c>
      <c r="L1035">
        <f>VLOOKUP($F1035,Sheet1!$B:$L,9,0)</f>
        <v>0</v>
      </c>
      <c r="M1035" s="61">
        <f>VLOOKUP($F1035,Sheet1!$B:$L,10,0)</f>
        <v>0</v>
      </c>
    </row>
    <row r="1036" spans="1:13">
      <c r="A1036">
        <v>10</v>
      </c>
      <c r="B1036">
        <v>1004519</v>
      </c>
      <c r="C1036" t="s">
        <v>324</v>
      </c>
      <c r="D1036">
        <v>4</v>
      </c>
      <c r="E1036" t="s">
        <v>1745</v>
      </c>
      <c r="F1036" t="str">
        <f t="shared" si="16"/>
        <v>狮子兽王4</v>
      </c>
      <c r="G1036">
        <f>VLOOKUP($F1036,Sheet1!$B:$L,4,0)</f>
        <v>2</v>
      </c>
      <c r="H1036">
        <f>IF($D1036&lt;4,VLOOKUP($F1036,Sheet1!$B:$L,5,0),IF(AND($D1036=4,$A1036=10),VLOOKUP($F1036,Sheet1!$B:$L,5,0),-VLOOKUP($F1036,Sheet1!$B:$L,5,0)))</f>
        <v>-100</v>
      </c>
      <c r="I1036">
        <f>VLOOKUP($F1036,Sheet1!$B:$L,6,0)</f>
        <v>-200</v>
      </c>
      <c r="J1036" t="str">
        <f>IF($D1036&lt;4,VLOOKUP($F1036,Sheet1!$B:$L,7,0),IF($D1036=4,LEFT(VLOOKUP($F1036,Sheet1!$B:$L,7,0),LEN(VLOOKUP($F1036,Sheet1!$B:$L,7,0))-1)&amp;INT($A1036/10),0))</f>
        <v>action_fit_skill_yixingjudahua_1</v>
      </c>
      <c r="K1036" t="str">
        <f>VLOOKUP($F1036,Sheet1!$B:$L,8,0)</f>
        <v>action_gedou_hit_1</v>
      </c>
      <c r="L1036">
        <f>VLOOKUP($F1036,Sheet1!$B:$L,9,0)</f>
        <v>0</v>
      </c>
      <c r="M1036" s="61">
        <f>VLOOKUP($F1036,Sheet1!$B:$L,10,0)</f>
        <v>0</v>
      </c>
    </row>
    <row r="1037" spans="1:13">
      <c r="A1037">
        <v>20</v>
      </c>
      <c r="B1037">
        <v>1011119</v>
      </c>
      <c r="C1037" t="s">
        <v>70</v>
      </c>
      <c r="D1037">
        <v>4</v>
      </c>
      <c r="E1037" t="s">
        <v>1751</v>
      </c>
      <c r="F1037" t="str">
        <f t="shared" si="16"/>
        <v>格鲁甘修鲁4</v>
      </c>
      <c r="G1037">
        <f>VLOOKUP($F1037,Sheet1!$B:$L,4,0)</f>
        <v>2</v>
      </c>
      <c r="H1037">
        <f>IF($D1037&lt;4,VLOOKUP($F1037,Sheet1!$B:$L,5,0),IF(AND($D1037=4,$A1037=10),VLOOKUP($F1037,Sheet1!$B:$L,5,0),-VLOOKUP($F1037,Sheet1!$B:$L,5,0)))</f>
        <v>100</v>
      </c>
      <c r="I1037">
        <f>VLOOKUP($F1037,Sheet1!$B:$L,6,0)</f>
        <v>0</v>
      </c>
      <c r="J1037" t="str">
        <f>IF($D1037&lt;4,VLOOKUP($F1037,Sheet1!$B:$L,7,0),IF($D1037=4,LEFT(VLOOKUP($F1037,Sheet1!$B:$L,7,0),LEN(VLOOKUP($F1037,Sheet1!$B:$L,7,0))-1)&amp;INT($A1037/10),0))</f>
        <v>action_dian_skill_heji_man_2</v>
      </c>
      <c r="K1037" t="str">
        <f>VLOOKUP($F1037,Sheet1!$B:$L,8,0)</f>
        <v>action_dian_hit_1</v>
      </c>
      <c r="L1037">
        <f>VLOOKUP($F1037,Sheet1!$B:$L,9,0)</f>
        <v>0</v>
      </c>
      <c r="M1037" s="61">
        <f>VLOOKUP($F1037,Sheet1!$B:$L,10,0)</f>
        <v>0</v>
      </c>
    </row>
    <row r="1038" spans="1:13">
      <c r="A1038">
        <v>10</v>
      </c>
      <c r="B1038">
        <v>1011119</v>
      </c>
      <c r="C1038" t="s">
        <v>70</v>
      </c>
      <c r="D1038">
        <v>4</v>
      </c>
      <c r="E1038" t="s">
        <v>1751</v>
      </c>
      <c r="F1038" t="str">
        <f t="shared" si="16"/>
        <v>格鲁甘修鲁4</v>
      </c>
      <c r="G1038">
        <f>VLOOKUP($F1038,Sheet1!$B:$L,4,0)</f>
        <v>2</v>
      </c>
      <c r="H1038">
        <f>IF($D1038&lt;4,VLOOKUP($F1038,Sheet1!$B:$L,5,0),IF(AND($D1038=4,$A1038=10),VLOOKUP($F1038,Sheet1!$B:$L,5,0),-VLOOKUP($F1038,Sheet1!$B:$L,5,0)))</f>
        <v>-100</v>
      </c>
      <c r="I1038">
        <f>VLOOKUP($F1038,Sheet1!$B:$L,6,0)</f>
        <v>0</v>
      </c>
      <c r="J1038" t="str">
        <f>IF($D1038&lt;4,VLOOKUP($F1038,Sheet1!$B:$L,7,0),IF($D1038=4,LEFT(VLOOKUP($F1038,Sheet1!$B:$L,7,0),LEN(VLOOKUP($F1038,Sheet1!$B:$L,7,0))-1)&amp;INT($A1038/10),0))</f>
        <v>action_dian_skill_heji_man_1</v>
      </c>
      <c r="K1038" t="str">
        <f>VLOOKUP($F1038,Sheet1!$B:$L,8,0)</f>
        <v>action_dian_hit_1</v>
      </c>
      <c r="L1038">
        <f>VLOOKUP($F1038,Sheet1!$B:$L,9,0)</f>
        <v>0</v>
      </c>
      <c r="M1038" s="61">
        <f>VLOOKUP($F1038,Sheet1!$B:$L,10,0)</f>
        <v>0</v>
      </c>
    </row>
    <row r="1039" spans="1:13">
      <c r="A1039">
        <v>20</v>
      </c>
      <c r="B1039">
        <v>1004519</v>
      </c>
      <c r="C1039" t="s">
        <v>324</v>
      </c>
      <c r="D1039">
        <v>4</v>
      </c>
      <c r="E1039" t="s">
        <v>1745</v>
      </c>
      <c r="F1039" t="str">
        <f t="shared" si="16"/>
        <v>狮子兽王4</v>
      </c>
      <c r="G1039">
        <f>VLOOKUP($F1039,Sheet1!$B:$L,4,0)</f>
        <v>2</v>
      </c>
      <c r="H1039">
        <f>IF($D1039&lt;4,VLOOKUP($F1039,Sheet1!$B:$L,5,0),IF(AND($D1039=4,$A1039=10),VLOOKUP($F1039,Sheet1!$B:$L,5,0),-VLOOKUP($F1039,Sheet1!$B:$L,5,0)))</f>
        <v>100</v>
      </c>
      <c r="I1039">
        <f>VLOOKUP($F1039,Sheet1!$B:$L,6,0)</f>
        <v>-200</v>
      </c>
      <c r="J1039" t="str">
        <f>IF($D1039&lt;4,VLOOKUP($F1039,Sheet1!$B:$L,7,0),IF($D1039=4,LEFT(VLOOKUP($F1039,Sheet1!$B:$L,7,0),LEN(VLOOKUP($F1039,Sheet1!$B:$L,7,0))-1)&amp;INT($A1039/10),0))</f>
        <v>action_fit_skill_yixingjudahua_2</v>
      </c>
      <c r="K1039" t="str">
        <f>VLOOKUP($F1039,Sheet1!$B:$L,8,0)</f>
        <v>action_gedou_hit_1</v>
      </c>
      <c r="L1039">
        <f>VLOOKUP($F1039,Sheet1!$B:$L,9,0)</f>
        <v>0</v>
      </c>
      <c r="M1039" s="61">
        <f>VLOOKUP($F1039,Sheet1!$B:$L,10,0)</f>
        <v>0</v>
      </c>
    </row>
    <row r="1040" spans="1:13">
      <c r="A1040">
        <v>10</v>
      </c>
      <c r="B1040">
        <v>2002319</v>
      </c>
      <c r="C1040" t="s">
        <v>37</v>
      </c>
      <c r="D1040">
        <v>4</v>
      </c>
      <c r="E1040" t="s">
        <v>1754</v>
      </c>
      <c r="F1040" t="str">
        <f t="shared" si="16"/>
        <v>甜心假面4</v>
      </c>
      <c r="G1040">
        <f>VLOOKUP($F1040,Sheet1!$B:$L,4,0)</f>
        <v>2</v>
      </c>
      <c r="H1040">
        <f>IF($D1040&lt;4,VLOOKUP($F1040,Sheet1!$B:$L,5,0),IF(AND($D1040=4,$A1040=10),VLOOKUP($F1040,Sheet1!$B:$L,5,0),-VLOOKUP($F1040,Sheet1!$B:$L,5,0)))</f>
        <v>100</v>
      </c>
      <c r="I1040">
        <f>VLOOKUP($F1040,Sheet1!$B:$L,6,0)</f>
        <v>-100</v>
      </c>
      <c r="J1040" t="str">
        <f>IF($D1040&lt;4,VLOOKUP($F1040,Sheet1!$B:$L,7,0),IF($D1040=4,LEFT(VLOOKUP($F1040,Sheet1!$B:$L,7,0),LEN(VLOOKUP($F1040,Sheet1!$B:$L,7,0))-1)&amp;INT($A1040/10),0))</f>
        <v>action_fit_skill_dinashanleiming_1</v>
      </c>
      <c r="K1040" t="str">
        <f>VLOOKUP($F1040,Sheet1!$B:$L,8,0)</f>
        <v>action_dian_hit_1</v>
      </c>
      <c r="L1040">
        <f>VLOOKUP($F1040,Sheet1!$B:$L,9,0)</f>
        <v>0</v>
      </c>
      <c r="M1040" s="61">
        <f>VLOOKUP($F1040,Sheet1!$B:$L,10,0)</f>
        <v>0</v>
      </c>
    </row>
    <row r="1041" spans="1:13">
      <c r="A1041">
        <v>10</v>
      </c>
      <c r="B1041">
        <v>2003419</v>
      </c>
      <c r="C1041" t="s">
        <v>67</v>
      </c>
      <c r="D1041">
        <v>4</v>
      </c>
      <c r="E1041" t="s">
        <v>1747</v>
      </c>
      <c r="F1041" t="str">
        <f t="shared" si="16"/>
        <v>性感囚犯4</v>
      </c>
      <c r="G1041">
        <f>VLOOKUP($F1041,Sheet1!$B:$L,4,0)</f>
        <v>2</v>
      </c>
      <c r="H1041">
        <f>IF($D1041&lt;4,VLOOKUP($F1041,Sheet1!$B:$L,5,0),IF(AND($D1041=4,$A1041=10),VLOOKUP($F1041,Sheet1!$B:$L,5,0),-VLOOKUP($F1041,Sheet1!$B:$L,5,0)))</f>
        <v>-100</v>
      </c>
      <c r="I1041">
        <f>VLOOKUP($F1041,Sheet1!$B:$L,6,0)</f>
        <v>-200</v>
      </c>
      <c r="J1041" t="str">
        <f>IF($D1041&lt;4,VLOOKUP($F1041,Sheet1!$B:$L,7,0),IF($D1041=4,LEFT(VLOOKUP($F1041,Sheet1!$B:$L,7,0),LEN(VLOOKUP($F1041,Sheet1!$B:$L,7,0))-1)&amp;INT($A1041/10),0))</f>
        <v>action_fit_skill_lianda_1</v>
      </c>
      <c r="K1041" t="str">
        <f>VLOOKUP($F1041,Sheet1!$B:$L,8,0)</f>
        <v>action_gedou_pt_hit_1</v>
      </c>
      <c r="L1041">
        <f>VLOOKUP($F1041,Sheet1!$B:$L,9,0)</f>
        <v>0</v>
      </c>
      <c r="M1041" s="61">
        <f>VLOOKUP($F1041,Sheet1!$B:$L,10,0)</f>
        <v>0</v>
      </c>
    </row>
    <row r="1042" spans="1:13">
      <c r="A1042">
        <v>20</v>
      </c>
      <c r="B1042">
        <v>2002319</v>
      </c>
      <c r="C1042" t="s">
        <v>37</v>
      </c>
      <c r="D1042">
        <v>4</v>
      </c>
      <c r="E1042" t="s">
        <v>1754</v>
      </c>
      <c r="F1042" t="str">
        <f t="shared" si="16"/>
        <v>甜心假面4</v>
      </c>
      <c r="G1042">
        <f>VLOOKUP($F1042,Sheet1!$B:$L,4,0)</f>
        <v>2</v>
      </c>
      <c r="H1042">
        <f>IF($D1042&lt;4,VLOOKUP($F1042,Sheet1!$B:$L,5,0),IF(AND($D1042=4,$A1042=10),VLOOKUP($F1042,Sheet1!$B:$L,5,0),-VLOOKUP($F1042,Sheet1!$B:$L,5,0)))</f>
        <v>-100</v>
      </c>
      <c r="I1042">
        <f>VLOOKUP($F1042,Sheet1!$B:$L,6,0)</f>
        <v>-100</v>
      </c>
      <c r="J1042" t="str">
        <f>IF($D1042&lt;4,VLOOKUP($F1042,Sheet1!$B:$L,7,0),IF($D1042=4,LEFT(VLOOKUP($F1042,Sheet1!$B:$L,7,0),LEN(VLOOKUP($F1042,Sheet1!$B:$L,7,0))-1)&amp;INT($A1042/10),0))</f>
        <v>action_fit_skill_dinashanleiming_2</v>
      </c>
      <c r="K1042" t="str">
        <f>VLOOKUP($F1042,Sheet1!$B:$L,8,0)</f>
        <v>action_dian_hit_1</v>
      </c>
      <c r="L1042">
        <f>VLOOKUP($F1042,Sheet1!$B:$L,9,0)</f>
        <v>0</v>
      </c>
      <c r="M1042" s="61">
        <f>VLOOKUP($F1042,Sheet1!$B:$L,10,0)</f>
        <v>0</v>
      </c>
    </row>
    <row r="1043" spans="1:13">
      <c r="A1043">
        <v>20</v>
      </c>
      <c r="B1043">
        <v>2003419</v>
      </c>
      <c r="C1043" t="s">
        <v>67</v>
      </c>
      <c r="D1043">
        <v>4</v>
      </c>
      <c r="E1043" t="s">
        <v>1747</v>
      </c>
      <c r="F1043" t="str">
        <f t="shared" si="16"/>
        <v>性感囚犯4</v>
      </c>
      <c r="G1043">
        <f>VLOOKUP($F1043,Sheet1!$B:$L,4,0)</f>
        <v>2</v>
      </c>
      <c r="H1043">
        <f>IF($D1043&lt;4,VLOOKUP($F1043,Sheet1!$B:$L,5,0),IF(AND($D1043=4,$A1043=10),VLOOKUP($F1043,Sheet1!$B:$L,5,0),-VLOOKUP($F1043,Sheet1!$B:$L,5,0)))</f>
        <v>100</v>
      </c>
      <c r="I1043">
        <f>VLOOKUP($F1043,Sheet1!$B:$L,6,0)</f>
        <v>-200</v>
      </c>
      <c r="J1043" t="str">
        <f>IF($D1043&lt;4,VLOOKUP($F1043,Sheet1!$B:$L,7,0),IF($D1043=4,LEFT(VLOOKUP($F1043,Sheet1!$B:$L,7,0),LEN(VLOOKUP($F1043,Sheet1!$B:$L,7,0))-1)&amp;INT($A1043/10),0))</f>
        <v>action_fit_skill_lianda_2</v>
      </c>
      <c r="K1043" t="str">
        <f>VLOOKUP($F1043,Sheet1!$B:$L,8,0)</f>
        <v>action_gedou_pt_hit_1</v>
      </c>
      <c r="L1043">
        <f>VLOOKUP($F1043,Sheet1!$B:$L,9,0)</f>
        <v>0</v>
      </c>
      <c r="M1043" s="61">
        <f>VLOOKUP($F1043,Sheet1!$B:$L,10,0)</f>
        <v>0</v>
      </c>
    </row>
    <row r="1044" spans="1:13">
      <c r="A1044">
        <v>10</v>
      </c>
      <c r="B1044">
        <v>2008919</v>
      </c>
      <c r="C1044" t="s">
        <v>52</v>
      </c>
      <c r="D1044">
        <v>4</v>
      </c>
      <c r="E1044" t="s">
        <v>1751</v>
      </c>
      <c r="F1044" t="str">
        <f t="shared" si="16"/>
        <v>警犬侠4</v>
      </c>
      <c r="G1044">
        <f>VLOOKUP($F1044,Sheet1!$B:$L,4,0)</f>
        <v>2</v>
      </c>
      <c r="H1044">
        <f>IF($D1044&lt;4,VLOOKUP($F1044,Sheet1!$B:$L,5,0),IF(AND($D1044=4,$A1044=10),VLOOKUP($F1044,Sheet1!$B:$L,5,0),-VLOOKUP($F1044,Sheet1!$B:$L,5,0)))</f>
        <v>-100</v>
      </c>
      <c r="I1044">
        <f>VLOOKUP($F1044,Sheet1!$B:$L,6,0)</f>
        <v>-100</v>
      </c>
      <c r="J1044" t="str">
        <f>IF($D1044&lt;4,VLOOKUP($F1044,Sheet1!$B:$L,7,0),IF($D1044=4,LEFT(VLOOKUP($F1044,Sheet1!$B:$L,7,0),LEN(VLOOKUP($F1044,Sheet1!$B:$L,7,0))-1)&amp;INT($A1044/10),0))</f>
        <v>action_fit_skill_yixingjudahua_1</v>
      </c>
      <c r="K1044" t="str">
        <f>VLOOKUP($F1044,Sheet1!$B:$L,8,0)</f>
        <v>action_gedou_hit_1</v>
      </c>
      <c r="L1044">
        <f>VLOOKUP($F1044,Sheet1!$B:$L,9,0)</f>
        <v>0</v>
      </c>
      <c r="M1044" s="61">
        <f>VLOOKUP($F1044,Sheet1!$B:$L,10,0)</f>
        <v>0</v>
      </c>
    </row>
    <row r="1045" spans="1:13">
      <c r="A1045">
        <v>20</v>
      </c>
      <c r="B1045">
        <v>2008919</v>
      </c>
      <c r="C1045" t="s">
        <v>52</v>
      </c>
      <c r="D1045">
        <v>4</v>
      </c>
      <c r="E1045" t="s">
        <v>1751</v>
      </c>
      <c r="F1045" t="str">
        <f t="shared" si="16"/>
        <v>警犬侠4</v>
      </c>
      <c r="G1045">
        <f>VLOOKUP($F1045,Sheet1!$B:$L,4,0)</f>
        <v>2</v>
      </c>
      <c r="H1045">
        <f>IF($D1045&lt;4,VLOOKUP($F1045,Sheet1!$B:$L,5,0),IF(AND($D1045=4,$A1045=10),VLOOKUP($F1045,Sheet1!$B:$L,5,0),-VLOOKUP($F1045,Sheet1!$B:$L,5,0)))</f>
        <v>100</v>
      </c>
      <c r="I1045">
        <f>VLOOKUP($F1045,Sheet1!$B:$L,6,0)</f>
        <v>-100</v>
      </c>
      <c r="J1045" t="str">
        <f>IF($D1045&lt;4,VLOOKUP($F1045,Sheet1!$B:$L,7,0),IF($D1045=4,LEFT(VLOOKUP($F1045,Sheet1!$B:$L,7,0),LEN(VLOOKUP($F1045,Sheet1!$B:$L,7,0))-1)&amp;INT($A1045/10),0))</f>
        <v>action_fit_skill_yixingjudahua_2</v>
      </c>
      <c r="K1045" t="str">
        <f>VLOOKUP($F1045,Sheet1!$B:$L,8,0)</f>
        <v>action_gedou_hit_1</v>
      </c>
      <c r="L1045">
        <f>VLOOKUP($F1045,Sheet1!$B:$L,9,0)</f>
        <v>0</v>
      </c>
      <c r="M1045" s="61">
        <f>VLOOKUP($F1045,Sheet1!$B:$L,10,0)</f>
        <v>0</v>
      </c>
    </row>
    <row r="1046" spans="1:13">
      <c r="A1046">
        <v>20</v>
      </c>
      <c r="B1046">
        <v>3003419</v>
      </c>
      <c r="C1046" t="s">
        <v>61</v>
      </c>
      <c r="D1046">
        <v>4</v>
      </c>
      <c r="E1046" t="s">
        <v>1748</v>
      </c>
      <c r="F1046" t="str">
        <f t="shared" si="16"/>
        <v>外星女王4</v>
      </c>
      <c r="G1046">
        <f>VLOOKUP($F1046,Sheet1!$B:$L,4,0)</f>
        <v>2</v>
      </c>
      <c r="H1046">
        <f>IF($D1046&lt;4,VLOOKUP($F1046,Sheet1!$B:$L,5,0),IF(AND($D1046=4,$A1046=10),VLOOKUP($F1046,Sheet1!$B:$L,5,0),-VLOOKUP($F1046,Sheet1!$B:$L,5,0)))</f>
        <v>-100</v>
      </c>
      <c r="I1046">
        <f>VLOOKUP($F1046,Sheet1!$B:$L,6,0)</f>
        <v>-100</v>
      </c>
      <c r="J1046" t="str">
        <f>IF($D1046&lt;4,VLOOKUP($F1046,Sheet1!$B:$L,7,0),IF($D1046=4,LEFT(VLOOKUP($F1046,Sheet1!$B:$L,7,0),LEN(VLOOKUP($F1046,Sheet1!$B:$L,7,0))-1)&amp;INT($A1046/10),0))</f>
        <v>action_fit_skill_nvwangfengfan_2</v>
      </c>
      <c r="K1046" t="str">
        <f>VLOOKUP($F1046,Sheet1!$B:$L,8,0)</f>
        <v>action_hit_1</v>
      </c>
      <c r="L1046">
        <f>VLOOKUP($F1046,Sheet1!$B:$L,9,0)</f>
        <v>0</v>
      </c>
      <c r="M1046" s="61">
        <f>VLOOKUP($F1046,Sheet1!$B:$L,10,0)</f>
        <v>0</v>
      </c>
    </row>
    <row r="1047" spans="1:13">
      <c r="A1047">
        <v>20</v>
      </c>
      <c r="B1047">
        <v>3005619</v>
      </c>
      <c r="C1047" t="s">
        <v>64</v>
      </c>
      <c r="D1047">
        <v>4</v>
      </c>
      <c r="E1047" t="s">
        <v>1749</v>
      </c>
      <c r="F1047" t="str">
        <f t="shared" si="16"/>
        <v>丘舞太刀4</v>
      </c>
      <c r="G1047">
        <f>VLOOKUP($F1047,Sheet1!$B:$L,4,0)</f>
        <v>5</v>
      </c>
      <c r="H1047">
        <f>IF($D1047&lt;4,VLOOKUP($F1047,Sheet1!$B:$L,5,0),IF(AND($D1047=4,$A1047=10),VLOOKUP($F1047,Sheet1!$B:$L,5,0),-VLOOKUP($F1047,Sheet1!$B:$L,5,0)))</f>
        <v>100</v>
      </c>
      <c r="I1047">
        <f>VLOOKUP($F1047,Sheet1!$B:$L,6,0)</f>
        <v>-230</v>
      </c>
      <c r="J1047" t="str">
        <f>IF($D1047&lt;4,VLOOKUP($F1047,Sheet1!$B:$L,7,0),IF($D1047=4,LEFT(VLOOKUP($F1047,Sheet1!$B:$L,7,0),LEN(VLOOKUP($F1047,Sheet1!$B:$L,7,0))-1)&amp;INT($A1047/10),0))</f>
        <v>action_fit_skill_yuanzizhan_2</v>
      </c>
      <c r="K1047" t="str">
        <f>VLOOKUP($F1047,Sheet1!$B:$L,8,0)</f>
        <v>action_hit_daoguang_1</v>
      </c>
      <c r="L1047">
        <f>VLOOKUP($F1047,Sheet1!$B:$L,9,0)</f>
        <v>0</v>
      </c>
      <c r="M1047" s="61">
        <f>VLOOKUP($F1047,Sheet1!$B:$L,10,0)</f>
        <v>0</v>
      </c>
    </row>
    <row r="1048" spans="1:13">
      <c r="A1048">
        <v>10</v>
      </c>
      <c r="B1048">
        <v>3003419</v>
      </c>
      <c r="C1048" t="s">
        <v>61</v>
      </c>
      <c r="D1048">
        <v>4</v>
      </c>
      <c r="E1048" t="s">
        <v>1748</v>
      </c>
      <c r="F1048" t="str">
        <f t="shared" si="16"/>
        <v>外星女王4</v>
      </c>
      <c r="G1048">
        <f>VLOOKUP($F1048,Sheet1!$B:$L,4,0)</f>
        <v>2</v>
      </c>
      <c r="H1048">
        <f>IF($D1048&lt;4,VLOOKUP($F1048,Sheet1!$B:$L,5,0),IF(AND($D1048=4,$A1048=10),VLOOKUP($F1048,Sheet1!$B:$L,5,0),-VLOOKUP($F1048,Sheet1!$B:$L,5,0)))</f>
        <v>100</v>
      </c>
      <c r="I1048">
        <f>VLOOKUP($F1048,Sheet1!$B:$L,6,0)</f>
        <v>-100</v>
      </c>
      <c r="J1048" t="str">
        <f>IF($D1048&lt;4,VLOOKUP($F1048,Sheet1!$B:$L,7,0),IF($D1048=4,LEFT(VLOOKUP($F1048,Sheet1!$B:$L,7,0),LEN(VLOOKUP($F1048,Sheet1!$B:$L,7,0))-1)&amp;INT($A1048/10),0))</f>
        <v>action_fit_skill_nvwangfengfan_1</v>
      </c>
      <c r="K1048" t="str">
        <f>VLOOKUP($F1048,Sheet1!$B:$L,8,0)</f>
        <v>action_hit_1</v>
      </c>
      <c r="L1048">
        <f>VLOOKUP($F1048,Sheet1!$B:$L,9,0)</f>
        <v>0</v>
      </c>
      <c r="M1048" s="61">
        <f>VLOOKUP($F1048,Sheet1!$B:$L,10,0)</f>
        <v>0</v>
      </c>
    </row>
    <row r="1049" spans="1:13">
      <c r="A1049">
        <v>10</v>
      </c>
      <c r="B1049">
        <v>3005619</v>
      </c>
      <c r="C1049" t="s">
        <v>64</v>
      </c>
      <c r="D1049">
        <v>4</v>
      </c>
      <c r="E1049" t="s">
        <v>1749</v>
      </c>
      <c r="F1049" t="str">
        <f t="shared" si="16"/>
        <v>丘舞太刀4</v>
      </c>
      <c r="G1049">
        <f>VLOOKUP($F1049,Sheet1!$B:$L,4,0)</f>
        <v>5</v>
      </c>
      <c r="H1049">
        <f>IF($D1049&lt;4,VLOOKUP($F1049,Sheet1!$B:$L,5,0),IF(AND($D1049=4,$A1049=10),VLOOKUP($F1049,Sheet1!$B:$L,5,0),-VLOOKUP($F1049,Sheet1!$B:$L,5,0)))</f>
        <v>-100</v>
      </c>
      <c r="I1049">
        <f>VLOOKUP($F1049,Sheet1!$B:$L,6,0)</f>
        <v>-230</v>
      </c>
      <c r="J1049" t="str">
        <f>IF($D1049&lt;4,VLOOKUP($F1049,Sheet1!$B:$L,7,0),IF($D1049=4,LEFT(VLOOKUP($F1049,Sheet1!$B:$L,7,0),LEN(VLOOKUP($F1049,Sheet1!$B:$L,7,0))-1)&amp;INT($A1049/10),0))</f>
        <v>action_fit_skill_yuanzizhan_1</v>
      </c>
      <c r="K1049" t="str">
        <f>VLOOKUP($F1049,Sheet1!$B:$L,8,0)</f>
        <v>action_hit_daoguang_1</v>
      </c>
      <c r="L1049">
        <f>VLOOKUP($F1049,Sheet1!$B:$L,9,0)</f>
        <v>0</v>
      </c>
      <c r="M1049" s="61">
        <f>VLOOKUP($F1049,Sheet1!$B:$L,10,0)</f>
        <v>0</v>
      </c>
    </row>
    <row r="1050" spans="1:13">
      <c r="A1050">
        <v>10</v>
      </c>
      <c r="B1050">
        <v>3006719</v>
      </c>
      <c r="C1050" t="s">
        <v>318</v>
      </c>
      <c r="D1050">
        <v>4</v>
      </c>
      <c r="E1050" t="s">
        <v>1748</v>
      </c>
      <c r="F1050" t="str">
        <f t="shared" si="16"/>
        <v>原子武士4</v>
      </c>
      <c r="G1050">
        <f>VLOOKUP($F1050,Sheet1!$B:$L,4,0)</f>
        <v>5</v>
      </c>
      <c r="H1050">
        <f>IF($D1050&lt;4,VLOOKUP($F1050,Sheet1!$B:$L,5,0),IF(AND($D1050=4,$A1050=10),VLOOKUP($F1050,Sheet1!$B:$L,5,0),-VLOOKUP($F1050,Sheet1!$B:$L,5,0)))</f>
        <v>-100</v>
      </c>
      <c r="I1050">
        <f>VLOOKUP($F1050,Sheet1!$B:$L,6,0)</f>
        <v>-230</v>
      </c>
      <c r="J1050" t="str">
        <f>IF($D1050&lt;4,VLOOKUP($F1050,Sheet1!$B:$L,7,0),IF($D1050=4,LEFT(VLOOKUP($F1050,Sheet1!$B:$L,7,0),LEN(VLOOKUP($F1050,Sheet1!$B:$L,7,0))-1)&amp;INT($A1050/10),0))</f>
        <v>action_fit_skill_yuanzizhan_1</v>
      </c>
      <c r="K1050" t="str">
        <f>VLOOKUP($F1050,Sheet1!$B:$L,8,0)</f>
        <v>action_hit_daoguang_1</v>
      </c>
      <c r="L1050">
        <f>VLOOKUP($F1050,Sheet1!$B:$L,9,0)</f>
        <v>0</v>
      </c>
      <c r="M1050" s="61">
        <f>VLOOKUP($F1050,Sheet1!$B:$L,10,0)</f>
        <v>0</v>
      </c>
    </row>
    <row r="1051" spans="1:13">
      <c r="A1051">
        <v>20</v>
      </c>
      <c r="B1051">
        <v>3006719</v>
      </c>
      <c r="C1051" t="s">
        <v>318</v>
      </c>
      <c r="D1051">
        <v>4</v>
      </c>
      <c r="E1051" t="s">
        <v>1748</v>
      </c>
      <c r="F1051" t="str">
        <f t="shared" si="16"/>
        <v>原子武士4</v>
      </c>
      <c r="G1051">
        <f>VLOOKUP($F1051,Sheet1!$B:$L,4,0)</f>
        <v>5</v>
      </c>
      <c r="H1051">
        <f>IF($D1051&lt;4,VLOOKUP($F1051,Sheet1!$B:$L,5,0),IF(AND($D1051=4,$A1051=10),VLOOKUP($F1051,Sheet1!$B:$L,5,0),-VLOOKUP($F1051,Sheet1!$B:$L,5,0)))</f>
        <v>100</v>
      </c>
      <c r="I1051">
        <f>VLOOKUP($F1051,Sheet1!$B:$L,6,0)</f>
        <v>-230</v>
      </c>
      <c r="J1051" t="str">
        <f>IF($D1051&lt;4,VLOOKUP($F1051,Sheet1!$B:$L,7,0),IF($D1051=4,LEFT(VLOOKUP($F1051,Sheet1!$B:$L,7,0),LEN(VLOOKUP($F1051,Sheet1!$B:$L,7,0))-1)&amp;INT($A1051/10),0))</f>
        <v>action_fit_skill_yuanzizhan_2</v>
      </c>
      <c r="K1051" t="str">
        <f>VLOOKUP($F1051,Sheet1!$B:$L,8,0)</f>
        <v>action_hit_daoguang_1</v>
      </c>
      <c r="L1051">
        <f>VLOOKUP($F1051,Sheet1!$B:$L,9,0)</f>
        <v>0</v>
      </c>
      <c r="M1051" s="61">
        <f>VLOOKUP($F1051,Sheet1!$B:$L,10,0)</f>
        <v>0</v>
      </c>
    </row>
    <row r="1052" spans="1:13">
      <c r="A1052">
        <v>20</v>
      </c>
      <c r="B1052">
        <v>4018819</v>
      </c>
      <c r="C1052" t="s">
        <v>58</v>
      </c>
      <c r="D1052">
        <v>4</v>
      </c>
      <c r="E1052" t="s">
        <v>1754</v>
      </c>
      <c r="F1052" t="str">
        <f t="shared" si="16"/>
        <v>驱动骑士4</v>
      </c>
      <c r="G1052">
        <f>VLOOKUP($F1052,Sheet1!$B:$L,4,0)</f>
        <v>2</v>
      </c>
      <c r="H1052">
        <f>IF($D1052&lt;4,VLOOKUP($F1052,Sheet1!$B:$L,5,0),IF(AND($D1052=4,$A1052=10),VLOOKUP($F1052,Sheet1!$B:$L,5,0),-VLOOKUP($F1052,Sheet1!$B:$L,5,0)))</f>
        <v>100</v>
      </c>
      <c r="I1052">
        <f>VLOOKUP($F1052,Sheet1!$B:$L,6,0)</f>
        <v>0</v>
      </c>
      <c r="J1052" t="str">
        <f>IF($D1052&lt;4,VLOOKUP($F1052,Sheet1!$B:$L,7,0),IF($D1052=4,LEFT(VLOOKUP($F1052,Sheet1!$B:$L,7,0),LEN(VLOOKUP($F1052,Sheet1!$B:$L,7,0))-1)&amp;INT($A1052/10),0))</f>
        <v>action_fit_skill_qudongjianji_2</v>
      </c>
      <c r="K1052" t="str">
        <f>VLOOKUP($F1052,Sheet1!$B:$L,8,0)</f>
        <v>action_hit_jinsedaoguang</v>
      </c>
      <c r="L1052">
        <f>VLOOKUP($F1052,Sheet1!$B:$L,9,0)</f>
        <v>0</v>
      </c>
      <c r="M1052" s="61">
        <f>VLOOKUP($F1052,Sheet1!$B:$L,10,0)</f>
        <v>0</v>
      </c>
    </row>
    <row r="1053" spans="1:13">
      <c r="A1053">
        <v>10</v>
      </c>
      <c r="B1053">
        <v>4013319</v>
      </c>
      <c r="C1053" t="s">
        <v>323</v>
      </c>
      <c r="D1053">
        <v>4</v>
      </c>
      <c r="E1053" t="s">
        <v>1750</v>
      </c>
      <c r="F1053" t="str">
        <f t="shared" si="16"/>
        <v>万年蝉成虫4</v>
      </c>
      <c r="G1053">
        <f>VLOOKUP($F1053,Sheet1!$B:$L,4,0)</f>
        <v>2</v>
      </c>
      <c r="H1053">
        <f>IF($D1053&lt;4,VLOOKUP($F1053,Sheet1!$B:$L,5,0),IF(AND($D1053=4,$A1053=10),VLOOKUP($F1053,Sheet1!$B:$L,5,0),-VLOOKUP($F1053,Sheet1!$B:$L,5,0)))</f>
        <v>-100</v>
      </c>
      <c r="I1053">
        <f>VLOOKUP($F1053,Sheet1!$B:$L,6,0)</f>
        <v>-200</v>
      </c>
      <c r="J1053" t="str">
        <f>IF($D1053&lt;4,VLOOKUP($F1053,Sheet1!$B:$L,7,0),IF($D1053=4,LEFT(VLOOKUP($F1053,Sheet1!$B:$L,7,0),LEN(VLOOKUP($F1053,Sheet1!$B:$L,7,0))-1)&amp;INT($A1053/10),0))</f>
        <v>action_fit_skill_yixingjudahua_1</v>
      </c>
      <c r="K1053" t="str">
        <f>VLOOKUP($F1053,Sheet1!$B:$L,8,0)</f>
        <v>action_gedou_hit_1</v>
      </c>
      <c r="L1053">
        <f>VLOOKUP($F1053,Sheet1!$B:$L,9,0)</f>
        <v>0</v>
      </c>
      <c r="M1053" s="61">
        <f>VLOOKUP($F1053,Sheet1!$B:$L,10,0)</f>
        <v>0</v>
      </c>
    </row>
    <row r="1054" spans="1:13">
      <c r="A1054">
        <v>10</v>
      </c>
      <c r="B1054">
        <v>4014419</v>
      </c>
      <c r="C1054" t="s">
        <v>8</v>
      </c>
      <c r="D1054">
        <v>4</v>
      </c>
      <c r="E1054" t="s">
        <v>1745</v>
      </c>
      <c r="F1054" t="str">
        <f t="shared" si="16"/>
        <v>变异巨人4</v>
      </c>
      <c r="G1054">
        <f>VLOOKUP($F1054,Sheet1!$B:$L,4,0)</f>
        <v>2</v>
      </c>
      <c r="H1054">
        <f>IF($D1054&lt;4,VLOOKUP($F1054,Sheet1!$B:$L,5,0),IF(AND($D1054=4,$A1054=10),VLOOKUP($F1054,Sheet1!$B:$L,5,0),-VLOOKUP($F1054,Sheet1!$B:$L,5,0)))</f>
        <v>-100</v>
      </c>
      <c r="I1054">
        <f>VLOOKUP($F1054,Sheet1!$B:$L,6,0)</f>
        <v>-200</v>
      </c>
      <c r="J1054" t="str">
        <f>IF($D1054&lt;4,VLOOKUP($F1054,Sheet1!$B:$L,7,0),IF($D1054=4,LEFT(VLOOKUP($F1054,Sheet1!$B:$L,7,0),LEN(VLOOKUP($F1054,Sheet1!$B:$L,7,0))-1)&amp;INT($A1054/10),0))</f>
        <v>action_fit_skill_yixingjudahua_1</v>
      </c>
      <c r="K1054" t="str">
        <f>VLOOKUP($F1054,Sheet1!$B:$L,8,0)</f>
        <v>action_gedou_hit_1</v>
      </c>
      <c r="L1054">
        <f>VLOOKUP($F1054,Sheet1!$B:$L,9,0)</f>
        <v>0</v>
      </c>
      <c r="M1054" s="61">
        <f>VLOOKUP($F1054,Sheet1!$B:$L,10,0)</f>
        <v>0</v>
      </c>
    </row>
    <row r="1055" spans="1:13">
      <c r="A1055">
        <v>20</v>
      </c>
      <c r="B1055">
        <v>4014419</v>
      </c>
      <c r="C1055" t="s">
        <v>8</v>
      </c>
      <c r="D1055">
        <v>4</v>
      </c>
      <c r="E1055" t="s">
        <v>1745</v>
      </c>
      <c r="F1055" t="str">
        <f t="shared" si="16"/>
        <v>变异巨人4</v>
      </c>
      <c r="G1055">
        <f>VLOOKUP($F1055,Sheet1!$B:$L,4,0)</f>
        <v>2</v>
      </c>
      <c r="H1055">
        <f>IF($D1055&lt;4,VLOOKUP($F1055,Sheet1!$B:$L,5,0),IF(AND($D1055=4,$A1055=10),VLOOKUP($F1055,Sheet1!$B:$L,5,0),-VLOOKUP($F1055,Sheet1!$B:$L,5,0)))</f>
        <v>100</v>
      </c>
      <c r="I1055">
        <f>VLOOKUP($F1055,Sheet1!$B:$L,6,0)</f>
        <v>-200</v>
      </c>
      <c r="J1055" t="str">
        <f>IF($D1055&lt;4,VLOOKUP($F1055,Sheet1!$B:$L,7,0),IF($D1055=4,LEFT(VLOOKUP($F1055,Sheet1!$B:$L,7,0),LEN(VLOOKUP($F1055,Sheet1!$B:$L,7,0))-1)&amp;INT($A1055/10),0))</f>
        <v>action_fit_skill_yixingjudahua_2</v>
      </c>
      <c r="K1055" t="str">
        <f>VLOOKUP($F1055,Sheet1!$B:$L,8,0)</f>
        <v>action_gedou_hit_1</v>
      </c>
      <c r="L1055">
        <f>VLOOKUP($F1055,Sheet1!$B:$L,9,0)</f>
        <v>0</v>
      </c>
      <c r="M1055" s="61">
        <f>VLOOKUP($F1055,Sheet1!$B:$L,10,0)</f>
        <v>0</v>
      </c>
    </row>
    <row r="1056" spans="1:13">
      <c r="A1056">
        <v>20</v>
      </c>
      <c r="B1056">
        <v>4013319</v>
      </c>
      <c r="C1056" t="s">
        <v>323</v>
      </c>
      <c r="D1056">
        <v>4</v>
      </c>
      <c r="E1056" t="s">
        <v>1750</v>
      </c>
      <c r="F1056" t="str">
        <f t="shared" si="16"/>
        <v>万年蝉成虫4</v>
      </c>
      <c r="G1056">
        <f>VLOOKUP($F1056,Sheet1!$B:$L,4,0)</f>
        <v>2</v>
      </c>
      <c r="H1056">
        <f>IF($D1056&lt;4,VLOOKUP($F1056,Sheet1!$B:$L,5,0),IF(AND($D1056=4,$A1056=10),VLOOKUP($F1056,Sheet1!$B:$L,5,0),-VLOOKUP($F1056,Sheet1!$B:$L,5,0)))</f>
        <v>100</v>
      </c>
      <c r="I1056">
        <f>VLOOKUP($F1056,Sheet1!$B:$L,6,0)</f>
        <v>-200</v>
      </c>
      <c r="J1056" t="str">
        <f>IF($D1056&lt;4,VLOOKUP($F1056,Sheet1!$B:$L,7,0),IF($D1056=4,LEFT(VLOOKUP($F1056,Sheet1!$B:$L,7,0),LEN(VLOOKUP($F1056,Sheet1!$B:$L,7,0))-1)&amp;INT($A1056/10),0))</f>
        <v>action_fit_skill_yixingjudahua_2</v>
      </c>
      <c r="K1056" t="str">
        <f>VLOOKUP($F1056,Sheet1!$B:$L,8,0)</f>
        <v>action_gedou_hit_1</v>
      </c>
      <c r="L1056">
        <f>VLOOKUP($F1056,Sheet1!$B:$L,9,0)</f>
        <v>0</v>
      </c>
      <c r="M1056" s="61">
        <f>VLOOKUP($F1056,Sheet1!$B:$L,10,0)</f>
        <v>0</v>
      </c>
    </row>
    <row r="1057" spans="1:13">
      <c r="A1057">
        <v>10</v>
      </c>
      <c r="B1057">
        <v>4018819</v>
      </c>
      <c r="C1057" t="s">
        <v>58</v>
      </c>
      <c r="D1057">
        <v>4</v>
      </c>
      <c r="E1057" t="s">
        <v>1754</v>
      </c>
      <c r="F1057" t="str">
        <f t="shared" si="16"/>
        <v>驱动骑士4</v>
      </c>
      <c r="G1057">
        <f>VLOOKUP($F1057,Sheet1!$B:$L,4,0)</f>
        <v>2</v>
      </c>
      <c r="H1057">
        <f>IF($D1057&lt;4,VLOOKUP($F1057,Sheet1!$B:$L,5,0),IF(AND($D1057=4,$A1057=10),VLOOKUP($F1057,Sheet1!$B:$L,5,0),-VLOOKUP($F1057,Sheet1!$B:$L,5,0)))</f>
        <v>-100</v>
      </c>
      <c r="I1057">
        <f>VLOOKUP($F1057,Sheet1!$B:$L,6,0)</f>
        <v>0</v>
      </c>
      <c r="J1057" t="str">
        <f>IF($D1057&lt;4,VLOOKUP($F1057,Sheet1!$B:$L,7,0),IF($D1057=4,LEFT(VLOOKUP($F1057,Sheet1!$B:$L,7,0),LEN(VLOOKUP($F1057,Sheet1!$B:$L,7,0))-1)&amp;INT($A1057/10),0))</f>
        <v>action_fit_skill_qudongjianji_1</v>
      </c>
      <c r="K1057" t="str">
        <f>VLOOKUP($F1057,Sheet1!$B:$L,8,0)</f>
        <v>action_hit_jinsedaoguang</v>
      </c>
      <c r="L1057">
        <f>VLOOKUP($F1057,Sheet1!$B:$L,9,0)</f>
        <v>0</v>
      </c>
      <c r="M1057" s="61">
        <f>VLOOKUP($F1057,Sheet1!$B:$L,10,0)</f>
        <v>0</v>
      </c>
    </row>
    <row r="1058" spans="1:13">
      <c r="A1058">
        <v>10</v>
      </c>
      <c r="B1058">
        <v>1002329</v>
      </c>
      <c r="C1058" t="s">
        <v>44</v>
      </c>
      <c r="D1058">
        <v>4</v>
      </c>
      <c r="E1058" t="s">
        <v>1747</v>
      </c>
      <c r="F1058" t="str">
        <f t="shared" si="16"/>
        <v>金属球棒4</v>
      </c>
      <c r="G1058">
        <f>VLOOKUP($F1058,Sheet1!$B:$L,4,0)</f>
        <v>7</v>
      </c>
      <c r="H1058">
        <f>IF($D1058&lt;4,VLOOKUP($F1058,Sheet1!$B:$L,5,0),IF(AND($D1058=4,$A1058=10),VLOOKUP($F1058,Sheet1!$B:$L,5,0),-VLOOKUP($F1058,Sheet1!$B:$L,5,0)))</f>
        <v>-100</v>
      </c>
      <c r="I1058">
        <f>VLOOKUP($F1058,Sheet1!$B:$L,6,0)</f>
        <v>-100</v>
      </c>
      <c r="J1058" t="str">
        <f>IF($D1058&lt;4,VLOOKUP($F1058,Sheet1!$B:$L,7,0),IF($D1058=4,LEFT(VLOOKUP($F1058,Sheet1!$B:$L,7,0),LEN(VLOOKUP($F1058,Sheet1!$B:$L,7,0))-1)&amp;INT($A1058/10),0))</f>
        <v>action_fit_skill_qudongjianji_1</v>
      </c>
      <c r="K1058" t="str">
        <f>VLOOKUP($F1058,Sheet1!$B:$L,8,0)</f>
        <v>action_hit_daoguang_zise</v>
      </c>
      <c r="L1058">
        <f>VLOOKUP($F1058,Sheet1!$B:$L,9,0)</f>
        <v>0</v>
      </c>
      <c r="M1058" s="61">
        <f>VLOOKUP($F1058,Sheet1!$B:$L,10,0)</f>
        <v>0</v>
      </c>
    </row>
    <row r="1059" spans="1:13">
      <c r="A1059">
        <v>20</v>
      </c>
      <c r="B1059">
        <v>1002329</v>
      </c>
      <c r="C1059" t="s">
        <v>44</v>
      </c>
      <c r="D1059">
        <v>4</v>
      </c>
      <c r="E1059" t="s">
        <v>1747</v>
      </c>
      <c r="F1059" t="str">
        <f t="shared" si="16"/>
        <v>金属球棒4</v>
      </c>
      <c r="G1059">
        <f>VLOOKUP($F1059,Sheet1!$B:$L,4,0)</f>
        <v>7</v>
      </c>
      <c r="H1059">
        <f>IF($D1059&lt;4,VLOOKUP($F1059,Sheet1!$B:$L,5,0),IF(AND($D1059=4,$A1059=10),VLOOKUP($F1059,Sheet1!$B:$L,5,0),-VLOOKUP($F1059,Sheet1!$B:$L,5,0)))</f>
        <v>100</v>
      </c>
      <c r="I1059">
        <f>VLOOKUP($F1059,Sheet1!$B:$L,6,0)</f>
        <v>-100</v>
      </c>
      <c r="J1059" t="str">
        <f>IF($D1059&lt;4,VLOOKUP($F1059,Sheet1!$B:$L,7,0),IF($D1059=4,LEFT(VLOOKUP($F1059,Sheet1!$B:$L,7,0),LEN(VLOOKUP($F1059,Sheet1!$B:$L,7,0))-1)&amp;INT($A1059/10),0))</f>
        <v>action_fit_skill_qudongjianji_2</v>
      </c>
      <c r="K1059" t="str">
        <f>VLOOKUP($F1059,Sheet1!$B:$L,8,0)</f>
        <v>action_hit_daoguang_zise</v>
      </c>
      <c r="L1059">
        <f>VLOOKUP($F1059,Sheet1!$B:$L,9,0)</f>
        <v>0</v>
      </c>
      <c r="M1059" s="61">
        <f>VLOOKUP($F1059,Sheet1!$B:$L,10,0)</f>
        <v>0</v>
      </c>
    </row>
    <row r="1060" spans="1:13">
      <c r="A1060">
        <v>10</v>
      </c>
      <c r="B1060">
        <v>1004529</v>
      </c>
      <c r="C1060" t="s">
        <v>324</v>
      </c>
      <c r="D1060">
        <v>4</v>
      </c>
      <c r="E1060" t="s">
        <v>1745</v>
      </c>
      <c r="F1060" t="str">
        <f t="shared" si="16"/>
        <v>狮子兽王4</v>
      </c>
      <c r="G1060">
        <f>VLOOKUP($F1060,Sheet1!$B:$L,4,0)</f>
        <v>2</v>
      </c>
      <c r="H1060">
        <f>IF($D1060&lt;4,VLOOKUP($F1060,Sheet1!$B:$L,5,0),IF(AND($D1060=4,$A1060=10),VLOOKUP($F1060,Sheet1!$B:$L,5,0),-VLOOKUP($F1060,Sheet1!$B:$L,5,0)))</f>
        <v>-100</v>
      </c>
      <c r="I1060">
        <f>VLOOKUP($F1060,Sheet1!$B:$L,6,0)</f>
        <v>-200</v>
      </c>
      <c r="J1060" t="str">
        <f>IF($D1060&lt;4,VLOOKUP($F1060,Sheet1!$B:$L,7,0),IF($D1060=4,LEFT(VLOOKUP($F1060,Sheet1!$B:$L,7,0),LEN(VLOOKUP($F1060,Sheet1!$B:$L,7,0))-1)&amp;INT($A1060/10),0))</f>
        <v>action_fit_skill_yixingjudahua_1</v>
      </c>
      <c r="K1060" t="str">
        <f>VLOOKUP($F1060,Sheet1!$B:$L,8,0)</f>
        <v>action_gedou_hit_1</v>
      </c>
      <c r="L1060">
        <f>VLOOKUP($F1060,Sheet1!$B:$L,9,0)</f>
        <v>0</v>
      </c>
      <c r="M1060" s="61">
        <f>VLOOKUP($F1060,Sheet1!$B:$L,10,0)</f>
        <v>0</v>
      </c>
    </row>
    <row r="1061" spans="1:13">
      <c r="A1061">
        <v>20</v>
      </c>
      <c r="B1061">
        <v>1011129</v>
      </c>
      <c r="C1061" t="s">
        <v>70</v>
      </c>
      <c r="D1061">
        <v>4</v>
      </c>
      <c r="E1061" t="s">
        <v>1751</v>
      </c>
      <c r="F1061" t="str">
        <f t="shared" si="16"/>
        <v>格鲁甘修鲁4</v>
      </c>
      <c r="G1061">
        <f>VLOOKUP($F1061,Sheet1!$B:$L,4,0)</f>
        <v>2</v>
      </c>
      <c r="H1061">
        <f>IF($D1061&lt;4,VLOOKUP($F1061,Sheet1!$B:$L,5,0),IF(AND($D1061=4,$A1061=10),VLOOKUP($F1061,Sheet1!$B:$L,5,0),-VLOOKUP($F1061,Sheet1!$B:$L,5,0)))</f>
        <v>100</v>
      </c>
      <c r="I1061">
        <f>VLOOKUP($F1061,Sheet1!$B:$L,6,0)</f>
        <v>0</v>
      </c>
      <c r="J1061" t="str">
        <f>IF($D1061&lt;4,VLOOKUP($F1061,Sheet1!$B:$L,7,0),IF($D1061=4,LEFT(VLOOKUP($F1061,Sheet1!$B:$L,7,0),LEN(VLOOKUP($F1061,Sheet1!$B:$L,7,0))-1)&amp;INT($A1061/10),0))</f>
        <v>action_dian_skill_heji_man_2</v>
      </c>
      <c r="K1061" t="str">
        <f>VLOOKUP($F1061,Sheet1!$B:$L,8,0)</f>
        <v>action_dian_hit_1</v>
      </c>
      <c r="L1061">
        <f>VLOOKUP($F1061,Sheet1!$B:$L,9,0)</f>
        <v>0</v>
      </c>
      <c r="M1061" s="61">
        <f>VLOOKUP($F1061,Sheet1!$B:$L,10,0)</f>
        <v>0</v>
      </c>
    </row>
    <row r="1062" spans="1:13">
      <c r="A1062">
        <v>10</v>
      </c>
      <c r="B1062">
        <v>1011129</v>
      </c>
      <c r="C1062" t="s">
        <v>70</v>
      </c>
      <c r="D1062">
        <v>4</v>
      </c>
      <c r="E1062" t="s">
        <v>1751</v>
      </c>
      <c r="F1062" t="str">
        <f t="shared" si="16"/>
        <v>格鲁甘修鲁4</v>
      </c>
      <c r="G1062">
        <f>VLOOKUP($F1062,Sheet1!$B:$L,4,0)</f>
        <v>2</v>
      </c>
      <c r="H1062">
        <f>IF($D1062&lt;4,VLOOKUP($F1062,Sheet1!$B:$L,5,0),IF(AND($D1062=4,$A1062=10),VLOOKUP($F1062,Sheet1!$B:$L,5,0),-VLOOKUP($F1062,Sheet1!$B:$L,5,0)))</f>
        <v>-100</v>
      </c>
      <c r="I1062">
        <f>VLOOKUP($F1062,Sheet1!$B:$L,6,0)</f>
        <v>0</v>
      </c>
      <c r="J1062" t="str">
        <f>IF($D1062&lt;4,VLOOKUP($F1062,Sheet1!$B:$L,7,0),IF($D1062=4,LEFT(VLOOKUP($F1062,Sheet1!$B:$L,7,0),LEN(VLOOKUP($F1062,Sheet1!$B:$L,7,0))-1)&amp;INT($A1062/10),0))</f>
        <v>action_dian_skill_heji_man_1</v>
      </c>
      <c r="K1062" t="str">
        <f>VLOOKUP($F1062,Sheet1!$B:$L,8,0)</f>
        <v>action_dian_hit_1</v>
      </c>
      <c r="L1062">
        <f>VLOOKUP($F1062,Sheet1!$B:$L,9,0)</f>
        <v>0</v>
      </c>
      <c r="M1062" s="61">
        <f>VLOOKUP($F1062,Sheet1!$B:$L,10,0)</f>
        <v>0</v>
      </c>
    </row>
    <row r="1063" spans="1:13">
      <c r="A1063">
        <v>20</v>
      </c>
      <c r="B1063">
        <v>1004529</v>
      </c>
      <c r="C1063" t="s">
        <v>324</v>
      </c>
      <c r="D1063">
        <v>4</v>
      </c>
      <c r="E1063" t="s">
        <v>1745</v>
      </c>
      <c r="F1063" t="str">
        <f t="shared" si="16"/>
        <v>狮子兽王4</v>
      </c>
      <c r="G1063">
        <f>VLOOKUP($F1063,Sheet1!$B:$L,4,0)</f>
        <v>2</v>
      </c>
      <c r="H1063">
        <f>IF($D1063&lt;4,VLOOKUP($F1063,Sheet1!$B:$L,5,0),IF(AND($D1063=4,$A1063=10),VLOOKUP($F1063,Sheet1!$B:$L,5,0),-VLOOKUP($F1063,Sheet1!$B:$L,5,0)))</f>
        <v>100</v>
      </c>
      <c r="I1063">
        <f>VLOOKUP($F1063,Sheet1!$B:$L,6,0)</f>
        <v>-200</v>
      </c>
      <c r="J1063" t="str">
        <f>IF($D1063&lt;4,VLOOKUP($F1063,Sheet1!$B:$L,7,0),IF($D1063=4,LEFT(VLOOKUP($F1063,Sheet1!$B:$L,7,0),LEN(VLOOKUP($F1063,Sheet1!$B:$L,7,0))-1)&amp;INT($A1063/10),0))</f>
        <v>action_fit_skill_yixingjudahua_2</v>
      </c>
      <c r="K1063" t="str">
        <f>VLOOKUP($F1063,Sheet1!$B:$L,8,0)</f>
        <v>action_gedou_hit_1</v>
      </c>
      <c r="L1063">
        <f>VLOOKUP($F1063,Sheet1!$B:$L,9,0)</f>
        <v>0</v>
      </c>
      <c r="M1063" s="61">
        <f>VLOOKUP($F1063,Sheet1!$B:$L,10,0)</f>
        <v>0</v>
      </c>
    </row>
    <row r="1064" spans="1:13">
      <c r="A1064">
        <v>10</v>
      </c>
      <c r="B1064">
        <v>2002329</v>
      </c>
      <c r="C1064" t="s">
        <v>37</v>
      </c>
      <c r="D1064">
        <v>4</v>
      </c>
      <c r="E1064" t="s">
        <v>1754</v>
      </c>
      <c r="F1064" t="str">
        <f t="shared" si="16"/>
        <v>甜心假面4</v>
      </c>
      <c r="G1064">
        <f>VLOOKUP($F1064,Sheet1!$B:$L,4,0)</f>
        <v>2</v>
      </c>
      <c r="H1064">
        <f>IF($D1064&lt;4,VLOOKUP($F1064,Sheet1!$B:$L,5,0),IF(AND($D1064=4,$A1064=10),VLOOKUP($F1064,Sheet1!$B:$L,5,0),-VLOOKUP($F1064,Sheet1!$B:$L,5,0)))</f>
        <v>100</v>
      </c>
      <c r="I1064">
        <f>VLOOKUP($F1064,Sheet1!$B:$L,6,0)</f>
        <v>-100</v>
      </c>
      <c r="J1064" t="str">
        <f>IF($D1064&lt;4,VLOOKUP($F1064,Sheet1!$B:$L,7,0),IF($D1064=4,LEFT(VLOOKUP($F1064,Sheet1!$B:$L,7,0),LEN(VLOOKUP($F1064,Sheet1!$B:$L,7,0))-1)&amp;INT($A1064/10),0))</f>
        <v>action_fit_skill_dinashanleiming_1</v>
      </c>
      <c r="K1064" t="str">
        <f>VLOOKUP($F1064,Sheet1!$B:$L,8,0)</f>
        <v>action_dian_hit_1</v>
      </c>
      <c r="L1064">
        <f>VLOOKUP($F1064,Sheet1!$B:$L,9,0)</f>
        <v>0</v>
      </c>
      <c r="M1064" s="61">
        <f>VLOOKUP($F1064,Sheet1!$B:$L,10,0)</f>
        <v>0</v>
      </c>
    </row>
    <row r="1065" spans="1:13">
      <c r="A1065">
        <v>10</v>
      </c>
      <c r="B1065">
        <v>2003429</v>
      </c>
      <c r="C1065" t="s">
        <v>67</v>
      </c>
      <c r="D1065">
        <v>4</v>
      </c>
      <c r="E1065" t="s">
        <v>1747</v>
      </c>
      <c r="F1065" t="str">
        <f t="shared" si="16"/>
        <v>性感囚犯4</v>
      </c>
      <c r="G1065">
        <f>VLOOKUP($F1065,Sheet1!$B:$L,4,0)</f>
        <v>2</v>
      </c>
      <c r="H1065">
        <f>IF($D1065&lt;4,VLOOKUP($F1065,Sheet1!$B:$L,5,0),IF(AND($D1065=4,$A1065=10),VLOOKUP($F1065,Sheet1!$B:$L,5,0),-VLOOKUP($F1065,Sheet1!$B:$L,5,0)))</f>
        <v>-100</v>
      </c>
      <c r="I1065">
        <f>VLOOKUP($F1065,Sheet1!$B:$L,6,0)</f>
        <v>-200</v>
      </c>
      <c r="J1065" t="str">
        <f>IF($D1065&lt;4,VLOOKUP($F1065,Sheet1!$B:$L,7,0),IF($D1065=4,LEFT(VLOOKUP($F1065,Sheet1!$B:$L,7,0),LEN(VLOOKUP($F1065,Sheet1!$B:$L,7,0))-1)&amp;INT($A1065/10),0))</f>
        <v>action_fit_skill_lianda_1</v>
      </c>
      <c r="K1065" t="str">
        <f>VLOOKUP($F1065,Sheet1!$B:$L,8,0)</f>
        <v>action_gedou_pt_hit_1</v>
      </c>
      <c r="L1065">
        <f>VLOOKUP($F1065,Sheet1!$B:$L,9,0)</f>
        <v>0</v>
      </c>
      <c r="M1065" s="61">
        <f>VLOOKUP($F1065,Sheet1!$B:$L,10,0)</f>
        <v>0</v>
      </c>
    </row>
    <row r="1066" spans="1:13">
      <c r="A1066">
        <v>20</v>
      </c>
      <c r="B1066">
        <v>2002329</v>
      </c>
      <c r="C1066" t="s">
        <v>37</v>
      </c>
      <c r="D1066">
        <v>4</v>
      </c>
      <c r="E1066" t="s">
        <v>1754</v>
      </c>
      <c r="F1066" t="str">
        <f t="shared" si="16"/>
        <v>甜心假面4</v>
      </c>
      <c r="G1066">
        <f>VLOOKUP($F1066,Sheet1!$B:$L,4,0)</f>
        <v>2</v>
      </c>
      <c r="H1066">
        <f>IF($D1066&lt;4,VLOOKUP($F1066,Sheet1!$B:$L,5,0),IF(AND($D1066=4,$A1066=10),VLOOKUP($F1066,Sheet1!$B:$L,5,0),-VLOOKUP($F1066,Sheet1!$B:$L,5,0)))</f>
        <v>-100</v>
      </c>
      <c r="I1066">
        <f>VLOOKUP($F1066,Sheet1!$B:$L,6,0)</f>
        <v>-100</v>
      </c>
      <c r="J1066" t="str">
        <f>IF($D1066&lt;4,VLOOKUP($F1066,Sheet1!$B:$L,7,0),IF($D1066=4,LEFT(VLOOKUP($F1066,Sheet1!$B:$L,7,0),LEN(VLOOKUP($F1066,Sheet1!$B:$L,7,0))-1)&amp;INT($A1066/10),0))</f>
        <v>action_fit_skill_dinashanleiming_2</v>
      </c>
      <c r="K1066" t="str">
        <f>VLOOKUP($F1066,Sheet1!$B:$L,8,0)</f>
        <v>action_dian_hit_1</v>
      </c>
      <c r="L1066">
        <f>VLOOKUP($F1066,Sheet1!$B:$L,9,0)</f>
        <v>0</v>
      </c>
      <c r="M1066" s="61">
        <f>VLOOKUP($F1066,Sheet1!$B:$L,10,0)</f>
        <v>0</v>
      </c>
    </row>
    <row r="1067" spans="1:13">
      <c r="A1067">
        <v>20</v>
      </c>
      <c r="B1067">
        <v>2003429</v>
      </c>
      <c r="C1067" t="s">
        <v>67</v>
      </c>
      <c r="D1067">
        <v>4</v>
      </c>
      <c r="E1067" t="s">
        <v>1747</v>
      </c>
      <c r="F1067" t="str">
        <f t="shared" si="16"/>
        <v>性感囚犯4</v>
      </c>
      <c r="G1067">
        <f>VLOOKUP($F1067,Sheet1!$B:$L,4,0)</f>
        <v>2</v>
      </c>
      <c r="H1067">
        <f>IF($D1067&lt;4,VLOOKUP($F1067,Sheet1!$B:$L,5,0),IF(AND($D1067=4,$A1067=10),VLOOKUP($F1067,Sheet1!$B:$L,5,0),-VLOOKUP($F1067,Sheet1!$B:$L,5,0)))</f>
        <v>100</v>
      </c>
      <c r="I1067">
        <f>VLOOKUP($F1067,Sheet1!$B:$L,6,0)</f>
        <v>-200</v>
      </c>
      <c r="J1067" t="str">
        <f>IF($D1067&lt;4,VLOOKUP($F1067,Sheet1!$B:$L,7,0),IF($D1067=4,LEFT(VLOOKUP($F1067,Sheet1!$B:$L,7,0),LEN(VLOOKUP($F1067,Sheet1!$B:$L,7,0))-1)&amp;INT($A1067/10),0))</f>
        <v>action_fit_skill_lianda_2</v>
      </c>
      <c r="K1067" t="str">
        <f>VLOOKUP($F1067,Sheet1!$B:$L,8,0)</f>
        <v>action_gedou_pt_hit_1</v>
      </c>
      <c r="L1067">
        <f>VLOOKUP($F1067,Sheet1!$B:$L,9,0)</f>
        <v>0</v>
      </c>
      <c r="M1067" s="61">
        <f>VLOOKUP($F1067,Sheet1!$B:$L,10,0)</f>
        <v>0</v>
      </c>
    </row>
    <row r="1068" spans="1:13">
      <c r="A1068">
        <v>10</v>
      </c>
      <c r="B1068">
        <v>2008929</v>
      </c>
      <c r="C1068" t="s">
        <v>52</v>
      </c>
      <c r="D1068">
        <v>4</v>
      </c>
      <c r="E1068" t="s">
        <v>1751</v>
      </c>
      <c r="F1068" t="str">
        <f t="shared" si="16"/>
        <v>警犬侠4</v>
      </c>
      <c r="G1068">
        <f>VLOOKUP($F1068,Sheet1!$B:$L,4,0)</f>
        <v>2</v>
      </c>
      <c r="H1068">
        <f>IF($D1068&lt;4,VLOOKUP($F1068,Sheet1!$B:$L,5,0),IF(AND($D1068=4,$A1068=10),VLOOKUP($F1068,Sheet1!$B:$L,5,0),-VLOOKUP($F1068,Sheet1!$B:$L,5,0)))</f>
        <v>-100</v>
      </c>
      <c r="I1068">
        <f>VLOOKUP($F1068,Sheet1!$B:$L,6,0)</f>
        <v>-100</v>
      </c>
      <c r="J1068" t="str">
        <f>IF($D1068&lt;4,VLOOKUP($F1068,Sheet1!$B:$L,7,0),IF($D1068=4,LEFT(VLOOKUP($F1068,Sheet1!$B:$L,7,0),LEN(VLOOKUP($F1068,Sheet1!$B:$L,7,0))-1)&amp;INT($A1068/10),0))</f>
        <v>action_fit_skill_yixingjudahua_1</v>
      </c>
      <c r="K1068" t="str">
        <f>VLOOKUP($F1068,Sheet1!$B:$L,8,0)</f>
        <v>action_gedou_hit_1</v>
      </c>
      <c r="L1068">
        <f>VLOOKUP($F1068,Sheet1!$B:$L,9,0)</f>
        <v>0</v>
      </c>
      <c r="M1068" s="61">
        <f>VLOOKUP($F1068,Sheet1!$B:$L,10,0)</f>
        <v>0</v>
      </c>
    </row>
    <row r="1069" spans="1:13">
      <c r="A1069">
        <v>20</v>
      </c>
      <c r="B1069">
        <v>2008929</v>
      </c>
      <c r="C1069" t="s">
        <v>52</v>
      </c>
      <c r="D1069">
        <v>4</v>
      </c>
      <c r="E1069" t="s">
        <v>1751</v>
      </c>
      <c r="F1069" t="str">
        <f t="shared" si="16"/>
        <v>警犬侠4</v>
      </c>
      <c r="G1069">
        <f>VLOOKUP($F1069,Sheet1!$B:$L,4,0)</f>
        <v>2</v>
      </c>
      <c r="H1069">
        <f>IF($D1069&lt;4,VLOOKUP($F1069,Sheet1!$B:$L,5,0),IF(AND($D1069=4,$A1069=10),VLOOKUP($F1069,Sheet1!$B:$L,5,0),-VLOOKUP($F1069,Sheet1!$B:$L,5,0)))</f>
        <v>100</v>
      </c>
      <c r="I1069">
        <f>VLOOKUP($F1069,Sheet1!$B:$L,6,0)</f>
        <v>-100</v>
      </c>
      <c r="J1069" t="str">
        <f>IF($D1069&lt;4,VLOOKUP($F1069,Sheet1!$B:$L,7,0),IF($D1069=4,LEFT(VLOOKUP($F1069,Sheet1!$B:$L,7,0),LEN(VLOOKUP($F1069,Sheet1!$B:$L,7,0))-1)&amp;INT($A1069/10),0))</f>
        <v>action_fit_skill_yixingjudahua_2</v>
      </c>
      <c r="K1069" t="str">
        <f>VLOOKUP($F1069,Sheet1!$B:$L,8,0)</f>
        <v>action_gedou_hit_1</v>
      </c>
      <c r="L1069">
        <f>VLOOKUP($F1069,Sheet1!$B:$L,9,0)</f>
        <v>0</v>
      </c>
      <c r="M1069" s="61">
        <f>VLOOKUP($F1069,Sheet1!$B:$L,10,0)</f>
        <v>0</v>
      </c>
    </row>
    <row r="1070" spans="1:13">
      <c r="A1070">
        <v>20</v>
      </c>
      <c r="B1070">
        <v>3003429</v>
      </c>
      <c r="C1070" t="s">
        <v>61</v>
      </c>
      <c r="D1070">
        <v>4</v>
      </c>
      <c r="E1070" t="s">
        <v>1748</v>
      </c>
      <c r="F1070" t="str">
        <f t="shared" si="16"/>
        <v>外星女王4</v>
      </c>
      <c r="G1070">
        <f>VLOOKUP($F1070,Sheet1!$B:$L,4,0)</f>
        <v>2</v>
      </c>
      <c r="H1070">
        <f>IF($D1070&lt;4,VLOOKUP($F1070,Sheet1!$B:$L,5,0),IF(AND($D1070=4,$A1070=10),VLOOKUP($F1070,Sheet1!$B:$L,5,0),-VLOOKUP($F1070,Sheet1!$B:$L,5,0)))</f>
        <v>-100</v>
      </c>
      <c r="I1070">
        <f>VLOOKUP($F1070,Sheet1!$B:$L,6,0)</f>
        <v>-100</v>
      </c>
      <c r="J1070" t="str">
        <f>IF($D1070&lt;4,VLOOKUP($F1070,Sheet1!$B:$L,7,0),IF($D1070=4,LEFT(VLOOKUP($F1070,Sheet1!$B:$L,7,0),LEN(VLOOKUP($F1070,Sheet1!$B:$L,7,0))-1)&amp;INT($A1070/10),0))</f>
        <v>action_fit_skill_nvwangfengfan_2</v>
      </c>
      <c r="K1070" t="str">
        <f>VLOOKUP($F1070,Sheet1!$B:$L,8,0)</f>
        <v>action_hit_1</v>
      </c>
      <c r="L1070">
        <f>VLOOKUP($F1070,Sheet1!$B:$L,9,0)</f>
        <v>0</v>
      </c>
      <c r="M1070" s="61">
        <f>VLOOKUP($F1070,Sheet1!$B:$L,10,0)</f>
        <v>0</v>
      </c>
    </row>
    <row r="1071" spans="1:13">
      <c r="A1071">
        <v>20</v>
      </c>
      <c r="B1071">
        <v>3005629</v>
      </c>
      <c r="C1071" t="s">
        <v>64</v>
      </c>
      <c r="D1071">
        <v>4</v>
      </c>
      <c r="E1071" t="s">
        <v>1749</v>
      </c>
      <c r="F1071" t="str">
        <f t="shared" si="16"/>
        <v>丘舞太刀4</v>
      </c>
      <c r="G1071">
        <f>VLOOKUP($F1071,Sheet1!$B:$L,4,0)</f>
        <v>5</v>
      </c>
      <c r="H1071">
        <f>IF($D1071&lt;4,VLOOKUP($F1071,Sheet1!$B:$L,5,0),IF(AND($D1071=4,$A1071=10),VLOOKUP($F1071,Sheet1!$B:$L,5,0),-VLOOKUP($F1071,Sheet1!$B:$L,5,0)))</f>
        <v>100</v>
      </c>
      <c r="I1071">
        <f>VLOOKUP($F1071,Sheet1!$B:$L,6,0)</f>
        <v>-230</v>
      </c>
      <c r="J1071" t="str">
        <f>IF($D1071&lt;4,VLOOKUP($F1071,Sheet1!$B:$L,7,0),IF($D1071=4,LEFT(VLOOKUP($F1071,Sheet1!$B:$L,7,0),LEN(VLOOKUP($F1071,Sheet1!$B:$L,7,0))-1)&amp;INT($A1071/10),0))</f>
        <v>action_fit_skill_yuanzizhan_2</v>
      </c>
      <c r="K1071" t="str">
        <f>VLOOKUP($F1071,Sheet1!$B:$L,8,0)</f>
        <v>action_hit_daoguang_1</v>
      </c>
      <c r="L1071">
        <f>VLOOKUP($F1071,Sheet1!$B:$L,9,0)</f>
        <v>0</v>
      </c>
      <c r="M1071" s="61">
        <f>VLOOKUP($F1071,Sheet1!$B:$L,10,0)</f>
        <v>0</v>
      </c>
    </row>
    <row r="1072" spans="1:13">
      <c r="A1072">
        <v>10</v>
      </c>
      <c r="B1072">
        <v>3003429</v>
      </c>
      <c r="C1072" t="s">
        <v>61</v>
      </c>
      <c r="D1072">
        <v>4</v>
      </c>
      <c r="E1072" t="s">
        <v>1748</v>
      </c>
      <c r="F1072" t="str">
        <f t="shared" si="16"/>
        <v>外星女王4</v>
      </c>
      <c r="G1072">
        <f>VLOOKUP($F1072,Sheet1!$B:$L,4,0)</f>
        <v>2</v>
      </c>
      <c r="H1072">
        <f>IF($D1072&lt;4,VLOOKUP($F1072,Sheet1!$B:$L,5,0),IF(AND($D1072=4,$A1072=10),VLOOKUP($F1072,Sheet1!$B:$L,5,0),-VLOOKUP($F1072,Sheet1!$B:$L,5,0)))</f>
        <v>100</v>
      </c>
      <c r="I1072">
        <f>VLOOKUP($F1072,Sheet1!$B:$L,6,0)</f>
        <v>-100</v>
      </c>
      <c r="J1072" t="str">
        <f>IF($D1072&lt;4,VLOOKUP($F1072,Sheet1!$B:$L,7,0),IF($D1072=4,LEFT(VLOOKUP($F1072,Sheet1!$B:$L,7,0),LEN(VLOOKUP($F1072,Sheet1!$B:$L,7,0))-1)&amp;INT($A1072/10),0))</f>
        <v>action_fit_skill_nvwangfengfan_1</v>
      </c>
      <c r="K1072" t="str">
        <f>VLOOKUP($F1072,Sheet1!$B:$L,8,0)</f>
        <v>action_hit_1</v>
      </c>
      <c r="L1072">
        <f>VLOOKUP($F1072,Sheet1!$B:$L,9,0)</f>
        <v>0</v>
      </c>
      <c r="M1072" s="61">
        <f>VLOOKUP($F1072,Sheet1!$B:$L,10,0)</f>
        <v>0</v>
      </c>
    </row>
    <row r="1073" spans="1:13">
      <c r="A1073">
        <v>10</v>
      </c>
      <c r="B1073">
        <v>3005629</v>
      </c>
      <c r="C1073" t="s">
        <v>64</v>
      </c>
      <c r="D1073">
        <v>4</v>
      </c>
      <c r="E1073" t="s">
        <v>1749</v>
      </c>
      <c r="F1073" t="str">
        <f t="shared" si="16"/>
        <v>丘舞太刀4</v>
      </c>
      <c r="G1073">
        <f>VLOOKUP($F1073,Sheet1!$B:$L,4,0)</f>
        <v>5</v>
      </c>
      <c r="H1073">
        <f>IF($D1073&lt;4,VLOOKUP($F1073,Sheet1!$B:$L,5,0),IF(AND($D1073=4,$A1073=10),VLOOKUP($F1073,Sheet1!$B:$L,5,0),-VLOOKUP($F1073,Sheet1!$B:$L,5,0)))</f>
        <v>-100</v>
      </c>
      <c r="I1073">
        <f>VLOOKUP($F1073,Sheet1!$B:$L,6,0)</f>
        <v>-230</v>
      </c>
      <c r="J1073" t="str">
        <f>IF($D1073&lt;4,VLOOKUP($F1073,Sheet1!$B:$L,7,0),IF($D1073=4,LEFT(VLOOKUP($F1073,Sheet1!$B:$L,7,0),LEN(VLOOKUP($F1073,Sheet1!$B:$L,7,0))-1)&amp;INT($A1073/10),0))</f>
        <v>action_fit_skill_yuanzizhan_1</v>
      </c>
      <c r="K1073" t="str">
        <f>VLOOKUP($F1073,Sheet1!$B:$L,8,0)</f>
        <v>action_hit_daoguang_1</v>
      </c>
      <c r="L1073">
        <f>VLOOKUP($F1073,Sheet1!$B:$L,9,0)</f>
        <v>0</v>
      </c>
      <c r="M1073" s="61">
        <f>VLOOKUP($F1073,Sheet1!$B:$L,10,0)</f>
        <v>0</v>
      </c>
    </row>
    <row r="1074" spans="1:13">
      <c r="A1074">
        <v>10</v>
      </c>
      <c r="B1074">
        <v>3006729</v>
      </c>
      <c r="C1074" t="s">
        <v>318</v>
      </c>
      <c r="D1074">
        <v>4</v>
      </c>
      <c r="E1074" t="s">
        <v>1748</v>
      </c>
      <c r="F1074" t="str">
        <f t="shared" si="16"/>
        <v>原子武士4</v>
      </c>
      <c r="G1074">
        <f>VLOOKUP($F1074,Sheet1!$B:$L,4,0)</f>
        <v>5</v>
      </c>
      <c r="H1074">
        <f>IF($D1074&lt;4,VLOOKUP($F1074,Sheet1!$B:$L,5,0),IF(AND($D1074=4,$A1074=10),VLOOKUP($F1074,Sheet1!$B:$L,5,0),-VLOOKUP($F1074,Sheet1!$B:$L,5,0)))</f>
        <v>-100</v>
      </c>
      <c r="I1074">
        <f>VLOOKUP($F1074,Sheet1!$B:$L,6,0)</f>
        <v>-230</v>
      </c>
      <c r="J1074" t="str">
        <f>IF($D1074&lt;4,VLOOKUP($F1074,Sheet1!$B:$L,7,0),IF($D1074=4,LEFT(VLOOKUP($F1074,Sheet1!$B:$L,7,0),LEN(VLOOKUP($F1074,Sheet1!$B:$L,7,0))-1)&amp;INT($A1074/10),0))</f>
        <v>action_fit_skill_yuanzizhan_1</v>
      </c>
      <c r="K1074" t="str">
        <f>VLOOKUP($F1074,Sheet1!$B:$L,8,0)</f>
        <v>action_hit_daoguang_1</v>
      </c>
      <c r="L1074">
        <f>VLOOKUP($F1074,Sheet1!$B:$L,9,0)</f>
        <v>0</v>
      </c>
      <c r="M1074" s="61">
        <f>VLOOKUP($F1074,Sheet1!$B:$L,10,0)</f>
        <v>0</v>
      </c>
    </row>
    <row r="1075" spans="1:13">
      <c r="A1075">
        <v>20</v>
      </c>
      <c r="B1075">
        <v>3006729</v>
      </c>
      <c r="C1075" t="s">
        <v>318</v>
      </c>
      <c r="D1075">
        <v>4</v>
      </c>
      <c r="E1075" t="s">
        <v>1748</v>
      </c>
      <c r="F1075" t="str">
        <f t="shared" si="16"/>
        <v>原子武士4</v>
      </c>
      <c r="G1075">
        <f>VLOOKUP($F1075,Sheet1!$B:$L,4,0)</f>
        <v>5</v>
      </c>
      <c r="H1075">
        <f>IF($D1075&lt;4,VLOOKUP($F1075,Sheet1!$B:$L,5,0),IF(AND($D1075=4,$A1075=10),VLOOKUP($F1075,Sheet1!$B:$L,5,0),-VLOOKUP($F1075,Sheet1!$B:$L,5,0)))</f>
        <v>100</v>
      </c>
      <c r="I1075">
        <f>VLOOKUP($F1075,Sheet1!$B:$L,6,0)</f>
        <v>-230</v>
      </c>
      <c r="J1075" t="str">
        <f>IF($D1075&lt;4,VLOOKUP($F1075,Sheet1!$B:$L,7,0),IF($D1075=4,LEFT(VLOOKUP($F1075,Sheet1!$B:$L,7,0),LEN(VLOOKUP($F1075,Sheet1!$B:$L,7,0))-1)&amp;INT($A1075/10),0))</f>
        <v>action_fit_skill_yuanzizhan_2</v>
      </c>
      <c r="K1075" t="str">
        <f>VLOOKUP($F1075,Sheet1!$B:$L,8,0)</f>
        <v>action_hit_daoguang_1</v>
      </c>
      <c r="L1075">
        <f>VLOOKUP($F1075,Sheet1!$B:$L,9,0)</f>
        <v>0</v>
      </c>
      <c r="M1075" s="61">
        <f>VLOOKUP($F1075,Sheet1!$B:$L,10,0)</f>
        <v>0</v>
      </c>
    </row>
    <row r="1076" spans="1:13">
      <c r="A1076">
        <v>20</v>
      </c>
      <c r="B1076">
        <v>4018829</v>
      </c>
      <c r="C1076" t="s">
        <v>58</v>
      </c>
      <c r="D1076">
        <v>4</v>
      </c>
      <c r="E1076" t="s">
        <v>1754</v>
      </c>
      <c r="F1076" t="str">
        <f t="shared" si="16"/>
        <v>驱动骑士4</v>
      </c>
      <c r="G1076">
        <f>VLOOKUP($F1076,Sheet1!$B:$L,4,0)</f>
        <v>2</v>
      </c>
      <c r="H1076">
        <f>IF($D1076&lt;4,VLOOKUP($F1076,Sheet1!$B:$L,5,0),IF(AND($D1076=4,$A1076=10),VLOOKUP($F1076,Sheet1!$B:$L,5,0),-VLOOKUP($F1076,Sheet1!$B:$L,5,0)))</f>
        <v>100</v>
      </c>
      <c r="I1076">
        <f>VLOOKUP($F1076,Sheet1!$B:$L,6,0)</f>
        <v>0</v>
      </c>
      <c r="J1076" t="str">
        <f>IF($D1076&lt;4,VLOOKUP($F1076,Sheet1!$B:$L,7,0),IF($D1076=4,LEFT(VLOOKUP($F1076,Sheet1!$B:$L,7,0),LEN(VLOOKUP($F1076,Sheet1!$B:$L,7,0))-1)&amp;INT($A1076/10),0))</f>
        <v>action_fit_skill_qudongjianji_2</v>
      </c>
      <c r="K1076" t="str">
        <f>VLOOKUP($F1076,Sheet1!$B:$L,8,0)</f>
        <v>action_hit_jinsedaoguang</v>
      </c>
      <c r="L1076">
        <f>VLOOKUP($F1076,Sheet1!$B:$L,9,0)</f>
        <v>0</v>
      </c>
      <c r="M1076" s="61">
        <f>VLOOKUP($F1076,Sheet1!$B:$L,10,0)</f>
        <v>0</v>
      </c>
    </row>
    <row r="1077" spans="1:13">
      <c r="A1077">
        <v>10</v>
      </c>
      <c r="B1077">
        <v>4013329</v>
      </c>
      <c r="C1077" t="s">
        <v>323</v>
      </c>
      <c r="D1077">
        <v>4</v>
      </c>
      <c r="E1077" t="s">
        <v>1750</v>
      </c>
      <c r="F1077" t="str">
        <f t="shared" si="16"/>
        <v>万年蝉成虫4</v>
      </c>
      <c r="G1077">
        <f>VLOOKUP($F1077,Sheet1!$B:$L,4,0)</f>
        <v>2</v>
      </c>
      <c r="H1077">
        <f>IF($D1077&lt;4,VLOOKUP($F1077,Sheet1!$B:$L,5,0),IF(AND($D1077=4,$A1077=10),VLOOKUP($F1077,Sheet1!$B:$L,5,0),-VLOOKUP($F1077,Sheet1!$B:$L,5,0)))</f>
        <v>-100</v>
      </c>
      <c r="I1077">
        <f>VLOOKUP($F1077,Sheet1!$B:$L,6,0)</f>
        <v>-200</v>
      </c>
      <c r="J1077" t="str">
        <f>IF($D1077&lt;4,VLOOKUP($F1077,Sheet1!$B:$L,7,0),IF($D1077=4,LEFT(VLOOKUP($F1077,Sheet1!$B:$L,7,0),LEN(VLOOKUP($F1077,Sheet1!$B:$L,7,0))-1)&amp;INT($A1077/10),0))</f>
        <v>action_fit_skill_yixingjudahua_1</v>
      </c>
      <c r="K1077" t="str">
        <f>VLOOKUP($F1077,Sheet1!$B:$L,8,0)</f>
        <v>action_gedou_hit_1</v>
      </c>
      <c r="L1077">
        <f>VLOOKUP($F1077,Sheet1!$B:$L,9,0)</f>
        <v>0</v>
      </c>
      <c r="M1077" s="61">
        <f>VLOOKUP($F1077,Sheet1!$B:$L,10,0)</f>
        <v>0</v>
      </c>
    </row>
    <row r="1078" spans="1:13">
      <c r="A1078">
        <v>10</v>
      </c>
      <c r="B1078">
        <v>4014429</v>
      </c>
      <c r="C1078" t="s">
        <v>8</v>
      </c>
      <c r="D1078">
        <v>4</v>
      </c>
      <c r="E1078" t="s">
        <v>1745</v>
      </c>
      <c r="F1078" t="str">
        <f t="shared" si="16"/>
        <v>变异巨人4</v>
      </c>
      <c r="G1078">
        <f>VLOOKUP($F1078,Sheet1!$B:$L,4,0)</f>
        <v>2</v>
      </c>
      <c r="H1078">
        <f>IF($D1078&lt;4,VLOOKUP($F1078,Sheet1!$B:$L,5,0),IF(AND($D1078=4,$A1078=10),VLOOKUP($F1078,Sheet1!$B:$L,5,0),-VLOOKUP($F1078,Sheet1!$B:$L,5,0)))</f>
        <v>-100</v>
      </c>
      <c r="I1078">
        <f>VLOOKUP($F1078,Sheet1!$B:$L,6,0)</f>
        <v>-200</v>
      </c>
      <c r="J1078" t="str">
        <f>IF($D1078&lt;4,VLOOKUP($F1078,Sheet1!$B:$L,7,0),IF($D1078=4,LEFT(VLOOKUP($F1078,Sheet1!$B:$L,7,0),LEN(VLOOKUP($F1078,Sheet1!$B:$L,7,0))-1)&amp;INT($A1078/10),0))</f>
        <v>action_fit_skill_yixingjudahua_1</v>
      </c>
      <c r="K1078" t="str">
        <f>VLOOKUP($F1078,Sheet1!$B:$L,8,0)</f>
        <v>action_gedou_hit_1</v>
      </c>
      <c r="L1078">
        <f>VLOOKUP($F1078,Sheet1!$B:$L,9,0)</f>
        <v>0</v>
      </c>
      <c r="M1078" s="61">
        <f>VLOOKUP($F1078,Sheet1!$B:$L,10,0)</f>
        <v>0</v>
      </c>
    </row>
    <row r="1079" spans="1:13">
      <c r="A1079">
        <v>20</v>
      </c>
      <c r="B1079">
        <v>4014429</v>
      </c>
      <c r="C1079" t="s">
        <v>8</v>
      </c>
      <c r="D1079">
        <v>4</v>
      </c>
      <c r="E1079" t="s">
        <v>1745</v>
      </c>
      <c r="F1079" t="str">
        <f t="shared" si="16"/>
        <v>变异巨人4</v>
      </c>
      <c r="G1079">
        <f>VLOOKUP($F1079,Sheet1!$B:$L,4,0)</f>
        <v>2</v>
      </c>
      <c r="H1079">
        <f>IF($D1079&lt;4,VLOOKUP($F1079,Sheet1!$B:$L,5,0),IF(AND($D1079=4,$A1079=10),VLOOKUP($F1079,Sheet1!$B:$L,5,0),-VLOOKUP($F1079,Sheet1!$B:$L,5,0)))</f>
        <v>100</v>
      </c>
      <c r="I1079">
        <f>VLOOKUP($F1079,Sheet1!$B:$L,6,0)</f>
        <v>-200</v>
      </c>
      <c r="J1079" t="str">
        <f>IF($D1079&lt;4,VLOOKUP($F1079,Sheet1!$B:$L,7,0),IF($D1079=4,LEFT(VLOOKUP($F1079,Sheet1!$B:$L,7,0),LEN(VLOOKUP($F1079,Sheet1!$B:$L,7,0))-1)&amp;INT($A1079/10),0))</f>
        <v>action_fit_skill_yixingjudahua_2</v>
      </c>
      <c r="K1079" t="str">
        <f>VLOOKUP($F1079,Sheet1!$B:$L,8,0)</f>
        <v>action_gedou_hit_1</v>
      </c>
      <c r="L1079">
        <f>VLOOKUP($F1079,Sheet1!$B:$L,9,0)</f>
        <v>0</v>
      </c>
      <c r="M1079" s="61">
        <f>VLOOKUP($F1079,Sheet1!$B:$L,10,0)</f>
        <v>0</v>
      </c>
    </row>
    <row r="1080" spans="1:13">
      <c r="A1080">
        <v>20</v>
      </c>
      <c r="B1080">
        <v>4013329</v>
      </c>
      <c r="C1080" t="s">
        <v>323</v>
      </c>
      <c r="D1080">
        <v>4</v>
      </c>
      <c r="E1080" t="s">
        <v>1750</v>
      </c>
      <c r="F1080" t="str">
        <f t="shared" si="16"/>
        <v>万年蝉成虫4</v>
      </c>
      <c r="G1080">
        <f>VLOOKUP($F1080,Sheet1!$B:$L,4,0)</f>
        <v>2</v>
      </c>
      <c r="H1080">
        <f>IF($D1080&lt;4,VLOOKUP($F1080,Sheet1!$B:$L,5,0),IF(AND($D1080=4,$A1080=10),VLOOKUP($F1080,Sheet1!$B:$L,5,0),-VLOOKUP($F1080,Sheet1!$B:$L,5,0)))</f>
        <v>100</v>
      </c>
      <c r="I1080">
        <f>VLOOKUP($F1080,Sheet1!$B:$L,6,0)</f>
        <v>-200</v>
      </c>
      <c r="J1080" t="str">
        <f>IF($D1080&lt;4,VLOOKUP($F1080,Sheet1!$B:$L,7,0),IF($D1080=4,LEFT(VLOOKUP($F1080,Sheet1!$B:$L,7,0),LEN(VLOOKUP($F1080,Sheet1!$B:$L,7,0))-1)&amp;INT($A1080/10),0))</f>
        <v>action_fit_skill_yixingjudahua_2</v>
      </c>
      <c r="K1080" t="str">
        <f>VLOOKUP($F1080,Sheet1!$B:$L,8,0)</f>
        <v>action_gedou_hit_1</v>
      </c>
      <c r="L1080">
        <f>VLOOKUP($F1080,Sheet1!$B:$L,9,0)</f>
        <v>0</v>
      </c>
      <c r="M1080" s="61">
        <f>VLOOKUP($F1080,Sheet1!$B:$L,10,0)</f>
        <v>0</v>
      </c>
    </row>
    <row r="1081" spans="1:13">
      <c r="A1081">
        <v>10</v>
      </c>
      <c r="B1081">
        <v>4018829</v>
      </c>
      <c r="C1081" t="s">
        <v>58</v>
      </c>
      <c r="D1081">
        <v>4</v>
      </c>
      <c r="E1081" t="s">
        <v>1754</v>
      </c>
      <c r="F1081" t="str">
        <f t="shared" si="16"/>
        <v>驱动骑士4</v>
      </c>
      <c r="G1081">
        <f>VLOOKUP($F1081,Sheet1!$B:$L,4,0)</f>
        <v>2</v>
      </c>
      <c r="H1081">
        <f>IF($D1081&lt;4,VLOOKUP($F1081,Sheet1!$B:$L,5,0),IF(AND($D1081=4,$A1081=10),VLOOKUP($F1081,Sheet1!$B:$L,5,0),-VLOOKUP($F1081,Sheet1!$B:$L,5,0)))</f>
        <v>-100</v>
      </c>
      <c r="I1081">
        <f>VLOOKUP($F1081,Sheet1!$B:$L,6,0)</f>
        <v>0</v>
      </c>
      <c r="J1081" t="str">
        <f>IF($D1081&lt;4,VLOOKUP($F1081,Sheet1!$B:$L,7,0),IF($D1081=4,LEFT(VLOOKUP($F1081,Sheet1!$B:$L,7,0),LEN(VLOOKUP($F1081,Sheet1!$B:$L,7,0))-1)&amp;INT($A1081/10),0))</f>
        <v>action_fit_skill_qudongjianji_1</v>
      </c>
      <c r="K1081" t="str">
        <f>VLOOKUP($F1081,Sheet1!$B:$L,8,0)</f>
        <v>action_hit_jinsedaoguang</v>
      </c>
      <c r="L1081">
        <f>VLOOKUP($F1081,Sheet1!$B:$L,9,0)</f>
        <v>0</v>
      </c>
      <c r="M1081" s="61">
        <f>VLOOKUP($F1081,Sheet1!$B:$L,10,0)</f>
        <v>0</v>
      </c>
    </row>
    <row r="1082" spans="1:13">
      <c r="A1082">
        <v>10</v>
      </c>
      <c r="B1082">
        <v>2000129</v>
      </c>
      <c r="C1082" t="s">
        <v>317</v>
      </c>
      <c r="D1082">
        <v>4</v>
      </c>
      <c r="E1082" t="s">
        <v>1745</v>
      </c>
      <c r="F1082" t="str">
        <f t="shared" si="16"/>
        <v>琦玉4</v>
      </c>
      <c r="G1082">
        <f>VLOOKUP($F1082,Sheet1!$B:$L,4,0)</f>
        <v>2</v>
      </c>
      <c r="H1082">
        <f>IF($D1082&lt;4,VLOOKUP($F1082,Sheet1!$B:$L,5,0),IF(AND($D1082=4,$A1082=10),VLOOKUP($F1082,Sheet1!$B:$L,5,0),-VLOOKUP($F1082,Sheet1!$B:$L,5,0)))</f>
        <v>0</v>
      </c>
      <c r="I1082">
        <f>VLOOKUP($F1082,Sheet1!$B:$L,6,0)</f>
        <v>0</v>
      </c>
      <c r="J1082" t="str">
        <f>IF($D1082&lt;4,VLOOKUP($F1082,Sheet1!$B:$L,7,0),IF($D1082=4,LEFT(VLOOKUP($F1082,Sheet1!$B:$L,7,0),LEN(VLOOKUP($F1082,Sheet1!$B:$L,7,0))-1)&amp;INT($A1082/10),0))</f>
        <v>action_fit_skill_renzhenouda_1</v>
      </c>
      <c r="K1082" t="str">
        <f>VLOOKUP($F1082,Sheet1!$B:$L,8,0)</f>
        <v>action_gedou_pt_hit_1</v>
      </c>
      <c r="L1082">
        <f>VLOOKUP($F1082,Sheet1!$B:$L,9,0)</f>
        <v>0</v>
      </c>
      <c r="M1082" s="61">
        <f>VLOOKUP($F1082,Sheet1!$B:$L,10,0)</f>
        <v>0</v>
      </c>
    </row>
    <row r="1083" spans="1:13">
      <c r="A1083">
        <v>30</v>
      </c>
      <c r="B1083">
        <v>2000129</v>
      </c>
      <c r="C1083" t="s">
        <v>317</v>
      </c>
      <c r="D1083">
        <v>4</v>
      </c>
      <c r="E1083" t="s">
        <v>1745</v>
      </c>
      <c r="F1083" t="str">
        <f t="shared" si="16"/>
        <v>琦玉4</v>
      </c>
      <c r="G1083">
        <f>VLOOKUP($F1083,Sheet1!$B:$L,4,0)</f>
        <v>2</v>
      </c>
      <c r="H1083">
        <f>IF($D1083&lt;4,VLOOKUP($F1083,Sheet1!$B:$L,5,0),IF(AND($D1083=4,$A1083=10),VLOOKUP($F1083,Sheet1!$B:$L,5,0),-VLOOKUP($F1083,Sheet1!$B:$L,5,0)))</f>
        <v>0</v>
      </c>
      <c r="I1083">
        <f>VLOOKUP($F1083,Sheet1!$B:$L,6,0)</f>
        <v>0</v>
      </c>
      <c r="J1083" t="str">
        <f>IF($D1083&lt;4,VLOOKUP($F1083,Sheet1!$B:$L,7,0),IF($D1083=4,LEFT(VLOOKUP($F1083,Sheet1!$B:$L,7,0),LEN(VLOOKUP($F1083,Sheet1!$B:$L,7,0))-1)&amp;INT($A1083/10),0))</f>
        <v>action_fit_skill_renzhenouda_3</v>
      </c>
      <c r="K1083" t="str">
        <f>VLOOKUP($F1083,Sheet1!$B:$L,8,0)</f>
        <v>action_gedou_pt_hit_1</v>
      </c>
      <c r="L1083">
        <f>VLOOKUP($F1083,Sheet1!$B:$L,9,0)</f>
        <v>0</v>
      </c>
      <c r="M1083" s="61">
        <f>VLOOKUP($F1083,Sheet1!$B:$L,10,0)</f>
        <v>0</v>
      </c>
    </row>
    <row r="1084" spans="1:13">
      <c r="A1084">
        <v>20</v>
      </c>
      <c r="B1084">
        <v>2000129</v>
      </c>
      <c r="C1084" t="s">
        <v>317</v>
      </c>
      <c r="D1084">
        <v>4</v>
      </c>
      <c r="E1084" t="s">
        <v>1745</v>
      </c>
      <c r="F1084" t="str">
        <f t="shared" si="16"/>
        <v>琦玉4</v>
      </c>
      <c r="G1084">
        <f>VLOOKUP($F1084,Sheet1!$B:$L,4,0)</f>
        <v>2</v>
      </c>
      <c r="H1084">
        <f>IF($D1084&lt;4,VLOOKUP($F1084,Sheet1!$B:$L,5,0),IF(AND($D1084=4,$A1084=10),VLOOKUP($F1084,Sheet1!$B:$L,5,0),-VLOOKUP($F1084,Sheet1!$B:$L,5,0)))</f>
        <v>0</v>
      </c>
      <c r="I1084">
        <f>VLOOKUP($F1084,Sheet1!$B:$L,6,0)</f>
        <v>0</v>
      </c>
      <c r="J1084" t="str">
        <f>IF($D1084&lt;4,VLOOKUP($F1084,Sheet1!$B:$L,7,0),IF($D1084=4,LEFT(VLOOKUP($F1084,Sheet1!$B:$L,7,0),LEN(VLOOKUP($F1084,Sheet1!$B:$L,7,0))-1)&amp;INT($A1084/10),0))</f>
        <v>action_fit_skill_renzhenouda_2</v>
      </c>
      <c r="K1084" t="str">
        <f>VLOOKUP($F1084,Sheet1!$B:$L,8,0)</f>
        <v>action_gedou_pt_hit_1</v>
      </c>
      <c r="L1084">
        <f>VLOOKUP($F1084,Sheet1!$B:$L,9,0)</f>
        <v>0</v>
      </c>
      <c r="M1084" s="61">
        <f>VLOOKUP($F1084,Sheet1!$B:$L,10,0)</f>
        <v>0</v>
      </c>
    </row>
    <row r="1085" spans="1:13">
      <c r="A1085">
        <v>10</v>
      </c>
      <c r="B1085">
        <v>2007829</v>
      </c>
      <c r="C1085" t="s">
        <v>65</v>
      </c>
      <c r="D1085">
        <v>4</v>
      </c>
      <c r="E1085" t="s">
        <v>1754</v>
      </c>
      <c r="F1085" t="str">
        <f t="shared" si="16"/>
        <v>阿修罗盔甲4</v>
      </c>
      <c r="G1085">
        <f>VLOOKUP($F1085,Sheet1!$B:$L,4,0)</f>
        <v>2</v>
      </c>
      <c r="H1085">
        <f>IF($D1085&lt;4,VLOOKUP($F1085,Sheet1!$B:$L,5,0),IF(AND($D1085=4,$A1085=10),VLOOKUP($F1085,Sheet1!$B:$L,5,0),-VLOOKUP($F1085,Sheet1!$B:$L,5,0)))</f>
        <v>-100</v>
      </c>
      <c r="I1085">
        <f>VLOOKUP($F1085,Sheet1!$B:$L,6,0)</f>
        <v>-200</v>
      </c>
      <c r="J1085" t="str">
        <f>IF($D1085&lt;4,VLOOKUP($F1085,Sheet1!$B:$L,7,0),IF($D1085=4,LEFT(VLOOKUP($F1085,Sheet1!$B:$L,7,0),LEN(VLOOKUP($F1085,Sheet1!$B:$L,7,0))-1)&amp;INT($A1085/10),0))</f>
        <v>action_fit_skill_yixingjudahua_1</v>
      </c>
      <c r="K1085" t="str">
        <f>VLOOKUP($F1085,Sheet1!$B:$L,8,0)</f>
        <v>action_gedou_hit_1</v>
      </c>
      <c r="L1085">
        <f>VLOOKUP($F1085,Sheet1!$B:$L,9,0)</f>
        <v>0</v>
      </c>
      <c r="M1085" s="61">
        <f>VLOOKUP($F1085,Sheet1!$B:$L,10,0)</f>
        <v>0</v>
      </c>
    </row>
    <row r="1086" spans="1:13">
      <c r="A1086">
        <v>20</v>
      </c>
      <c r="B1086">
        <v>2007829</v>
      </c>
      <c r="C1086" t="s">
        <v>65</v>
      </c>
      <c r="D1086">
        <v>4</v>
      </c>
      <c r="E1086" t="s">
        <v>1754</v>
      </c>
      <c r="F1086" t="str">
        <f t="shared" si="16"/>
        <v>阿修罗盔甲4</v>
      </c>
      <c r="G1086">
        <f>VLOOKUP($F1086,Sheet1!$B:$L,4,0)</f>
        <v>2</v>
      </c>
      <c r="H1086">
        <f>IF($D1086&lt;4,VLOOKUP($F1086,Sheet1!$B:$L,5,0),IF(AND($D1086=4,$A1086=10),VLOOKUP($F1086,Sheet1!$B:$L,5,0),-VLOOKUP($F1086,Sheet1!$B:$L,5,0)))</f>
        <v>100</v>
      </c>
      <c r="I1086">
        <f>VLOOKUP($F1086,Sheet1!$B:$L,6,0)</f>
        <v>-200</v>
      </c>
      <c r="J1086" t="str">
        <f>IF($D1086&lt;4,VLOOKUP($F1086,Sheet1!$B:$L,7,0),IF($D1086=4,LEFT(VLOOKUP($F1086,Sheet1!$B:$L,7,0),LEN(VLOOKUP($F1086,Sheet1!$B:$L,7,0))-1)&amp;INT($A1086/10),0))</f>
        <v>action_fit_skill_yixingjudahua_2</v>
      </c>
      <c r="K1086" t="str">
        <f>VLOOKUP($F1086,Sheet1!$B:$L,8,0)</f>
        <v>action_gedou_hit_1</v>
      </c>
      <c r="L1086">
        <f>VLOOKUP($F1086,Sheet1!$B:$L,9,0)</f>
        <v>0</v>
      </c>
      <c r="M1086" s="61">
        <f>VLOOKUP($F1086,Sheet1!$B:$L,10,0)</f>
        <v>0</v>
      </c>
    </row>
    <row r="1087" spans="1:13">
      <c r="A1087">
        <v>10</v>
      </c>
      <c r="B1087">
        <v>3000129</v>
      </c>
      <c r="C1087" t="s">
        <v>5</v>
      </c>
      <c r="D1087">
        <v>4</v>
      </c>
      <c r="E1087" t="s">
        <v>1747</v>
      </c>
      <c r="F1087" t="str">
        <f t="shared" si="16"/>
        <v>深海之王4</v>
      </c>
      <c r="G1087">
        <f>VLOOKUP($F1087,Sheet1!$B:$L,4,0)</f>
        <v>2</v>
      </c>
      <c r="H1087">
        <f>IF($D1087&lt;4,VLOOKUP($F1087,Sheet1!$B:$L,5,0),IF(AND($D1087=4,$A1087=10),VLOOKUP($F1087,Sheet1!$B:$L,5,0),-VLOOKUP($F1087,Sheet1!$B:$L,5,0)))</f>
        <v>-100</v>
      </c>
      <c r="I1087">
        <f>VLOOKUP($F1087,Sheet1!$B:$L,6,0)</f>
        <v>-100</v>
      </c>
      <c r="J1087" t="str">
        <f>IF($D1087&lt;4,VLOOKUP($F1087,Sheet1!$B:$L,7,0),IF($D1087=4,LEFT(VLOOKUP($F1087,Sheet1!$B:$L,7,0),LEN(VLOOKUP($F1087,Sheet1!$B:$L,7,0))-1)&amp;INT($A1087/10),0))</f>
        <v>action_fit_skill_lianda_lv_1</v>
      </c>
      <c r="K1087" t="str">
        <f>VLOOKUP($F1087,Sheet1!$B:$L,8,0)</f>
        <v>action_gedou_hit_1</v>
      </c>
      <c r="L1087">
        <f>VLOOKUP($F1087,Sheet1!$B:$L,9,0)</f>
        <v>0</v>
      </c>
      <c r="M1087" s="61">
        <f>VLOOKUP($F1087,Sheet1!$B:$L,10,0)</f>
        <v>0</v>
      </c>
    </row>
    <row r="1088" spans="1:13">
      <c r="A1088">
        <v>10</v>
      </c>
      <c r="B1088">
        <v>3004529</v>
      </c>
      <c r="C1088" t="s">
        <v>0</v>
      </c>
      <c r="D1088">
        <v>4</v>
      </c>
      <c r="E1088" t="s">
        <v>1745</v>
      </c>
      <c r="F1088" t="str">
        <f t="shared" si="16"/>
        <v>金属骑士4</v>
      </c>
      <c r="G1088">
        <f>VLOOKUP($F1088,Sheet1!$B:$L,4,0)</f>
        <v>2</v>
      </c>
      <c r="H1088">
        <f>IF($D1088&lt;4,VLOOKUP($F1088,Sheet1!$B:$L,5,0),IF(AND($D1088=4,$A1088=10),VLOOKUP($F1088,Sheet1!$B:$L,5,0),-VLOOKUP($F1088,Sheet1!$B:$L,5,0)))</f>
        <v>-100</v>
      </c>
      <c r="I1088">
        <f>VLOOKUP($F1088,Sheet1!$B:$L,6,0)</f>
        <v>-200</v>
      </c>
      <c r="J1088" t="str">
        <f>IF($D1088&lt;4,VLOOKUP($F1088,Sheet1!$B:$L,7,0),IF($D1088=4,LEFT(VLOOKUP($F1088,Sheet1!$B:$L,7,0),LEN(VLOOKUP($F1088,Sheet1!$B:$L,7,0))-1)&amp;INT($A1088/10),0))</f>
        <v>action_fit_skill_daodan_1</v>
      </c>
      <c r="K1088" t="str">
        <f>VLOOKUP($F1088,Sheet1!$B:$L,8,0)</f>
        <v>action_hit_baozha</v>
      </c>
      <c r="L1088">
        <f>VLOOKUP($F1088,Sheet1!$B:$L,9,0)</f>
        <v>0</v>
      </c>
      <c r="M1088" s="61">
        <f>VLOOKUP($F1088,Sheet1!$B:$L,10,0)</f>
        <v>0</v>
      </c>
    </row>
    <row r="1089" spans="1:13">
      <c r="A1089">
        <v>20</v>
      </c>
      <c r="B1089">
        <v>3000129</v>
      </c>
      <c r="C1089" t="s">
        <v>5</v>
      </c>
      <c r="D1089">
        <v>4</v>
      </c>
      <c r="E1089" t="s">
        <v>1747</v>
      </c>
      <c r="F1089" t="str">
        <f t="shared" si="16"/>
        <v>深海之王4</v>
      </c>
      <c r="G1089">
        <f>VLOOKUP($F1089,Sheet1!$B:$L,4,0)</f>
        <v>2</v>
      </c>
      <c r="H1089">
        <f>IF($D1089&lt;4,VLOOKUP($F1089,Sheet1!$B:$L,5,0),IF(AND($D1089=4,$A1089=10),VLOOKUP($F1089,Sheet1!$B:$L,5,0),-VLOOKUP($F1089,Sheet1!$B:$L,5,0)))</f>
        <v>100</v>
      </c>
      <c r="I1089">
        <f>VLOOKUP($F1089,Sheet1!$B:$L,6,0)</f>
        <v>-100</v>
      </c>
      <c r="J1089" t="str">
        <f>IF($D1089&lt;4,VLOOKUP($F1089,Sheet1!$B:$L,7,0),IF($D1089=4,LEFT(VLOOKUP($F1089,Sheet1!$B:$L,7,0),LEN(VLOOKUP($F1089,Sheet1!$B:$L,7,0))-1)&amp;INT($A1089/10),0))</f>
        <v>action_fit_skill_lianda_lv_2</v>
      </c>
      <c r="K1089" t="str">
        <f>VLOOKUP($F1089,Sheet1!$B:$L,8,0)</f>
        <v>action_gedou_hit_1</v>
      </c>
      <c r="L1089">
        <f>VLOOKUP($F1089,Sheet1!$B:$L,9,0)</f>
        <v>0</v>
      </c>
      <c r="M1089" s="61">
        <f>VLOOKUP($F1089,Sheet1!$B:$L,10,0)</f>
        <v>0</v>
      </c>
    </row>
    <row r="1090" spans="1:13">
      <c r="A1090">
        <v>20</v>
      </c>
      <c r="B1090">
        <v>3004529</v>
      </c>
      <c r="C1090" t="s">
        <v>0</v>
      </c>
      <c r="D1090">
        <v>4</v>
      </c>
      <c r="E1090" t="s">
        <v>1745</v>
      </c>
      <c r="F1090" t="str">
        <f t="shared" si="16"/>
        <v>金属骑士4</v>
      </c>
      <c r="G1090">
        <f>VLOOKUP($F1090,Sheet1!$B:$L,4,0)</f>
        <v>2</v>
      </c>
      <c r="H1090">
        <f>IF($D1090&lt;4,VLOOKUP($F1090,Sheet1!$B:$L,5,0),IF(AND($D1090=4,$A1090=10),VLOOKUP($F1090,Sheet1!$B:$L,5,0),-VLOOKUP($F1090,Sheet1!$B:$L,5,0)))</f>
        <v>100</v>
      </c>
      <c r="I1090">
        <f>VLOOKUP($F1090,Sheet1!$B:$L,6,0)</f>
        <v>-200</v>
      </c>
      <c r="J1090" t="str">
        <f>IF($D1090&lt;4,VLOOKUP($F1090,Sheet1!$B:$L,7,0),IF($D1090=4,LEFT(VLOOKUP($F1090,Sheet1!$B:$L,7,0),LEN(VLOOKUP($F1090,Sheet1!$B:$L,7,0))-1)&amp;INT($A1090/10),0))</f>
        <v>action_fit_skill_daodan_2</v>
      </c>
      <c r="K1090" t="str">
        <f>VLOOKUP($F1090,Sheet1!$B:$L,8,0)</f>
        <v>action_hit_baozha</v>
      </c>
      <c r="L1090">
        <f>VLOOKUP($F1090,Sheet1!$B:$L,9,0)</f>
        <v>0</v>
      </c>
      <c r="M1090" s="61">
        <f>VLOOKUP($F1090,Sheet1!$B:$L,10,0)</f>
        <v>0</v>
      </c>
    </row>
    <row r="1091" spans="1:13">
      <c r="A1091">
        <v>10</v>
      </c>
      <c r="B1091">
        <v>4000129</v>
      </c>
      <c r="C1091" t="s">
        <v>34</v>
      </c>
      <c r="D1091">
        <v>4</v>
      </c>
      <c r="E1091" t="s">
        <v>1745</v>
      </c>
      <c r="F1091" t="str">
        <f t="shared" si="16"/>
        <v>波罗斯4</v>
      </c>
      <c r="G1091">
        <f>VLOOKUP($F1091,Sheet1!$B:$L,4,0)</f>
        <v>2</v>
      </c>
      <c r="H1091">
        <f>IF($D1091&lt;4,VLOOKUP($F1091,Sheet1!$B:$L,5,0),IF(AND($D1091=4,$A1091=10),VLOOKUP($F1091,Sheet1!$B:$L,5,0),-VLOOKUP($F1091,Sheet1!$B:$L,5,0)))</f>
        <v>-100</v>
      </c>
      <c r="I1091">
        <f>VLOOKUP($F1091,Sheet1!$B:$L,6,0)</f>
        <v>-300</v>
      </c>
      <c r="J1091" t="str">
        <f>IF($D1091&lt;4,VLOOKUP($F1091,Sheet1!$B:$L,7,0),IF($D1091=4,LEFT(VLOOKUP($F1091,Sheet1!$B:$L,7,0),LEN(VLOOKUP($F1091,Sheet1!$B:$L,7,0))-1)&amp;INT($A1091/10),0))</f>
        <v>action_fit_skill_paoxiaopao_1</v>
      </c>
      <c r="K1091" t="str">
        <f>VLOOKUP($F1091,Sheet1!$B:$L,8,0)</f>
        <v>action_hit_1</v>
      </c>
      <c r="L1091" t="str">
        <f>VLOOKUP($F1091,Sheet1!$B:$L,9,0)</f>
        <v>action_jiaxue_hit_1</v>
      </c>
      <c r="M1091" s="61">
        <f>VLOOKUP($F1091,Sheet1!$B:$L,10,0)</f>
        <v>0</v>
      </c>
    </row>
    <row r="1092" spans="1:13">
      <c r="A1092">
        <v>20</v>
      </c>
      <c r="B1092">
        <v>4000129</v>
      </c>
      <c r="C1092" t="s">
        <v>34</v>
      </c>
      <c r="D1092">
        <v>4</v>
      </c>
      <c r="E1092" t="s">
        <v>1745</v>
      </c>
      <c r="F1092" t="str">
        <f t="shared" si="16"/>
        <v>波罗斯4</v>
      </c>
      <c r="G1092">
        <f>VLOOKUP($F1092,Sheet1!$B:$L,4,0)</f>
        <v>2</v>
      </c>
      <c r="H1092">
        <f>IF($D1092&lt;4,VLOOKUP($F1092,Sheet1!$B:$L,5,0),IF(AND($D1092=4,$A1092=10),VLOOKUP($F1092,Sheet1!$B:$L,5,0),-VLOOKUP($F1092,Sheet1!$B:$L,5,0)))</f>
        <v>100</v>
      </c>
      <c r="I1092">
        <f>VLOOKUP($F1092,Sheet1!$B:$L,6,0)</f>
        <v>-300</v>
      </c>
      <c r="J1092" t="str">
        <f>IF($D1092&lt;4,VLOOKUP($F1092,Sheet1!$B:$L,7,0),IF($D1092=4,LEFT(VLOOKUP($F1092,Sheet1!$B:$L,7,0),LEN(VLOOKUP($F1092,Sheet1!$B:$L,7,0))-1)&amp;INT($A1092/10),0))</f>
        <v>action_fit_skill_paoxiaopao_2</v>
      </c>
      <c r="K1092" t="str">
        <f>VLOOKUP($F1092,Sheet1!$B:$L,8,0)</f>
        <v>action_hit_1</v>
      </c>
      <c r="L1092" t="str">
        <f>VLOOKUP($F1092,Sheet1!$B:$L,9,0)</f>
        <v>action_jiaxue_hit_1</v>
      </c>
      <c r="M1092" s="61">
        <f>VLOOKUP($F1092,Sheet1!$B:$L,10,0)</f>
        <v>0</v>
      </c>
    </row>
    <row r="1093" spans="1:13">
      <c r="A1093">
        <v>10</v>
      </c>
      <c r="B1093">
        <v>4004529</v>
      </c>
      <c r="C1093" t="s">
        <v>32</v>
      </c>
      <c r="D1093">
        <v>4</v>
      </c>
      <c r="E1093" t="s">
        <v>1745</v>
      </c>
      <c r="F1093" t="str">
        <f t="shared" si="16"/>
        <v>饿狼4</v>
      </c>
      <c r="G1093">
        <f>VLOOKUP($F1093,Sheet1!$B:$L,4,0)</f>
        <v>2</v>
      </c>
      <c r="H1093">
        <f>IF($D1093&lt;4,VLOOKUP($F1093,Sheet1!$B:$L,5,0),IF(AND($D1093=4,$A1093=10),VLOOKUP($F1093,Sheet1!$B:$L,5,0),-VLOOKUP($F1093,Sheet1!$B:$L,5,0)))</f>
        <v>-100</v>
      </c>
      <c r="I1093">
        <f>VLOOKUP($F1093,Sheet1!$B:$L,6,0)</f>
        <v>-200</v>
      </c>
      <c r="J1093" t="str">
        <f>IF($D1093&lt;4,VLOOKUP($F1093,Sheet1!$B:$L,7,0),IF($D1093=4,LEFT(VLOOKUP($F1093,Sheet1!$B:$L,7,0),LEN(VLOOKUP($F1093,Sheet1!$B:$L,7,0))-1)&amp;INT($A1093/10),0))</f>
        <v>action_fit_skill_liushuiyansuiquan_1</v>
      </c>
      <c r="K1093" t="str">
        <f>VLOOKUP($F1093,Sheet1!$B:$L,8,0)</f>
        <v>action_hit_1</v>
      </c>
      <c r="L1093">
        <f>VLOOKUP($F1093,Sheet1!$B:$L,9,0)</f>
        <v>0</v>
      </c>
      <c r="M1093" s="61">
        <f>VLOOKUP($F1093,Sheet1!$B:$L,10,0)</f>
        <v>0</v>
      </c>
    </row>
    <row r="1094" spans="1:13">
      <c r="A1094">
        <v>20</v>
      </c>
      <c r="B1094">
        <v>4004529</v>
      </c>
      <c r="C1094" t="s">
        <v>32</v>
      </c>
      <c r="D1094">
        <v>4</v>
      </c>
      <c r="E1094" t="s">
        <v>1745</v>
      </c>
      <c r="F1094" t="str">
        <f t="shared" si="16"/>
        <v>饿狼4</v>
      </c>
      <c r="G1094">
        <f>VLOOKUP($F1094,Sheet1!$B:$L,4,0)</f>
        <v>2</v>
      </c>
      <c r="H1094">
        <f>IF($D1094&lt;4,VLOOKUP($F1094,Sheet1!$B:$L,5,0),IF(AND($D1094=4,$A1094=10),VLOOKUP($F1094,Sheet1!$B:$L,5,0),-VLOOKUP($F1094,Sheet1!$B:$L,5,0)))</f>
        <v>100</v>
      </c>
      <c r="I1094">
        <f>VLOOKUP($F1094,Sheet1!$B:$L,6,0)</f>
        <v>-200</v>
      </c>
      <c r="J1094" t="str">
        <f>IF($D1094&lt;4,VLOOKUP($F1094,Sheet1!$B:$L,7,0),IF($D1094=4,LEFT(VLOOKUP($F1094,Sheet1!$B:$L,7,0),LEN(VLOOKUP($F1094,Sheet1!$B:$L,7,0))-1)&amp;INT($A1094/10),0))</f>
        <v>action_fit_skill_liushuiyansuiquan_2</v>
      </c>
      <c r="K1094" t="str">
        <f>VLOOKUP($F1094,Sheet1!$B:$L,8,0)</f>
        <v>action_hit_1</v>
      </c>
      <c r="L1094">
        <f>VLOOKUP($F1094,Sheet1!$B:$L,9,0)</f>
        <v>0</v>
      </c>
      <c r="M1094" s="61">
        <f>VLOOKUP($F1094,Sheet1!$B:$L,10,0)</f>
        <v>0</v>
      </c>
    </row>
    <row r="1095" spans="1:13">
      <c r="A1095">
        <v>10</v>
      </c>
      <c r="B1095">
        <v>1000129</v>
      </c>
      <c r="C1095" t="s">
        <v>28</v>
      </c>
      <c r="D1095">
        <v>4</v>
      </c>
      <c r="E1095" t="s">
        <v>1745</v>
      </c>
      <c r="F1095" t="str">
        <f t="shared" ref="F1095:F1122" si="17">IF(TYPE($C1095)=2,$C1095&amp;$D1095,INT($C1095&amp;$D1095))</f>
        <v>小龙卷4</v>
      </c>
      <c r="G1095">
        <f>VLOOKUP($F1095,Sheet1!$B:$L,4,0)</f>
        <v>2</v>
      </c>
      <c r="H1095">
        <f>IF($D1095&lt;4,VLOOKUP($F1095,Sheet1!$B:$L,5,0),IF(AND($D1095=4,$A1095=10),VLOOKUP($F1095,Sheet1!$B:$L,5,0),-VLOOKUP($F1095,Sheet1!$B:$L,5,0)))</f>
        <v>100</v>
      </c>
      <c r="I1095">
        <f>VLOOKUP($F1095,Sheet1!$B:$L,6,0)</f>
        <v>-200</v>
      </c>
      <c r="J1095" t="str">
        <f>IF($D1095&lt;4,VLOOKUP($F1095,Sheet1!$B:$L,7,0),IF($D1095=4,LEFT(VLOOKUP($F1095,Sheet1!$B:$L,7,0),LEN(VLOOKUP($F1095,Sheet1!$B:$L,7,0))-1)&amp;INT($A1095/10),0))</f>
        <v>action_fit_skill_xuanzhuanfengbao_1</v>
      </c>
      <c r="K1095" t="str">
        <f>VLOOKUP($F1095,Sheet1!$B:$L,8,0)</f>
        <v>action_dian_pt_hit_1</v>
      </c>
      <c r="L1095">
        <f>VLOOKUP($F1095,Sheet1!$B:$L,9,0)</f>
        <v>0</v>
      </c>
      <c r="M1095" s="61">
        <f>VLOOKUP($F1095,Sheet1!$B:$L,10,0)</f>
        <v>0</v>
      </c>
    </row>
    <row r="1096" spans="1:13">
      <c r="A1096">
        <v>20</v>
      </c>
      <c r="B1096">
        <v>1005629</v>
      </c>
      <c r="C1096" t="s">
        <v>21</v>
      </c>
      <c r="D1096">
        <v>4</v>
      </c>
      <c r="E1096" t="s">
        <v>1745</v>
      </c>
      <c r="F1096" t="str">
        <f t="shared" si="17"/>
        <v>音速索尼克4</v>
      </c>
      <c r="G1096">
        <f>VLOOKUP($F1096,Sheet1!$B:$L,4,0)</f>
        <v>2</v>
      </c>
      <c r="H1096">
        <f>IF($D1096&lt;4,VLOOKUP($F1096,Sheet1!$B:$L,5,0),IF(AND($D1096=4,$A1096=10),VLOOKUP($F1096,Sheet1!$B:$L,5,0),-VLOOKUP($F1096,Sheet1!$B:$L,5,0)))</f>
        <v>100</v>
      </c>
      <c r="I1096">
        <f>VLOOKUP($F1096,Sheet1!$B:$L,6,0)</f>
        <v>-235</v>
      </c>
      <c r="J1096" t="str">
        <f>IF($D1096&lt;4,VLOOKUP($F1096,Sheet1!$B:$L,7,0),IF($D1096=4,LEFT(VLOOKUP($F1096,Sheet1!$B:$L,7,0),LEN(VLOOKUP($F1096,Sheet1!$B:$L,7,0))-1)&amp;INT($A1096/10),0))</f>
        <v>action_fit_skill_yinsushanguang_2</v>
      </c>
      <c r="K1096" t="str">
        <f>VLOOKUP($F1096,Sheet1!$B:$L,8,0)</f>
        <v>action_hit_daoguang_zise</v>
      </c>
      <c r="L1096">
        <f>VLOOKUP($F1096,Sheet1!$B:$L,9,0)</f>
        <v>0</v>
      </c>
      <c r="M1096" s="61">
        <f>VLOOKUP($F1096,Sheet1!$B:$L,10,0)</f>
        <v>0</v>
      </c>
    </row>
    <row r="1097" spans="1:13">
      <c r="A1097">
        <v>10</v>
      </c>
      <c r="B1097">
        <v>1005629</v>
      </c>
      <c r="C1097" t="s">
        <v>21</v>
      </c>
      <c r="D1097">
        <v>4</v>
      </c>
      <c r="E1097" t="s">
        <v>1745</v>
      </c>
      <c r="F1097" t="str">
        <f t="shared" si="17"/>
        <v>音速索尼克4</v>
      </c>
      <c r="G1097">
        <f>VLOOKUP($F1097,Sheet1!$B:$L,4,0)</f>
        <v>2</v>
      </c>
      <c r="H1097">
        <f>IF($D1097&lt;4,VLOOKUP($F1097,Sheet1!$B:$L,5,0),IF(AND($D1097=4,$A1097=10),VLOOKUP($F1097,Sheet1!$B:$L,5,0),-VLOOKUP($F1097,Sheet1!$B:$L,5,0)))</f>
        <v>-100</v>
      </c>
      <c r="I1097">
        <f>VLOOKUP($F1097,Sheet1!$B:$L,6,0)</f>
        <v>-235</v>
      </c>
      <c r="J1097" t="str">
        <f>IF($D1097&lt;4,VLOOKUP($F1097,Sheet1!$B:$L,7,0),IF($D1097=4,LEFT(VLOOKUP($F1097,Sheet1!$B:$L,7,0),LEN(VLOOKUP($F1097,Sheet1!$B:$L,7,0))-1)&amp;INT($A1097/10),0))</f>
        <v>action_fit_skill_yinsushanguang_1</v>
      </c>
      <c r="K1097" t="str">
        <f>VLOOKUP($F1097,Sheet1!$B:$L,8,0)</f>
        <v>action_hit_daoguang_zise</v>
      </c>
      <c r="L1097">
        <f>VLOOKUP($F1097,Sheet1!$B:$L,9,0)</f>
        <v>0</v>
      </c>
      <c r="M1097" s="61">
        <f>VLOOKUP($F1097,Sheet1!$B:$L,10,0)</f>
        <v>0</v>
      </c>
    </row>
    <row r="1098" spans="1:13">
      <c r="A1098">
        <v>20</v>
      </c>
      <c r="B1098">
        <v>1000129</v>
      </c>
      <c r="C1098" t="s">
        <v>28</v>
      </c>
      <c r="D1098">
        <v>4</v>
      </c>
      <c r="E1098" t="s">
        <v>1745</v>
      </c>
      <c r="F1098" t="str">
        <f t="shared" si="17"/>
        <v>小龙卷4</v>
      </c>
      <c r="G1098">
        <f>VLOOKUP($F1098,Sheet1!$B:$L,4,0)</f>
        <v>2</v>
      </c>
      <c r="H1098">
        <f>IF($D1098&lt;4,VLOOKUP($F1098,Sheet1!$B:$L,5,0),IF(AND($D1098=4,$A1098=10),VLOOKUP($F1098,Sheet1!$B:$L,5,0),-VLOOKUP($F1098,Sheet1!$B:$L,5,0)))</f>
        <v>-100</v>
      </c>
      <c r="I1098">
        <f>VLOOKUP($F1098,Sheet1!$B:$L,6,0)</f>
        <v>-200</v>
      </c>
      <c r="J1098" t="str">
        <f>IF($D1098&lt;4,VLOOKUP($F1098,Sheet1!$B:$L,7,0),IF($D1098=4,LEFT(VLOOKUP($F1098,Sheet1!$B:$L,7,0),LEN(VLOOKUP($F1098,Sheet1!$B:$L,7,0))-1)&amp;INT($A1098/10),0))</f>
        <v>action_fit_skill_xuanzhuanfengbao_2</v>
      </c>
      <c r="K1098" t="str">
        <f>VLOOKUP($F1098,Sheet1!$B:$L,8,0)</f>
        <v>action_dian_pt_hit_1</v>
      </c>
      <c r="L1098">
        <f>VLOOKUP($F1098,Sheet1!$B:$L,9,0)</f>
        <v>0</v>
      </c>
      <c r="M1098" s="61">
        <f>VLOOKUP($F1098,Sheet1!$B:$L,10,0)</f>
        <v>0</v>
      </c>
    </row>
    <row r="1099" spans="1:13">
      <c r="A1099">
        <v>10</v>
      </c>
      <c r="B1099">
        <v>509001</v>
      </c>
      <c r="C1099" t="s">
        <v>994</v>
      </c>
      <c r="D1099">
        <v>5</v>
      </c>
      <c r="E1099" t="s">
        <v>1761</v>
      </c>
      <c r="F1099" t="str">
        <f t="shared" si="17"/>
        <v>5</v>
      </c>
      <c r="G1099" t="e">
        <f>VLOOKUP($F1099,Sheet1!$B:$L,4,0)</f>
        <v>#N/A</v>
      </c>
      <c r="H1099" t="e">
        <f>IF($D1099&lt;4,VLOOKUP($F1099,Sheet1!$B:$L,5,0),IF(AND($D1099=4,$A1099=10),VLOOKUP($F1099,Sheet1!$B:$L,5,0),-VLOOKUP($F1099,Sheet1!$B:$L,5,0)))</f>
        <v>#N/A</v>
      </c>
      <c r="I1099" t="e">
        <f>VLOOKUP($F1099,Sheet1!$B:$L,6,0)</f>
        <v>#N/A</v>
      </c>
      <c r="J1099">
        <f>IF($D1099&lt;4,VLOOKUP($F1099,Sheet1!$B:$L,7,0),IF($D1099=4,LEFT(VLOOKUP($F1099,Sheet1!$B:$L,7,0),LEN(VLOOKUP($F1099,Sheet1!$B:$L,7,0))-1)&amp;INT($A1099/10),0))</f>
        <v>0</v>
      </c>
      <c r="K1099" t="e">
        <f>VLOOKUP($F1099,Sheet1!$B:$L,8,0)</f>
        <v>#N/A</v>
      </c>
      <c r="L1099" t="e">
        <f>VLOOKUP($F1099,Sheet1!$B:$L,9,0)</f>
        <v>#N/A</v>
      </c>
      <c r="M1099" s="61" t="e">
        <f>VLOOKUP($F1099,Sheet1!$B:$L,10,0)</f>
        <v>#N/A</v>
      </c>
    </row>
    <row r="1100" spans="1:13">
      <c r="A1100">
        <v>10</v>
      </c>
      <c r="B1100">
        <v>509011</v>
      </c>
      <c r="C1100" t="s">
        <v>994</v>
      </c>
      <c r="D1100">
        <v>5</v>
      </c>
      <c r="E1100" t="s">
        <v>1761</v>
      </c>
      <c r="F1100" t="str">
        <f t="shared" si="17"/>
        <v>5</v>
      </c>
      <c r="G1100" t="e">
        <f>VLOOKUP($F1100,Sheet1!$B:$L,4,0)</f>
        <v>#N/A</v>
      </c>
      <c r="H1100" t="e">
        <f>IF($D1100&lt;4,VLOOKUP($F1100,Sheet1!$B:$L,5,0),IF(AND($D1100=4,$A1100=10),VLOOKUP($F1100,Sheet1!$B:$L,5,0),-VLOOKUP($F1100,Sheet1!$B:$L,5,0)))</f>
        <v>#N/A</v>
      </c>
      <c r="I1100" t="e">
        <f>VLOOKUP($F1100,Sheet1!$B:$L,6,0)</f>
        <v>#N/A</v>
      </c>
      <c r="J1100">
        <f>IF($D1100&lt;4,VLOOKUP($F1100,Sheet1!$B:$L,7,0),IF($D1100=4,LEFT(VLOOKUP($F1100,Sheet1!$B:$L,7,0),LEN(VLOOKUP($F1100,Sheet1!$B:$L,7,0))-1)&amp;INT($A1100/10),0))</f>
        <v>0</v>
      </c>
      <c r="K1100" t="e">
        <f>VLOOKUP($F1100,Sheet1!$B:$L,8,0)</f>
        <v>#N/A</v>
      </c>
      <c r="L1100" t="e">
        <f>VLOOKUP($F1100,Sheet1!$B:$L,9,0)</f>
        <v>#N/A</v>
      </c>
      <c r="M1100" s="61" t="e">
        <f>VLOOKUP($F1100,Sheet1!$B:$L,10,0)</f>
        <v>#N/A</v>
      </c>
    </row>
    <row r="1101" spans="1:13">
      <c r="A1101">
        <v>10</v>
      </c>
      <c r="B1101">
        <v>509021</v>
      </c>
      <c r="C1101" t="s">
        <v>994</v>
      </c>
      <c r="D1101">
        <v>5</v>
      </c>
      <c r="E1101" t="s">
        <v>1761</v>
      </c>
      <c r="F1101" t="str">
        <f t="shared" si="17"/>
        <v>5</v>
      </c>
      <c r="G1101" t="e">
        <f>VLOOKUP($F1101,Sheet1!$B:$L,4,0)</f>
        <v>#N/A</v>
      </c>
      <c r="H1101" t="e">
        <f>IF($D1101&lt;4,VLOOKUP($F1101,Sheet1!$B:$L,5,0),IF(AND($D1101=4,$A1101=10),VLOOKUP($F1101,Sheet1!$B:$L,5,0),-VLOOKUP($F1101,Sheet1!$B:$L,5,0)))</f>
        <v>#N/A</v>
      </c>
      <c r="I1101" t="e">
        <f>VLOOKUP($F1101,Sheet1!$B:$L,6,0)</f>
        <v>#N/A</v>
      </c>
      <c r="J1101">
        <f>IF($D1101&lt;4,VLOOKUP($F1101,Sheet1!$B:$L,7,0),IF($D1101=4,LEFT(VLOOKUP($F1101,Sheet1!$B:$L,7,0),LEN(VLOOKUP($F1101,Sheet1!$B:$L,7,0))-1)&amp;INT($A1101/10),0))</f>
        <v>0</v>
      </c>
      <c r="K1101" t="e">
        <f>VLOOKUP($F1101,Sheet1!$B:$L,8,0)</f>
        <v>#N/A</v>
      </c>
      <c r="L1101" t="e">
        <f>VLOOKUP($F1101,Sheet1!$B:$L,9,0)</f>
        <v>#N/A</v>
      </c>
      <c r="M1101" s="61" t="e">
        <f>VLOOKUP($F1101,Sheet1!$B:$L,10,0)</f>
        <v>#N/A</v>
      </c>
    </row>
    <row r="1102" spans="1:13">
      <c r="A1102">
        <v>10</v>
      </c>
      <c r="B1102">
        <v>509031</v>
      </c>
      <c r="C1102" t="s">
        <v>994</v>
      </c>
      <c r="D1102">
        <v>5</v>
      </c>
      <c r="E1102" t="s">
        <v>1761</v>
      </c>
      <c r="F1102" t="str">
        <f t="shared" si="17"/>
        <v>5</v>
      </c>
      <c r="G1102" t="e">
        <f>VLOOKUP($F1102,Sheet1!$B:$L,4,0)</f>
        <v>#N/A</v>
      </c>
      <c r="H1102" t="e">
        <f>IF($D1102&lt;4,VLOOKUP($F1102,Sheet1!$B:$L,5,0),IF(AND($D1102=4,$A1102=10),VLOOKUP($F1102,Sheet1!$B:$L,5,0),-VLOOKUP($F1102,Sheet1!$B:$L,5,0)))</f>
        <v>#N/A</v>
      </c>
      <c r="I1102" t="e">
        <f>VLOOKUP($F1102,Sheet1!$B:$L,6,0)</f>
        <v>#N/A</v>
      </c>
      <c r="J1102">
        <f>IF($D1102&lt;4,VLOOKUP($F1102,Sheet1!$B:$L,7,0),IF($D1102=4,LEFT(VLOOKUP($F1102,Sheet1!$B:$L,7,0),LEN(VLOOKUP($F1102,Sheet1!$B:$L,7,0))-1)&amp;INT($A1102/10),0))</f>
        <v>0</v>
      </c>
      <c r="K1102" t="e">
        <f>VLOOKUP($F1102,Sheet1!$B:$L,8,0)</f>
        <v>#N/A</v>
      </c>
      <c r="L1102" t="e">
        <f>VLOOKUP($F1102,Sheet1!$B:$L,9,0)</f>
        <v>#N/A</v>
      </c>
      <c r="M1102" s="61" t="e">
        <f>VLOOKUP($F1102,Sheet1!$B:$L,10,0)</f>
        <v>#N/A</v>
      </c>
    </row>
    <row r="1103" spans="1:13">
      <c r="A1103">
        <v>10</v>
      </c>
      <c r="B1103">
        <v>509041</v>
      </c>
      <c r="C1103" t="s">
        <v>994</v>
      </c>
      <c r="D1103">
        <v>5</v>
      </c>
      <c r="E1103" t="s">
        <v>1761</v>
      </c>
      <c r="F1103" t="str">
        <f t="shared" si="17"/>
        <v>5</v>
      </c>
      <c r="G1103" t="e">
        <f>VLOOKUP($F1103,Sheet1!$B:$L,4,0)</f>
        <v>#N/A</v>
      </c>
      <c r="H1103" t="e">
        <f>IF($D1103&lt;4,VLOOKUP($F1103,Sheet1!$B:$L,5,0),IF(AND($D1103=4,$A1103=10),VLOOKUP($F1103,Sheet1!$B:$L,5,0),-VLOOKUP($F1103,Sheet1!$B:$L,5,0)))</f>
        <v>#N/A</v>
      </c>
      <c r="I1103" t="e">
        <f>VLOOKUP($F1103,Sheet1!$B:$L,6,0)</f>
        <v>#N/A</v>
      </c>
      <c r="J1103">
        <f>IF($D1103&lt;4,VLOOKUP($F1103,Sheet1!$B:$L,7,0),IF($D1103=4,LEFT(VLOOKUP($F1103,Sheet1!$B:$L,7,0),LEN(VLOOKUP($F1103,Sheet1!$B:$L,7,0))-1)&amp;INT($A1103/10),0))</f>
        <v>0</v>
      </c>
      <c r="K1103" t="e">
        <f>VLOOKUP($F1103,Sheet1!$B:$L,8,0)</f>
        <v>#N/A</v>
      </c>
      <c r="L1103" t="e">
        <f>VLOOKUP($F1103,Sheet1!$B:$L,9,0)</f>
        <v>#N/A</v>
      </c>
      <c r="M1103" s="61" t="e">
        <f>VLOOKUP($F1103,Sheet1!$B:$L,10,0)</f>
        <v>#N/A</v>
      </c>
    </row>
    <row r="1104" spans="1:13">
      <c r="A1104">
        <v>10</v>
      </c>
      <c r="B1104">
        <v>509051</v>
      </c>
      <c r="C1104" t="s">
        <v>994</v>
      </c>
      <c r="D1104">
        <v>5</v>
      </c>
      <c r="E1104" t="s">
        <v>1761</v>
      </c>
      <c r="F1104" t="str">
        <f t="shared" si="17"/>
        <v>5</v>
      </c>
      <c r="G1104" t="e">
        <f>VLOOKUP($F1104,Sheet1!$B:$L,4,0)</f>
        <v>#N/A</v>
      </c>
      <c r="H1104" t="e">
        <f>IF($D1104&lt;4,VLOOKUP($F1104,Sheet1!$B:$L,5,0),IF(AND($D1104=4,$A1104=10),VLOOKUP($F1104,Sheet1!$B:$L,5,0),-VLOOKUP($F1104,Sheet1!$B:$L,5,0)))</f>
        <v>#N/A</v>
      </c>
      <c r="I1104" t="e">
        <f>VLOOKUP($F1104,Sheet1!$B:$L,6,0)</f>
        <v>#N/A</v>
      </c>
      <c r="J1104">
        <f>IF($D1104&lt;4,VLOOKUP($F1104,Sheet1!$B:$L,7,0),IF($D1104=4,LEFT(VLOOKUP($F1104,Sheet1!$B:$L,7,0),LEN(VLOOKUP($F1104,Sheet1!$B:$L,7,0))-1)&amp;INT($A1104/10),0))</f>
        <v>0</v>
      </c>
      <c r="K1104" t="e">
        <f>VLOOKUP($F1104,Sheet1!$B:$L,8,0)</f>
        <v>#N/A</v>
      </c>
      <c r="L1104" t="e">
        <f>VLOOKUP($F1104,Sheet1!$B:$L,9,0)</f>
        <v>#N/A</v>
      </c>
      <c r="M1104" s="61" t="e">
        <f>VLOOKUP($F1104,Sheet1!$B:$L,10,0)</f>
        <v>#N/A</v>
      </c>
    </row>
    <row r="1105" spans="1:13">
      <c r="A1105">
        <v>10</v>
      </c>
      <c r="B1105">
        <v>509002</v>
      </c>
      <c r="C1105" t="s">
        <v>994</v>
      </c>
      <c r="D1105">
        <v>6</v>
      </c>
      <c r="E1105" t="s">
        <v>1761</v>
      </c>
      <c r="F1105" t="str">
        <f t="shared" si="17"/>
        <v>6</v>
      </c>
      <c r="G1105" t="e">
        <f>VLOOKUP($F1105,Sheet1!$B:$L,4,0)</f>
        <v>#N/A</v>
      </c>
      <c r="H1105" t="e">
        <f>IF($D1105&lt;4,VLOOKUP($F1105,Sheet1!$B:$L,5,0),IF(AND($D1105=4,$A1105=10),VLOOKUP($F1105,Sheet1!$B:$L,5,0),-VLOOKUP($F1105,Sheet1!$B:$L,5,0)))</f>
        <v>#N/A</v>
      </c>
      <c r="I1105" t="e">
        <f>VLOOKUP($F1105,Sheet1!$B:$L,6,0)</f>
        <v>#N/A</v>
      </c>
      <c r="J1105">
        <f>IF($D1105&lt;4,VLOOKUP($F1105,Sheet1!$B:$L,7,0),IF($D1105=4,LEFT(VLOOKUP($F1105,Sheet1!$B:$L,7,0),LEN(VLOOKUP($F1105,Sheet1!$B:$L,7,0))-1)&amp;INT($A1105/10),0))</f>
        <v>0</v>
      </c>
      <c r="K1105" t="e">
        <f>VLOOKUP($F1105,Sheet1!$B:$L,8,0)</f>
        <v>#N/A</v>
      </c>
      <c r="L1105" t="e">
        <f>VLOOKUP($F1105,Sheet1!$B:$L,9,0)</f>
        <v>#N/A</v>
      </c>
      <c r="M1105" s="61" t="e">
        <f>VLOOKUP($F1105,Sheet1!$B:$L,10,0)</f>
        <v>#N/A</v>
      </c>
    </row>
    <row r="1106" spans="1:13">
      <c r="A1106">
        <v>10</v>
      </c>
      <c r="B1106">
        <v>509012</v>
      </c>
      <c r="C1106" t="s">
        <v>994</v>
      </c>
      <c r="D1106">
        <v>6</v>
      </c>
      <c r="E1106" t="s">
        <v>1761</v>
      </c>
      <c r="F1106" t="str">
        <f t="shared" si="17"/>
        <v>6</v>
      </c>
      <c r="G1106" t="e">
        <f>VLOOKUP($F1106,Sheet1!$B:$L,4,0)</f>
        <v>#N/A</v>
      </c>
      <c r="H1106" t="e">
        <f>IF($D1106&lt;4,VLOOKUP($F1106,Sheet1!$B:$L,5,0),IF(AND($D1106=4,$A1106=10),VLOOKUP($F1106,Sheet1!$B:$L,5,0),-VLOOKUP($F1106,Sheet1!$B:$L,5,0)))</f>
        <v>#N/A</v>
      </c>
      <c r="I1106" t="e">
        <f>VLOOKUP($F1106,Sheet1!$B:$L,6,0)</f>
        <v>#N/A</v>
      </c>
      <c r="J1106">
        <f>IF($D1106&lt;4,VLOOKUP($F1106,Sheet1!$B:$L,7,0),IF($D1106=4,LEFT(VLOOKUP($F1106,Sheet1!$B:$L,7,0),LEN(VLOOKUP($F1106,Sheet1!$B:$L,7,0))-1)&amp;INT($A1106/10),0))</f>
        <v>0</v>
      </c>
      <c r="K1106" t="e">
        <f>VLOOKUP($F1106,Sheet1!$B:$L,8,0)</f>
        <v>#N/A</v>
      </c>
      <c r="L1106" t="e">
        <f>VLOOKUP($F1106,Sheet1!$B:$L,9,0)</f>
        <v>#N/A</v>
      </c>
      <c r="M1106" s="61" t="e">
        <f>VLOOKUP($F1106,Sheet1!$B:$L,10,0)</f>
        <v>#N/A</v>
      </c>
    </row>
    <row r="1107" spans="1:13">
      <c r="A1107">
        <v>10</v>
      </c>
      <c r="B1107">
        <v>509022</v>
      </c>
      <c r="C1107" t="s">
        <v>994</v>
      </c>
      <c r="D1107">
        <v>6</v>
      </c>
      <c r="E1107" t="s">
        <v>1761</v>
      </c>
      <c r="F1107" t="str">
        <f t="shared" si="17"/>
        <v>6</v>
      </c>
      <c r="G1107" t="e">
        <f>VLOOKUP($F1107,Sheet1!$B:$L,4,0)</f>
        <v>#N/A</v>
      </c>
      <c r="H1107" t="e">
        <f>IF($D1107&lt;4,VLOOKUP($F1107,Sheet1!$B:$L,5,0),IF(AND($D1107=4,$A1107=10),VLOOKUP($F1107,Sheet1!$B:$L,5,0),-VLOOKUP($F1107,Sheet1!$B:$L,5,0)))</f>
        <v>#N/A</v>
      </c>
      <c r="I1107" t="e">
        <f>VLOOKUP($F1107,Sheet1!$B:$L,6,0)</f>
        <v>#N/A</v>
      </c>
      <c r="J1107">
        <f>IF($D1107&lt;4,VLOOKUP($F1107,Sheet1!$B:$L,7,0),IF($D1107=4,LEFT(VLOOKUP($F1107,Sheet1!$B:$L,7,0),LEN(VLOOKUP($F1107,Sheet1!$B:$L,7,0))-1)&amp;INT($A1107/10),0))</f>
        <v>0</v>
      </c>
      <c r="K1107" t="e">
        <f>VLOOKUP($F1107,Sheet1!$B:$L,8,0)</f>
        <v>#N/A</v>
      </c>
      <c r="L1107" t="e">
        <f>VLOOKUP($F1107,Sheet1!$B:$L,9,0)</f>
        <v>#N/A</v>
      </c>
      <c r="M1107" s="61" t="e">
        <f>VLOOKUP($F1107,Sheet1!$B:$L,10,0)</f>
        <v>#N/A</v>
      </c>
    </row>
    <row r="1108" spans="1:13">
      <c r="A1108">
        <v>10</v>
      </c>
      <c r="B1108">
        <v>509032</v>
      </c>
      <c r="C1108" t="s">
        <v>994</v>
      </c>
      <c r="D1108">
        <v>6</v>
      </c>
      <c r="E1108" t="s">
        <v>1761</v>
      </c>
      <c r="F1108" t="str">
        <f t="shared" si="17"/>
        <v>6</v>
      </c>
      <c r="G1108" t="e">
        <f>VLOOKUP($F1108,Sheet1!$B:$L,4,0)</f>
        <v>#N/A</v>
      </c>
      <c r="H1108" t="e">
        <f>IF($D1108&lt;4,VLOOKUP($F1108,Sheet1!$B:$L,5,0),IF(AND($D1108=4,$A1108=10),VLOOKUP($F1108,Sheet1!$B:$L,5,0),-VLOOKUP($F1108,Sheet1!$B:$L,5,0)))</f>
        <v>#N/A</v>
      </c>
      <c r="I1108" t="e">
        <f>VLOOKUP($F1108,Sheet1!$B:$L,6,0)</f>
        <v>#N/A</v>
      </c>
      <c r="J1108">
        <f>IF($D1108&lt;4,VLOOKUP($F1108,Sheet1!$B:$L,7,0),IF($D1108=4,LEFT(VLOOKUP($F1108,Sheet1!$B:$L,7,0),LEN(VLOOKUP($F1108,Sheet1!$B:$L,7,0))-1)&amp;INT($A1108/10),0))</f>
        <v>0</v>
      </c>
      <c r="K1108" t="e">
        <f>VLOOKUP($F1108,Sheet1!$B:$L,8,0)</f>
        <v>#N/A</v>
      </c>
      <c r="L1108" t="e">
        <f>VLOOKUP($F1108,Sheet1!$B:$L,9,0)</f>
        <v>#N/A</v>
      </c>
      <c r="M1108" s="61" t="e">
        <f>VLOOKUP($F1108,Sheet1!$B:$L,10,0)</f>
        <v>#N/A</v>
      </c>
    </row>
    <row r="1109" spans="1:13">
      <c r="A1109">
        <v>10</v>
      </c>
      <c r="B1109">
        <v>509042</v>
      </c>
      <c r="C1109" t="s">
        <v>994</v>
      </c>
      <c r="D1109">
        <v>6</v>
      </c>
      <c r="E1109" t="s">
        <v>1761</v>
      </c>
      <c r="F1109" t="str">
        <f t="shared" si="17"/>
        <v>6</v>
      </c>
      <c r="G1109" t="e">
        <f>VLOOKUP($F1109,Sheet1!$B:$L,4,0)</f>
        <v>#N/A</v>
      </c>
      <c r="H1109" t="e">
        <f>IF($D1109&lt;4,VLOOKUP($F1109,Sheet1!$B:$L,5,0),IF(AND($D1109=4,$A1109=10),VLOOKUP($F1109,Sheet1!$B:$L,5,0),-VLOOKUP($F1109,Sheet1!$B:$L,5,0)))</f>
        <v>#N/A</v>
      </c>
      <c r="I1109" t="e">
        <f>VLOOKUP($F1109,Sheet1!$B:$L,6,0)</f>
        <v>#N/A</v>
      </c>
      <c r="J1109">
        <f>IF($D1109&lt;4,VLOOKUP($F1109,Sheet1!$B:$L,7,0),IF($D1109=4,LEFT(VLOOKUP($F1109,Sheet1!$B:$L,7,0),LEN(VLOOKUP($F1109,Sheet1!$B:$L,7,0))-1)&amp;INT($A1109/10),0))</f>
        <v>0</v>
      </c>
      <c r="K1109" t="e">
        <f>VLOOKUP($F1109,Sheet1!$B:$L,8,0)</f>
        <v>#N/A</v>
      </c>
      <c r="L1109" t="e">
        <f>VLOOKUP($F1109,Sheet1!$B:$L,9,0)</f>
        <v>#N/A</v>
      </c>
      <c r="M1109" s="61" t="e">
        <f>VLOOKUP($F1109,Sheet1!$B:$L,10,0)</f>
        <v>#N/A</v>
      </c>
    </row>
    <row r="1110" spans="1:13">
      <c r="A1110">
        <v>10</v>
      </c>
      <c r="B1110">
        <v>509052</v>
      </c>
      <c r="C1110" t="s">
        <v>994</v>
      </c>
      <c r="D1110">
        <v>6</v>
      </c>
      <c r="E1110" t="s">
        <v>1761</v>
      </c>
      <c r="F1110" t="str">
        <f t="shared" si="17"/>
        <v>6</v>
      </c>
      <c r="G1110" t="e">
        <f>VLOOKUP($F1110,Sheet1!$B:$L,4,0)</f>
        <v>#N/A</v>
      </c>
      <c r="H1110" t="e">
        <f>IF($D1110&lt;4,VLOOKUP($F1110,Sheet1!$B:$L,5,0),IF(AND($D1110=4,$A1110=10),VLOOKUP($F1110,Sheet1!$B:$L,5,0),-VLOOKUP($F1110,Sheet1!$B:$L,5,0)))</f>
        <v>#N/A</v>
      </c>
      <c r="I1110" t="e">
        <f>VLOOKUP($F1110,Sheet1!$B:$L,6,0)</f>
        <v>#N/A</v>
      </c>
      <c r="J1110">
        <f>IF($D1110&lt;4,VLOOKUP($F1110,Sheet1!$B:$L,7,0),IF($D1110=4,LEFT(VLOOKUP($F1110,Sheet1!$B:$L,7,0),LEN(VLOOKUP($F1110,Sheet1!$B:$L,7,0))-1)&amp;INT($A1110/10),0))</f>
        <v>0</v>
      </c>
      <c r="K1110" t="e">
        <f>VLOOKUP($F1110,Sheet1!$B:$L,8,0)</f>
        <v>#N/A</v>
      </c>
      <c r="L1110" t="e">
        <f>VLOOKUP($F1110,Sheet1!$B:$L,9,0)</f>
        <v>#N/A</v>
      </c>
      <c r="M1110" s="61" t="e">
        <f>VLOOKUP($F1110,Sheet1!$B:$L,10,0)</f>
        <v>#N/A</v>
      </c>
    </row>
    <row r="1111" spans="1:13">
      <c r="A1111">
        <v>10</v>
      </c>
      <c r="B1111">
        <v>510001</v>
      </c>
      <c r="C1111" t="s">
        <v>994</v>
      </c>
      <c r="D1111">
        <v>5</v>
      </c>
      <c r="E1111" t="s">
        <v>1761</v>
      </c>
      <c r="F1111" t="str">
        <f t="shared" si="17"/>
        <v>5</v>
      </c>
      <c r="G1111" t="e">
        <f>VLOOKUP($F1111,Sheet1!$B:$L,4,0)</f>
        <v>#N/A</v>
      </c>
      <c r="H1111" t="e">
        <f>IF($D1111&lt;4,VLOOKUP($F1111,Sheet1!$B:$L,5,0),IF(AND($D1111=4,$A1111=10),VLOOKUP($F1111,Sheet1!$B:$L,5,0),-VLOOKUP($F1111,Sheet1!$B:$L,5,0)))</f>
        <v>#N/A</v>
      </c>
      <c r="I1111" t="e">
        <f>VLOOKUP($F1111,Sheet1!$B:$L,6,0)</f>
        <v>#N/A</v>
      </c>
      <c r="J1111">
        <f>IF($D1111&lt;4,VLOOKUP($F1111,Sheet1!$B:$L,7,0),IF($D1111=4,LEFT(VLOOKUP($F1111,Sheet1!$B:$L,7,0),LEN(VLOOKUP($F1111,Sheet1!$B:$L,7,0))-1)&amp;INT($A1111/10),0))</f>
        <v>0</v>
      </c>
      <c r="K1111" t="e">
        <f>VLOOKUP($F1111,Sheet1!$B:$L,8,0)</f>
        <v>#N/A</v>
      </c>
      <c r="L1111" t="e">
        <f>VLOOKUP($F1111,Sheet1!$B:$L,9,0)</f>
        <v>#N/A</v>
      </c>
      <c r="M1111" s="61" t="e">
        <f>VLOOKUP($F1111,Sheet1!$B:$L,10,0)</f>
        <v>#N/A</v>
      </c>
    </row>
    <row r="1112" spans="1:13">
      <c r="A1112">
        <v>10</v>
      </c>
      <c r="B1112">
        <v>510011</v>
      </c>
      <c r="C1112" t="s">
        <v>994</v>
      </c>
      <c r="D1112">
        <v>5</v>
      </c>
      <c r="E1112" t="s">
        <v>1761</v>
      </c>
      <c r="F1112" t="str">
        <f t="shared" si="17"/>
        <v>5</v>
      </c>
      <c r="G1112" t="e">
        <f>VLOOKUP($F1112,Sheet1!$B:$L,4,0)</f>
        <v>#N/A</v>
      </c>
      <c r="H1112" t="e">
        <f>IF($D1112&lt;4,VLOOKUP($F1112,Sheet1!$B:$L,5,0),IF(AND($D1112=4,$A1112=10),VLOOKUP($F1112,Sheet1!$B:$L,5,0),-VLOOKUP($F1112,Sheet1!$B:$L,5,0)))</f>
        <v>#N/A</v>
      </c>
      <c r="I1112" t="e">
        <f>VLOOKUP($F1112,Sheet1!$B:$L,6,0)</f>
        <v>#N/A</v>
      </c>
      <c r="J1112">
        <f>IF($D1112&lt;4,VLOOKUP($F1112,Sheet1!$B:$L,7,0),IF($D1112=4,LEFT(VLOOKUP($F1112,Sheet1!$B:$L,7,0),LEN(VLOOKUP($F1112,Sheet1!$B:$L,7,0))-1)&amp;INT($A1112/10),0))</f>
        <v>0</v>
      </c>
      <c r="K1112" t="e">
        <f>VLOOKUP($F1112,Sheet1!$B:$L,8,0)</f>
        <v>#N/A</v>
      </c>
      <c r="L1112" t="e">
        <f>VLOOKUP($F1112,Sheet1!$B:$L,9,0)</f>
        <v>#N/A</v>
      </c>
      <c r="M1112" s="61" t="e">
        <f>VLOOKUP($F1112,Sheet1!$B:$L,10,0)</f>
        <v>#N/A</v>
      </c>
    </row>
    <row r="1113" spans="1:13">
      <c r="A1113">
        <v>10</v>
      </c>
      <c r="B1113">
        <v>510021</v>
      </c>
      <c r="C1113" t="s">
        <v>994</v>
      </c>
      <c r="D1113">
        <v>5</v>
      </c>
      <c r="E1113" t="s">
        <v>1761</v>
      </c>
      <c r="F1113" t="str">
        <f t="shared" si="17"/>
        <v>5</v>
      </c>
      <c r="G1113" t="e">
        <f>VLOOKUP($F1113,Sheet1!$B:$L,4,0)</f>
        <v>#N/A</v>
      </c>
      <c r="H1113" t="e">
        <f>IF($D1113&lt;4,VLOOKUP($F1113,Sheet1!$B:$L,5,0),IF(AND($D1113=4,$A1113=10),VLOOKUP($F1113,Sheet1!$B:$L,5,0),-VLOOKUP($F1113,Sheet1!$B:$L,5,0)))</f>
        <v>#N/A</v>
      </c>
      <c r="I1113" t="e">
        <f>VLOOKUP($F1113,Sheet1!$B:$L,6,0)</f>
        <v>#N/A</v>
      </c>
      <c r="J1113">
        <f>IF($D1113&lt;4,VLOOKUP($F1113,Sheet1!$B:$L,7,0),IF($D1113=4,LEFT(VLOOKUP($F1113,Sheet1!$B:$L,7,0),LEN(VLOOKUP($F1113,Sheet1!$B:$L,7,0))-1)&amp;INT($A1113/10),0))</f>
        <v>0</v>
      </c>
      <c r="K1113" t="e">
        <f>VLOOKUP($F1113,Sheet1!$B:$L,8,0)</f>
        <v>#N/A</v>
      </c>
      <c r="L1113" t="e">
        <f>VLOOKUP($F1113,Sheet1!$B:$L,9,0)</f>
        <v>#N/A</v>
      </c>
      <c r="M1113" s="61" t="e">
        <f>VLOOKUP($F1113,Sheet1!$B:$L,10,0)</f>
        <v>#N/A</v>
      </c>
    </row>
    <row r="1114" spans="1:13">
      <c r="A1114">
        <v>10</v>
      </c>
      <c r="B1114">
        <v>510031</v>
      </c>
      <c r="C1114" t="s">
        <v>994</v>
      </c>
      <c r="D1114">
        <v>5</v>
      </c>
      <c r="E1114" t="s">
        <v>1761</v>
      </c>
      <c r="F1114" t="str">
        <f t="shared" si="17"/>
        <v>5</v>
      </c>
      <c r="G1114" t="e">
        <f>VLOOKUP($F1114,Sheet1!$B:$L,4,0)</f>
        <v>#N/A</v>
      </c>
      <c r="H1114" t="e">
        <f>IF($D1114&lt;4,VLOOKUP($F1114,Sheet1!$B:$L,5,0),IF(AND($D1114=4,$A1114=10),VLOOKUP($F1114,Sheet1!$B:$L,5,0),-VLOOKUP($F1114,Sheet1!$B:$L,5,0)))</f>
        <v>#N/A</v>
      </c>
      <c r="I1114" t="e">
        <f>VLOOKUP($F1114,Sheet1!$B:$L,6,0)</f>
        <v>#N/A</v>
      </c>
      <c r="J1114">
        <f>IF($D1114&lt;4,VLOOKUP($F1114,Sheet1!$B:$L,7,0),IF($D1114=4,LEFT(VLOOKUP($F1114,Sheet1!$B:$L,7,0),LEN(VLOOKUP($F1114,Sheet1!$B:$L,7,0))-1)&amp;INT($A1114/10),0))</f>
        <v>0</v>
      </c>
      <c r="K1114" t="e">
        <f>VLOOKUP($F1114,Sheet1!$B:$L,8,0)</f>
        <v>#N/A</v>
      </c>
      <c r="L1114" t="e">
        <f>VLOOKUP($F1114,Sheet1!$B:$L,9,0)</f>
        <v>#N/A</v>
      </c>
      <c r="M1114" s="61" t="e">
        <f>VLOOKUP($F1114,Sheet1!$B:$L,10,0)</f>
        <v>#N/A</v>
      </c>
    </row>
    <row r="1115" spans="1:13">
      <c r="A1115">
        <v>10</v>
      </c>
      <c r="B1115">
        <v>510041</v>
      </c>
      <c r="C1115" t="s">
        <v>994</v>
      </c>
      <c r="D1115">
        <v>5</v>
      </c>
      <c r="E1115" t="s">
        <v>1761</v>
      </c>
      <c r="F1115" t="str">
        <f t="shared" si="17"/>
        <v>5</v>
      </c>
      <c r="G1115" t="e">
        <f>VLOOKUP($F1115,Sheet1!$B:$L,4,0)</f>
        <v>#N/A</v>
      </c>
      <c r="H1115" t="e">
        <f>IF($D1115&lt;4,VLOOKUP($F1115,Sheet1!$B:$L,5,0),IF(AND($D1115=4,$A1115=10),VLOOKUP($F1115,Sheet1!$B:$L,5,0),-VLOOKUP($F1115,Sheet1!$B:$L,5,0)))</f>
        <v>#N/A</v>
      </c>
      <c r="I1115" t="e">
        <f>VLOOKUP($F1115,Sheet1!$B:$L,6,0)</f>
        <v>#N/A</v>
      </c>
      <c r="J1115">
        <f>IF($D1115&lt;4,VLOOKUP($F1115,Sheet1!$B:$L,7,0),IF($D1115=4,LEFT(VLOOKUP($F1115,Sheet1!$B:$L,7,0),LEN(VLOOKUP($F1115,Sheet1!$B:$L,7,0))-1)&amp;INT($A1115/10),0))</f>
        <v>0</v>
      </c>
      <c r="K1115" t="e">
        <f>VLOOKUP($F1115,Sheet1!$B:$L,8,0)</f>
        <v>#N/A</v>
      </c>
      <c r="L1115" t="e">
        <f>VLOOKUP($F1115,Sheet1!$B:$L,9,0)</f>
        <v>#N/A</v>
      </c>
      <c r="M1115" s="61" t="e">
        <f>VLOOKUP($F1115,Sheet1!$B:$L,10,0)</f>
        <v>#N/A</v>
      </c>
    </row>
    <row r="1116" spans="1:13">
      <c r="A1116">
        <v>10</v>
      </c>
      <c r="B1116">
        <v>510051</v>
      </c>
      <c r="C1116" t="s">
        <v>994</v>
      </c>
      <c r="D1116">
        <v>5</v>
      </c>
      <c r="E1116" t="s">
        <v>1761</v>
      </c>
      <c r="F1116" t="str">
        <f t="shared" si="17"/>
        <v>5</v>
      </c>
      <c r="G1116" t="e">
        <f>VLOOKUP($F1116,Sheet1!$B:$L,4,0)</f>
        <v>#N/A</v>
      </c>
      <c r="H1116" t="e">
        <f>IF($D1116&lt;4,VLOOKUP($F1116,Sheet1!$B:$L,5,0),IF(AND($D1116=4,$A1116=10),VLOOKUP($F1116,Sheet1!$B:$L,5,0),-VLOOKUP($F1116,Sheet1!$B:$L,5,0)))</f>
        <v>#N/A</v>
      </c>
      <c r="I1116" t="e">
        <f>VLOOKUP($F1116,Sheet1!$B:$L,6,0)</f>
        <v>#N/A</v>
      </c>
      <c r="J1116">
        <f>IF($D1116&lt;4,VLOOKUP($F1116,Sheet1!$B:$L,7,0),IF($D1116=4,LEFT(VLOOKUP($F1116,Sheet1!$B:$L,7,0),LEN(VLOOKUP($F1116,Sheet1!$B:$L,7,0))-1)&amp;INT($A1116/10),0))</f>
        <v>0</v>
      </c>
      <c r="K1116" t="e">
        <f>VLOOKUP($F1116,Sheet1!$B:$L,8,0)</f>
        <v>#N/A</v>
      </c>
      <c r="L1116" t="e">
        <f>VLOOKUP($F1116,Sheet1!$B:$L,9,0)</f>
        <v>#N/A</v>
      </c>
      <c r="M1116" s="61" t="e">
        <f>VLOOKUP($F1116,Sheet1!$B:$L,10,0)</f>
        <v>#N/A</v>
      </c>
    </row>
    <row r="1117" spans="1:13">
      <c r="A1117">
        <v>10</v>
      </c>
      <c r="B1117">
        <v>510002</v>
      </c>
      <c r="C1117" t="s">
        <v>994</v>
      </c>
      <c r="D1117">
        <v>6</v>
      </c>
      <c r="E1117" t="s">
        <v>1761</v>
      </c>
      <c r="F1117" t="str">
        <f t="shared" si="17"/>
        <v>6</v>
      </c>
      <c r="G1117" t="e">
        <f>VLOOKUP($F1117,Sheet1!$B:$L,4,0)</f>
        <v>#N/A</v>
      </c>
      <c r="H1117" t="e">
        <f>IF($D1117&lt;4,VLOOKUP($F1117,Sheet1!$B:$L,5,0),IF(AND($D1117=4,$A1117=10),VLOOKUP($F1117,Sheet1!$B:$L,5,0),-VLOOKUP($F1117,Sheet1!$B:$L,5,0)))</f>
        <v>#N/A</v>
      </c>
      <c r="I1117" t="e">
        <f>VLOOKUP($F1117,Sheet1!$B:$L,6,0)</f>
        <v>#N/A</v>
      </c>
      <c r="J1117">
        <f>IF($D1117&lt;4,VLOOKUP($F1117,Sheet1!$B:$L,7,0),IF($D1117=4,LEFT(VLOOKUP($F1117,Sheet1!$B:$L,7,0),LEN(VLOOKUP($F1117,Sheet1!$B:$L,7,0))-1)&amp;INT($A1117/10),0))</f>
        <v>0</v>
      </c>
      <c r="K1117" t="e">
        <f>VLOOKUP($F1117,Sheet1!$B:$L,8,0)</f>
        <v>#N/A</v>
      </c>
      <c r="L1117" t="e">
        <f>VLOOKUP($F1117,Sheet1!$B:$L,9,0)</f>
        <v>#N/A</v>
      </c>
      <c r="M1117" s="61" t="e">
        <f>VLOOKUP($F1117,Sheet1!$B:$L,10,0)</f>
        <v>#N/A</v>
      </c>
    </row>
    <row r="1118" spans="1:13">
      <c r="A1118">
        <v>10</v>
      </c>
      <c r="B1118">
        <v>510012</v>
      </c>
      <c r="C1118" t="s">
        <v>994</v>
      </c>
      <c r="D1118">
        <v>6</v>
      </c>
      <c r="E1118" t="s">
        <v>1761</v>
      </c>
      <c r="F1118" t="str">
        <f t="shared" si="17"/>
        <v>6</v>
      </c>
      <c r="G1118" t="e">
        <f>VLOOKUP($F1118,Sheet1!$B:$L,4,0)</f>
        <v>#N/A</v>
      </c>
      <c r="H1118" t="e">
        <f>IF($D1118&lt;4,VLOOKUP($F1118,Sheet1!$B:$L,5,0),IF(AND($D1118=4,$A1118=10),VLOOKUP($F1118,Sheet1!$B:$L,5,0),-VLOOKUP($F1118,Sheet1!$B:$L,5,0)))</f>
        <v>#N/A</v>
      </c>
      <c r="I1118" t="e">
        <f>VLOOKUP($F1118,Sheet1!$B:$L,6,0)</f>
        <v>#N/A</v>
      </c>
      <c r="J1118">
        <f>IF($D1118&lt;4,VLOOKUP($F1118,Sheet1!$B:$L,7,0),IF($D1118=4,LEFT(VLOOKUP($F1118,Sheet1!$B:$L,7,0),LEN(VLOOKUP($F1118,Sheet1!$B:$L,7,0))-1)&amp;INT($A1118/10),0))</f>
        <v>0</v>
      </c>
      <c r="K1118" t="e">
        <f>VLOOKUP($F1118,Sheet1!$B:$L,8,0)</f>
        <v>#N/A</v>
      </c>
      <c r="L1118" t="e">
        <f>VLOOKUP($F1118,Sheet1!$B:$L,9,0)</f>
        <v>#N/A</v>
      </c>
      <c r="M1118" s="61" t="e">
        <f>VLOOKUP($F1118,Sheet1!$B:$L,10,0)</f>
        <v>#N/A</v>
      </c>
    </row>
    <row r="1119" spans="1:13">
      <c r="A1119">
        <v>10</v>
      </c>
      <c r="B1119">
        <v>510022</v>
      </c>
      <c r="C1119" t="s">
        <v>994</v>
      </c>
      <c r="D1119">
        <v>6</v>
      </c>
      <c r="E1119" t="s">
        <v>1761</v>
      </c>
      <c r="F1119" t="str">
        <f t="shared" si="17"/>
        <v>6</v>
      </c>
      <c r="G1119" t="e">
        <f>VLOOKUP($F1119,Sheet1!$B:$L,4,0)</f>
        <v>#N/A</v>
      </c>
      <c r="H1119" t="e">
        <f>IF($D1119&lt;4,VLOOKUP($F1119,Sheet1!$B:$L,5,0),IF(AND($D1119=4,$A1119=10),VLOOKUP($F1119,Sheet1!$B:$L,5,0),-VLOOKUP($F1119,Sheet1!$B:$L,5,0)))</f>
        <v>#N/A</v>
      </c>
      <c r="I1119" t="e">
        <f>VLOOKUP($F1119,Sheet1!$B:$L,6,0)</f>
        <v>#N/A</v>
      </c>
      <c r="J1119">
        <f>IF($D1119&lt;4,VLOOKUP($F1119,Sheet1!$B:$L,7,0),IF($D1119=4,LEFT(VLOOKUP($F1119,Sheet1!$B:$L,7,0),LEN(VLOOKUP($F1119,Sheet1!$B:$L,7,0))-1)&amp;INT($A1119/10),0))</f>
        <v>0</v>
      </c>
      <c r="K1119" t="e">
        <f>VLOOKUP($F1119,Sheet1!$B:$L,8,0)</f>
        <v>#N/A</v>
      </c>
      <c r="L1119" t="e">
        <f>VLOOKUP($F1119,Sheet1!$B:$L,9,0)</f>
        <v>#N/A</v>
      </c>
      <c r="M1119" s="61" t="e">
        <f>VLOOKUP($F1119,Sheet1!$B:$L,10,0)</f>
        <v>#N/A</v>
      </c>
    </row>
    <row r="1120" spans="1:13">
      <c r="A1120">
        <v>10</v>
      </c>
      <c r="B1120">
        <v>510032</v>
      </c>
      <c r="C1120" t="s">
        <v>994</v>
      </c>
      <c r="D1120">
        <v>6</v>
      </c>
      <c r="E1120" t="s">
        <v>1761</v>
      </c>
      <c r="F1120" t="str">
        <f t="shared" si="17"/>
        <v>6</v>
      </c>
      <c r="G1120" t="e">
        <f>VLOOKUP($F1120,Sheet1!$B:$L,4,0)</f>
        <v>#N/A</v>
      </c>
      <c r="H1120" t="e">
        <f>IF($D1120&lt;4,VLOOKUP($F1120,Sheet1!$B:$L,5,0),IF(AND($D1120=4,$A1120=10),VLOOKUP($F1120,Sheet1!$B:$L,5,0),-VLOOKUP($F1120,Sheet1!$B:$L,5,0)))</f>
        <v>#N/A</v>
      </c>
      <c r="I1120" t="e">
        <f>VLOOKUP($F1120,Sheet1!$B:$L,6,0)</f>
        <v>#N/A</v>
      </c>
      <c r="J1120">
        <f>IF($D1120&lt;4,VLOOKUP($F1120,Sheet1!$B:$L,7,0),IF($D1120=4,LEFT(VLOOKUP($F1120,Sheet1!$B:$L,7,0),LEN(VLOOKUP($F1120,Sheet1!$B:$L,7,0))-1)&amp;INT($A1120/10),0))</f>
        <v>0</v>
      </c>
      <c r="K1120" t="e">
        <f>VLOOKUP($F1120,Sheet1!$B:$L,8,0)</f>
        <v>#N/A</v>
      </c>
      <c r="L1120" t="e">
        <f>VLOOKUP($F1120,Sheet1!$B:$L,9,0)</f>
        <v>#N/A</v>
      </c>
      <c r="M1120" s="61" t="e">
        <f>VLOOKUP($F1120,Sheet1!$B:$L,10,0)</f>
        <v>#N/A</v>
      </c>
    </row>
    <row r="1121" spans="1:13">
      <c r="A1121">
        <v>10</v>
      </c>
      <c r="B1121">
        <v>510042</v>
      </c>
      <c r="C1121" t="s">
        <v>994</v>
      </c>
      <c r="D1121">
        <v>6</v>
      </c>
      <c r="E1121" t="s">
        <v>1761</v>
      </c>
      <c r="F1121" t="str">
        <f t="shared" si="17"/>
        <v>6</v>
      </c>
      <c r="G1121" t="e">
        <f>VLOOKUP($F1121,Sheet1!$B:$L,4,0)</f>
        <v>#N/A</v>
      </c>
      <c r="H1121" t="e">
        <f>IF($D1121&lt;4,VLOOKUP($F1121,Sheet1!$B:$L,5,0),IF(AND($D1121=4,$A1121=10),VLOOKUP($F1121,Sheet1!$B:$L,5,0),-VLOOKUP($F1121,Sheet1!$B:$L,5,0)))</f>
        <v>#N/A</v>
      </c>
      <c r="I1121" t="e">
        <f>VLOOKUP($F1121,Sheet1!$B:$L,6,0)</f>
        <v>#N/A</v>
      </c>
      <c r="J1121">
        <f>IF($D1121&lt;4,VLOOKUP($F1121,Sheet1!$B:$L,7,0),IF($D1121=4,LEFT(VLOOKUP($F1121,Sheet1!$B:$L,7,0),LEN(VLOOKUP($F1121,Sheet1!$B:$L,7,0))-1)&amp;INT($A1121/10),0))</f>
        <v>0</v>
      </c>
      <c r="K1121" t="e">
        <f>VLOOKUP($F1121,Sheet1!$B:$L,8,0)</f>
        <v>#N/A</v>
      </c>
      <c r="L1121" t="e">
        <f>VLOOKUP($F1121,Sheet1!$B:$L,9,0)</f>
        <v>#N/A</v>
      </c>
      <c r="M1121" s="61" t="e">
        <f>VLOOKUP($F1121,Sheet1!$B:$L,10,0)</f>
        <v>#N/A</v>
      </c>
    </row>
    <row r="1122" spans="1:13">
      <c r="A1122">
        <v>10</v>
      </c>
      <c r="B1122">
        <v>510052</v>
      </c>
      <c r="C1122" t="s">
        <v>994</v>
      </c>
      <c r="D1122">
        <v>6</v>
      </c>
      <c r="E1122" t="s">
        <v>1761</v>
      </c>
      <c r="F1122" t="str">
        <f t="shared" si="17"/>
        <v>6</v>
      </c>
      <c r="G1122" t="e">
        <f>VLOOKUP($F1122,Sheet1!$B:$L,4,0)</f>
        <v>#N/A</v>
      </c>
      <c r="H1122" t="e">
        <f>IF($D1122&lt;4,VLOOKUP($F1122,Sheet1!$B:$L,5,0),IF(AND($D1122=4,$A1122=10),VLOOKUP($F1122,Sheet1!$B:$L,5,0),-VLOOKUP($F1122,Sheet1!$B:$L,5,0)))</f>
        <v>#N/A</v>
      </c>
      <c r="I1122" t="e">
        <f>VLOOKUP($F1122,Sheet1!$B:$L,6,0)</f>
        <v>#N/A</v>
      </c>
      <c r="J1122">
        <f>IF($D1122&lt;4,VLOOKUP($F1122,Sheet1!$B:$L,7,0),IF($D1122=4,LEFT(VLOOKUP($F1122,Sheet1!$B:$L,7,0),LEN(VLOOKUP($F1122,Sheet1!$B:$L,7,0))-1)&amp;INT($A1122/10),0))</f>
        <v>0</v>
      </c>
      <c r="K1122" t="e">
        <f>VLOOKUP($F1122,Sheet1!$B:$L,8,0)</f>
        <v>#N/A</v>
      </c>
      <c r="L1122" t="e">
        <f>VLOOKUP($F1122,Sheet1!$B:$L,9,0)</f>
        <v>#N/A</v>
      </c>
      <c r="M1122" s="61" t="e">
        <f>VLOOKUP($F1122,Sheet1!$B:$L,10,0)</f>
        <v>#N/A</v>
      </c>
    </row>
  </sheetData>
  <phoneticPr fontId="1" type="noConversion"/>
  <conditionalFormatting sqref="A4:B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B4">
    <cfRule type="expression" dxfId="4" priority="5">
      <formula>A4="Client"</formula>
    </cfRule>
  </conditionalFormatting>
  <conditionalFormatting sqref="C4:M4">
    <cfRule type="expression" dxfId="3" priority="2">
      <formula>C4="Excluded"</formula>
    </cfRule>
    <cfRule type="expression" dxfId="2" priority="3">
      <formula>C4="Server"</formula>
    </cfRule>
    <cfRule type="expression" dxfId="1" priority="4">
      <formula>C4="Both"</formula>
    </cfRule>
  </conditionalFormatting>
  <conditionalFormatting sqref="C4:M4">
    <cfRule type="expression" dxfId="0" priority="1">
      <formula>C4="Client"</formula>
    </cfRule>
  </conditionalFormatting>
  <dataValidations disablePrompts="1" count="2">
    <dataValidation type="list" allowBlank="1" showInputMessage="1" showErrorMessage="1" sqref="G4:M4 A4:B4">
      <formula1>"Both,Server,Client,Exclude"</formula1>
    </dataValidation>
    <dataValidation type="list" allowBlank="1" showInputMessage="1" showErrorMessage="1" sqref="C4:F4">
      <formula1>"Both,Server,Client,Excluded"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M249"/>
  <sheetViews>
    <sheetView zoomScale="85" zoomScaleNormal="85" workbookViewId="0">
      <pane ySplit="3" topLeftCell="A16" activePane="bottomLeft" state="frozen"/>
      <selection pane="bottomLeft" activeCell="A47" sqref="A47:XFD47"/>
    </sheetView>
  </sheetViews>
  <sheetFormatPr defaultRowHeight="16.5"/>
  <cols>
    <col min="2" max="2" width="9" style="53"/>
    <col min="3" max="3" width="18" style="85" bestFit="1" customWidth="1"/>
    <col min="5" max="7" width="12.25" bestFit="1" customWidth="1"/>
    <col min="8" max="8" width="9.125" bestFit="1" customWidth="1"/>
  </cols>
  <sheetData>
    <row r="1" spans="2:8">
      <c r="B1" s="53" t="s">
        <v>1765</v>
      </c>
      <c r="C1" s="79" t="s">
        <v>17</v>
      </c>
      <c r="E1" t="s">
        <v>1784</v>
      </c>
      <c r="F1" t="s">
        <v>1785</v>
      </c>
      <c r="G1" t="s">
        <v>1786</v>
      </c>
      <c r="H1" t="s">
        <v>1787</v>
      </c>
    </row>
    <row r="2" spans="2:8">
      <c r="B2" s="54">
        <v>11001</v>
      </c>
      <c r="C2" s="14" t="s">
        <v>37</v>
      </c>
      <c r="E2">
        <v>200231</v>
      </c>
      <c r="F2">
        <v>200234</v>
      </c>
      <c r="G2">
        <v>200232</v>
      </c>
      <c r="H2">
        <v>10</v>
      </c>
    </row>
    <row r="3" spans="2:8">
      <c r="B3" s="80">
        <v>11002</v>
      </c>
      <c r="C3" s="1" t="s">
        <v>317</v>
      </c>
      <c r="E3">
        <v>200011</v>
      </c>
      <c r="F3">
        <v>200014</v>
      </c>
      <c r="G3">
        <v>200012</v>
      </c>
      <c r="H3">
        <v>10</v>
      </c>
    </row>
    <row r="4" spans="2:8">
      <c r="B4" s="54">
        <v>11003</v>
      </c>
      <c r="C4" s="54" t="s">
        <v>38</v>
      </c>
      <c r="E4">
        <v>200561</v>
      </c>
      <c r="F4">
        <v>200564</v>
      </c>
      <c r="G4">
        <v>200562</v>
      </c>
      <c r="H4">
        <v>20</v>
      </c>
    </row>
    <row r="5" spans="2:8">
      <c r="B5" s="54">
        <v>11004</v>
      </c>
      <c r="C5" s="14" t="s">
        <v>318</v>
      </c>
      <c r="E5">
        <v>300671</v>
      </c>
      <c r="F5">
        <v>300674</v>
      </c>
      <c r="G5">
        <v>300672</v>
      </c>
      <c r="H5">
        <v>10</v>
      </c>
    </row>
    <row r="6" spans="2:8">
      <c r="B6" s="54">
        <v>11005</v>
      </c>
      <c r="C6" s="54" t="s">
        <v>40</v>
      </c>
      <c r="E6">
        <v>200451</v>
      </c>
      <c r="F6">
        <v>200454</v>
      </c>
      <c r="G6">
        <v>200452</v>
      </c>
      <c r="H6">
        <v>20</v>
      </c>
    </row>
    <row r="7" spans="2:8">
      <c r="B7" s="54">
        <v>11006</v>
      </c>
      <c r="C7" s="54" t="s">
        <v>41</v>
      </c>
      <c r="E7">
        <v>100121</v>
      </c>
      <c r="F7">
        <v>100124</v>
      </c>
      <c r="G7">
        <v>100122</v>
      </c>
      <c r="H7">
        <v>20</v>
      </c>
    </row>
    <row r="8" spans="2:8">
      <c r="B8" s="80">
        <v>11007</v>
      </c>
      <c r="C8" s="80" t="s">
        <v>21</v>
      </c>
      <c r="E8">
        <v>100561</v>
      </c>
      <c r="F8">
        <v>100564</v>
      </c>
      <c r="G8">
        <v>100562</v>
      </c>
      <c r="H8">
        <v>10</v>
      </c>
    </row>
    <row r="9" spans="2:8">
      <c r="B9" s="81">
        <v>11008</v>
      </c>
      <c r="C9" s="81" t="s">
        <v>1</v>
      </c>
      <c r="E9">
        <v>400121</v>
      </c>
      <c r="F9">
        <v>0</v>
      </c>
      <c r="G9">
        <v>400122</v>
      </c>
      <c r="H9">
        <v>10</v>
      </c>
    </row>
    <row r="10" spans="2:8">
      <c r="B10" s="54">
        <v>11009</v>
      </c>
      <c r="C10" s="14" t="s">
        <v>319</v>
      </c>
      <c r="E10">
        <v>100341</v>
      </c>
      <c r="F10">
        <v>100344</v>
      </c>
      <c r="G10">
        <v>100342</v>
      </c>
      <c r="H10">
        <v>20</v>
      </c>
    </row>
    <row r="11" spans="2:8">
      <c r="B11" s="81">
        <v>11010</v>
      </c>
      <c r="C11" s="81" t="s">
        <v>155</v>
      </c>
      <c r="E11">
        <v>101001</v>
      </c>
      <c r="F11">
        <v>0</v>
      </c>
      <c r="G11">
        <v>101002</v>
      </c>
      <c r="H11">
        <v>10</v>
      </c>
    </row>
    <row r="12" spans="2:8">
      <c r="B12" s="54">
        <v>11011</v>
      </c>
      <c r="C12" s="54" t="s">
        <v>43</v>
      </c>
      <c r="E12">
        <v>200671</v>
      </c>
      <c r="F12">
        <v>200674</v>
      </c>
      <c r="G12">
        <v>200672</v>
      </c>
      <c r="H12">
        <v>20</v>
      </c>
    </row>
    <row r="13" spans="2:8">
      <c r="B13" s="54">
        <v>11012</v>
      </c>
      <c r="C13" s="54" t="s">
        <v>44</v>
      </c>
      <c r="E13">
        <v>100231</v>
      </c>
      <c r="F13">
        <v>100234</v>
      </c>
      <c r="G13">
        <v>100232</v>
      </c>
      <c r="H13">
        <v>10</v>
      </c>
    </row>
    <row r="14" spans="2:8">
      <c r="B14" s="81">
        <v>11013</v>
      </c>
      <c r="C14" s="81" t="s">
        <v>156</v>
      </c>
      <c r="E14">
        <v>101991</v>
      </c>
      <c r="F14">
        <v>101994</v>
      </c>
      <c r="G14">
        <v>101992</v>
      </c>
      <c r="H14">
        <v>10</v>
      </c>
    </row>
    <row r="15" spans="2:8">
      <c r="B15" s="54">
        <v>11014</v>
      </c>
      <c r="C15" s="54" t="s">
        <v>140</v>
      </c>
      <c r="E15">
        <v>301441</v>
      </c>
      <c r="F15">
        <v>301444</v>
      </c>
      <c r="G15">
        <v>301442</v>
      </c>
      <c r="H15">
        <v>20</v>
      </c>
    </row>
    <row r="16" spans="2:8">
      <c r="B16" s="81">
        <v>11015</v>
      </c>
      <c r="C16" s="81" t="s">
        <v>298</v>
      </c>
      <c r="E16">
        <v>301881</v>
      </c>
      <c r="F16">
        <v>301884</v>
      </c>
      <c r="G16">
        <v>301882</v>
      </c>
      <c r="H16">
        <v>10</v>
      </c>
    </row>
    <row r="17" spans="2:13">
      <c r="B17" s="81">
        <v>11016</v>
      </c>
      <c r="C17" s="81" t="s">
        <v>157</v>
      </c>
      <c r="E17">
        <v>201661</v>
      </c>
      <c r="F17">
        <v>201664</v>
      </c>
      <c r="G17">
        <v>201662</v>
      </c>
      <c r="H17">
        <v>10</v>
      </c>
    </row>
    <row r="18" spans="2:13">
      <c r="B18" s="37">
        <v>11017</v>
      </c>
      <c r="C18" s="37" t="s">
        <v>159</v>
      </c>
      <c r="E18">
        <v>101771</v>
      </c>
      <c r="F18">
        <v>101774</v>
      </c>
      <c r="G18">
        <v>101772</v>
      </c>
      <c r="H18">
        <v>10</v>
      </c>
    </row>
    <row r="19" spans="2:13" s="93" customFormat="1" ht="15">
      <c r="B19" s="92">
        <v>11018</v>
      </c>
      <c r="C19" s="92" t="s">
        <v>160</v>
      </c>
      <c r="E19" s="93">
        <v>106611</v>
      </c>
      <c r="F19" s="93">
        <v>0</v>
      </c>
      <c r="G19" s="93">
        <v>106612</v>
      </c>
      <c r="H19" s="93">
        <v>10</v>
      </c>
      <c r="J19" s="93">
        <v>201441</v>
      </c>
      <c r="K19" s="93">
        <v>201444</v>
      </c>
      <c r="L19" s="93">
        <v>201442</v>
      </c>
      <c r="M19" s="93">
        <v>20</v>
      </c>
    </row>
    <row r="20" spans="2:13">
      <c r="B20" s="81">
        <v>11019</v>
      </c>
      <c r="C20" s="81" t="s">
        <v>161</v>
      </c>
      <c r="E20">
        <v>101331</v>
      </c>
      <c r="F20">
        <v>101334</v>
      </c>
      <c r="G20">
        <v>101332</v>
      </c>
      <c r="H20">
        <v>20</v>
      </c>
    </row>
    <row r="21" spans="2:13">
      <c r="B21" s="81">
        <v>11020</v>
      </c>
      <c r="C21" s="81" t="s">
        <v>162</v>
      </c>
      <c r="E21">
        <v>102101</v>
      </c>
      <c r="F21">
        <v>102104</v>
      </c>
      <c r="G21">
        <v>102102</v>
      </c>
      <c r="H21">
        <v>20</v>
      </c>
    </row>
    <row r="22" spans="2:13">
      <c r="B22" s="82">
        <v>11022</v>
      </c>
      <c r="C22" s="82" t="s">
        <v>72</v>
      </c>
      <c r="E22">
        <v>102321</v>
      </c>
      <c r="F22">
        <v>0</v>
      </c>
      <c r="G22">
        <v>102322</v>
      </c>
      <c r="H22">
        <v>10</v>
      </c>
    </row>
    <row r="23" spans="2:13">
      <c r="B23" s="82">
        <v>11023</v>
      </c>
      <c r="C23" s="82" t="s">
        <v>73</v>
      </c>
      <c r="E23">
        <v>102431</v>
      </c>
      <c r="F23">
        <v>0</v>
      </c>
      <c r="G23">
        <v>102432</v>
      </c>
      <c r="H23">
        <v>10</v>
      </c>
    </row>
    <row r="24" spans="2:13">
      <c r="B24" s="83">
        <v>11026</v>
      </c>
      <c r="C24" s="83" t="s">
        <v>123</v>
      </c>
      <c r="E24">
        <v>102541</v>
      </c>
      <c r="F24">
        <v>0</v>
      </c>
      <c r="G24">
        <v>102542</v>
      </c>
      <c r="H24">
        <v>10</v>
      </c>
    </row>
    <row r="25" spans="2:13">
      <c r="B25" s="82">
        <v>11030</v>
      </c>
      <c r="C25" s="82" t="s">
        <v>77</v>
      </c>
      <c r="E25">
        <v>103201</v>
      </c>
      <c r="F25">
        <v>0</v>
      </c>
      <c r="G25">
        <v>103202</v>
      </c>
      <c r="H25">
        <v>10</v>
      </c>
    </row>
    <row r="26" spans="2:13">
      <c r="B26" s="82">
        <v>11031</v>
      </c>
      <c r="C26" s="82" t="s">
        <v>78</v>
      </c>
      <c r="E26">
        <v>103311</v>
      </c>
      <c r="F26">
        <v>0</v>
      </c>
      <c r="G26">
        <v>103312</v>
      </c>
      <c r="H26">
        <v>10</v>
      </c>
    </row>
    <row r="27" spans="2:13">
      <c r="B27" s="82">
        <v>11032</v>
      </c>
      <c r="C27" s="82" t="s">
        <v>330</v>
      </c>
      <c r="E27">
        <v>102211</v>
      </c>
      <c r="F27">
        <v>0</v>
      </c>
      <c r="G27">
        <v>102212</v>
      </c>
      <c r="H27">
        <v>10</v>
      </c>
    </row>
    <row r="28" spans="2:13">
      <c r="B28" s="82">
        <v>11034</v>
      </c>
      <c r="C28" s="82" t="s">
        <v>80</v>
      </c>
      <c r="E28">
        <v>102981</v>
      </c>
      <c r="F28">
        <v>0</v>
      </c>
      <c r="G28">
        <v>102982</v>
      </c>
      <c r="H28">
        <v>10</v>
      </c>
    </row>
    <row r="29" spans="2:13">
      <c r="B29" s="82">
        <v>11038</v>
      </c>
      <c r="C29" s="82" t="s">
        <v>331</v>
      </c>
      <c r="E29">
        <v>102871</v>
      </c>
      <c r="F29">
        <v>0</v>
      </c>
      <c r="G29">
        <v>102872</v>
      </c>
      <c r="H29">
        <v>10</v>
      </c>
    </row>
    <row r="30" spans="2:13">
      <c r="B30" s="82">
        <v>11041</v>
      </c>
      <c r="C30" s="82" t="s">
        <v>84</v>
      </c>
      <c r="E30">
        <v>104411</v>
      </c>
      <c r="F30">
        <v>0</v>
      </c>
      <c r="G30">
        <v>104412</v>
      </c>
      <c r="H30">
        <v>10</v>
      </c>
    </row>
    <row r="31" spans="2:13">
      <c r="B31" s="83">
        <v>11043</v>
      </c>
      <c r="C31" s="83" t="s">
        <v>124</v>
      </c>
      <c r="E31">
        <v>104631</v>
      </c>
      <c r="F31">
        <v>0</v>
      </c>
      <c r="G31">
        <v>104632</v>
      </c>
      <c r="H31">
        <v>10</v>
      </c>
    </row>
    <row r="32" spans="2:13">
      <c r="B32" s="82">
        <v>11044</v>
      </c>
      <c r="C32" s="82" t="s">
        <v>6</v>
      </c>
      <c r="E32">
        <v>104741</v>
      </c>
      <c r="F32">
        <v>0</v>
      </c>
      <c r="G32">
        <v>104742</v>
      </c>
      <c r="H32">
        <v>10</v>
      </c>
    </row>
    <row r="33" spans="2:13">
      <c r="B33" s="54">
        <v>12001</v>
      </c>
      <c r="C33" s="54" t="s">
        <v>46</v>
      </c>
      <c r="E33">
        <v>200121</v>
      </c>
      <c r="F33">
        <v>200124</v>
      </c>
      <c r="G33">
        <v>200122</v>
      </c>
      <c r="H33">
        <v>30</v>
      </c>
    </row>
    <row r="34" spans="2:13">
      <c r="B34" s="81">
        <v>12002</v>
      </c>
      <c r="C34" s="81" t="s">
        <v>163</v>
      </c>
      <c r="E34">
        <v>301111</v>
      </c>
      <c r="F34">
        <v>301114</v>
      </c>
      <c r="G34">
        <v>301112</v>
      </c>
      <c r="H34">
        <v>10</v>
      </c>
    </row>
    <row r="35" spans="2:13">
      <c r="B35" s="54">
        <v>12003</v>
      </c>
      <c r="C35" s="54" t="s">
        <v>320</v>
      </c>
      <c r="E35">
        <v>401771</v>
      </c>
      <c r="F35">
        <v>401774</v>
      </c>
      <c r="G35">
        <v>401772</v>
      </c>
      <c r="H35">
        <v>20</v>
      </c>
    </row>
    <row r="36" spans="2:13">
      <c r="B36" s="54">
        <v>12004</v>
      </c>
      <c r="C36" s="54" t="s">
        <v>321</v>
      </c>
      <c r="E36">
        <v>401551</v>
      </c>
      <c r="F36">
        <v>401554</v>
      </c>
      <c r="G36">
        <v>401552</v>
      </c>
      <c r="H36">
        <v>20</v>
      </c>
    </row>
    <row r="37" spans="2:13">
      <c r="B37" s="54">
        <v>12005</v>
      </c>
      <c r="C37" s="14" t="s">
        <v>48</v>
      </c>
      <c r="E37">
        <v>300891</v>
      </c>
      <c r="F37">
        <v>300894</v>
      </c>
      <c r="G37">
        <v>300892</v>
      </c>
      <c r="H37">
        <v>20</v>
      </c>
    </row>
    <row r="38" spans="2:13">
      <c r="B38" s="54">
        <v>12006</v>
      </c>
      <c r="C38" s="54" t="s">
        <v>49</v>
      </c>
      <c r="E38">
        <v>100891</v>
      </c>
      <c r="F38">
        <v>100894</v>
      </c>
      <c r="G38">
        <v>100892</v>
      </c>
      <c r="H38">
        <v>20</v>
      </c>
    </row>
    <row r="39" spans="2:13">
      <c r="B39" s="54">
        <v>12007</v>
      </c>
      <c r="C39" s="54" t="s">
        <v>299</v>
      </c>
      <c r="E39">
        <v>100781</v>
      </c>
      <c r="F39">
        <v>100784</v>
      </c>
      <c r="G39">
        <v>100782</v>
      </c>
      <c r="H39">
        <v>10</v>
      </c>
    </row>
    <row r="40" spans="2:13">
      <c r="B40" s="54">
        <v>12008</v>
      </c>
      <c r="C40" s="54" t="s">
        <v>51</v>
      </c>
      <c r="E40">
        <v>100671</v>
      </c>
      <c r="F40">
        <v>100674</v>
      </c>
      <c r="G40">
        <v>100672</v>
      </c>
      <c r="H40">
        <v>20</v>
      </c>
    </row>
    <row r="41" spans="2:13">
      <c r="B41" s="80">
        <v>12009</v>
      </c>
      <c r="C41" s="80" t="s">
        <v>28</v>
      </c>
      <c r="E41">
        <v>100011</v>
      </c>
      <c r="F41">
        <v>100014</v>
      </c>
      <c r="G41">
        <v>100012</v>
      </c>
      <c r="H41">
        <v>10</v>
      </c>
    </row>
    <row r="42" spans="2:13">
      <c r="B42" s="54">
        <v>12010</v>
      </c>
      <c r="C42" s="54" t="s">
        <v>52</v>
      </c>
      <c r="E42">
        <v>200891</v>
      </c>
      <c r="F42">
        <v>200894</v>
      </c>
      <c r="G42">
        <v>200892</v>
      </c>
      <c r="H42">
        <v>10</v>
      </c>
    </row>
    <row r="43" spans="2:13">
      <c r="B43" s="81">
        <v>12011</v>
      </c>
      <c r="C43" s="81" t="s">
        <v>302</v>
      </c>
      <c r="E43">
        <v>201001</v>
      </c>
      <c r="F43">
        <v>0</v>
      </c>
      <c r="G43">
        <v>201002</v>
      </c>
      <c r="H43">
        <v>10</v>
      </c>
    </row>
    <row r="44" spans="2:13">
      <c r="B44" s="54">
        <v>12012</v>
      </c>
      <c r="C44" s="54" t="s">
        <v>53</v>
      </c>
      <c r="E44">
        <v>201551</v>
      </c>
      <c r="F44">
        <v>201554</v>
      </c>
      <c r="G44">
        <v>201552</v>
      </c>
      <c r="H44">
        <v>20</v>
      </c>
    </row>
    <row r="45" spans="2:13">
      <c r="B45" s="81">
        <v>12013</v>
      </c>
      <c r="C45" s="81" t="s">
        <v>303</v>
      </c>
      <c r="E45">
        <v>201221</v>
      </c>
      <c r="F45">
        <v>0</v>
      </c>
      <c r="G45">
        <v>201222</v>
      </c>
      <c r="H45">
        <v>10</v>
      </c>
    </row>
    <row r="46" spans="2:13">
      <c r="B46" s="81">
        <v>12014</v>
      </c>
      <c r="C46" s="81" t="s">
        <v>304</v>
      </c>
      <c r="E46">
        <v>201331</v>
      </c>
      <c r="F46">
        <v>0</v>
      </c>
      <c r="G46">
        <v>201332</v>
      </c>
      <c r="H46">
        <v>10</v>
      </c>
    </row>
    <row r="47" spans="2:13" s="93" customFormat="1" ht="15">
      <c r="B47" s="92">
        <v>12015</v>
      </c>
      <c r="C47" s="92" t="s">
        <v>305</v>
      </c>
      <c r="E47" s="93">
        <v>101331</v>
      </c>
      <c r="F47" s="93">
        <v>101334</v>
      </c>
      <c r="G47" s="93">
        <v>101332</v>
      </c>
      <c r="H47" s="93">
        <v>20</v>
      </c>
      <c r="J47" s="93">
        <v>101881</v>
      </c>
      <c r="K47" s="93">
        <v>101884</v>
      </c>
      <c r="L47" s="93">
        <v>101882</v>
      </c>
      <c r="M47" s="93">
        <v>10</v>
      </c>
    </row>
    <row r="48" spans="2:13">
      <c r="B48" s="54">
        <v>12016</v>
      </c>
      <c r="C48" s="54" t="s">
        <v>4</v>
      </c>
      <c r="E48">
        <v>101441</v>
      </c>
      <c r="F48">
        <v>0</v>
      </c>
      <c r="G48">
        <v>101442</v>
      </c>
      <c r="H48">
        <v>10</v>
      </c>
    </row>
    <row r="49" spans="2:8">
      <c r="B49" s="81">
        <v>12017</v>
      </c>
      <c r="C49" s="81" t="s">
        <v>306</v>
      </c>
      <c r="E49">
        <v>101661</v>
      </c>
      <c r="F49">
        <v>101664</v>
      </c>
      <c r="G49">
        <v>101662</v>
      </c>
      <c r="H49">
        <v>20</v>
      </c>
    </row>
    <row r="50" spans="2:8">
      <c r="B50" s="81">
        <v>12018</v>
      </c>
      <c r="C50" s="81" t="s">
        <v>274</v>
      </c>
      <c r="E50">
        <v>201771</v>
      </c>
      <c r="F50">
        <v>201774</v>
      </c>
      <c r="G50">
        <v>201772</v>
      </c>
      <c r="H50">
        <v>20</v>
      </c>
    </row>
    <row r="51" spans="2:8">
      <c r="B51" s="81">
        <v>12019</v>
      </c>
      <c r="C51" s="81" t="s">
        <v>307</v>
      </c>
      <c r="E51">
        <v>400341</v>
      </c>
      <c r="F51">
        <v>400344</v>
      </c>
      <c r="G51">
        <v>400342</v>
      </c>
      <c r="H51">
        <v>10</v>
      </c>
    </row>
    <row r="52" spans="2:8">
      <c r="B52" s="82">
        <v>12022</v>
      </c>
      <c r="C52" s="82" t="s">
        <v>7</v>
      </c>
      <c r="E52">
        <v>202321</v>
      </c>
      <c r="F52">
        <v>0</v>
      </c>
      <c r="G52">
        <v>202322</v>
      </c>
      <c r="H52">
        <v>10</v>
      </c>
    </row>
    <row r="53" spans="2:8">
      <c r="B53" s="82">
        <v>12027</v>
      </c>
      <c r="C53" s="82" t="s">
        <v>91</v>
      </c>
      <c r="E53">
        <v>103091</v>
      </c>
      <c r="F53">
        <v>0</v>
      </c>
      <c r="G53">
        <v>103092</v>
      </c>
      <c r="H53">
        <v>10</v>
      </c>
    </row>
    <row r="54" spans="2:8">
      <c r="B54" s="82">
        <v>12039</v>
      </c>
      <c r="C54" s="82" t="s">
        <v>94</v>
      </c>
      <c r="E54">
        <v>105841</v>
      </c>
      <c r="F54">
        <v>0</v>
      </c>
      <c r="G54">
        <v>105842</v>
      </c>
      <c r="H54">
        <v>10</v>
      </c>
    </row>
    <row r="55" spans="2:8">
      <c r="B55" s="82">
        <v>12041</v>
      </c>
      <c r="C55" s="2" t="s">
        <v>95</v>
      </c>
      <c r="E55">
        <v>103971</v>
      </c>
      <c r="F55">
        <v>0</v>
      </c>
      <c r="G55">
        <v>103972</v>
      </c>
      <c r="H55">
        <v>10</v>
      </c>
    </row>
    <row r="56" spans="2:8">
      <c r="B56" s="83">
        <v>12045</v>
      </c>
      <c r="C56" s="83" t="s">
        <v>333</v>
      </c>
      <c r="E56">
        <v>205511</v>
      </c>
      <c r="F56">
        <v>0</v>
      </c>
      <c r="G56">
        <v>205512</v>
      </c>
      <c r="H56">
        <v>10</v>
      </c>
    </row>
    <row r="57" spans="2:8">
      <c r="B57" s="54">
        <v>13002</v>
      </c>
      <c r="C57" s="54" t="s">
        <v>322</v>
      </c>
      <c r="E57">
        <v>101221</v>
      </c>
      <c r="F57">
        <v>101224</v>
      </c>
      <c r="G57">
        <v>101222</v>
      </c>
      <c r="H57">
        <v>20</v>
      </c>
    </row>
    <row r="58" spans="2:8">
      <c r="B58" s="80">
        <v>13003</v>
      </c>
      <c r="C58" s="80" t="s">
        <v>32</v>
      </c>
      <c r="E58">
        <v>400451</v>
      </c>
      <c r="F58">
        <v>400454</v>
      </c>
      <c r="G58">
        <v>400452</v>
      </c>
      <c r="H58">
        <v>10</v>
      </c>
    </row>
    <row r="59" spans="2:8">
      <c r="B59" s="54">
        <v>13004</v>
      </c>
      <c r="C59" s="54" t="s">
        <v>57</v>
      </c>
      <c r="E59">
        <v>300231</v>
      </c>
      <c r="F59">
        <v>300234</v>
      </c>
      <c r="G59">
        <v>300232</v>
      </c>
      <c r="H59">
        <v>20</v>
      </c>
    </row>
    <row r="60" spans="2:8">
      <c r="B60" s="54">
        <v>13005</v>
      </c>
      <c r="C60" s="54" t="s">
        <v>58</v>
      </c>
      <c r="E60">
        <v>401881</v>
      </c>
      <c r="F60">
        <v>401884</v>
      </c>
      <c r="G60">
        <v>401882</v>
      </c>
      <c r="H60">
        <v>10</v>
      </c>
    </row>
    <row r="61" spans="2:8">
      <c r="B61" s="54">
        <v>13006</v>
      </c>
      <c r="C61" s="54" t="s">
        <v>8</v>
      </c>
      <c r="E61">
        <v>401441</v>
      </c>
      <c r="F61">
        <v>401444</v>
      </c>
      <c r="G61">
        <v>401442</v>
      </c>
      <c r="H61">
        <v>10</v>
      </c>
    </row>
    <row r="62" spans="2:8">
      <c r="B62" s="80">
        <v>13007</v>
      </c>
      <c r="C62" s="80" t="s">
        <v>34</v>
      </c>
      <c r="E62">
        <v>400011</v>
      </c>
      <c r="F62">
        <v>400014</v>
      </c>
      <c r="G62">
        <v>400012</v>
      </c>
      <c r="H62">
        <v>10</v>
      </c>
    </row>
    <row r="63" spans="2:8">
      <c r="B63" s="54">
        <v>13008</v>
      </c>
      <c r="C63" s="54" t="s">
        <v>59</v>
      </c>
      <c r="E63">
        <v>401661</v>
      </c>
      <c r="F63">
        <v>401664</v>
      </c>
      <c r="G63">
        <v>401662</v>
      </c>
      <c r="H63">
        <v>20</v>
      </c>
    </row>
    <row r="64" spans="2:8">
      <c r="B64" s="54">
        <v>13009</v>
      </c>
      <c r="C64" s="54" t="s">
        <v>323</v>
      </c>
      <c r="E64">
        <v>401331</v>
      </c>
      <c r="F64">
        <v>401334</v>
      </c>
      <c r="G64">
        <v>401332</v>
      </c>
      <c r="H64">
        <v>10</v>
      </c>
    </row>
    <row r="65" spans="2:8">
      <c r="B65" s="54">
        <v>13010</v>
      </c>
      <c r="C65" s="54" t="s">
        <v>324</v>
      </c>
      <c r="E65">
        <v>100451</v>
      </c>
      <c r="F65">
        <v>100454</v>
      </c>
      <c r="G65">
        <v>100452</v>
      </c>
      <c r="H65">
        <v>10</v>
      </c>
    </row>
    <row r="66" spans="2:8">
      <c r="B66" s="81">
        <v>13011</v>
      </c>
      <c r="C66" s="81" t="s">
        <v>308</v>
      </c>
      <c r="E66">
        <v>301001</v>
      </c>
      <c r="F66">
        <v>0</v>
      </c>
      <c r="G66">
        <v>301002</v>
      </c>
      <c r="H66">
        <v>10</v>
      </c>
    </row>
    <row r="67" spans="2:8">
      <c r="B67" s="81">
        <v>13012</v>
      </c>
      <c r="C67" s="81" t="s">
        <v>309</v>
      </c>
      <c r="E67">
        <v>201991</v>
      </c>
      <c r="F67">
        <v>201994</v>
      </c>
      <c r="G67">
        <v>201992</v>
      </c>
      <c r="H67">
        <v>20</v>
      </c>
    </row>
    <row r="68" spans="2:8">
      <c r="B68" s="81">
        <v>13013</v>
      </c>
      <c r="C68" s="81" t="s">
        <v>310</v>
      </c>
      <c r="E68">
        <v>301221</v>
      </c>
      <c r="F68">
        <v>301224</v>
      </c>
      <c r="G68">
        <v>301222</v>
      </c>
      <c r="H68">
        <v>20</v>
      </c>
    </row>
    <row r="69" spans="2:8">
      <c r="B69" s="54">
        <v>13014</v>
      </c>
      <c r="C69" s="54" t="s">
        <v>61</v>
      </c>
      <c r="E69">
        <v>300341</v>
      </c>
      <c r="F69">
        <v>300344</v>
      </c>
      <c r="G69">
        <v>300342</v>
      </c>
      <c r="H69">
        <v>10</v>
      </c>
    </row>
    <row r="70" spans="2:8">
      <c r="B70" s="81">
        <v>13015</v>
      </c>
      <c r="C70" s="81" t="s">
        <v>311</v>
      </c>
      <c r="E70">
        <v>301551</v>
      </c>
      <c r="F70">
        <v>0</v>
      </c>
      <c r="G70">
        <v>301552</v>
      </c>
      <c r="H70">
        <v>10</v>
      </c>
    </row>
    <row r="71" spans="2:8">
      <c r="B71" s="81">
        <v>13016</v>
      </c>
      <c r="C71" s="37" t="s">
        <v>312</v>
      </c>
      <c r="E71">
        <v>301661</v>
      </c>
      <c r="F71">
        <v>301664</v>
      </c>
      <c r="G71">
        <v>301662</v>
      </c>
      <c r="H71">
        <v>10</v>
      </c>
    </row>
    <row r="72" spans="2:8">
      <c r="B72" s="81">
        <v>13017</v>
      </c>
      <c r="C72" s="37" t="s">
        <v>313</v>
      </c>
      <c r="E72">
        <v>301771</v>
      </c>
      <c r="F72">
        <v>301774</v>
      </c>
      <c r="G72">
        <v>301772</v>
      </c>
      <c r="H72">
        <v>20</v>
      </c>
    </row>
    <row r="73" spans="2:8">
      <c r="B73" s="81">
        <v>13018</v>
      </c>
      <c r="C73" s="81" t="s">
        <v>301</v>
      </c>
      <c r="E73">
        <v>101551</v>
      </c>
      <c r="F73">
        <v>101554</v>
      </c>
      <c r="G73">
        <v>101552</v>
      </c>
      <c r="H73">
        <v>20</v>
      </c>
    </row>
    <row r="74" spans="2:8">
      <c r="B74" s="81">
        <v>13019</v>
      </c>
      <c r="C74" s="81" t="s">
        <v>314</v>
      </c>
      <c r="E74">
        <v>301991</v>
      </c>
      <c r="F74">
        <v>301994</v>
      </c>
      <c r="G74">
        <v>301992</v>
      </c>
      <c r="H74">
        <v>20</v>
      </c>
    </row>
    <row r="75" spans="2:8">
      <c r="B75" s="82">
        <v>13025</v>
      </c>
      <c r="C75" s="82" t="s">
        <v>100</v>
      </c>
      <c r="E75">
        <v>106611</v>
      </c>
      <c r="F75">
        <v>0</v>
      </c>
      <c r="G75">
        <v>106612</v>
      </c>
      <c r="H75">
        <v>10</v>
      </c>
    </row>
    <row r="76" spans="2:8">
      <c r="B76" s="82">
        <v>13032</v>
      </c>
      <c r="C76" s="82" t="s">
        <v>101</v>
      </c>
      <c r="E76">
        <v>104191</v>
      </c>
      <c r="F76">
        <v>0</v>
      </c>
      <c r="G76">
        <v>104192</v>
      </c>
      <c r="H76">
        <v>10</v>
      </c>
    </row>
    <row r="77" spans="2:8">
      <c r="B77" s="82">
        <v>13036</v>
      </c>
      <c r="C77" s="82" t="s">
        <v>104</v>
      </c>
      <c r="E77">
        <v>203311</v>
      </c>
      <c r="F77">
        <v>0</v>
      </c>
      <c r="G77">
        <v>203312</v>
      </c>
      <c r="H77">
        <v>10</v>
      </c>
    </row>
    <row r="78" spans="2:8">
      <c r="B78" s="81">
        <v>14001</v>
      </c>
      <c r="C78" s="37" t="s">
        <v>315</v>
      </c>
      <c r="E78">
        <v>400781</v>
      </c>
      <c r="F78">
        <v>400784</v>
      </c>
      <c r="G78">
        <v>400782</v>
      </c>
      <c r="H78">
        <v>20</v>
      </c>
    </row>
    <row r="79" spans="2:8">
      <c r="B79" s="54">
        <v>14002</v>
      </c>
      <c r="C79" s="14" t="s">
        <v>62</v>
      </c>
      <c r="E79">
        <v>400561</v>
      </c>
      <c r="F79">
        <v>400564</v>
      </c>
      <c r="G79">
        <v>400562</v>
      </c>
      <c r="H79">
        <v>20</v>
      </c>
    </row>
    <row r="80" spans="2:8">
      <c r="B80" s="80">
        <v>14003</v>
      </c>
      <c r="C80" s="1" t="s">
        <v>0</v>
      </c>
      <c r="E80">
        <v>300451</v>
      </c>
      <c r="F80">
        <v>300454</v>
      </c>
      <c r="G80">
        <v>300452</v>
      </c>
      <c r="H80">
        <v>10</v>
      </c>
    </row>
    <row r="81" spans="2:8">
      <c r="B81" s="80">
        <v>14005</v>
      </c>
      <c r="C81" s="1" t="s">
        <v>5</v>
      </c>
      <c r="E81">
        <v>300011</v>
      </c>
      <c r="F81">
        <v>300014</v>
      </c>
      <c r="G81">
        <v>300012</v>
      </c>
      <c r="H81">
        <v>10</v>
      </c>
    </row>
    <row r="82" spans="2:8">
      <c r="B82" s="54">
        <v>14006</v>
      </c>
      <c r="C82" s="54" t="s">
        <v>2</v>
      </c>
      <c r="E82">
        <v>301331</v>
      </c>
      <c r="F82">
        <v>0</v>
      </c>
      <c r="G82">
        <v>301332</v>
      </c>
      <c r="H82">
        <v>10</v>
      </c>
    </row>
    <row r="83" spans="2:8">
      <c r="B83" s="54">
        <v>14007</v>
      </c>
      <c r="C83" s="14" t="s">
        <v>1753</v>
      </c>
      <c r="E83">
        <v>201111</v>
      </c>
      <c r="F83">
        <v>201114</v>
      </c>
      <c r="G83">
        <v>201112</v>
      </c>
      <c r="H83">
        <v>20</v>
      </c>
    </row>
    <row r="84" spans="2:8">
      <c r="B84" s="81">
        <v>14008</v>
      </c>
      <c r="C84" s="81" t="s">
        <v>316</v>
      </c>
      <c r="E84">
        <v>201881</v>
      </c>
      <c r="F84">
        <v>201884</v>
      </c>
      <c r="G84">
        <v>201882</v>
      </c>
      <c r="H84">
        <v>10</v>
      </c>
    </row>
    <row r="85" spans="2:8">
      <c r="B85" s="54">
        <v>14009</v>
      </c>
      <c r="C85" s="54" t="s">
        <v>64</v>
      </c>
      <c r="E85">
        <v>300561</v>
      </c>
      <c r="F85">
        <v>300564</v>
      </c>
      <c r="G85">
        <v>300562</v>
      </c>
      <c r="H85">
        <v>10</v>
      </c>
    </row>
    <row r="86" spans="2:8">
      <c r="B86" s="81">
        <v>14010</v>
      </c>
      <c r="C86" s="81" t="s">
        <v>325</v>
      </c>
      <c r="E86">
        <v>400671</v>
      </c>
      <c r="F86">
        <v>400674</v>
      </c>
      <c r="G86">
        <v>400672</v>
      </c>
      <c r="H86">
        <v>10</v>
      </c>
    </row>
    <row r="87" spans="2:8">
      <c r="B87" s="81">
        <v>14011</v>
      </c>
      <c r="C87" s="81" t="s">
        <v>326</v>
      </c>
      <c r="E87">
        <v>400891</v>
      </c>
      <c r="F87">
        <v>0</v>
      </c>
      <c r="G87">
        <v>400892</v>
      </c>
      <c r="H87">
        <v>10</v>
      </c>
    </row>
    <row r="88" spans="2:8">
      <c r="B88" s="81">
        <v>14012</v>
      </c>
      <c r="C88" s="81" t="s">
        <v>327</v>
      </c>
      <c r="E88">
        <v>401001</v>
      </c>
      <c r="F88">
        <v>0</v>
      </c>
      <c r="G88">
        <v>401002</v>
      </c>
      <c r="H88">
        <v>10</v>
      </c>
    </row>
    <row r="89" spans="2:8">
      <c r="B89" s="81">
        <v>14013</v>
      </c>
      <c r="C89" s="81" t="s">
        <v>328</v>
      </c>
      <c r="E89">
        <v>401111</v>
      </c>
      <c r="F89">
        <v>401114</v>
      </c>
      <c r="G89">
        <v>401112</v>
      </c>
      <c r="H89">
        <v>10</v>
      </c>
    </row>
    <row r="90" spans="2:8">
      <c r="B90" s="81">
        <v>14014</v>
      </c>
      <c r="C90" s="81" t="s">
        <v>329</v>
      </c>
      <c r="E90">
        <v>105731</v>
      </c>
      <c r="F90">
        <v>0</v>
      </c>
      <c r="G90">
        <v>105732</v>
      </c>
      <c r="H90">
        <v>10</v>
      </c>
    </row>
    <row r="91" spans="2:8">
      <c r="B91" s="80">
        <v>14015</v>
      </c>
      <c r="C91" s="80" t="s">
        <v>65</v>
      </c>
      <c r="E91">
        <v>200781</v>
      </c>
      <c r="F91">
        <v>200784</v>
      </c>
      <c r="G91">
        <v>200782</v>
      </c>
      <c r="H91">
        <v>10</v>
      </c>
    </row>
    <row r="92" spans="2:8">
      <c r="B92" s="54">
        <v>14016</v>
      </c>
      <c r="C92" s="54" t="s">
        <v>67</v>
      </c>
      <c r="E92">
        <v>200341</v>
      </c>
      <c r="F92">
        <v>200344</v>
      </c>
      <c r="G92">
        <v>200342</v>
      </c>
      <c r="H92">
        <v>10</v>
      </c>
    </row>
    <row r="93" spans="2:8">
      <c r="B93" s="54">
        <v>14017</v>
      </c>
      <c r="C93" s="54" t="s">
        <v>69</v>
      </c>
      <c r="E93">
        <v>300781</v>
      </c>
      <c r="F93">
        <v>300784</v>
      </c>
      <c r="G93">
        <v>300782</v>
      </c>
      <c r="H93">
        <v>20</v>
      </c>
    </row>
    <row r="94" spans="2:8">
      <c r="B94" s="54">
        <v>14018</v>
      </c>
      <c r="C94" s="54" t="s">
        <v>3</v>
      </c>
      <c r="E94">
        <v>300121</v>
      </c>
      <c r="F94">
        <v>300124</v>
      </c>
      <c r="G94">
        <v>300122</v>
      </c>
      <c r="H94">
        <v>20</v>
      </c>
    </row>
    <row r="95" spans="2:8">
      <c r="B95" s="54">
        <v>14019</v>
      </c>
      <c r="C95" s="54" t="s">
        <v>70</v>
      </c>
      <c r="E95">
        <v>101111</v>
      </c>
      <c r="F95">
        <v>101114</v>
      </c>
      <c r="G95">
        <v>101112</v>
      </c>
      <c r="H95">
        <v>10</v>
      </c>
    </row>
    <row r="96" spans="2:8">
      <c r="B96" s="54">
        <v>14023</v>
      </c>
      <c r="C96" s="54" t="s">
        <v>56</v>
      </c>
      <c r="E96">
        <v>400231</v>
      </c>
      <c r="F96">
        <v>400234</v>
      </c>
      <c r="G96">
        <v>400232</v>
      </c>
      <c r="H96">
        <v>20</v>
      </c>
    </row>
    <row r="97" spans="2:8">
      <c r="B97" s="82">
        <v>14020</v>
      </c>
      <c r="C97" s="82" t="s">
        <v>105</v>
      </c>
      <c r="E97">
        <v>103861</v>
      </c>
      <c r="F97">
        <v>0</v>
      </c>
      <c r="G97">
        <v>103862</v>
      </c>
      <c r="H97">
        <v>10</v>
      </c>
    </row>
    <row r="98" spans="2:8">
      <c r="B98" s="84">
        <v>14051</v>
      </c>
      <c r="C98" s="84" t="s">
        <v>1766</v>
      </c>
      <c r="E98">
        <v>23</v>
      </c>
      <c r="F98">
        <v>0</v>
      </c>
      <c r="G98">
        <v>24</v>
      </c>
      <c r="H98">
        <v>10</v>
      </c>
    </row>
    <row r="99" spans="2:8">
      <c r="B99" s="84">
        <v>14052</v>
      </c>
      <c r="C99" s="53" t="s">
        <v>1767</v>
      </c>
      <c r="E99">
        <v>25</v>
      </c>
      <c r="F99">
        <v>0</v>
      </c>
      <c r="G99">
        <v>26</v>
      </c>
      <c r="H99">
        <v>10</v>
      </c>
    </row>
    <row r="100" spans="2:8">
      <c r="B100" s="84">
        <v>14053</v>
      </c>
      <c r="C100" s="84" t="s">
        <v>1768</v>
      </c>
      <c r="E100">
        <v>300121</v>
      </c>
      <c r="F100">
        <v>300124</v>
      </c>
      <c r="G100">
        <v>300122</v>
      </c>
      <c r="H100">
        <v>20</v>
      </c>
    </row>
    <row r="101" spans="2:8">
      <c r="B101" s="84"/>
    </row>
    <row r="102" spans="2:8">
      <c r="B102" s="84">
        <v>14055</v>
      </c>
      <c r="C102" s="85" t="s">
        <v>1769</v>
      </c>
      <c r="E102">
        <v>21</v>
      </c>
      <c r="F102">
        <v>0</v>
      </c>
      <c r="G102">
        <v>22</v>
      </c>
      <c r="H102">
        <v>10</v>
      </c>
    </row>
    <row r="104" spans="2:8">
      <c r="B104" s="53">
        <v>10011</v>
      </c>
      <c r="C104" s="53" t="s">
        <v>1770</v>
      </c>
    </row>
    <row r="105" spans="2:8">
      <c r="B105" s="53">
        <v>10012</v>
      </c>
      <c r="C105" s="53" t="s">
        <v>1771</v>
      </c>
    </row>
    <row r="106" spans="2:8">
      <c r="B106" s="53">
        <v>10013</v>
      </c>
      <c r="C106" s="53" t="s">
        <v>1772</v>
      </c>
    </row>
    <row r="107" spans="2:8">
      <c r="B107" s="53">
        <v>10041</v>
      </c>
      <c r="C107" s="53" t="s">
        <v>1773</v>
      </c>
    </row>
    <row r="108" spans="2:8">
      <c r="B108" s="53">
        <v>10042</v>
      </c>
      <c r="C108" s="53" t="s">
        <v>1774</v>
      </c>
    </row>
    <row r="109" spans="2:8">
      <c r="B109" s="53">
        <v>10043</v>
      </c>
      <c r="C109" s="53" t="s">
        <v>1775</v>
      </c>
    </row>
    <row r="110" spans="2:8">
      <c r="B110" s="84">
        <v>15001</v>
      </c>
      <c r="C110" s="84" t="s">
        <v>1776</v>
      </c>
    </row>
    <row r="111" spans="2:8">
      <c r="B111" s="84">
        <v>15002</v>
      </c>
      <c r="C111" s="84" t="s">
        <v>1777</v>
      </c>
    </row>
    <row r="112" spans="2:8">
      <c r="B112" s="84">
        <v>15003</v>
      </c>
      <c r="C112" s="84" t="s">
        <v>1778</v>
      </c>
    </row>
    <row r="114" spans="2:8">
      <c r="B114" s="53">
        <v>200000</v>
      </c>
      <c r="C114" s="85" t="s">
        <v>1779</v>
      </c>
      <c r="E114">
        <v>8</v>
      </c>
      <c r="F114">
        <v>0</v>
      </c>
      <c r="G114">
        <v>998</v>
      </c>
      <c r="H114">
        <v>10</v>
      </c>
    </row>
    <row r="116" spans="2:8">
      <c r="B116" s="86">
        <v>110012</v>
      </c>
      <c r="C116" s="86" t="s">
        <v>37</v>
      </c>
      <c r="D116">
        <v>11001</v>
      </c>
      <c r="E116">
        <v>200231</v>
      </c>
      <c r="F116">
        <v>200234</v>
      </c>
      <c r="G116">
        <v>200232</v>
      </c>
      <c r="H116">
        <v>10</v>
      </c>
    </row>
    <row r="117" spans="2:8">
      <c r="B117" s="86">
        <v>110013</v>
      </c>
      <c r="C117" s="86" t="s">
        <v>37</v>
      </c>
      <c r="D117">
        <v>11001</v>
      </c>
      <c r="E117">
        <v>200231</v>
      </c>
      <c r="F117">
        <v>200234</v>
      </c>
      <c r="G117">
        <v>200232</v>
      </c>
      <c r="H117">
        <v>10</v>
      </c>
    </row>
    <row r="118" spans="2:8">
      <c r="B118" s="87">
        <v>110014</v>
      </c>
      <c r="C118" s="87" t="s">
        <v>37</v>
      </c>
      <c r="D118">
        <v>11001</v>
      </c>
      <c r="E118">
        <v>200231</v>
      </c>
      <c r="F118">
        <v>200234</v>
      </c>
      <c r="G118">
        <v>200232</v>
      </c>
      <c r="H118">
        <v>10</v>
      </c>
    </row>
    <row r="119" spans="2:8">
      <c r="B119" s="81">
        <v>110182</v>
      </c>
      <c r="C119" s="81" t="s">
        <v>1780</v>
      </c>
      <c r="D119">
        <v>11018</v>
      </c>
      <c r="E119">
        <v>201441</v>
      </c>
      <c r="F119">
        <v>201444</v>
      </c>
      <c r="G119">
        <v>201442</v>
      </c>
      <c r="H119">
        <v>20</v>
      </c>
    </row>
    <row r="120" spans="2:8">
      <c r="B120" s="83">
        <v>110022</v>
      </c>
      <c r="C120" s="83" t="s">
        <v>317</v>
      </c>
      <c r="D120">
        <v>11002</v>
      </c>
      <c r="E120">
        <v>200011</v>
      </c>
      <c r="F120">
        <v>200014</v>
      </c>
      <c r="G120">
        <v>200012</v>
      </c>
      <c r="H120">
        <v>10</v>
      </c>
    </row>
    <row r="121" spans="2:8">
      <c r="B121" s="83">
        <v>110023</v>
      </c>
      <c r="C121" s="83" t="s">
        <v>317</v>
      </c>
      <c r="D121">
        <v>11002</v>
      </c>
      <c r="E121">
        <v>200011</v>
      </c>
      <c r="F121">
        <v>200014</v>
      </c>
      <c r="G121">
        <v>200012</v>
      </c>
      <c r="H121">
        <v>10</v>
      </c>
    </row>
    <row r="122" spans="2:8">
      <c r="B122" s="52">
        <v>110032</v>
      </c>
      <c r="C122" s="52" t="s">
        <v>38</v>
      </c>
      <c r="D122">
        <v>11003</v>
      </c>
      <c r="E122">
        <v>200561</v>
      </c>
      <c r="F122">
        <v>200564</v>
      </c>
      <c r="G122">
        <v>200562</v>
      </c>
      <c r="H122">
        <v>20</v>
      </c>
    </row>
    <row r="123" spans="2:8">
      <c r="B123" s="52">
        <v>110033</v>
      </c>
      <c r="C123" s="52" t="s">
        <v>38</v>
      </c>
      <c r="D123">
        <v>11003</v>
      </c>
      <c r="E123">
        <v>200561</v>
      </c>
      <c r="F123">
        <v>200564</v>
      </c>
      <c r="G123">
        <v>200562</v>
      </c>
      <c r="H123">
        <v>20</v>
      </c>
    </row>
    <row r="124" spans="2:8">
      <c r="B124" s="83">
        <v>110042</v>
      </c>
      <c r="C124" s="83" t="s">
        <v>1781</v>
      </c>
      <c r="D124">
        <v>11004</v>
      </c>
      <c r="E124">
        <v>300671</v>
      </c>
      <c r="F124">
        <v>300674</v>
      </c>
      <c r="G124">
        <v>300672</v>
      </c>
      <c r="H124">
        <v>10</v>
      </c>
    </row>
    <row r="125" spans="2:8">
      <c r="B125" s="83">
        <v>110043</v>
      </c>
      <c r="C125" s="83" t="s">
        <v>318</v>
      </c>
      <c r="D125">
        <v>11004</v>
      </c>
      <c r="E125">
        <v>300671</v>
      </c>
      <c r="F125">
        <v>300674</v>
      </c>
      <c r="G125">
        <v>300672</v>
      </c>
      <c r="H125">
        <v>10</v>
      </c>
    </row>
    <row r="126" spans="2:8">
      <c r="B126" s="88">
        <v>110044</v>
      </c>
      <c r="C126" s="88" t="s">
        <v>318</v>
      </c>
      <c r="D126">
        <v>11004</v>
      </c>
      <c r="E126">
        <v>300671</v>
      </c>
      <c r="F126">
        <v>300674</v>
      </c>
      <c r="G126">
        <v>300672</v>
      </c>
      <c r="H126">
        <v>10</v>
      </c>
    </row>
    <row r="127" spans="2:8">
      <c r="B127" s="89">
        <v>110052</v>
      </c>
      <c r="C127" s="89" t="s">
        <v>40</v>
      </c>
      <c r="D127">
        <v>11005</v>
      </c>
      <c r="E127">
        <v>200451</v>
      </c>
      <c r="F127">
        <v>200454</v>
      </c>
      <c r="G127">
        <v>200452</v>
      </c>
      <c r="H127">
        <v>20</v>
      </c>
    </row>
    <row r="128" spans="2:8">
      <c r="B128" s="89">
        <v>110053</v>
      </c>
      <c r="C128" s="89" t="s">
        <v>40</v>
      </c>
      <c r="D128">
        <v>11005</v>
      </c>
      <c r="E128">
        <v>200451</v>
      </c>
      <c r="F128">
        <v>200454</v>
      </c>
      <c r="G128">
        <v>200452</v>
      </c>
      <c r="H128">
        <v>20</v>
      </c>
    </row>
    <row r="129" spans="2:8">
      <c r="B129" s="87">
        <v>110054</v>
      </c>
      <c r="C129" s="87" t="s">
        <v>40</v>
      </c>
      <c r="D129">
        <v>11005</v>
      </c>
      <c r="E129">
        <v>200451</v>
      </c>
      <c r="F129">
        <v>200454</v>
      </c>
      <c r="G129">
        <v>200452</v>
      </c>
      <c r="H129">
        <v>20</v>
      </c>
    </row>
    <row r="130" spans="2:8">
      <c r="B130" s="83">
        <v>110062</v>
      </c>
      <c r="C130" s="83" t="s">
        <v>41</v>
      </c>
      <c r="D130">
        <v>11006</v>
      </c>
      <c r="E130">
        <v>100121</v>
      </c>
      <c r="F130">
        <v>100124</v>
      </c>
      <c r="G130">
        <v>100122</v>
      </c>
      <c r="H130">
        <v>20</v>
      </c>
    </row>
    <row r="131" spans="2:8">
      <c r="B131" s="83">
        <v>110063</v>
      </c>
      <c r="C131" s="83" t="s">
        <v>41</v>
      </c>
      <c r="D131">
        <v>11006</v>
      </c>
      <c r="E131">
        <v>100121</v>
      </c>
      <c r="F131">
        <v>100124</v>
      </c>
      <c r="G131">
        <v>100122</v>
      </c>
      <c r="H131">
        <v>20</v>
      </c>
    </row>
    <row r="132" spans="2:8">
      <c r="B132" s="88">
        <v>110064</v>
      </c>
      <c r="C132" s="88" t="s">
        <v>41</v>
      </c>
      <c r="D132">
        <v>11006</v>
      </c>
      <c r="E132">
        <v>100121</v>
      </c>
      <c r="F132">
        <v>100124</v>
      </c>
      <c r="G132">
        <v>100122</v>
      </c>
      <c r="H132">
        <v>20</v>
      </c>
    </row>
    <row r="133" spans="2:8">
      <c r="B133" s="86">
        <v>110072</v>
      </c>
      <c r="C133" s="86" t="s">
        <v>21</v>
      </c>
      <c r="D133">
        <v>11007</v>
      </c>
      <c r="E133">
        <v>100561</v>
      </c>
      <c r="F133">
        <v>100564</v>
      </c>
      <c r="G133">
        <v>100562</v>
      </c>
      <c r="H133">
        <v>10</v>
      </c>
    </row>
    <row r="134" spans="2:8">
      <c r="B134" s="86">
        <v>110073</v>
      </c>
      <c r="C134" s="86" t="s">
        <v>21</v>
      </c>
      <c r="D134">
        <v>11007</v>
      </c>
      <c r="E134">
        <v>100561</v>
      </c>
      <c r="F134">
        <v>100564</v>
      </c>
      <c r="G134">
        <v>100562</v>
      </c>
      <c r="H134">
        <v>10</v>
      </c>
    </row>
    <row r="135" spans="2:8">
      <c r="B135" s="83">
        <v>110082</v>
      </c>
      <c r="C135" s="83" t="s">
        <v>1</v>
      </c>
      <c r="D135">
        <v>11008</v>
      </c>
      <c r="E135">
        <v>400121</v>
      </c>
      <c r="F135">
        <v>0</v>
      </c>
      <c r="G135">
        <v>400122</v>
      </c>
      <c r="H135">
        <v>10</v>
      </c>
    </row>
    <row r="136" spans="2:8">
      <c r="B136" s="83">
        <v>110083</v>
      </c>
      <c r="C136" s="83" t="s">
        <v>1</v>
      </c>
      <c r="D136">
        <v>11008</v>
      </c>
      <c r="E136">
        <v>400121</v>
      </c>
      <c r="F136">
        <v>0</v>
      </c>
      <c r="G136">
        <v>400122</v>
      </c>
      <c r="H136">
        <v>10</v>
      </c>
    </row>
    <row r="137" spans="2:8">
      <c r="B137" s="86">
        <v>110092</v>
      </c>
      <c r="C137" s="86" t="s">
        <v>319</v>
      </c>
      <c r="D137">
        <v>11009</v>
      </c>
      <c r="E137">
        <v>100341</v>
      </c>
      <c r="F137">
        <v>100344</v>
      </c>
      <c r="G137">
        <v>100342</v>
      </c>
      <c r="H137">
        <v>20</v>
      </c>
    </row>
    <row r="138" spans="2:8">
      <c r="B138" s="86">
        <v>110093</v>
      </c>
      <c r="C138" s="86" t="s">
        <v>319</v>
      </c>
      <c r="D138">
        <v>11009</v>
      </c>
      <c r="E138">
        <v>100341</v>
      </c>
      <c r="F138">
        <v>100344</v>
      </c>
      <c r="G138">
        <v>100342</v>
      </c>
      <c r="H138">
        <v>20</v>
      </c>
    </row>
    <row r="139" spans="2:8">
      <c r="B139" s="83">
        <v>110112</v>
      </c>
      <c r="C139" s="83" t="s">
        <v>43</v>
      </c>
      <c r="D139">
        <v>11011</v>
      </c>
      <c r="E139">
        <v>200671</v>
      </c>
      <c r="F139">
        <v>200674</v>
      </c>
      <c r="G139">
        <v>200672</v>
      </c>
      <c r="H139">
        <v>20</v>
      </c>
    </row>
    <row r="140" spans="2:8">
      <c r="B140" s="83">
        <v>110113</v>
      </c>
      <c r="C140" s="83" t="s">
        <v>43</v>
      </c>
      <c r="D140">
        <v>11011</v>
      </c>
      <c r="E140">
        <v>200671</v>
      </c>
      <c r="F140">
        <v>200674</v>
      </c>
      <c r="G140">
        <v>200672</v>
      </c>
      <c r="H140">
        <v>20</v>
      </c>
    </row>
    <row r="141" spans="2:8">
      <c r="B141" s="88">
        <v>110114</v>
      </c>
      <c r="C141" s="88" t="s">
        <v>43</v>
      </c>
      <c r="D141">
        <v>11011</v>
      </c>
      <c r="E141">
        <v>200671</v>
      </c>
      <c r="F141">
        <v>200674</v>
      </c>
      <c r="G141">
        <v>200672</v>
      </c>
      <c r="H141">
        <v>20</v>
      </c>
    </row>
    <row r="142" spans="2:8">
      <c r="B142" s="86">
        <v>110122</v>
      </c>
      <c r="C142" s="86" t="s">
        <v>44</v>
      </c>
      <c r="D142">
        <v>11012</v>
      </c>
      <c r="E142">
        <v>100231</v>
      </c>
      <c r="F142">
        <v>100234</v>
      </c>
      <c r="G142">
        <v>100232</v>
      </c>
      <c r="H142">
        <v>10</v>
      </c>
    </row>
    <row r="143" spans="2:8">
      <c r="B143" s="86">
        <v>110123</v>
      </c>
      <c r="C143" s="86" t="s">
        <v>44</v>
      </c>
      <c r="D143">
        <v>11012</v>
      </c>
      <c r="E143">
        <v>100231</v>
      </c>
      <c r="F143">
        <v>100234</v>
      </c>
      <c r="G143">
        <v>100232</v>
      </c>
      <c r="H143">
        <v>10</v>
      </c>
    </row>
    <row r="144" spans="2:8">
      <c r="B144" s="86">
        <v>110124</v>
      </c>
      <c r="C144" s="86" t="s">
        <v>44</v>
      </c>
      <c r="D144">
        <v>11012</v>
      </c>
      <c r="E144">
        <v>100231</v>
      </c>
      <c r="F144">
        <v>100234</v>
      </c>
      <c r="G144">
        <v>100232</v>
      </c>
      <c r="H144">
        <v>10</v>
      </c>
    </row>
    <row r="145" spans="2:8">
      <c r="B145" s="83">
        <v>110142</v>
      </c>
      <c r="C145" s="83" t="s">
        <v>140</v>
      </c>
      <c r="D145">
        <v>11014</v>
      </c>
      <c r="E145">
        <v>301441</v>
      </c>
      <c r="F145">
        <v>301444</v>
      </c>
      <c r="G145">
        <v>301442</v>
      </c>
      <c r="H145">
        <v>20</v>
      </c>
    </row>
    <row r="146" spans="2:8">
      <c r="B146" s="83">
        <v>110143</v>
      </c>
      <c r="C146" s="83" t="s">
        <v>140</v>
      </c>
      <c r="D146">
        <v>11014</v>
      </c>
      <c r="E146">
        <v>301441</v>
      </c>
      <c r="F146">
        <v>301444</v>
      </c>
      <c r="G146">
        <v>301442</v>
      </c>
      <c r="H146">
        <v>20</v>
      </c>
    </row>
    <row r="147" spans="2:8">
      <c r="B147" s="83">
        <v>110144</v>
      </c>
      <c r="C147" s="83" t="s">
        <v>140</v>
      </c>
      <c r="D147">
        <v>11014</v>
      </c>
      <c r="E147">
        <v>301441</v>
      </c>
      <c r="F147">
        <v>301444</v>
      </c>
      <c r="G147">
        <v>301442</v>
      </c>
      <c r="H147">
        <v>20</v>
      </c>
    </row>
    <row r="148" spans="2:8">
      <c r="B148" s="89">
        <v>120012</v>
      </c>
      <c r="C148" s="89" t="s">
        <v>46</v>
      </c>
      <c r="D148">
        <v>12001</v>
      </c>
      <c r="E148">
        <v>200121</v>
      </c>
      <c r="F148">
        <v>200124</v>
      </c>
      <c r="G148">
        <v>200122</v>
      </c>
      <c r="H148">
        <v>30</v>
      </c>
    </row>
    <row r="149" spans="2:8">
      <c r="B149" s="89">
        <v>120013</v>
      </c>
      <c r="C149" s="89" t="s">
        <v>46</v>
      </c>
      <c r="D149">
        <v>12001</v>
      </c>
      <c r="E149">
        <v>200121</v>
      </c>
      <c r="F149">
        <v>200124</v>
      </c>
      <c r="G149">
        <v>200122</v>
      </c>
      <c r="H149">
        <v>30</v>
      </c>
    </row>
    <row r="150" spans="2:8">
      <c r="B150" s="87">
        <v>120014</v>
      </c>
      <c r="C150" s="87" t="s">
        <v>46</v>
      </c>
      <c r="D150">
        <v>12001</v>
      </c>
      <c r="E150">
        <v>200121</v>
      </c>
      <c r="F150">
        <v>200124</v>
      </c>
      <c r="G150">
        <v>200122</v>
      </c>
      <c r="H150">
        <v>30</v>
      </c>
    </row>
    <row r="151" spans="2:8">
      <c r="B151" s="83">
        <v>120032</v>
      </c>
      <c r="C151" s="83" t="s">
        <v>320</v>
      </c>
      <c r="D151">
        <v>12003</v>
      </c>
      <c r="E151">
        <v>401771</v>
      </c>
      <c r="F151">
        <v>401774</v>
      </c>
      <c r="G151">
        <v>401772</v>
      </c>
      <c r="H151">
        <v>20</v>
      </c>
    </row>
    <row r="152" spans="2:8">
      <c r="B152" s="83">
        <v>120033</v>
      </c>
      <c r="C152" s="83" t="s">
        <v>320</v>
      </c>
      <c r="D152">
        <v>12003</v>
      </c>
      <c r="E152">
        <v>401771</v>
      </c>
      <c r="F152">
        <v>401774</v>
      </c>
      <c r="G152">
        <v>401772</v>
      </c>
      <c r="H152">
        <v>20</v>
      </c>
    </row>
    <row r="153" spans="2:8">
      <c r="B153" s="83">
        <v>120034</v>
      </c>
      <c r="C153" s="45" t="s">
        <v>320</v>
      </c>
      <c r="D153">
        <v>12003</v>
      </c>
      <c r="E153">
        <v>401771</v>
      </c>
      <c r="F153">
        <v>401774</v>
      </c>
      <c r="G153">
        <v>401772</v>
      </c>
      <c r="H153">
        <v>20</v>
      </c>
    </row>
    <row r="154" spans="2:8">
      <c r="B154" s="86">
        <v>120042</v>
      </c>
      <c r="C154" s="90" t="s">
        <v>321</v>
      </c>
      <c r="D154">
        <v>12004</v>
      </c>
      <c r="E154">
        <v>401551</v>
      </c>
      <c r="F154">
        <v>401554</v>
      </c>
      <c r="G154">
        <v>401552</v>
      </c>
      <c r="H154">
        <v>20</v>
      </c>
    </row>
    <row r="155" spans="2:8">
      <c r="B155" s="86">
        <v>120043</v>
      </c>
      <c r="C155" s="90" t="s">
        <v>321</v>
      </c>
      <c r="D155">
        <v>12004</v>
      </c>
      <c r="E155">
        <v>401551</v>
      </c>
      <c r="F155">
        <v>401554</v>
      </c>
      <c r="G155">
        <v>401552</v>
      </c>
      <c r="H155">
        <v>20</v>
      </c>
    </row>
    <row r="156" spans="2:8">
      <c r="B156" s="83">
        <v>120052</v>
      </c>
      <c r="C156" s="45" t="s">
        <v>48</v>
      </c>
      <c r="D156">
        <v>12005</v>
      </c>
      <c r="E156">
        <v>300891</v>
      </c>
      <c r="F156">
        <v>300894</v>
      </c>
      <c r="G156">
        <v>300892</v>
      </c>
      <c r="H156">
        <v>20</v>
      </c>
    </row>
    <row r="157" spans="2:8">
      <c r="B157" s="83">
        <v>120053</v>
      </c>
      <c r="C157" s="45" t="s">
        <v>48</v>
      </c>
      <c r="D157">
        <v>12005</v>
      </c>
      <c r="E157">
        <v>300891</v>
      </c>
      <c r="F157">
        <v>300894</v>
      </c>
      <c r="G157">
        <v>300892</v>
      </c>
      <c r="H157">
        <v>20</v>
      </c>
    </row>
    <row r="158" spans="2:8">
      <c r="B158" s="89">
        <v>120062</v>
      </c>
      <c r="C158" s="89" t="s">
        <v>49</v>
      </c>
      <c r="D158">
        <v>12006</v>
      </c>
      <c r="E158">
        <v>100891</v>
      </c>
      <c r="F158">
        <v>100894</v>
      </c>
      <c r="G158">
        <v>100892</v>
      </c>
      <c r="H158">
        <v>20</v>
      </c>
    </row>
    <row r="159" spans="2:8">
      <c r="B159" s="89">
        <v>120063</v>
      </c>
      <c r="C159" s="89" t="s">
        <v>49</v>
      </c>
      <c r="D159">
        <v>12006</v>
      </c>
      <c r="E159">
        <v>100891</v>
      </c>
      <c r="F159">
        <v>100894</v>
      </c>
      <c r="G159">
        <v>100892</v>
      </c>
      <c r="H159">
        <v>20</v>
      </c>
    </row>
    <row r="160" spans="2:8">
      <c r="B160" s="83">
        <v>120082</v>
      </c>
      <c r="C160" s="45" t="s">
        <v>51</v>
      </c>
      <c r="D160">
        <v>12008</v>
      </c>
      <c r="E160">
        <v>100671</v>
      </c>
      <c r="F160">
        <v>100674</v>
      </c>
      <c r="G160">
        <v>100672</v>
      </c>
      <c r="H160">
        <v>20</v>
      </c>
    </row>
    <row r="161" spans="2:8">
      <c r="B161" s="83">
        <v>120083</v>
      </c>
      <c r="C161" s="83" t="s">
        <v>51</v>
      </c>
      <c r="D161">
        <v>12008</v>
      </c>
      <c r="E161">
        <v>100671</v>
      </c>
      <c r="F161">
        <v>100674</v>
      </c>
      <c r="G161">
        <v>100672</v>
      </c>
      <c r="H161">
        <v>20</v>
      </c>
    </row>
    <row r="162" spans="2:8">
      <c r="B162" s="88">
        <v>120084</v>
      </c>
      <c r="C162" s="88" t="s">
        <v>51</v>
      </c>
      <c r="D162">
        <v>12008</v>
      </c>
      <c r="E162">
        <v>100671</v>
      </c>
      <c r="F162">
        <v>100674</v>
      </c>
      <c r="G162">
        <v>100672</v>
      </c>
      <c r="H162">
        <v>20</v>
      </c>
    </row>
    <row r="163" spans="2:8">
      <c r="B163" s="86">
        <v>120092</v>
      </c>
      <c r="C163" s="86" t="s">
        <v>28</v>
      </c>
      <c r="D163">
        <v>12009</v>
      </c>
      <c r="E163">
        <v>100011</v>
      </c>
      <c r="F163">
        <v>100014</v>
      </c>
      <c r="G163">
        <v>100012</v>
      </c>
      <c r="H163">
        <v>10</v>
      </c>
    </row>
    <row r="164" spans="2:8">
      <c r="B164" s="86">
        <v>120093</v>
      </c>
      <c r="C164" s="86" t="s">
        <v>28</v>
      </c>
      <c r="D164">
        <v>12009</v>
      </c>
      <c r="E164">
        <v>100011</v>
      </c>
      <c r="F164">
        <v>100014</v>
      </c>
      <c r="G164">
        <v>100012</v>
      </c>
      <c r="H164">
        <v>10</v>
      </c>
    </row>
    <row r="165" spans="2:8">
      <c r="B165" s="83">
        <v>120102</v>
      </c>
      <c r="C165" s="83" t="s">
        <v>52</v>
      </c>
      <c r="D165">
        <v>12010</v>
      </c>
      <c r="E165">
        <v>200891</v>
      </c>
      <c r="F165">
        <v>200894</v>
      </c>
      <c r="G165">
        <v>200892</v>
      </c>
      <c r="H165">
        <v>10</v>
      </c>
    </row>
    <row r="166" spans="2:8">
      <c r="B166" s="83">
        <v>120103</v>
      </c>
      <c r="C166" s="83" t="s">
        <v>52</v>
      </c>
      <c r="D166">
        <v>12010</v>
      </c>
      <c r="E166">
        <v>200891</v>
      </c>
      <c r="F166">
        <v>200894</v>
      </c>
      <c r="G166">
        <v>200892</v>
      </c>
      <c r="H166">
        <v>10</v>
      </c>
    </row>
    <row r="167" spans="2:8">
      <c r="B167" s="54">
        <v>120122</v>
      </c>
      <c r="C167" s="54" t="s">
        <v>53</v>
      </c>
      <c r="D167">
        <v>12012</v>
      </c>
      <c r="E167">
        <v>201551</v>
      </c>
      <c r="F167">
        <v>201554</v>
      </c>
      <c r="G167">
        <v>201552</v>
      </c>
      <c r="H167">
        <v>20</v>
      </c>
    </row>
    <row r="168" spans="2:8">
      <c r="B168" s="54">
        <v>120123</v>
      </c>
      <c r="C168" s="54" t="s">
        <v>53</v>
      </c>
      <c r="D168">
        <v>12012</v>
      </c>
      <c r="E168">
        <v>201551</v>
      </c>
      <c r="F168">
        <v>201554</v>
      </c>
      <c r="G168">
        <v>201552</v>
      </c>
      <c r="H168">
        <v>20</v>
      </c>
    </row>
    <row r="169" spans="2:8">
      <c r="B169" s="86">
        <v>120162</v>
      </c>
      <c r="C169" s="86" t="s">
        <v>4</v>
      </c>
      <c r="D169">
        <v>12016</v>
      </c>
      <c r="E169">
        <v>101441</v>
      </c>
      <c r="F169">
        <v>0</v>
      </c>
      <c r="G169">
        <v>101442</v>
      </c>
      <c r="H169">
        <v>10</v>
      </c>
    </row>
    <row r="170" spans="2:8">
      <c r="B170" s="86">
        <v>120163</v>
      </c>
      <c r="C170" s="86" t="s">
        <v>4</v>
      </c>
      <c r="D170">
        <v>12016</v>
      </c>
      <c r="E170">
        <v>101441</v>
      </c>
      <c r="F170">
        <v>0</v>
      </c>
      <c r="G170">
        <v>101442</v>
      </c>
      <c r="H170">
        <v>10</v>
      </c>
    </row>
    <row r="171" spans="2:8">
      <c r="B171" s="91">
        <v>120192</v>
      </c>
      <c r="C171" s="91" t="s">
        <v>366</v>
      </c>
      <c r="D171">
        <v>12019</v>
      </c>
      <c r="E171">
        <v>400341</v>
      </c>
      <c r="F171">
        <v>400344</v>
      </c>
      <c r="G171">
        <v>400342</v>
      </c>
      <c r="H171">
        <v>10</v>
      </c>
    </row>
    <row r="172" spans="2:8">
      <c r="B172" s="86">
        <v>130022</v>
      </c>
      <c r="C172" s="86" t="s">
        <v>322</v>
      </c>
      <c r="D172">
        <v>13002</v>
      </c>
      <c r="E172">
        <v>101221</v>
      </c>
      <c r="F172">
        <v>101224</v>
      </c>
      <c r="G172">
        <v>101222</v>
      </c>
      <c r="H172">
        <v>20</v>
      </c>
    </row>
    <row r="173" spans="2:8">
      <c r="B173" s="86">
        <v>130023</v>
      </c>
      <c r="C173" s="86" t="s">
        <v>322</v>
      </c>
      <c r="D173">
        <v>13002</v>
      </c>
      <c r="E173">
        <v>101221</v>
      </c>
      <c r="F173">
        <v>101224</v>
      </c>
      <c r="G173">
        <v>101222</v>
      </c>
      <c r="H173">
        <v>20</v>
      </c>
    </row>
    <row r="174" spans="2:8">
      <c r="B174" s="83">
        <v>130032</v>
      </c>
      <c r="C174" s="83" t="s">
        <v>32</v>
      </c>
      <c r="D174">
        <v>13003</v>
      </c>
      <c r="E174">
        <v>400451</v>
      </c>
      <c r="F174">
        <v>400454</v>
      </c>
      <c r="G174">
        <v>400452</v>
      </c>
      <c r="H174">
        <v>10</v>
      </c>
    </row>
    <row r="175" spans="2:8">
      <c r="B175" s="83">
        <v>130033</v>
      </c>
      <c r="C175" s="83" t="s">
        <v>32</v>
      </c>
      <c r="D175">
        <v>13003</v>
      </c>
      <c r="E175">
        <v>400451</v>
      </c>
      <c r="F175">
        <v>400454</v>
      </c>
      <c r="G175">
        <v>400452</v>
      </c>
      <c r="H175">
        <v>10</v>
      </c>
    </row>
    <row r="176" spans="2:8">
      <c r="B176" s="86">
        <v>130042</v>
      </c>
      <c r="C176" s="86" t="s">
        <v>57</v>
      </c>
      <c r="D176">
        <v>13004</v>
      </c>
      <c r="E176">
        <v>300231</v>
      </c>
      <c r="F176">
        <v>300234</v>
      </c>
      <c r="G176">
        <v>300232</v>
      </c>
      <c r="H176">
        <v>20</v>
      </c>
    </row>
    <row r="177" spans="2:8">
      <c r="B177" s="86">
        <v>130043</v>
      </c>
      <c r="C177" s="86" t="s">
        <v>57</v>
      </c>
      <c r="D177">
        <v>13004</v>
      </c>
      <c r="E177">
        <v>300231</v>
      </c>
      <c r="F177">
        <v>300234</v>
      </c>
      <c r="G177">
        <v>300232</v>
      </c>
      <c r="H177">
        <v>20</v>
      </c>
    </row>
    <row r="178" spans="2:8">
      <c r="B178" s="87">
        <v>130044</v>
      </c>
      <c r="C178" s="87" t="s">
        <v>57</v>
      </c>
      <c r="D178">
        <v>13004</v>
      </c>
      <c r="E178">
        <v>300231</v>
      </c>
      <c r="F178">
        <v>300234</v>
      </c>
      <c r="G178">
        <v>300232</v>
      </c>
      <c r="H178">
        <v>20</v>
      </c>
    </row>
    <row r="179" spans="2:8">
      <c r="B179" s="83">
        <v>130052</v>
      </c>
      <c r="C179" s="83" t="s">
        <v>58</v>
      </c>
      <c r="D179">
        <v>13005</v>
      </c>
      <c r="E179">
        <v>401881</v>
      </c>
      <c r="F179">
        <v>401884</v>
      </c>
      <c r="G179">
        <v>401882</v>
      </c>
      <c r="H179">
        <v>10</v>
      </c>
    </row>
    <row r="180" spans="2:8">
      <c r="B180" s="86">
        <v>130053</v>
      </c>
      <c r="C180" s="86" t="s">
        <v>58</v>
      </c>
      <c r="D180">
        <v>13005</v>
      </c>
      <c r="E180">
        <v>401881</v>
      </c>
      <c r="F180">
        <v>401884</v>
      </c>
      <c r="G180">
        <v>401882</v>
      </c>
      <c r="H180">
        <v>10</v>
      </c>
    </row>
    <row r="181" spans="2:8">
      <c r="B181" s="87">
        <v>130054</v>
      </c>
      <c r="C181" s="87" t="s">
        <v>58</v>
      </c>
      <c r="D181">
        <v>13005</v>
      </c>
      <c r="E181">
        <v>401881</v>
      </c>
      <c r="F181">
        <v>401884</v>
      </c>
      <c r="G181">
        <v>401882</v>
      </c>
      <c r="H181">
        <v>10</v>
      </c>
    </row>
    <row r="182" spans="2:8">
      <c r="B182" s="83">
        <v>130062</v>
      </c>
      <c r="C182" s="83" t="s">
        <v>8</v>
      </c>
      <c r="D182">
        <v>13006</v>
      </c>
      <c r="E182">
        <v>401441</v>
      </c>
      <c r="F182">
        <v>401444</v>
      </c>
      <c r="G182">
        <v>401442</v>
      </c>
      <c r="H182">
        <v>10</v>
      </c>
    </row>
    <row r="183" spans="2:8">
      <c r="B183" s="83">
        <v>130063</v>
      </c>
      <c r="C183" s="83" t="s">
        <v>8</v>
      </c>
      <c r="D183">
        <v>13006</v>
      </c>
      <c r="E183">
        <v>401441</v>
      </c>
      <c r="F183">
        <v>401444</v>
      </c>
      <c r="G183">
        <v>401442</v>
      </c>
      <c r="H183">
        <v>10</v>
      </c>
    </row>
    <row r="184" spans="2:8">
      <c r="B184" s="86">
        <v>130072</v>
      </c>
      <c r="C184" s="86" t="s">
        <v>34</v>
      </c>
      <c r="D184">
        <v>13007</v>
      </c>
      <c r="E184">
        <v>400011</v>
      </c>
      <c r="F184">
        <v>400014</v>
      </c>
      <c r="G184">
        <v>400012</v>
      </c>
      <c r="H184">
        <v>10</v>
      </c>
    </row>
    <row r="185" spans="2:8">
      <c r="B185" s="86">
        <v>130073</v>
      </c>
      <c r="C185" s="86" t="s">
        <v>34</v>
      </c>
      <c r="D185">
        <v>13007</v>
      </c>
      <c r="E185">
        <v>400011</v>
      </c>
      <c r="F185">
        <v>400014</v>
      </c>
      <c r="G185">
        <v>400012</v>
      </c>
      <c r="H185">
        <v>10</v>
      </c>
    </row>
    <row r="186" spans="2:8">
      <c r="B186" s="91">
        <v>130082</v>
      </c>
      <c r="C186" s="91" t="s">
        <v>59</v>
      </c>
      <c r="D186">
        <v>13008</v>
      </c>
      <c r="E186">
        <v>401661</v>
      </c>
      <c r="F186">
        <v>401664</v>
      </c>
      <c r="G186">
        <v>401662</v>
      </c>
      <c r="H186">
        <v>20</v>
      </c>
    </row>
    <row r="187" spans="2:8">
      <c r="B187" s="91">
        <v>130083</v>
      </c>
      <c r="C187" s="91" t="s">
        <v>59</v>
      </c>
      <c r="D187">
        <v>13008</v>
      </c>
      <c r="E187">
        <v>401661</v>
      </c>
      <c r="F187">
        <v>401664</v>
      </c>
      <c r="G187">
        <v>401662</v>
      </c>
      <c r="H187">
        <v>20</v>
      </c>
    </row>
    <row r="188" spans="2:8">
      <c r="B188" s="86">
        <v>130092</v>
      </c>
      <c r="C188" s="86" t="s">
        <v>323</v>
      </c>
      <c r="D188">
        <v>13009</v>
      </c>
      <c r="E188">
        <v>401331</v>
      </c>
      <c r="F188">
        <v>401334</v>
      </c>
      <c r="G188">
        <v>401332</v>
      </c>
      <c r="H188">
        <v>10</v>
      </c>
    </row>
    <row r="189" spans="2:8">
      <c r="B189" s="86">
        <v>130093</v>
      </c>
      <c r="C189" s="86" t="s">
        <v>323</v>
      </c>
      <c r="D189">
        <v>13009</v>
      </c>
      <c r="E189">
        <v>401331</v>
      </c>
      <c r="F189">
        <v>401334</v>
      </c>
      <c r="G189">
        <v>401332</v>
      </c>
      <c r="H189">
        <v>10</v>
      </c>
    </row>
    <row r="190" spans="2:8">
      <c r="B190" s="87">
        <v>130094</v>
      </c>
      <c r="C190" s="87" t="s">
        <v>323</v>
      </c>
      <c r="D190">
        <v>13009</v>
      </c>
      <c r="E190">
        <v>401331</v>
      </c>
      <c r="F190">
        <v>401334</v>
      </c>
      <c r="G190">
        <v>401332</v>
      </c>
      <c r="H190">
        <v>10</v>
      </c>
    </row>
    <row r="191" spans="2:8">
      <c r="B191" s="83">
        <v>130102</v>
      </c>
      <c r="C191" s="83" t="s">
        <v>324</v>
      </c>
      <c r="D191">
        <v>13010</v>
      </c>
      <c r="E191">
        <v>100451</v>
      </c>
      <c r="F191">
        <v>100454</v>
      </c>
      <c r="G191">
        <v>100452</v>
      </c>
      <c r="H191">
        <v>10</v>
      </c>
    </row>
    <row r="192" spans="2:8">
      <c r="B192" s="83">
        <v>130103</v>
      </c>
      <c r="C192" s="83" t="s">
        <v>324</v>
      </c>
      <c r="D192">
        <v>13010</v>
      </c>
      <c r="E192">
        <v>100451</v>
      </c>
      <c r="F192">
        <v>100454</v>
      </c>
      <c r="G192">
        <v>100452</v>
      </c>
      <c r="H192">
        <v>10</v>
      </c>
    </row>
    <row r="193" spans="2:8">
      <c r="B193" s="88">
        <v>130104</v>
      </c>
      <c r="C193" s="88" t="s">
        <v>324</v>
      </c>
      <c r="D193">
        <v>13010</v>
      </c>
      <c r="E193">
        <v>100451</v>
      </c>
      <c r="F193">
        <v>100454</v>
      </c>
      <c r="G193">
        <v>100452</v>
      </c>
      <c r="H193">
        <v>10</v>
      </c>
    </row>
    <row r="194" spans="2:8">
      <c r="B194" s="89">
        <v>130142</v>
      </c>
      <c r="C194" s="89" t="s">
        <v>1782</v>
      </c>
      <c r="D194">
        <v>13014</v>
      </c>
      <c r="E194">
        <v>300341</v>
      </c>
      <c r="F194">
        <v>300344</v>
      </c>
      <c r="G194">
        <v>300342</v>
      </c>
      <c r="H194">
        <v>10</v>
      </c>
    </row>
    <row r="195" spans="2:8">
      <c r="B195" s="89">
        <v>130143</v>
      </c>
      <c r="C195" s="89" t="s">
        <v>61</v>
      </c>
      <c r="D195">
        <v>13014</v>
      </c>
      <c r="E195">
        <v>300341</v>
      </c>
      <c r="F195">
        <v>300344</v>
      </c>
      <c r="G195">
        <v>300342</v>
      </c>
      <c r="H195">
        <v>10</v>
      </c>
    </row>
    <row r="196" spans="2:8">
      <c r="B196" s="83">
        <v>140022</v>
      </c>
      <c r="C196" s="83" t="s">
        <v>62</v>
      </c>
      <c r="D196">
        <v>14002</v>
      </c>
      <c r="E196">
        <v>400561</v>
      </c>
      <c r="F196">
        <v>400564</v>
      </c>
      <c r="G196">
        <v>400562</v>
      </c>
      <c r="H196">
        <v>20</v>
      </c>
    </row>
    <row r="197" spans="2:8">
      <c r="B197" s="83">
        <v>140023</v>
      </c>
      <c r="C197" s="83" t="s">
        <v>62</v>
      </c>
      <c r="D197">
        <v>14002</v>
      </c>
      <c r="E197">
        <v>400561</v>
      </c>
      <c r="F197">
        <v>400564</v>
      </c>
      <c r="G197">
        <v>400562</v>
      </c>
      <c r="H197">
        <v>20</v>
      </c>
    </row>
    <row r="198" spans="2:8">
      <c r="B198" s="86">
        <v>140032</v>
      </c>
      <c r="C198" s="86" t="s">
        <v>0</v>
      </c>
      <c r="D198">
        <v>14003</v>
      </c>
      <c r="E198">
        <v>300451</v>
      </c>
      <c r="F198">
        <v>300454</v>
      </c>
      <c r="G198">
        <v>300452</v>
      </c>
      <c r="H198">
        <v>10</v>
      </c>
    </row>
    <row r="199" spans="2:8">
      <c r="B199" s="86">
        <v>140033</v>
      </c>
      <c r="C199" s="86" t="s">
        <v>0</v>
      </c>
      <c r="D199">
        <v>14003</v>
      </c>
      <c r="E199">
        <v>300451</v>
      </c>
      <c r="F199">
        <v>300454</v>
      </c>
      <c r="G199">
        <v>300452</v>
      </c>
      <c r="H199">
        <v>10</v>
      </c>
    </row>
    <row r="200" spans="2:8">
      <c r="B200" s="91">
        <v>140052</v>
      </c>
      <c r="C200" s="91" t="s">
        <v>5</v>
      </c>
      <c r="D200">
        <v>14005</v>
      </c>
      <c r="E200">
        <v>300011</v>
      </c>
      <c r="F200">
        <v>300014</v>
      </c>
      <c r="G200">
        <v>300012</v>
      </c>
      <c r="H200">
        <v>10</v>
      </c>
    </row>
    <row r="201" spans="2:8">
      <c r="B201" s="91">
        <v>140053</v>
      </c>
      <c r="C201" s="91" t="s">
        <v>5</v>
      </c>
      <c r="D201">
        <v>14005</v>
      </c>
      <c r="E201">
        <v>300011</v>
      </c>
      <c r="F201">
        <v>300014</v>
      </c>
      <c r="G201">
        <v>300012</v>
      </c>
      <c r="H201">
        <v>10</v>
      </c>
    </row>
    <row r="202" spans="2:8">
      <c r="B202" s="86">
        <v>140062</v>
      </c>
      <c r="C202" s="86" t="s">
        <v>2</v>
      </c>
      <c r="D202">
        <v>14006</v>
      </c>
      <c r="E202">
        <v>301331</v>
      </c>
      <c r="F202">
        <v>0</v>
      </c>
      <c r="G202">
        <v>301332</v>
      </c>
      <c r="H202">
        <v>10</v>
      </c>
    </row>
    <row r="203" spans="2:8">
      <c r="B203" s="86">
        <v>140063</v>
      </c>
      <c r="C203" s="86" t="s">
        <v>2</v>
      </c>
      <c r="D203">
        <v>14006</v>
      </c>
      <c r="E203">
        <v>301331</v>
      </c>
      <c r="F203">
        <v>0</v>
      </c>
      <c r="G203">
        <v>301332</v>
      </c>
      <c r="H203">
        <v>10</v>
      </c>
    </row>
    <row r="204" spans="2:8">
      <c r="B204" s="83">
        <v>140072</v>
      </c>
      <c r="C204" s="83" t="s">
        <v>1753</v>
      </c>
      <c r="D204">
        <v>14007</v>
      </c>
      <c r="E204">
        <v>201111</v>
      </c>
      <c r="F204">
        <v>201114</v>
      </c>
      <c r="G204">
        <v>201112</v>
      </c>
      <c r="H204">
        <v>20</v>
      </c>
    </row>
    <row r="205" spans="2:8">
      <c r="B205" s="83">
        <v>140073</v>
      </c>
      <c r="C205" s="83" t="s">
        <v>1753</v>
      </c>
      <c r="D205">
        <v>14007</v>
      </c>
      <c r="E205">
        <v>201111</v>
      </c>
      <c r="F205">
        <v>201114</v>
      </c>
      <c r="G205">
        <v>201112</v>
      </c>
      <c r="H205">
        <v>20</v>
      </c>
    </row>
    <row r="206" spans="2:8">
      <c r="B206" s="86">
        <v>140092</v>
      </c>
      <c r="C206" s="86" t="s">
        <v>64</v>
      </c>
      <c r="D206">
        <v>14009</v>
      </c>
      <c r="E206">
        <v>300561</v>
      </c>
      <c r="F206">
        <v>300564</v>
      </c>
      <c r="G206">
        <v>300562</v>
      </c>
      <c r="H206">
        <v>10</v>
      </c>
    </row>
    <row r="207" spans="2:8">
      <c r="B207" s="86">
        <v>140093</v>
      </c>
      <c r="C207" s="86" t="s">
        <v>64</v>
      </c>
      <c r="D207">
        <v>14009</v>
      </c>
      <c r="E207">
        <v>300561</v>
      </c>
      <c r="F207">
        <v>300564</v>
      </c>
      <c r="G207">
        <v>300562</v>
      </c>
      <c r="H207">
        <v>10</v>
      </c>
    </row>
    <row r="208" spans="2:8">
      <c r="B208" s="87">
        <v>140094</v>
      </c>
      <c r="C208" s="87" t="s">
        <v>64</v>
      </c>
      <c r="D208">
        <v>14009</v>
      </c>
      <c r="E208">
        <v>300561</v>
      </c>
      <c r="F208">
        <v>300564</v>
      </c>
      <c r="G208">
        <v>300562</v>
      </c>
      <c r="H208">
        <v>10</v>
      </c>
    </row>
    <row r="209" spans="2:8">
      <c r="B209" s="83">
        <v>140152</v>
      </c>
      <c r="C209" s="83" t="s">
        <v>65</v>
      </c>
      <c r="D209">
        <v>14015</v>
      </c>
      <c r="E209">
        <v>200781</v>
      </c>
      <c r="F209">
        <v>200784</v>
      </c>
      <c r="G209">
        <v>200782</v>
      </c>
      <c r="H209">
        <v>10</v>
      </c>
    </row>
    <row r="210" spans="2:8">
      <c r="B210" s="83">
        <v>140153</v>
      </c>
      <c r="C210" s="83" t="s">
        <v>65</v>
      </c>
      <c r="D210">
        <v>14015</v>
      </c>
      <c r="E210">
        <v>200781</v>
      </c>
      <c r="F210">
        <v>200784</v>
      </c>
      <c r="G210">
        <v>200782</v>
      </c>
      <c r="H210">
        <v>10</v>
      </c>
    </row>
    <row r="211" spans="2:8">
      <c r="B211" s="86">
        <v>140162</v>
      </c>
      <c r="C211" s="86" t="s">
        <v>67</v>
      </c>
      <c r="D211">
        <v>14016</v>
      </c>
      <c r="E211">
        <v>200341</v>
      </c>
      <c r="F211">
        <v>200344</v>
      </c>
      <c r="G211">
        <v>200342</v>
      </c>
      <c r="H211">
        <v>10</v>
      </c>
    </row>
    <row r="212" spans="2:8">
      <c r="B212" s="86">
        <v>140163</v>
      </c>
      <c r="C212" s="86" t="s">
        <v>67</v>
      </c>
      <c r="D212">
        <v>14016</v>
      </c>
      <c r="E212">
        <v>200341</v>
      </c>
      <c r="F212">
        <v>200344</v>
      </c>
      <c r="G212">
        <v>200342</v>
      </c>
      <c r="H212">
        <v>10</v>
      </c>
    </row>
    <row r="213" spans="2:8">
      <c r="B213" s="87">
        <v>140164</v>
      </c>
      <c r="C213" s="87" t="s">
        <v>67</v>
      </c>
      <c r="D213">
        <v>14016</v>
      </c>
      <c r="E213">
        <v>200341</v>
      </c>
      <c r="F213">
        <v>200344</v>
      </c>
      <c r="G213">
        <v>200342</v>
      </c>
      <c r="H213">
        <v>10</v>
      </c>
    </row>
    <row r="214" spans="2:8">
      <c r="B214" s="83">
        <v>140172</v>
      </c>
      <c r="C214" s="83" t="s">
        <v>69</v>
      </c>
      <c r="D214">
        <v>14017</v>
      </c>
      <c r="E214">
        <v>300781</v>
      </c>
      <c r="F214">
        <v>300784</v>
      </c>
      <c r="G214">
        <v>300782</v>
      </c>
      <c r="H214">
        <v>20</v>
      </c>
    </row>
    <row r="215" spans="2:8">
      <c r="B215" s="83">
        <v>140173</v>
      </c>
      <c r="C215" s="83" t="s">
        <v>69</v>
      </c>
      <c r="D215">
        <v>14017</v>
      </c>
      <c r="E215">
        <v>300781</v>
      </c>
      <c r="F215">
        <v>300784</v>
      </c>
      <c r="G215">
        <v>300782</v>
      </c>
      <c r="H215">
        <v>20</v>
      </c>
    </row>
    <row r="216" spans="2:8">
      <c r="B216" s="88">
        <v>140174</v>
      </c>
      <c r="C216" s="88" t="s">
        <v>69</v>
      </c>
      <c r="D216">
        <v>14017</v>
      </c>
      <c r="E216">
        <v>300781</v>
      </c>
      <c r="F216">
        <v>300784</v>
      </c>
      <c r="G216">
        <v>300782</v>
      </c>
      <c r="H216">
        <v>20</v>
      </c>
    </row>
    <row r="217" spans="2:8">
      <c r="B217" s="86">
        <v>140182</v>
      </c>
      <c r="C217" s="86" t="s">
        <v>3</v>
      </c>
      <c r="D217">
        <v>14018</v>
      </c>
      <c r="E217">
        <v>300121</v>
      </c>
      <c r="F217">
        <v>300124</v>
      </c>
      <c r="G217">
        <v>300122</v>
      </c>
      <c r="H217">
        <v>20</v>
      </c>
    </row>
    <row r="218" spans="2:8">
      <c r="B218" s="86">
        <v>140183</v>
      </c>
      <c r="C218" s="86" t="s">
        <v>3</v>
      </c>
      <c r="D218">
        <v>14018</v>
      </c>
      <c r="E218">
        <v>300121</v>
      </c>
      <c r="F218">
        <v>300124</v>
      </c>
      <c r="G218">
        <v>300122</v>
      </c>
      <c r="H218">
        <v>20</v>
      </c>
    </row>
    <row r="219" spans="2:8">
      <c r="B219" s="87">
        <v>140184</v>
      </c>
      <c r="C219" s="87" t="s">
        <v>3</v>
      </c>
      <c r="D219">
        <v>14018</v>
      </c>
      <c r="E219">
        <v>300121</v>
      </c>
      <c r="F219">
        <v>300124</v>
      </c>
      <c r="G219">
        <v>300122</v>
      </c>
      <c r="H219">
        <v>20</v>
      </c>
    </row>
    <row r="220" spans="2:8">
      <c r="B220" s="83">
        <v>140192</v>
      </c>
      <c r="C220" s="83" t="s">
        <v>70</v>
      </c>
      <c r="D220">
        <v>14019</v>
      </c>
      <c r="E220">
        <v>101111</v>
      </c>
      <c r="F220">
        <v>101114</v>
      </c>
      <c r="G220">
        <v>101112</v>
      </c>
      <c r="H220">
        <v>10</v>
      </c>
    </row>
    <row r="221" spans="2:8">
      <c r="B221" s="83">
        <v>140193</v>
      </c>
      <c r="C221" s="83" t="s">
        <v>70</v>
      </c>
      <c r="D221">
        <v>14019</v>
      </c>
      <c r="E221">
        <v>101111</v>
      </c>
      <c r="F221">
        <v>101114</v>
      </c>
      <c r="G221">
        <v>101112</v>
      </c>
      <c r="H221">
        <v>10</v>
      </c>
    </row>
    <row r="222" spans="2:8">
      <c r="B222" s="88">
        <v>140194</v>
      </c>
      <c r="C222" s="88" t="s">
        <v>70</v>
      </c>
      <c r="D222">
        <v>14019</v>
      </c>
      <c r="E222">
        <v>101111</v>
      </c>
      <c r="F222">
        <v>101114</v>
      </c>
      <c r="G222">
        <v>101112</v>
      </c>
      <c r="H222">
        <v>10</v>
      </c>
    </row>
    <row r="223" spans="2:8">
      <c r="B223" s="86">
        <v>140232</v>
      </c>
      <c r="C223" s="86" t="s">
        <v>1783</v>
      </c>
      <c r="D223">
        <v>14023</v>
      </c>
      <c r="E223">
        <v>400231</v>
      </c>
      <c r="F223">
        <v>400234</v>
      </c>
      <c r="G223">
        <v>400232</v>
      </c>
      <c r="H223">
        <v>20</v>
      </c>
    </row>
    <row r="224" spans="2:8">
      <c r="B224" s="86">
        <v>140233</v>
      </c>
      <c r="C224" s="86" t="s">
        <v>56</v>
      </c>
      <c r="D224">
        <v>14023</v>
      </c>
      <c r="E224">
        <v>400231</v>
      </c>
      <c r="F224">
        <v>400234</v>
      </c>
      <c r="G224">
        <v>400232</v>
      </c>
      <c r="H224">
        <v>20</v>
      </c>
    </row>
    <row r="225" spans="3:3">
      <c r="C225" s="53"/>
    </row>
    <row r="226" spans="3:3">
      <c r="C226" s="53"/>
    </row>
    <row r="227" spans="3:3">
      <c r="C227" s="53"/>
    </row>
    <row r="228" spans="3:3">
      <c r="C228" s="53"/>
    </row>
    <row r="229" spans="3:3">
      <c r="C229" s="53"/>
    </row>
    <row r="230" spans="3:3">
      <c r="C230" s="53"/>
    </row>
    <row r="231" spans="3:3">
      <c r="C231" s="53"/>
    </row>
    <row r="232" spans="3:3">
      <c r="C232" s="53"/>
    </row>
    <row r="233" spans="3:3">
      <c r="C233" s="53"/>
    </row>
    <row r="234" spans="3:3">
      <c r="C234" s="53"/>
    </row>
    <row r="235" spans="3:3">
      <c r="C235" s="53"/>
    </row>
    <row r="236" spans="3:3">
      <c r="C236" s="53"/>
    </row>
    <row r="237" spans="3:3">
      <c r="C237" s="53"/>
    </row>
    <row r="238" spans="3:3">
      <c r="C238" s="53"/>
    </row>
    <row r="239" spans="3:3">
      <c r="C239" s="53"/>
    </row>
    <row r="240" spans="3:3">
      <c r="C240" s="53"/>
    </row>
    <row r="241" spans="3:3">
      <c r="C241" s="53"/>
    </row>
    <row r="242" spans="3:3">
      <c r="C242" s="53"/>
    </row>
    <row r="243" spans="3:3">
      <c r="C243" s="53"/>
    </row>
    <row r="244" spans="3:3">
      <c r="C244" s="53"/>
    </row>
    <row r="245" spans="3:3">
      <c r="C245" s="53"/>
    </row>
    <row r="246" spans="3:3">
      <c r="C246" s="53"/>
    </row>
    <row r="247" spans="3:3">
      <c r="C247" s="53"/>
    </row>
    <row r="248" spans="3:3">
      <c r="C248" s="53"/>
    </row>
    <row r="249" spans="3:3">
      <c r="C249" s="5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技能描述</vt:lpstr>
      <vt:lpstr>主动技能</vt:lpstr>
      <vt:lpstr>英雄阵营</vt:lpstr>
      <vt:lpstr>技能系数</vt:lpstr>
      <vt:lpstr>技能名称</vt:lpstr>
      <vt:lpstr>Sheet1</vt:lpstr>
      <vt:lpstr>Sheet2</vt:lpstr>
      <vt:lpstr>怪物技能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tclsevers</cp:lastModifiedBy>
  <dcterms:created xsi:type="dcterms:W3CDTF">2013-02-18T08:50:47Z</dcterms:created>
  <dcterms:modified xsi:type="dcterms:W3CDTF">2016-05-17T08:14:24Z</dcterms:modified>
</cp:coreProperties>
</file>