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9E380B-CCD2-4819-A743-B2040022FC72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日常本" sheetId="28" r:id="rId2"/>
    <sheet name="日常本类型" sheetId="2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8" i="28" l="1"/>
  <c r="AE38" i="28"/>
  <c r="AF38" i="28"/>
  <c r="AG38" i="28"/>
  <c r="AH38" i="28"/>
  <c r="AD39" i="28"/>
  <c r="AE39" i="28"/>
  <c r="AF39" i="28"/>
  <c r="AG39" i="28"/>
  <c r="AH39" i="28"/>
  <c r="AD40" i="28"/>
  <c r="AE40" i="28"/>
  <c r="AF40" i="28"/>
  <c r="AG40" i="28"/>
  <c r="AH40" i="28"/>
  <c r="AD41" i="28"/>
  <c r="AE41" i="28"/>
  <c r="AF41" i="28"/>
  <c r="AG41" i="28"/>
  <c r="AH41" i="28"/>
  <c r="AD42" i="28"/>
  <c r="AE42" i="28"/>
  <c r="AF42" i="28"/>
  <c r="AG42" i="28"/>
  <c r="AH42" i="28"/>
  <c r="AD43" i="28"/>
  <c r="AE43" i="28"/>
  <c r="AF43" i="28"/>
  <c r="AG43" i="28"/>
  <c r="AH43" i="28"/>
  <c r="AD36" i="28"/>
  <c r="AE36" i="28"/>
  <c r="AF36" i="28"/>
  <c r="AG36" i="28"/>
  <c r="AH36" i="28"/>
  <c r="AD37" i="28"/>
  <c r="AE37" i="28"/>
  <c r="AF37" i="28"/>
  <c r="AG37" i="28"/>
  <c r="AH37" i="28"/>
  <c r="AD20" i="28"/>
  <c r="AE20" i="28"/>
  <c r="AF20" i="28"/>
  <c r="AG20" i="28"/>
  <c r="AH20" i="28"/>
  <c r="AD21" i="28"/>
  <c r="AE21" i="28"/>
  <c r="AF21" i="28"/>
  <c r="AG21" i="28"/>
  <c r="AH21" i="28"/>
  <c r="AD22" i="28"/>
  <c r="AE22" i="28"/>
  <c r="AF22" i="28"/>
  <c r="AG22" i="28"/>
  <c r="AH22" i="28"/>
  <c r="AD23" i="28"/>
  <c r="AE23" i="28"/>
  <c r="AF23" i="28"/>
  <c r="AG23" i="28"/>
  <c r="AH23" i="28"/>
  <c r="AD24" i="28"/>
  <c r="AE24" i="28"/>
  <c r="AF24" i="28"/>
  <c r="AG24" i="28"/>
  <c r="AH24" i="28"/>
  <c r="AD25" i="28"/>
  <c r="AE25" i="28"/>
  <c r="AF25" i="28"/>
  <c r="AG25" i="28"/>
  <c r="AH25" i="28"/>
  <c r="AD26" i="28"/>
  <c r="AE26" i="28"/>
  <c r="AF26" i="28"/>
  <c r="AG26" i="28"/>
  <c r="AH26" i="28"/>
  <c r="AD27" i="28"/>
  <c r="AE27" i="28"/>
  <c r="AF27" i="28"/>
  <c r="AG27" i="28"/>
  <c r="AH27" i="28"/>
  <c r="AD28" i="28"/>
  <c r="AE28" i="28"/>
  <c r="AF28" i="28"/>
  <c r="AG28" i="28"/>
  <c r="AH28" i="28"/>
  <c r="AD29" i="28"/>
  <c r="AE29" i="28"/>
  <c r="AF29" i="28"/>
  <c r="AG29" i="28"/>
  <c r="AH29" i="28"/>
  <c r="AD30" i="28"/>
  <c r="AE30" i="28"/>
  <c r="AF30" i="28"/>
  <c r="AG30" i="28"/>
  <c r="AH30" i="28"/>
  <c r="AD31" i="28"/>
  <c r="AE31" i="28"/>
  <c r="AF31" i="28"/>
  <c r="AG31" i="28"/>
  <c r="AH31" i="28"/>
  <c r="AD32" i="28"/>
  <c r="AE32" i="28"/>
  <c r="AF32" i="28"/>
  <c r="AG32" i="28"/>
  <c r="AH32" i="28"/>
  <c r="AD33" i="28"/>
  <c r="AE33" i="28"/>
  <c r="AF33" i="28"/>
  <c r="AG33" i="28"/>
  <c r="AH33" i="28"/>
  <c r="AD34" i="28"/>
  <c r="AE34" i="28"/>
  <c r="AF34" i="28"/>
  <c r="AG34" i="28"/>
  <c r="AH34" i="28"/>
  <c r="AD35" i="28"/>
  <c r="AE35" i="28"/>
  <c r="AF35" i="28"/>
  <c r="AG35" i="28"/>
  <c r="AH35" i="28"/>
  <c r="AD12" i="28" l="1"/>
  <c r="AE12" i="28"/>
  <c r="AF12" i="28"/>
  <c r="AG12" i="28"/>
  <c r="AH12" i="28"/>
  <c r="AD13" i="28"/>
  <c r="AE13" i="28"/>
  <c r="AF13" i="28"/>
  <c r="AG13" i="28"/>
  <c r="AH13" i="28"/>
  <c r="AD14" i="28"/>
  <c r="AE14" i="28"/>
  <c r="AF14" i="28"/>
  <c r="AG14" i="28"/>
  <c r="AH14" i="28"/>
  <c r="AD15" i="28"/>
  <c r="AE15" i="28"/>
  <c r="AF15" i="28"/>
  <c r="AG15" i="28"/>
  <c r="AH15" i="28"/>
  <c r="AD16" i="28"/>
  <c r="AE16" i="28"/>
  <c r="AF16" i="28"/>
  <c r="AG16" i="28"/>
  <c r="AH16" i="28"/>
  <c r="AD17" i="28"/>
  <c r="AE17" i="28"/>
  <c r="AF17" i="28"/>
  <c r="AG17" i="28"/>
  <c r="AH17" i="28"/>
  <c r="AD18" i="28"/>
  <c r="AE18" i="28"/>
  <c r="AF18" i="28"/>
  <c r="AG18" i="28"/>
  <c r="AH18" i="28"/>
  <c r="AD19" i="28"/>
  <c r="AE19" i="28"/>
  <c r="AF19" i="28"/>
  <c r="AG19" i="28"/>
  <c r="AH19" i="28"/>
  <c r="AS9" i="28"/>
  <c r="AS10" i="28"/>
  <c r="AQ8" i="28"/>
  <c r="AR6" i="28"/>
  <c r="AR9" i="28"/>
  <c r="AR10" i="28"/>
  <c r="AR11" i="28"/>
  <c r="AP5" i="28"/>
  <c r="AP8" i="28"/>
  <c r="AP9" i="28"/>
  <c r="AN7" i="28"/>
  <c r="AN8" i="28"/>
  <c r="AO8" i="28" s="1"/>
  <c r="AN10" i="28"/>
  <c r="AL6" i="28"/>
  <c r="AL7" i="28"/>
  <c r="AM7" i="28" s="1"/>
  <c r="AL9" i="28"/>
  <c r="AJ5" i="28"/>
  <c r="AK5" i="28" s="1"/>
  <c r="AJ6" i="28"/>
  <c r="AK6" i="28" s="1"/>
  <c r="AJ8" i="28"/>
  <c r="AK8" i="28" s="1"/>
  <c r="AR4" i="28"/>
  <c r="AP4" i="28"/>
  <c r="AQ4" i="28" s="1"/>
  <c r="AN4" i="28"/>
  <c r="AO4" i="28" s="1"/>
  <c r="AD11" i="28"/>
  <c r="AE11" i="28"/>
  <c r="AF11" i="28"/>
  <c r="AG11" i="28"/>
  <c r="AH11" i="28"/>
  <c r="AS11" i="28" s="1"/>
  <c r="AD5" i="28"/>
  <c r="AE5" i="28"/>
  <c r="AF5" i="28"/>
  <c r="AN5" i="28" s="1"/>
  <c r="AO5" i="28" s="1"/>
  <c r="AG5" i="28"/>
  <c r="AQ5" i="28" s="1"/>
  <c r="AH5" i="28"/>
  <c r="AR5" i="28" s="1"/>
  <c r="AD6" i="28"/>
  <c r="AE6" i="28"/>
  <c r="AM6" i="28" s="1"/>
  <c r="AF6" i="28"/>
  <c r="AN6" i="28" s="1"/>
  <c r="AO6" i="28" s="1"/>
  <c r="AG6" i="28"/>
  <c r="AP6" i="28" s="1"/>
  <c r="AH6" i="28"/>
  <c r="AS6" i="28" s="1"/>
  <c r="AD7" i="28"/>
  <c r="AE7" i="28"/>
  <c r="AF7" i="28"/>
  <c r="AO7" i="28" s="1"/>
  <c r="AG7" i="28"/>
  <c r="AP7" i="28" s="1"/>
  <c r="AQ7" i="28" s="1"/>
  <c r="AH7" i="28"/>
  <c r="AR7" i="28" s="1"/>
  <c r="AD8" i="28"/>
  <c r="AE8" i="28"/>
  <c r="AF8" i="28"/>
  <c r="AG8" i="28"/>
  <c r="AH8" i="28"/>
  <c r="AR8" i="28" s="1"/>
  <c r="AS8" i="28" s="1"/>
  <c r="AD9" i="28"/>
  <c r="AE9" i="28"/>
  <c r="AM9" i="28" s="1"/>
  <c r="AF9" i="28"/>
  <c r="AN9" i="28" s="1"/>
  <c r="AG9" i="28"/>
  <c r="AQ9" i="28" s="1"/>
  <c r="AH9" i="28"/>
  <c r="AD10" i="28"/>
  <c r="AE10" i="28"/>
  <c r="AL10" i="28" s="1"/>
  <c r="AM10" i="28" s="1"/>
  <c r="AF10" i="28"/>
  <c r="AO10" i="28" s="1"/>
  <c r="AG10" i="28"/>
  <c r="AP10" i="28" s="1"/>
  <c r="AH10" i="28"/>
  <c r="AH4" i="28"/>
  <c r="AS4" i="28" s="1"/>
  <c r="AG4" i="28"/>
  <c r="AF4" i="28"/>
  <c r="AE4" i="28"/>
  <c r="AL4" i="28" s="1"/>
  <c r="AD4" i="28"/>
  <c r="AJ4" i="28" s="1"/>
  <c r="AM11" i="28" l="1"/>
  <c r="AK10" i="28"/>
  <c r="AM5" i="28"/>
  <c r="AM8" i="28"/>
  <c r="AO11" i="28"/>
  <c r="AP11" i="28"/>
  <c r="AQ11" i="28" s="1"/>
  <c r="AL8" i="28"/>
  <c r="AK4" i="28"/>
  <c r="AQ6" i="28"/>
  <c r="AJ11" i="28"/>
  <c r="AK11" i="28" s="1"/>
  <c r="AO9" i="28"/>
  <c r="AS7" i="28"/>
  <c r="AJ10" i="28"/>
  <c r="AL11" i="28"/>
  <c r="AL5" i="28"/>
  <c r="AM4" i="28"/>
  <c r="AQ10" i="28"/>
  <c r="AJ9" i="28"/>
  <c r="AK9" i="28" s="1"/>
  <c r="AN11" i="28"/>
  <c r="AS5" i="28"/>
  <c r="AJ7" i="28"/>
  <c r="AK7" i="28" s="1"/>
</calcChain>
</file>

<file path=xl/sharedStrings.xml><?xml version="1.0" encoding="utf-8"?>
<sst xmlns="http://schemas.openxmlformats.org/spreadsheetml/2006/main" count="367" uniqueCount="185">
  <si>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</si>
  <si>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</si>
  <si>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</si>
  <si>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</si>
  <si>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</si>
  <si>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</si>
  <si>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</si>
  <si>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</si>
  <si>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</si>
  <si>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</si>
  <si>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</si>
  <si>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string:&lt;&gt;</t>
    <phoneticPr fontId="3" type="noConversion"/>
  </si>
  <si>
    <t>type</t>
    <phoneticPr fontId="3" type="noConversion"/>
  </si>
  <si>
    <t>lv</t>
    <phoneticPr fontId="3" type="noConversion"/>
  </si>
  <si>
    <t>unlockLv</t>
    <phoneticPr fontId="3" type="noConversion"/>
  </si>
  <si>
    <t>类型</t>
    <phoneticPr fontId="3" type="noConversion"/>
  </si>
  <si>
    <t>等级</t>
    <phoneticPr fontId="3" type="noConversion"/>
  </si>
  <si>
    <t>解锁等级</t>
    <phoneticPr fontId="3" type="noConversion"/>
  </si>
  <si>
    <t>#note</t>
    <phoneticPr fontId="3" type="noConversion"/>
  </si>
  <si>
    <t>备注</t>
    <phoneticPr fontId="3" type="noConversion"/>
  </si>
  <si>
    <t>string:&lt;&gt;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</si>
  <si>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</si>
  <si>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</si>
  <si>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</si>
  <si>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</si>
  <si>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</si>
  <si>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</si>
  <si>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</si>
  <si>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</si>
  <si>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</si>
  <si>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</si>
  <si>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</si>
  <si>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</si>
  <si>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</si>
  <si>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</si>
  <si>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</si>
  <si>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</si>
  <si>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</si>
  <si>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</si>
  <si>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</si>
  <si>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</si>
  <si>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</si>
  <si>
    <t>int:e&lt;&gt;</t>
  </si>
  <si>
    <t>float:e&lt;&gt;</t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</si>
  <si>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</si>
  <si>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</si>
  <si>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</si>
  <si>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</si>
  <si>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</si>
  <si>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</si>
  <si>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</si>
  <si>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</si>
  <si>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</si>
  <si>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cost</t>
    <phoneticPr fontId="3" type="noConversion"/>
  </si>
  <si>
    <t>行ID</t>
    <phoneticPr fontId="3" type="noConversion"/>
  </si>
  <si>
    <t>times</t>
    <phoneticPr fontId="3" type="noConversion"/>
  </si>
  <si>
    <t>类型</t>
    <phoneticPr fontId="3" type="noConversion"/>
  </si>
  <si>
    <t>unlockLevel</t>
    <phoneticPr fontId="3" type="noConversion"/>
  </si>
  <si>
    <t>int:&lt;&gt;</t>
    <phoneticPr fontId="3" type="noConversion"/>
  </si>
  <si>
    <t>showLevel</t>
    <phoneticPr fontId="3" type="noConversion"/>
  </si>
  <si>
    <t>int:a&lt;&gt;</t>
    <phoneticPr fontId="3" type="noConversion"/>
  </si>
  <si>
    <t>次数</t>
    <phoneticPr fontId="3" type="noConversion"/>
  </si>
  <si>
    <t>消耗</t>
    <phoneticPr fontId="3" type="noConversion"/>
  </si>
  <si>
    <t>解锁关卡等级</t>
    <phoneticPr fontId="3" type="noConversion"/>
  </si>
  <si>
    <t>显示关卡等级</t>
    <phoneticPr fontId="3" type="noConversion"/>
  </si>
  <si>
    <t>金币本</t>
    <phoneticPr fontId="3" type="noConversion"/>
  </si>
  <si>
    <t>智慧机体本</t>
    <phoneticPr fontId="3" type="noConversion"/>
  </si>
  <si>
    <t>核子精华本</t>
    <phoneticPr fontId="3" type="noConversion"/>
  </si>
  <si>
    <t>精炼纤维本</t>
    <phoneticPr fontId="3" type="noConversion"/>
  </si>
  <si>
    <r>
      <t>0</t>
    </r>
    <r>
      <rPr>
        <sz val="11"/>
        <color theme="1"/>
        <rFont val="微软雅黑"/>
        <family val="2"/>
        <charset val="134"/>
      </rPr>
      <t>,0,20</t>
    </r>
    <phoneticPr fontId="3" type="noConversion"/>
  </si>
  <si>
    <t>0,0,35</t>
    <phoneticPr fontId="3" type="noConversion"/>
  </si>
  <si>
    <t>0,0,40</t>
    <phoneticPr fontId="3" type="noConversion"/>
  </si>
  <si>
    <t>0,0,50</t>
    <phoneticPr fontId="3" type="noConversion"/>
  </si>
  <si>
    <t>金币本-1</t>
    <phoneticPr fontId="3" type="noConversion"/>
  </si>
  <si>
    <t>金币本-2</t>
  </si>
  <si>
    <t>金币本-3</t>
  </si>
  <si>
    <t>金币本-4</t>
  </si>
  <si>
    <t>金币本-5</t>
  </si>
  <si>
    <t>金币本-6</t>
  </si>
  <si>
    <t>金币本-7</t>
  </si>
  <si>
    <t>金币本-8</t>
  </si>
  <si>
    <r>
      <t>智慧机体本-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</si>
  <si>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智慧机体本-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</si>
  <si>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</si>
  <si>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</si>
  <si>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</si>
  <si>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</si>
  <si>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</si>
  <si>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</si>
  <si>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t>僚机零件本</t>
    <phoneticPr fontId="3" type="noConversion"/>
  </si>
  <si>
    <r>
      <t>核子精华本-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</si>
  <si>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核子精华本-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</si>
  <si>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</si>
  <si>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</si>
  <si>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</si>
  <si>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</si>
  <si>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</si>
  <si>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</si>
  <si>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</si>
  <si>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精炼纤维本-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</si>
  <si>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</si>
  <si>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</si>
  <si>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</si>
  <si>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</si>
  <si>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</si>
  <si>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</si>
  <si>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t>僚机零件本-1</t>
    <phoneticPr fontId="3" type="noConversion"/>
  </si>
  <si>
    <t>僚机零件本-2</t>
  </si>
  <si>
    <t>僚机零件本-3</t>
  </si>
  <si>
    <t>僚机零件本-4</t>
  </si>
  <si>
    <t>僚机零件本-5</t>
  </si>
  <si>
    <t>僚机零件本-6</t>
  </si>
  <si>
    <t>僚机零件本-7</t>
  </si>
  <si>
    <t>僚机零件本-8</t>
  </si>
  <si>
    <t>金币</t>
    <phoneticPr fontId="3" type="noConversion"/>
  </si>
  <si>
    <t>突破丹</t>
    <phoneticPr fontId="3" type="noConversion"/>
  </si>
  <si>
    <t>天命丹</t>
    <phoneticPr fontId="3" type="noConversion"/>
  </si>
  <si>
    <t>rankScore</t>
    <phoneticPr fontId="3" type="noConversion"/>
  </si>
  <si>
    <t>等级评分</t>
    <phoneticPr fontId="3" type="noConversion"/>
  </si>
  <si>
    <t>chaName</t>
    <phoneticPr fontId="3" type="noConversion"/>
  </si>
  <si>
    <t>string:&lt;&gt;</t>
    <phoneticPr fontId="3" type="noConversion"/>
  </si>
  <si>
    <t>章节名</t>
    <phoneticPr fontId="3" type="noConversion"/>
  </si>
  <si>
    <t>daily-jb</t>
  </si>
  <si>
    <t>daily-tpd</t>
  </si>
  <si>
    <t>daily-tmd</t>
  </si>
  <si>
    <t>daily-jls</t>
  </si>
  <si>
    <t>daily-cwd</t>
  </si>
  <si>
    <r>
      <t>4</t>
    </r>
    <r>
      <rPr>
        <sz val="11"/>
        <color theme="1"/>
        <rFont val="微软雅黑"/>
        <family val="2"/>
        <charset val="134"/>
      </rPr>
      <t>0,90,150,200</t>
    </r>
    <phoneticPr fontId="3" type="noConversion"/>
  </si>
  <si>
    <t>小怪1</t>
    <phoneticPr fontId="3" type="noConversion"/>
  </si>
  <si>
    <t>小怪2</t>
  </si>
  <si>
    <t>精英怪</t>
    <phoneticPr fontId="3" type="noConversion"/>
  </si>
  <si>
    <t>守卫</t>
    <phoneticPr fontId="3" type="noConversion"/>
  </si>
  <si>
    <t>BOSS</t>
    <phoneticPr fontId="3" type="noConversion"/>
  </si>
  <si>
    <t>小怪1.w</t>
    <phoneticPr fontId="3" type="noConversion"/>
  </si>
  <si>
    <t>小怪1.v</t>
    <phoneticPr fontId="3" type="noConversion"/>
  </si>
  <si>
    <t>小怪2.w</t>
    <phoneticPr fontId="3" type="noConversion"/>
  </si>
  <si>
    <t>小怪2.v</t>
    <phoneticPr fontId="3" type="noConversion"/>
  </si>
  <si>
    <t>精英怪.w</t>
    <phoneticPr fontId="3" type="noConversion"/>
  </si>
  <si>
    <t>精英怪.v</t>
    <phoneticPr fontId="3" type="noConversion"/>
  </si>
  <si>
    <t>守卫.w</t>
    <phoneticPr fontId="3" type="noConversion"/>
  </si>
  <si>
    <t>守卫.v</t>
    <phoneticPr fontId="3" type="noConversion"/>
  </si>
  <si>
    <t>BOSS.w</t>
    <phoneticPr fontId="3" type="noConversion"/>
  </si>
  <si>
    <t>BOSS.v</t>
    <phoneticPr fontId="3" type="noConversion"/>
  </si>
  <si>
    <t>初级精炼石</t>
    <phoneticPr fontId="3" type="noConversion"/>
  </si>
  <si>
    <t>中级精炼石</t>
    <phoneticPr fontId="3" type="noConversion"/>
  </si>
  <si>
    <t>高级精炼石</t>
    <phoneticPr fontId="3" type="noConversion"/>
  </si>
  <si>
    <t>timeLimit</t>
    <phoneticPr fontId="3" type="noConversion"/>
  </si>
  <si>
    <t>时间限制</t>
    <phoneticPr fontId="3" type="noConversion"/>
  </si>
  <si>
    <t>扫荡奖励ID1</t>
    <phoneticPr fontId="3" type="noConversion"/>
  </si>
  <si>
    <t>扫荡奖励权重1</t>
    <phoneticPr fontId="3" type="noConversion"/>
  </si>
  <si>
    <t>扫荡奖励值1</t>
    <phoneticPr fontId="3" type="noConversion"/>
  </si>
  <si>
    <t>扫荡奖励ID2</t>
    <phoneticPr fontId="3" type="noConversion"/>
  </si>
  <si>
    <t>扫荡奖励权重2</t>
    <phoneticPr fontId="3" type="noConversion"/>
  </si>
  <si>
    <t>扫荡奖励值2</t>
    <phoneticPr fontId="3" type="noConversion"/>
  </si>
  <si>
    <t>扫荡奖励ID3</t>
    <phoneticPr fontId="3" type="noConversion"/>
  </si>
  <si>
    <t>扫荡奖励权重3</t>
    <phoneticPr fontId="3" type="noConversion"/>
  </si>
  <si>
    <t>扫荡奖励值3</t>
    <phoneticPr fontId="3" type="noConversion"/>
  </si>
  <si>
    <t>日常本</t>
    <phoneticPr fontId="3" type="noConversion"/>
  </si>
  <si>
    <t>dailyCopy.json</t>
    <phoneticPr fontId="3" type="noConversion"/>
  </si>
  <si>
    <t>help_col</t>
    <phoneticPr fontId="3" type="noConversion"/>
  </si>
  <si>
    <t>辅助列</t>
    <phoneticPr fontId="3" type="noConversion"/>
  </si>
  <si>
    <t>lvs</t>
    <phoneticPr fontId="3" type="noConversion"/>
  </si>
  <si>
    <t>type,help_col,lv</t>
    <phoneticPr fontId="3" type="noConversion"/>
  </si>
  <si>
    <t>rowId,type,help_col,lv</t>
    <phoneticPr fontId="3" type="noConversion"/>
  </si>
  <si>
    <t>客户端日常本的表</t>
    <phoneticPr fontId="3" type="noConversion"/>
  </si>
  <si>
    <t>rowId</t>
    <phoneticPr fontId="3" type="noConversion"/>
  </si>
  <si>
    <t>rowId,help_col</t>
    <phoneticPr fontId="3" type="noConversion"/>
  </si>
  <si>
    <t>服务端日常本的表</t>
    <phoneticPr fontId="3" type="noConversion"/>
  </si>
  <si>
    <t>日常本类型</t>
    <phoneticPr fontId="3" type="noConversion"/>
  </si>
  <si>
    <t>客户端日常本类型的表</t>
    <phoneticPr fontId="3" type="noConversion"/>
  </si>
  <si>
    <t>type</t>
    <phoneticPr fontId="3" type="noConversion"/>
  </si>
  <si>
    <t>type,rowId</t>
    <phoneticPr fontId="3" type="noConversion"/>
  </si>
  <si>
    <t>dailyCopyType.json</t>
    <phoneticPr fontId="3" type="noConversion"/>
  </si>
  <si>
    <t>服务端日常本类型的表</t>
    <phoneticPr fontId="3" type="noConversion"/>
  </si>
  <si>
    <t>特级精炼石</t>
    <phoneticPr fontId="3" type="noConversion"/>
  </si>
  <si>
    <t>宠物丹</t>
  </si>
  <si>
    <t>int:&lt;</t>
    <phoneticPr fontId="3" type="noConversion"/>
  </si>
  <si>
    <t>string:&lt;&gt;</t>
    <phoneticPr fontId="3" type="noConversion"/>
  </si>
  <si>
    <t>类型</t>
    <phoneticPr fontId="3" type="noConversion"/>
  </si>
  <si>
    <r>
      <t>g</t>
    </r>
    <r>
      <rPr>
        <sz val="11"/>
        <color theme="1"/>
        <rFont val="微软雅黑"/>
        <family val="2"/>
        <charset val="134"/>
      </rPr>
      <t>old</t>
    </r>
    <phoneticPr fontId="3" type="noConversion"/>
  </si>
  <si>
    <r>
      <t>j</t>
    </r>
    <r>
      <rPr>
        <sz val="11"/>
        <color theme="1"/>
        <rFont val="微软雅黑"/>
        <family val="2"/>
        <charset val="134"/>
      </rPr>
      <t>iti</t>
    </r>
    <phoneticPr fontId="3" type="noConversion"/>
  </si>
  <si>
    <r>
      <t>j</t>
    </r>
    <r>
      <rPr>
        <sz val="11"/>
        <color theme="1"/>
        <rFont val="微软雅黑"/>
        <family val="2"/>
        <charset val="134"/>
      </rPr>
      <t>inghua</t>
    </r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</si>
  <si>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ianwei</t>
    </r>
    <phoneticPr fontId="3" type="noConversion"/>
  </si>
  <si>
    <t>lingjian</t>
    <phoneticPr fontId="3" type="noConversion"/>
  </si>
  <si>
    <t>img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</si>
</sst>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6" sqref="F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" customHeight="1" x14ac:dyDescent="0.2">
      <c r="A2" s="4" t="s">
        <v>168</v>
      </c>
      <c r="B2" s="4" t="s">
        <v>158</v>
      </c>
      <c r="C2" s="4"/>
      <c r="D2" s="4" t="s">
        <v>170</v>
      </c>
      <c r="E2" s="4" t="s">
        <v>171</v>
      </c>
      <c r="F2" s="4" t="s">
        <v>169</v>
      </c>
      <c r="G2" s="3" t="b">
        <v>1</v>
      </c>
    </row>
    <row r="3" spans="1:7" ht="47.25" customHeight="1" x14ac:dyDescent="0.2">
      <c r="A3" s="4" t="s">
        <v>157</v>
      </c>
      <c r="B3" s="4" t="s">
        <v>158</v>
      </c>
      <c r="C3" s="4"/>
      <c r="D3" s="4" t="s">
        <v>162</v>
      </c>
      <c r="E3" s="4" t="s">
        <v>163</v>
      </c>
      <c r="F3" s="4" t="s">
        <v>164</v>
      </c>
      <c r="G3" s="3" t="b">
        <v>1</v>
      </c>
    </row>
    <row r="4" spans="1:7" ht="57.75" customHeight="1" x14ac:dyDescent="0.2">
      <c r="A4" s="4" t="s">
        <v>157</v>
      </c>
      <c r="B4" s="4"/>
      <c r="C4" s="4" t="s">
        <v>158</v>
      </c>
      <c r="D4" s="4" t="s">
        <v>165</v>
      </c>
      <c r="E4" s="4" t="s">
        <v>166</v>
      </c>
      <c r="F4" s="4" t="s">
        <v>167</v>
      </c>
      <c r="G4" s="3" t="b">
        <v>1</v>
      </c>
    </row>
    <row r="5" spans="1:7" ht="55.5" customHeight="1" x14ac:dyDescent="0.2">
      <c r="A5" s="4" t="s">
        <v>168</v>
      </c>
      <c r="B5" s="3"/>
      <c r="C5" s="4" t="s">
        <v>172</v>
      </c>
      <c r="D5" s="4" t="s">
        <v>165</v>
      </c>
      <c r="E5" s="4" t="s">
        <v>165</v>
      </c>
      <c r="F5" s="4" t="s">
        <v>173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C86E-3FE1-4B15-B1FC-0EF7D34D9D28}">
  <dimension ref="A1:AS43"/>
  <sheetViews>
    <sheetView workbookViewId="0">
      <selection activeCell="B4" sqref="B4:B11"/>
    </sheetView>
  </sheetViews>
  <sheetFormatPr defaultRowHeight="14.25" x14ac:dyDescent="0.2"/>
  <cols>
    <col min="3" max="3" width="15.375" customWidth="1"/>
    <col min="4" max="4" width="11.25" customWidth="1"/>
    <col min="6" max="6" width="11.75" customWidth="1"/>
    <col min="7" max="7" width="13" customWidth="1"/>
    <col min="8" max="8" width="19" customWidth="1"/>
    <col min="9" max="9" width="22.125" customWidth="1"/>
    <col min="10" max="10" width="22.25" customWidth="1"/>
    <col min="11" max="11" width="22.375" customWidth="1"/>
    <col min="12" max="12" width="21.625" hidden="1" customWidth="1"/>
    <col min="13" max="13" width="25.125" hidden="1" customWidth="1"/>
    <col min="14" max="14" width="23.5" hidden="1" customWidth="1"/>
    <col min="15" max="15" width="19.875" hidden="1" customWidth="1"/>
    <col min="16" max="16" width="23.75" hidden="1" customWidth="1"/>
    <col min="17" max="17" width="23.25" hidden="1" customWidth="1"/>
    <col min="18" max="18" width="23.25" customWidth="1"/>
    <col min="19" max="19" width="22.25" customWidth="1"/>
    <col min="20" max="20" width="23" customWidth="1"/>
    <col min="21" max="21" width="21" customWidth="1"/>
    <col min="22" max="22" width="22.5" customWidth="1"/>
    <col min="23" max="24" width="20.625" customWidth="1"/>
    <col min="25" max="25" width="25.625" customWidth="1"/>
    <col min="26" max="26" width="23.375" customWidth="1"/>
    <col min="27" max="29" width="9" customWidth="1"/>
    <col min="30" max="30" width="10.625" customWidth="1"/>
    <col min="31" max="31" width="9.625" customWidth="1"/>
    <col min="32" max="32" width="9.625" bestFit="1" customWidth="1"/>
    <col min="33" max="34" width="10.75" bestFit="1" customWidth="1"/>
  </cols>
  <sheetData>
    <row r="1" spans="1:45" ht="15" x14ac:dyDescent="0.2">
      <c r="A1" s="5" t="s">
        <v>7</v>
      </c>
      <c r="B1" s="5" t="s">
        <v>12</v>
      </c>
      <c r="C1" s="5" t="s">
        <v>18</v>
      </c>
      <c r="D1" s="5" t="s">
        <v>159</v>
      </c>
      <c r="E1" s="5" t="s">
        <v>13</v>
      </c>
      <c r="F1" s="5" t="s">
        <v>14</v>
      </c>
      <c r="G1" s="5" t="s">
        <v>146</v>
      </c>
      <c r="H1" s="5" t="s">
        <v>117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</row>
    <row r="2" spans="1:45" x14ac:dyDescent="0.2">
      <c r="A2" t="s">
        <v>9</v>
      </c>
      <c r="B2" t="s">
        <v>11</v>
      </c>
      <c r="C2" t="s">
        <v>20</v>
      </c>
      <c r="D2" t="s">
        <v>11</v>
      </c>
      <c r="E2" t="s">
        <v>9</v>
      </c>
      <c r="F2" t="s">
        <v>176</v>
      </c>
      <c r="G2" t="s">
        <v>9</v>
      </c>
      <c r="H2" t="s">
        <v>60</v>
      </c>
      <c r="I2" t="s">
        <v>39</v>
      </c>
      <c r="J2" t="s">
        <v>40</v>
      </c>
      <c r="K2" t="s">
        <v>8</v>
      </c>
      <c r="L2" t="s">
        <v>39</v>
      </c>
      <c r="M2" t="s">
        <v>40</v>
      </c>
      <c r="N2" t="s">
        <v>8</v>
      </c>
      <c r="O2" t="s">
        <v>39</v>
      </c>
      <c r="P2" t="s">
        <v>40</v>
      </c>
      <c r="Q2" t="s">
        <v>8</v>
      </c>
      <c r="R2" t="s">
        <v>39</v>
      </c>
      <c r="S2" t="s">
        <v>40</v>
      </c>
      <c r="T2" t="s">
        <v>8</v>
      </c>
      <c r="U2" t="s">
        <v>39</v>
      </c>
      <c r="V2" t="s">
        <v>40</v>
      </c>
      <c r="W2" t="s">
        <v>8</v>
      </c>
      <c r="X2" t="s">
        <v>41</v>
      </c>
      <c r="Y2" t="s">
        <v>42</v>
      </c>
      <c r="Z2" t="s">
        <v>43</v>
      </c>
      <c r="AD2">
        <v>5</v>
      </c>
      <c r="AE2">
        <v>6</v>
      </c>
      <c r="AF2">
        <v>2</v>
      </c>
      <c r="AG2">
        <v>3</v>
      </c>
      <c r="AH2">
        <v>1</v>
      </c>
    </row>
    <row r="3" spans="1:45" ht="15" x14ac:dyDescent="0.2">
      <c r="A3" s="2" t="s">
        <v>10</v>
      </c>
      <c r="B3" s="2" t="s">
        <v>15</v>
      </c>
      <c r="C3" s="2" t="s">
        <v>19</v>
      </c>
      <c r="D3" s="2" t="s">
        <v>160</v>
      </c>
      <c r="E3" s="2" t="s">
        <v>16</v>
      </c>
      <c r="F3" s="2" t="s">
        <v>17</v>
      </c>
      <c r="G3" s="2" t="s">
        <v>147</v>
      </c>
      <c r="H3" s="2" t="s">
        <v>118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  <c r="Y3" s="2" t="s">
        <v>155</v>
      </c>
      <c r="Z3" s="2" t="s">
        <v>156</v>
      </c>
      <c r="AD3" s="2" t="s">
        <v>128</v>
      </c>
      <c r="AE3" s="2" t="s">
        <v>129</v>
      </c>
      <c r="AF3" s="2" t="s">
        <v>130</v>
      </c>
      <c r="AG3" s="2" t="s">
        <v>131</v>
      </c>
      <c r="AH3" s="2" t="s">
        <v>132</v>
      </c>
      <c r="AJ3" s="2" t="s">
        <v>133</v>
      </c>
      <c r="AK3" s="2" t="s">
        <v>134</v>
      </c>
      <c r="AL3" s="2" t="s">
        <v>135</v>
      </c>
      <c r="AM3" s="2" t="s">
        <v>136</v>
      </c>
      <c r="AN3" s="2" t="s">
        <v>137</v>
      </c>
      <c r="AO3" s="2" t="s">
        <v>138</v>
      </c>
      <c r="AP3" s="2" t="s">
        <v>139</v>
      </c>
      <c r="AQ3" s="2" t="s">
        <v>140</v>
      </c>
      <c r="AR3" s="2" t="s">
        <v>141</v>
      </c>
      <c r="AS3" s="2" t="s">
        <v>142</v>
      </c>
    </row>
    <row r="4" spans="1:45" ht="16.5" x14ac:dyDescent="0.2">
      <c r="A4" s="3">
        <v>1</v>
      </c>
      <c r="B4" s="3">
        <v>101</v>
      </c>
      <c r="C4" s="3" t="s">
        <v>73</v>
      </c>
      <c r="D4" s="4" t="s">
        <v>161</v>
      </c>
      <c r="E4" s="3">
        <v>1</v>
      </c>
      <c r="F4" s="3">
        <v>20</v>
      </c>
      <c r="G4" s="3">
        <v>150</v>
      </c>
      <c r="H4" s="4" t="s">
        <v>127</v>
      </c>
      <c r="I4" s="4" t="s">
        <v>114</v>
      </c>
      <c r="J4" s="3">
        <v>1</v>
      </c>
      <c r="K4" s="3">
        <v>100</v>
      </c>
      <c r="L4" s="3"/>
      <c r="M4" s="3"/>
      <c r="N4" s="3"/>
      <c r="O4" s="3"/>
      <c r="P4" s="3"/>
      <c r="Q4" s="3"/>
      <c r="R4" s="4" t="s">
        <v>114</v>
      </c>
      <c r="S4" s="3">
        <v>1</v>
      </c>
      <c r="T4" s="3">
        <v>40</v>
      </c>
      <c r="U4" s="3"/>
      <c r="V4" s="3"/>
      <c r="W4" s="3"/>
      <c r="X4" s="3"/>
      <c r="Y4" s="3"/>
      <c r="Z4" s="3"/>
      <c r="AD4" s="3">
        <f>T4*1000^S4*0.08/2</f>
        <v>1600</v>
      </c>
      <c r="AE4" s="3">
        <f>T4*1000^S4*0.05/2</f>
        <v>1000</v>
      </c>
      <c r="AF4" s="3">
        <f>T4*1000^S4*0.1/2</f>
        <v>2000</v>
      </c>
      <c r="AG4" s="3">
        <f>T4*1000^S4*0.2/2</f>
        <v>4000</v>
      </c>
      <c r="AH4" s="3">
        <f>T4*1000^S4*0.5/2</f>
        <v>10000</v>
      </c>
      <c r="AJ4">
        <f>INT(LOG(AD4,1000))</f>
        <v>1</v>
      </c>
      <c r="AK4">
        <f>ROUND(AD4/1000^AJ4,1)</f>
        <v>1.6</v>
      </c>
      <c r="AL4">
        <f>INT(LOG(AE4,1000))</f>
        <v>1</v>
      </c>
      <c r="AM4">
        <f>ROUND(AE4/1000^AL4,1)</f>
        <v>1</v>
      </c>
      <c r="AN4">
        <f>INT(LOG(AF4,1000))</f>
        <v>1</v>
      </c>
      <c r="AO4">
        <f>ROUND(AF4/1000^AN4,1)</f>
        <v>2</v>
      </c>
      <c r="AP4">
        <f>INT(LOG(AG4,1000))</f>
        <v>1</v>
      </c>
      <c r="AQ4">
        <f>ROUND(AG4/1000^AP4,1)</f>
        <v>4</v>
      </c>
      <c r="AR4">
        <f>INT(LOG(AH4,1000))</f>
        <v>1</v>
      </c>
      <c r="AS4">
        <f>ROUND(AH4/1000^AR4,1)</f>
        <v>10</v>
      </c>
    </row>
    <row r="5" spans="1:45" ht="16.5" x14ac:dyDescent="0.2">
      <c r="A5" s="3">
        <v>2</v>
      </c>
      <c r="B5" s="3">
        <v>101</v>
      </c>
      <c r="C5" s="3" t="s">
        <v>74</v>
      </c>
      <c r="D5" s="4" t="s">
        <v>161</v>
      </c>
      <c r="E5" s="3">
        <v>2</v>
      </c>
      <c r="F5" s="3">
        <v>50</v>
      </c>
      <c r="G5" s="3">
        <v>150</v>
      </c>
      <c r="H5" s="4" t="s">
        <v>127</v>
      </c>
      <c r="I5" s="4" t="s">
        <v>114</v>
      </c>
      <c r="J5" s="3">
        <v>1</v>
      </c>
      <c r="K5" s="3">
        <v>500</v>
      </c>
      <c r="L5" s="3"/>
      <c r="M5" s="3"/>
      <c r="N5" s="3"/>
      <c r="O5" s="3"/>
      <c r="P5" s="3"/>
      <c r="Q5" s="3"/>
      <c r="R5" s="4" t="s">
        <v>114</v>
      </c>
      <c r="S5" s="3">
        <v>1</v>
      </c>
      <c r="T5" s="3">
        <v>200</v>
      </c>
      <c r="U5" s="3"/>
      <c r="V5" s="3"/>
      <c r="W5" s="3"/>
      <c r="X5" s="3"/>
      <c r="Y5" s="3"/>
      <c r="Z5" s="3"/>
      <c r="AD5" s="3">
        <f t="shared" ref="AD5:AD10" si="0">T5*1000^S5*0.08/2</f>
        <v>8000</v>
      </c>
      <c r="AE5" s="3">
        <f t="shared" ref="AE5:AE10" si="1">T5*1000^S5*0.05/2</f>
        <v>5000</v>
      </c>
      <c r="AF5" s="3">
        <f t="shared" ref="AF5:AF10" si="2">T5*1000^S5*0.1/2</f>
        <v>10000</v>
      </c>
      <c r="AG5" s="3">
        <f t="shared" ref="AG5:AG10" si="3">T5*1000^S5*0.2/2</f>
        <v>20000</v>
      </c>
      <c r="AH5" s="3">
        <f t="shared" ref="AH5:AH10" si="4">T5*1000^S5*0.5/2</f>
        <v>50000</v>
      </c>
      <c r="AJ5">
        <f t="shared" ref="AJ5:AJ11" si="5">INT(LOG(AD5,1000))</f>
        <v>1</v>
      </c>
      <c r="AK5">
        <f t="shared" ref="AK5:AK11" si="6">ROUND(AD5/1000^AJ5,1)</f>
        <v>8</v>
      </c>
      <c r="AL5">
        <f t="shared" ref="AL5:AL11" si="7">INT(LOG(AE5,1000))</f>
        <v>1</v>
      </c>
      <c r="AM5">
        <f t="shared" ref="AM5:AM11" si="8">ROUND(AE5/1000^AL5,1)</f>
        <v>5</v>
      </c>
      <c r="AN5">
        <f t="shared" ref="AN5:AN11" si="9">INT(LOG(AF5,1000))</f>
        <v>1</v>
      </c>
      <c r="AO5">
        <f t="shared" ref="AO5:AO11" si="10">ROUND(AF5/1000^AN5,1)</f>
        <v>10</v>
      </c>
      <c r="AP5">
        <f t="shared" ref="AP5:AP11" si="11">INT(LOG(AG5,1000))</f>
        <v>1</v>
      </c>
      <c r="AQ5">
        <f t="shared" ref="AQ5:AQ11" si="12">ROUND(AG5/1000^AP5,1)</f>
        <v>20</v>
      </c>
      <c r="AR5">
        <f t="shared" ref="AR5:AR11" si="13">INT(LOG(AH5,1000))</f>
        <v>1</v>
      </c>
      <c r="AS5">
        <f t="shared" ref="AS5:AS11" si="14">ROUND(AH5/1000^AR5,1)</f>
        <v>50</v>
      </c>
    </row>
    <row r="6" spans="1:45" ht="16.5" x14ac:dyDescent="0.2">
      <c r="A6" s="3">
        <v>3</v>
      </c>
      <c r="B6" s="3">
        <v>101</v>
      </c>
      <c r="C6" s="3" t="s">
        <v>75</v>
      </c>
      <c r="D6" s="4" t="s">
        <v>161</v>
      </c>
      <c r="E6" s="3">
        <v>3</v>
      </c>
      <c r="F6" s="3">
        <v>80</v>
      </c>
      <c r="G6" s="3">
        <v>150</v>
      </c>
      <c r="H6" s="4" t="s">
        <v>127</v>
      </c>
      <c r="I6" s="4" t="s">
        <v>114</v>
      </c>
      <c r="J6" s="3">
        <v>1</v>
      </c>
      <c r="K6" s="3">
        <v>700</v>
      </c>
      <c r="L6" s="3"/>
      <c r="M6" s="3"/>
      <c r="N6" s="3"/>
      <c r="O6" s="3"/>
      <c r="P6" s="3"/>
      <c r="Q6" s="3"/>
      <c r="R6" s="4" t="s">
        <v>114</v>
      </c>
      <c r="S6" s="3">
        <v>1</v>
      </c>
      <c r="T6" s="3">
        <v>300</v>
      </c>
      <c r="U6" s="3"/>
      <c r="V6" s="3"/>
      <c r="W6" s="3"/>
      <c r="X6" s="3"/>
      <c r="Y6" s="3"/>
      <c r="Z6" s="3"/>
      <c r="AD6" s="3">
        <f t="shared" si="0"/>
        <v>12000</v>
      </c>
      <c r="AE6" s="3">
        <f t="shared" si="1"/>
        <v>7500</v>
      </c>
      <c r="AF6" s="3">
        <f t="shared" si="2"/>
        <v>15000</v>
      </c>
      <c r="AG6" s="3">
        <f t="shared" si="3"/>
        <v>30000</v>
      </c>
      <c r="AH6" s="3">
        <f t="shared" si="4"/>
        <v>75000</v>
      </c>
      <c r="AJ6">
        <f t="shared" si="5"/>
        <v>1</v>
      </c>
      <c r="AK6">
        <f t="shared" si="6"/>
        <v>12</v>
      </c>
      <c r="AL6">
        <f t="shared" si="7"/>
        <v>1</v>
      </c>
      <c r="AM6">
        <f t="shared" si="8"/>
        <v>7.5</v>
      </c>
      <c r="AN6">
        <f t="shared" si="9"/>
        <v>1</v>
      </c>
      <c r="AO6">
        <f t="shared" si="10"/>
        <v>15</v>
      </c>
      <c r="AP6">
        <f t="shared" si="11"/>
        <v>1</v>
      </c>
      <c r="AQ6">
        <f t="shared" si="12"/>
        <v>30</v>
      </c>
      <c r="AR6">
        <f t="shared" si="13"/>
        <v>1</v>
      </c>
      <c r="AS6">
        <f t="shared" si="14"/>
        <v>75</v>
      </c>
    </row>
    <row r="7" spans="1:45" ht="16.5" x14ac:dyDescent="0.2">
      <c r="A7" s="3">
        <v>4</v>
      </c>
      <c r="B7" s="3">
        <v>101</v>
      </c>
      <c r="C7" s="3" t="s">
        <v>76</v>
      </c>
      <c r="D7" s="4" t="s">
        <v>161</v>
      </c>
      <c r="E7" s="3">
        <v>4</v>
      </c>
      <c r="F7" s="3">
        <v>130</v>
      </c>
      <c r="G7" s="3">
        <v>150</v>
      </c>
      <c r="H7" s="4" t="s">
        <v>127</v>
      </c>
      <c r="I7" s="4" t="s">
        <v>114</v>
      </c>
      <c r="J7" s="3">
        <v>2</v>
      </c>
      <c r="K7" s="3">
        <v>2.5</v>
      </c>
      <c r="L7" s="3"/>
      <c r="M7" s="3"/>
      <c r="N7" s="3"/>
      <c r="O7" s="3"/>
      <c r="P7" s="3"/>
      <c r="Q7" s="3"/>
      <c r="R7" s="4" t="s">
        <v>114</v>
      </c>
      <c r="S7" s="3">
        <v>2</v>
      </c>
      <c r="T7" s="3">
        <v>1</v>
      </c>
      <c r="U7" s="3"/>
      <c r="V7" s="3"/>
      <c r="W7" s="3"/>
      <c r="X7" s="3"/>
      <c r="Y7" s="3"/>
      <c r="Z7" s="3"/>
      <c r="AD7" s="3">
        <f t="shared" si="0"/>
        <v>40000</v>
      </c>
      <c r="AE7" s="3">
        <f t="shared" si="1"/>
        <v>25000</v>
      </c>
      <c r="AF7" s="3">
        <f t="shared" si="2"/>
        <v>50000</v>
      </c>
      <c r="AG7" s="3">
        <f t="shared" si="3"/>
        <v>100000</v>
      </c>
      <c r="AH7" s="3">
        <f t="shared" si="4"/>
        <v>250000</v>
      </c>
      <c r="AJ7">
        <f t="shared" si="5"/>
        <v>1</v>
      </c>
      <c r="AK7">
        <f t="shared" si="6"/>
        <v>40</v>
      </c>
      <c r="AL7">
        <f t="shared" si="7"/>
        <v>1</v>
      </c>
      <c r="AM7">
        <f t="shared" si="8"/>
        <v>25</v>
      </c>
      <c r="AN7">
        <f t="shared" si="9"/>
        <v>1</v>
      </c>
      <c r="AO7">
        <f t="shared" si="10"/>
        <v>50</v>
      </c>
      <c r="AP7">
        <f t="shared" si="11"/>
        <v>1</v>
      </c>
      <c r="AQ7">
        <f t="shared" si="12"/>
        <v>100</v>
      </c>
      <c r="AR7">
        <f t="shared" si="13"/>
        <v>1</v>
      </c>
      <c r="AS7">
        <f t="shared" si="14"/>
        <v>250</v>
      </c>
    </row>
    <row r="8" spans="1:45" ht="16.5" x14ac:dyDescent="0.2">
      <c r="A8" s="3">
        <v>5</v>
      </c>
      <c r="B8" s="3">
        <v>101</v>
      </c>
      <c r="C8" s="3" t="s">
        <v>77</v>
      </c>
      <c r="D8" s="4" t="s">
        <v>161</v>
      </c>
      <c r="E8" s="3">
        <v>5</v>
      </c>
      <c r="F8" s="3">
        <v>220</v>
      </c>
      <c r="G8" s="3">
        <v>150</v>
      </c>
      <c r="H8" s="4" t="s">
        <v>127</v>
      </c>
      <c r="I8" s="4" t="s">
        <v>114</v>
      </c>
      <c r="J8" s="3">
        <v>2</v>
      </c>
      <c r="K8" s="3">
        <v>15</v>
      </c>
      <c r="L8" s="3"/>
      <c r="M8" s="3"/>
      <c r="N8" s="3"/>
      <c r="O8" s="3"/>
      <c r="P8" s="3"/>
      <c r="Q8" s="3"/>
      <c r="R8" s="4" t="s">
        <v>114</v>
      </c>
      <c r="S8" s="3">
        <v>2</v>
      </c>
      <c r="T8" s="3">
        <v>6</v>
      </c>
      <c r="U8" s="3"/>
      <c r="V8" s="3"/>
      <c r="W8" s="3"/>
      <c r="X8" s="3"/>
      <c r="Y8" s="3"/>
      <c r="Z8" s="3"/>
      <c r="AD8" s="3">
        <f t="shared" si="0"/>
        <v>240000</v>
      </c>
      <c r="AE8" s="3">
        <f t="shared" si="1"/>
        <v>150000</v>
      </c>
      <c r="AF8" s="3">
        <f t="shared" si="2"/>
        <v>300000</v>
      </c>
      <c r="AG8" s="3">
        <f t="shared" si="3"/>
        <v>600000</v>
      </c>
      <c r="AH8" s="3">
        <f t="shared" si="4"/>
        <v>1500000</v>
      </c>
      <c r="AJ8">
        <f t="shared" si="5"/>
        <v>1</v>
      </c>
      <c r="AK8">
        <f t="shared" si="6"/>
        <v>240</v>
      </c>
      <c r="AL8">
        <f t="shared" si="7"/>
        <v>1</v>
      </c>
      <c r="AM8">
        <f t="shared" si="8"/>
        <v>150</v>
      </c>
      <c r="AN8">
        <f t="shared" si="9"/>
        <v>1</v>
      </c>
      <c r="AO8">
        <f t="shared" si="10"/>
        <v>300</v>
      </c>
      <c r="AP8">
        <f t="shared" si="11"/>
        <v>1</v>
      </c>
      <c r="AQ8">
        <f t="shared" si="12"/>
        <v>600</v>
      </c>
      <c r="AR8">
        <f t="shared" si="13"/>
        <v>2</v>
      </c>
      <c r="AS8">
        <f t="shared" si="14"/>
        <v>1.5</v>
      </c>
    </row>
    <row r="9" spans="1:45" ht="16.5" x14ac:dyDescent="0.2">
      <c r="A9" s="3">
        <v>6</v>
      </c>
      <c r="B9" s="3">
        <v>101</v>
      </c>
      <c r="C9" s="3" t="s">
        <v>78</v>
      </c>
      <c r="D9" s="4" t="s">
        <v>161</v>
      </c>
      <c r="E9" s="3">
        <v>6</v>
      </c>
      <c r="F9" s="3">
        <v>300</v>
      </c>
      <c r="G9" s="3">
        <v>150</v>
      </c>
      <c r="H9" s="4" t="s">
        <v>127</v>
      </c>
      <c r="I9" s="4" t="s">
        <v>114</v>
      </c>
      <c r="J9" s="3">
        <v>2</v>
      </c>
      <c r="K9" s="3">
        <v>25</v>
      </c>
      <c r="L9" s="3"/>
      <c r="M9" s="3"/>
      <c r="N9" s="3"/>
      <c r="O9" s="3"/>
      <c r="P9" s="3"/>
      <c r="Q9" s="3"/>
      <c r="R9" s="4" t="s">
        <v>114</v>
      </c>
      <c r="S9" s="3">
        <v>2</v>
      </c>
      <c r="T9" s="3">
        <v>10</v>
      </c>
      <c r="U9" s="3"/>
      <c r="V9" s="3"/>
      <c r="W9" s="3"/>
      <c r="X9" s="3"/>
      <c r="Y9" s="3"/>
      <c r="Z9" s="3"/>
      <c r="AD9" s="3">
        <f t="shared" si="0"/>
        <v>400000</v>
      </c>
      <c r="AE9" s="3">
        <f t="shared" si="1"/>
        <v>250000</v>
      </c>
      <c r="AF9" s="3">
        <f t="shared" si="2"/>
        <v>500000</v>
      </c>
      <c r="AG9" s="3">
        <f t="shared" si="3"/>
        <v>1000000</v>
      </c>
      <c r="AH9" s="3">
        <f t="shared" si="4"/>
        <v>2500000</v>
      </c>
      <c r="AJ9">
        <f t="shared" si="5"/>
        <v>1</v>
      </c>
      <c r="AK9">
        <f t="shared" si="6"/>
        <v>400</v>
      </c>
      <c r="AL9">
        <f t="shared" si="7"/>
        <v>1</v>
      </c>
      <c r="AM9">
        <f t="shared" si="8"/>
        <v>250</v>
      </c>
      <c r="AN9">
        <f t="shared" si="9"/>
        <v>1</v>
      </c>
      <c r="AO9">
        <f t="shared" si="10"/>
        <v>500</v>
      </c>
      <c r="AP9">
        <f t="shared" si="11"/>
        <v>2</v>
      </c>
      <c r="AQ9">
        <f t="shared" si="12"/>
        <v>1</v>
      </c>
      <c r="AR9">
        <f t="shared" si="13"/>
        <v>2</v>
      </c>
      <c r="AS9">
        <f t="shared" si="14"/>
        <v>2.5</v>
      </c>
    </row>
    <row r="10" spans="1:45" ht="16.5" x14ac:dyDescent="0.2">
      <c r="A10" s="3">
        <v>7</v>
      </c>
      <c r="B10" s="3">
        <v>101</v>
      </c>
      <c r="C10" s="3" t="s">
        <v>79</v>
      </c>
      <c r="D10" s="4" t="s">
        <v>161</v>
      </c>
      <c r="E10" s="3">
        <v>7</v>
      </c>
      <c r="F10" s="3">
        <v>500</v>
      </c>
      <c r="G10" s="3">
        <v>150</v>
      </c>
      <c r="H10" s="4" t="s">
        <v>127</v>
      </c>
      <c r="I10" s="4" t="s">
        <v>114</v>
      </c>
      <c r="J10" s="3">
        <v>2</v>
      </c>
      <c r="K10" s="3">
        <v>90</v>
      </c>
      <c r="L10" s="3"/>
      <c r="M10" s="3"/>
      <c r="N10" s="3"/>
      <c r="O10" s="3"/>
      <c r="P10" s="3"/>
      <c r="Q10" s="3"/>
      <c r="R10" s="4" t="s">
        <v>114</v>
      </c>
      <c r="S10" s="3">
        <v>2</v>
      </c>
      <c r="T10" s="3">
        <v>35</v>
      </c>
      <c r="U10" s="3"/>
      <c r="V10" s="3"/>
      <c r="W10" s="3"/>
      <c r="X10" s="3"/>
      <c r="Y10" s="3"/>
      <c r="Z10" s="3"/>
      <c r="AD10" s="3">
        <f t="shared" si="0"/>
        <v>1400000</v>
      </c>
      <c r="AE10" s="3">
        <f t="shared" si="1"/>
        <v>875000</v>
      </c>
      <c r="AF10" s="3">
        <f t="shared" si="2"/>
        <v>1750000</v>
      </c>
      <c r="AG10" s="3">
        <f t="shared" si="3"/>
        <v>3500000</v>
      </c>
      <c r="AH10" s="3">
        <f t="shared" si="4"/>
        <v>8750000</v>
      </c>
      <c r="AJ10">
        <f t="shared" si="5"/>
        <v>2</v>
      </c>
      <c r="AK10">
        <f t="shared" si="6"/>
        <v>1.4</v>
      </c>
      <c r="AL10">
        <f t="shared" si="7"/>
        <v>1</v>
      </c>
      <c r="AM10">
        <f t="shared" si="8"/>
        <v>875</v>
      </c>
      <c r="AN10">
        <f t="shared" si="9"/>
        <v>2</v>
      </c>
      <c r="AO10">
        <f t="shared" si="10"/>
        <v>1.8</v>
      </c>
      <c r="AP10">
        <f t="shared" si="11"/>
        <v>2</v>
      </c>
      <c r="AQ10">
        <f t="shared" si="12"/>
        <v>3.5</v>
      </c>
      <c r="AR10">
        <f t="shared" si="13"/>
        <v>2</v>
      </c>
      <c r="AS10">
        <f t="shared" si="14"/>
        <v>8.8000000000000007</v>
      </c>
    </row>
    <row r="11" spans="1:45" ht="16.5" x14ac:dyDescent="0.2">
      <c r="A11" s="3">
        <v>8</v>
      </c>
      <c r="B11" s="3">
        <v>101</v>
      </c>
      <c r="C11" s="3" t="s">
        <v>80</v>
      </c>
      <c r="D11" s="4" t="s">
        <v>161</v>
      </c>
      <c r="E11" s="3">
        <v>8</v>
      </c>
      <c r="F11" s="3">
        <v>800</v>
      </c>
      <c r="G11" s="3">
        <v>150</v>
      </c>
      <c r="H11" s="4" t="s">
        <v>127</v>
      </c>
      <c r="I11" s="4" t="s">
        <v>114</v>
      </c>
      <c r="J11" s="3">
        <v>2</v>
      </c>
      <c r="K11" s="3">
        <v>250</v>
      </c>
      <c r="L11" s="3"/>
      <c r="M11" s="3"/>
      <c r="N11" s="3"/>
      <c r="O11" s="3"/>
      <c r="P11" s="3"/>
      <c r="Q11" s="3"/>
      <c r="R11" s="4" t="s">
        <v>114</v>
      </c>
      <c r="S11" s="3">
        <v>2</v>
      </c>
      <c r="T11" s="3">
        <v>100</v>
      </c>
      <c r="U11" s="3"/>
      <c r="V11" s="3"/>
      <c r="W11" s="3"/>
      <c r="X11" s="3"/>
      <c r="Y11" s="3"/>
      <c r="Z11" s="3"/>
      <c r="AD11" s="3">
        <f t="shared" ref="AD11" si="15">T11*1000^S11*0.08/2</f>
        <v>4000000</v>
      </c>
      <c r="AE11" s="3">
        <f t="shared" ref="AE11" si="16">T11*1000^S11*0.05/2</f>
        <v>2500000</v>
      </c>
      <c r="AF11" s="3">
        <f t="shared" ref="AF11" si="17">T11*1000^S11*0.1/2</f>
        <v>5000000</v>
      </c>
      <c r="AG11" s="3">
        <f t="shared" ref="AG11" si="18">T11*1000^S11*0.2/2</f>
        <v>10000000</v>
      </c>
      <c r="AH11" s="3">
        <f t="shared" ref="AH11" si="19">T11*1000^S11*0.5/2</f>
        <v>25000000</v>
      </c>
      <c r="AJ11">
        <f t="shared" si="5"/>
        <v>2</v>
      </c>
      <c r="AK11">
        <f t="shared" si="6"/>
        <v>4</v>
      </c>
      <c r="AL11">
        <f t="shared" si="7"/>
        <v>2</v>
      </c>
      <c r="AM11">
        <f t="shared" si="8"/>
        <v>2.5</v>
      </c>
      <c r="AN11">
        <f t="shared" si="9"/>
        <v>2</v>
      </c>
      <c r="AO11">
        <f t="shared" si="10"/>
        <v>5</v>
      </c>
      <c r="AP11">
        <f t="shared" si="11"/>
        <v>2</v>
      </c>
      <c r="AQ11">
        <f t="shared" si="12"/>
        <v>10</v>
      </c>
      <c r="AR11">
        <f t="shared" si="13"/>
        <v>2</v>
      </c>
      <c r="AS11">
        <f t="shared" si="14"/>
        <v>25</v>
      </c>
    </row>
    <row r="12" spans="1:45" ht="16.5" x14ac:dyDescent="0.2">
      <c r="A12" s="3">
        <v>9</v>
      </c>
      <c r="B12" s="3">
        <v>102</v>
      </c>
      <c r="C12" s="4" t="s">
        <v>81</v>
      </c>
      <c r="D12" s="4" t="s">
        <v>161</v>
      </c>
      <c r="E12" s="3">
        <v>1</v>
      </c>
      <c r="F12" s="3">
        <v>30</v>
      </c>
      <c r="G12" s="3">
        <v>150</v>
      </c>
      <c r="H12" s="4" t="s">
        <v>127</v>
      </c>
      <c r="I12" s="4" t="s">
        <v>115</v>
      </c>
      <c r="J12" s="3">
        <v>0</v>
      </c>
      <c r="K12" s="3">
        <v>12</v>
      </c>
      <c r="L12" s="3"/>
      <c r="M12" s="3"/>
      <c r="N12" s="3"/>
      <c r="O12" s="3"/>
      <c r="P12" s="3"/>
      <c r="Q12" s="3"/>
      <c r="R12" s="4" t="s">
        <v>115</v>
      </c>
      <c r="S12" s="3">
        <v>0</v>
      </c>
      <c r="T12" s="3">
        <v>5</v>
      </c>
      <c r="U12" s="3"/>
      <c r="V12" s="3"/>
      <c r="W12" s="3"/>
      <c r="X12" s="3"/>
      <c r="Y12" s="3"/>
      <c r="Z12" s="3"/>
      <c r="AD12" s="3">
        <f t="shared" ref="AD12:AD19" si="20">T12*1000^S12*0.08/2</f>
        <v>0.2</v>
      </c>
      <c r="AE12" s="3">
        <f t="shared" ref="AE12:AE19" si="21">T12*1000^S12*0.05/2</f>
        <v>0.125</v>
      </c>
      <c r="AF12" s="3">
        <f t="shared" ref="AF12:AF19" si="22">T12*1000^S12*0.1/2</f>
        <v>0.25</v>
      </c>
      <c r="AG12" s="3">
        <f t="shared" ref="AG12:AG19" si="23">T12*1000^S12*0.2/2</f>
        <v>0.5</v>
      </c>
      <c r="AH12" s="3">
        <f t="shared" ref="AH12:AH19" si="24">T12*1000^S12*0.5/2</f>
        <v>1.25</v>
      </c>
    </row>
    <row r="13" spans="1:45" ht="16.5" x14ac:dyDescent="0.2">
      <c r="A13" s="3">
        <v>10</v>
      </c>
      <c r="B13" s="3">
        <v>102</v>
      </c>
      <c r="C13" s="4" t="s">
        <v>82</v>
      </c>
      <c r="D13" s="4" t="s">
        <v>161</v>
      </c>
      <c r="E13" s="3">
        <v>2</v>
      </c>
      <c r="F13" s="3">
        <v>60</v>
      </c>
      <c r="G13" s="3">
        <v>150</v>
      </c>
      <c r="H13" s="4" t="s">
        <v>127</v>
      </c>
      <c r="I13" s="4" t="s">
        <v>115</v>
      </c>
      <c r="J13" s="3">
        <v>0</v>
      </c>
      <c r="K13" s="3">
        <v>25</v>
      </c>
      <c r="L13" s="3"/>
      <c r="M13" s="3"/>
      <c r="N13" s="3"/>
      <c r="O13" s="3"/>
      <c r="P13" s="3"/>
      <c r="Q13" s="3"/>
      <c r="R13" s="4" t="s">
        <v>115</v>
      </c>
      <c r="S13" s="3">
        <v>0</v>
      </c>
      <c r="T13" s="3">
        <v>10</v>
      </c>
      <c r="U13" s="3"/>
      <c r="V13" s="3"/>
      <c r="W13" s="3"/>
      <c r="X13" s="3"/>
      <c r="Y13" s="3"/>
      <c r="Z13" s="3"/>
      <c r="AD13" s="3">
        <f t="shared" si="20"/>
        <v>0.4</v>
      </c>
      <c r="AE13" s="3">
        <f t="shared" si="21"/>
        <v>0.25</v>
      </c>
      <c r="AF13" s="3">
        <f t="shared" si="22"/>
        <v>0.5</v>
      </c>
      <c r="AG13" s="3">
        <f t="shared" si="23"/>
        <v>1</v>
      </c>
      <c r="AH13" s="3">
        <f t="shared" si="24"/>
        <v>2.5</v>
      </c>
    </row>
    <row r="14" spans="1:45" ht="16.5" x14ac:dyDescent="0.2">
      <c r="A14" s="3">
        <v>11</v>
      </c>
      <c r="B14" s="3">
        <v>102</v>
      </c>
      <c r="C14" s="4" t="s">
        <v>83</v>
      </c>
      <c r="D14" s="4" t="s">
        <v>161</v>
      </c>
      <c r="E14" s="3">
        <v>3</v>
      </c>
      <c r="F14" s="3">
        <v>100</v>
      </c>
      <c r="G14" s="3">
        <v>150</v>
      </c>
      <c r="H14" s="4" t="s">
        <v>127</v>
      </c>
      <c r="I14" s="4" t="s">
        <v>115</v>
      </c>
      <c r="J14" s="3">
        <v>0</v>
      </c>
      <c r="K14" s="3">
        <v>50</v>
      </c>
      <c r="L14" s="3"/>
      <c r="M14" s="3"/>
      <c r="N14" s="3"/>
      <c r="O14" s="3"/>
      <c r="P14" s="3"/>
      <c r="Q14" s="3"/>
      <c r="R14" s="4" t="s">
        <v>115</v>
      </c>
      <c r="S14" s="3">
        <v>0</v>
      </c>
      <c r="T14" s="3">
        <v>20</v>
      </c>
      <c r="U14" s="3"/>
      <c r="V14" s="3"/>
      <c r="W14" s="3"/>
      <c r="X14" s="3"/>
      <c r="Y14" s="3"/>
      <c r="Z14" s="3"/>
      <c r="AD14" s="3">
        <f t="shared" si="20"/>
        <v>0.8</v>
      </c>
      <c r="AE14" s="3">
        <f t="shared" si="21"/>
        <v>0.5</v>
      </c>
      <c r="AF14" s="3">
        <f t="shared" si="22"/>
        <v>1</v>
      </c>
      <c r="AG14" s="3">
        <f t="shared" si="23"/>
        <v>2</v>
      </c>
      <c r="AH14" s="3">
        <f t="shared" si="24"/>
        <v>5</v>
      </c>
    </row>
    <row r="15" spans="1:45" ht="16.5" x14ac:dyDescent="0.2">
      <c r="A15" s="3">
        <v>12</v>
      </c>
      <c r="B15" s="3">
        <v>102</v>
      </c>
      <c r="C15" s="4" t="s">
        <v>84</v>
      </c>
      <c r="D15" s="4" t="s">
        <v>161</v>
      </c>
      <c r="E15" s="3">
        <v>4</v>
      </c>
      <c r="F15" s="3">
        <v>150</v>
      </c>
      <c r="G15" s="3">
        <v>150</v>
      </c>
      <c r="H15" s="4" t="s">
        <v>127</v>
      </c>
      <c r="I15" s="4" t="s">
        <v>115</v>
      </c>
      <c r="J15" s="3">
        <v>0</v>
      </c>
      <c r="K15" s="3">
        <v>62</v>
      </c>
      <c r="L15" s="3"/>
      <c r="M15" s="3"/>
      <c r="N15" s="3"/>
      <c r="O15" s="3"/>
      <c r="P15" s="3"/>
      <c r="Q15" s="3"/>
      <c r="R15" s="4" t="s">
        <v>115</v>
      </c>
      <c r="S15" s="3">
        <v>0</v>
      </c>
      <c r="T15" s="3">
        <v>25</v>
      </c>
      <c r="U15" s="3"/>
      <c r="V15" s="3"/>
      <c r="W15" s="3"/>
      <c r="X15" s="3"/>
      <c r="Y15" s="3"/>
      <c r="Z15" s="3"/>
      <c r="AD15" s="3">
        <f t="shared" si="20"/>
        <v>1</v>
      </c>
      <c r="AE15" s="3">
        <f t="shared" si="21"/>
        <v>0.625</v>
      </c>
      <c r="AF15" s="3">
        <f t="shared" si="22"/>
        <v>1.25</v>
      </c>
      <c r="AG15" s="3">
        <f t="shared" si="23"/>
        <v>2.5</v>
      </c>
      <c r="AH15" s="3">
        <f t="shared" si="24"/>
        <v>6.25</v>
      </c>
    </row>
    <row r="16" spans="1:45" ht="16.5" x14ac:dyDescent="0.2">
      <c r="A16" s="3">
        <v>13</v>
      </c>
      <c r="B16" s="3">
        <v>102</v>
      </c>
      <c r="C16" s="4" t="s">
        <v>85</v>
      </c>
      <c r="D16" s="4" t="s">
        <v>161</v>
      </c>
      <c r="E16" s="3">
        <v>5</v>
      </c>
      <c r="F16" s="3">
        <v>250</v>
      </c>
      <c r="G16" s="3">
        <v>150</v>
      </c>
      <c r="H16" s="4" t="s">
        <v>127</v>
      </c>
      <c r="I16" s="4" t="s">
        <v>115</v>
      </c>
      <c r="J16" s="3">
        <v>0</v>
      </c>
      <c r="K16" s="3">
        <v>87</v>
      </c>
      <c r="L16" s="3"/>
      <c r="M16" s="3"/>
      <c r="N16" s="3"/>
      <c r="O16" s="3"/>
      <c r="P16" s="3"/>
      <c r="Q16" s="3"/>
      <c r="R16" s="4" t="s">
        <v>115</v>
      </c>
      <c r="S16" s="3">
        <v>0</v>
      </c>
      <c r="T16" s="3">
        <v>35</v>
      </c>
      <c r="U16" s="3"/>
      <c r="V16" s="3"/>
      <c r="W16" s="3"/>
      <c r="X16" s="3"/>
      <c r="Y16" s="3"/>
      <c r="Z16" s="3"/>
      <c r="AD16" s="3">
        <f t="shared" si="20"/>
        <v>1.4000000000000001</v>
      </c>
      <c r="AE16" s="3">
        <f t="shared" si="21"/>
        <v>0.875</v>
      </c>
      <c r="AF16" s="3">
        <f t="shared" si="22"/>
        <v>1.75</v>
      </c>
      <c r="AG16" s="3">
        <f t="shared" si="23"/>
        <v>3.5</v>
      </c>
      <c r="AH16" s="3">
        <f t="shared" si="24"/>
        <v>8.75</v>
      </c>
    </row>
    <row r="17" spans="1:34" ht="16.5" x14ac:dyDescent="0.2">
      <c r="A17" s="3">
        <v>14</v>
      </c>
      <c r="B17" s="3">
        <v>102</v>
      </c>
      <c r="C17" s="4" t="s">
        <v>86</v>
      </c>
      <c r="D17" s="4" t="s">
        <v>161</v>
      </c>
      <c r="E17" s="3">
        <v>6</v>
      </c>
      <c r="F17" s="3">
        <v>350</v>
      </c>
      <c r="G17" s="3">
        <v>150</v>
      </c>
      <c r="H17" s="4" t="s">
        <v>127</v>
      </c>
      <c r="I17" s="4" t="s">
        <v>115</v>
      </c>
      <c r="J17" s="3">
        <v>0</v>
      </c>
      <c r="K17" s="3">
        <v>100</v>
      </c>
      <c r="L17" s="3"/>
      <c r="M17" s="3"/>
      <c r="N17" s="3"/>
      <c r="O17" s="3"/>
      <c r="P17" s="3"/>
      <c r="Q17" s="3"/>
      <c r="R17" s="4" t="s">
        <v>115</v>
      </c>
      <c r="S17" s="3">
        <v>0</v>
      </c>
      <c r="T17" s="3">
        <v>40</v>
      </c>
      <c r="U17" s="3"/>
      <c r="V17" s="3"/>
      <c r="W17" s="3"/>
      <c r="X17" s="3"/>
      <c r="Y17" s="3"/>
      <c r="Z17" s="3"/>
      <c r="AD17" s="3">
        <f t="shared" si="20"/>
        <v>1.6</v>
      </c>
      <c r="AE17" s="3">
        <f t="shared" si="21"/>
        <v>1</v>
      </c>
      <c r="AF17" s="3">
        <f t="shared" si="22"/>
        <v>2</v>
      </c>
      <c r="AG17" s="3">
        <f t="shared" si="23"/>
        <v>4</v>
      </c>
      <c r="AH17" s="3">
        <f t="shared" si="24"/>
        <v>10</v>
      </c>
    </row>
    <row r="18" spans="1:34" ht="16.5" x14ac:dyDescent="0.2">
      <c r="A18" s="3">
        <v>15</v>
      </c>
      <c r="B18" s="3">
        <v>102</v>
      </c>
      <c r="C18" s="4" t="s">
        <v>87</v>
      </c>
      <c r="D18" s="4" t="s">
        <v>161</v>
      </c>
      <c r="E18" s="3">
        <v>7</v>
      </c>
      <c r="F18" s="3">
        <v>550</v>
      </c>
      <c r="G18" s="3">
        <v>150</v>
      </c>
      <c r="H18" s="4" t="s">
        <v>127</v>
      </c>
      <c r="I18" s="4" t="s">
        <v>115</v>
      </c>
      <c r="J18" s="3">
        <v>0</v>
      </c>
      <c r="K18" s="3">
        <v>125</v>
      </c>
      <c r="L18" s="3"/>
      <c r="M18" s="3"/>
      <c r="N18" s="3"/>
      <c r="O18" s="3"/>
      <c r="P18" s="3"/>
      <c r="Q18" s="3"/>
      <c r="R18" s="4" t="s">
        <v>115</v>
      </c>
      <c r="S18" s="3">
        <v>0</v>
      </c>
      <c r="T18" s="3">
        <v>50</v>
      </c>
      <c r="U18" s="3"/>
      <c r="V18" s="3"/>
      <c r="W18" s="3"/>
      <c r="X18" s="3"/>
      <c r="Y18" s="3"/>
      <c r="Z18" s="3"/>
      <c r="AD18" s="3">
        <f t="shared" si="20"/>
        <v>2</v>
      </c>
      <c r="AE18" s="3">
        <f t="shared" si="21"/>
        <v>1.25</v>
      </c>
      <c r="AF18" s="3">
        <f t="shared" si="22"/>
        <v>2.5</v>
      </c>
      <c r="AG18" s="3">
        <f t="shared" si="23"/>
        <v>5</v>
      </c>
      <c r="AH18" s="3">
        <f t="shared" si="24"/>
        <v>12.5</v>
      </c>
    </row>
    <row r="19" spans="1:34" ht="16.5" x14ac:dyDescent="0.2">
      <c r="A19" s="3">
        <v>16</v>
      </c>
      <c r="B19" s="3">
        <v>102</v>
      </c>
      <c r="C19" s="4" t="s">
        <v>88</v>
      </c>
      <c r="D19" s="4" t="s">
        <v>161</v>
      </c>
      <c r="E19" s="3">
        <v>8</v>
      </c>
      <c r="F19" s="3">
        <v>850</v>
      </c>
      <c r="G19" s="3">
        <v>150</v>
      </c>
      <c r="H19" s="4" t="s">
        <v>127</v>
      </c>
      <c r="I19" s="4" t="s">
        <v>115</v>
      </c>
      <c r="J19" s="3">
        <v>0</v>
      </c>
      <c r="K19" s="3">
        <v>150</v>
      </c>
      <c r="L19" s="3"/>
      <c r="M19" s="3"/>
      <c r="N19" s="3"/>
      <c r="O19" s="3"/>
      <c r="P19" s="3"/>
      <c r="Q19" s="3"/>
      <c r="R19" s="4" t="s">
        <v>115</v>
      </c>
      <c r="S19" s="3">
        <v>0</v>
      </c>
      <c r="T19" s="3">
        <v>60</v>
      </c>
      <c r="U19" s="3"/>
      <c r="V19" s="3"/>
      <c r="W19" s="3"/>
      <c r="X19" s="3"/>
      <c r="Y19" s="3"/>
      <c r="Z19" s="3"/>
      <c r="AD19" s="3">
        <f t="shared" si="20"/>
        <v>2.4</v>
      </c>
      <c r="AE19" s="3">
        <f t="shared" si="21"/>
        <v>1.5</v>
      </c>
      <c r="AF19" s="3">
        <f t="shared" si="22"/>
        <v>3</v>
      </c>
      <c r="AG19" s="3">
        <f t="shared" si="23"/>
        <v>6</v>
      </c>
      <c r="AH19" s="3">
        <f t="shared" si="24"/>
        <v>15</v>
      </c>
    </row>
    <row r="20" spans="1:34" ht="16.5" x14ac:dyDescent="0.2">
      <c r="A20" s="3">
        <v>17</v>
      </c>
      <c r="B20" s="3">
        <v>103</v>
      </c>
      <c r="C20" s="4" t="s">
        <v>90</v>
      </c>
      <c r="D20" s="4" t="s">
        <v>161</v>
      </c>
      <c r="E20" s="3">
        <v>1</v>
      </c>
      <c r="F20" s="3">
        <v>40</v>
      </c>
      <c r="G20" s="3">
        <v>150</v>
      </c>
      <c r="H20" s="4" t="s">
        <v>127</v>
      </c>
      <c r="I20" s="4" t="s">
        <v>116</v>
      </c>
      <c r="J20" s="3">
        <v>0</v>
      </c>
      <c r="K20" s="3">
        <v>12</v>
      </c>
      <c r="L20" s="3"/>
      <c r="M20" s="3"/>
      <c r="N20" s="3"/>
      <c r="O20" s="3"/>
      <c r="P20" s="3"/>
      <c r="Q20" s="3"/>
      <c r="R20" s="4" t="s">
        <v>116</v>
      </c>
      <c r="S20" s="3">
        <v>0</v>
      </c>
      <c r="T20" s="3">
        <v>5</v>
      </c>
      <c r="U20" s="3"/>
      <c r="V20" s="3"/>
      <c r="W20" s="3"/>
      <c r="X20" s="3"/>
      <c r="Y20" s="3"/>
      <c r="Z20" s="3"/>
      <c r="AD20" s="3">
        <f t="shared" ref="AD20:AD35" si="25">T20*1000^S20*0.08/2</f>
        <v>0.2</v>
      </c>
      <c r="AE20" s="3">
        <f t="shared" ref="AE20:AE35" si="26">T20*1000^S20*0.05/2</f>
        <v>0.125</v>
      </c>
      <c r="AF20" s="3">
        <f t="shared" ref="AF20:AF35" si="27">T20*1000^S20*0.1/2</f>
        <v>0.25</v>
      </c>
      <c r="AG20" s="3">
        <f t="shared" ref="AG20:AG35" si="28">T20*1000^S20*0.2/2</f>
        <v>0.5</v>
      </c>
      <c r="AH20" s="3">
        <f t="shared" ref="AH20:AH35" si="29">T20*1000^S20*0.5/2</f>
        <v>1.25</v>
      </c>
    </row>
    <row r="21" spans="1:34" ht="16.5" x14ac:dyDescent="0.2">
      <c r="A21" s="3">
        <v>18</v>
      </c>
      <c r="B21" s="3">
        <v>103</v>
      </c>
      <c r="C21" s="4" t="s">
        <v>91</v>
      </c>
      <c r="D21" s="4" t="s">
        <v>161</v>
      </c>
      <c r="E21" s="3">
        <v>2</v>
      </c>
      <c r="F21" s="3">
        <v>70</v>
      </c>
      <c r="G21" s="3">
        <v>150</v>
      </c>
      <c r="H21" s="4" t="s">
        <v>127</v>
      </c>
      <c r="I21" s="4" t="s">
        <v>116</v>
      </c>
      <c r="J21" s="3">
        <v>0</v>
      </c>
      <c r="K21" s="3">
        <v>25</v>
      </c>
      <c r="L21" s="3"/>
      <c r="M21" s="3"/>
      <c r="N21" s="3"/>
      <c r="O21" s="3"/>
      <c r="P21" s="3"/>
      <c r="Q21" s="3"/>
      <c r="R21" s="4" t="s">
        <v>116</v>
      </c>
      <c r="S21" s="3">
        <v>0</v>
      </c>
      <c r="T21" s="3">
        <v>10</v>
      </c>
      <c r="U21" s="3"/>
      <c r="V21" s="3"/>
      <c r="W21" s="3"/>
      <c r="X21" s="3"/>
      <c r="Y21" s="3"/>
      <c r="Z21" s="3"/>
      <c r="AD21" s="3">
        <f t="shared" si="25"/>
        <v>0.4</v>
      </c>
      <c r="AE21" s="3">
        <f t="shared" si="26"/>
        <v>0.25</v>
      </c>
      <c r="AF21" s="3">
        <f t="shared" si="27"/>
        <v>0.5</v>
      </c>
      <c r="AG21" s="3">
        <f t="shared" si="28"/>
        <v>1</v>
      </c>
      <c r="AH21" s="3">
        <f t="shared" si="29"/>
        <v>2.5</v>
      </c>
    </row>
    <row r="22" spans="1:34" ht="16.5" x14ac:dyDescent="0.2">
      <c r="A22" s="3">
        <v>19</v>
      </c>
      <c r="B22" s="3">
        <v>103</v>
      </c>
      <c r="C22" s="4" t="s">
        <v>92</v>
      </c>
      <c r="D22" s="4" t="s">
        <v>161</v>
      </c>
      <c r="E22" s="3">
        <v>3</v>
      </c>
      <c r="F22" s="3">
        <v>110</v>
      </c>
      <c r="G22" s="3">
        <v>150</v>
      </c>
      <c r="H22" s="4" t="s">
        <v>127</v>
      </c>
      <c r="I22" s="4" t="s">
        <v>116</v>
      </c>
      <c r="J22" s="3">
        <v>0</v>
      </c>
      <c r="K22" s="3">
        <v>50</v>
      </c>
      <c r="L22" s="3"/>
      <c r="M22" s="3"/>
      <c r="N22" s="3"/>
      <c r="O22" s="3"/>
      <c r="P22" s="3"/>
      <c r="Q22" s="3"/>
      <c r="R22" s="4" t="s">
        <v>116</v>
      </c>
      <c r="S22" s="3">
        <v>0</v>
      </c>
      <c r="T22" s="3">
        <v>20</v>
      </c>
      <c r="U22" s="3"/>
      <c r="V22" s="3"/>
      <c r="W22" s="3"/>
      <c r="X22" s="3"/>
      <c r="Y22" s="3"/>
      <c r="Z22" s="3"/>
      <c r="AD22" s="3">
        <f t="shared" si="25"/>
        <v>0.8</v>
      </c>
      <c r="AE22" s="3">
        <f t="shared" si="26"/>
        <v>0.5</v>
      </c>
      <c r="AF22" s="3">
        <f t="shared" si="27"/>
        <v>1</v>
      </c>
      <c r="AG22" s="3">
        <f t="shared" si="28"/>
        <v>2</v>
      </c>
      <c r="AH22" s="3">
        <f t="shared" si="29"/>
        <v>5</v>
      </c>
    </row>
    <row r="23" spans="1:34" ht="16.5" x14ac:dyDescent="0.2">
      <c r="A23" s="3">
        <v>20</v>
      </c>
      <c r="B23" s="3">
        <v>103</v>
      </c>
      <c r="C23" s="4" t="s">
        <v>93</v>
      </c>
      <c r="D23" s="4" t="s">
        <v>161</v>
      </c>
      <c r="E23" s="3">
        <v>4</v>
      </c>
      <c r="F23" s="3">
        <v>160</v>
      </c>
      <c r="G23" s="3">
        <v>150</v>
      </c>
      <c r="H23" s="4" t="s">
        <v>127</v>
      </c>
      <c r="I23" s="4" t="s">
        <v>116</v>
      </c>
      <c r="J23" s="3">
        <v>0</v>
      </c>
      <c r="K23" s="3">
        <v>62</v>
      </c>
      <c r="L23" s="3"/>
      <c r="M23" s="3"/>
      <c r="N23" s="3"/>
      <c r="O23" s="3"/>
      <c r="P23" s="3"/>
      <c r="Q23" s="3"/>
      <c r="R23" s="4" t="s">
        <v>116</v>
      </c>
      <c r="S23" s="3">
        <v>0</v>
      </c>
      <c r="T23" s="3">
        <v>25</v>
      </c>
      <c r="U23" s="3"/>
      <c r="V23" s="3"/>
      <c r="W23" s="3"/>
      <c r="X23" s="3"/>
      <c r="Y23" s="3"/>
      <c r="Z23" s="3"/>
      <c r="AD23" s="3">
        <f t="shared" si="25"/>
        <v>1</v>
      </c>
      <c r="AE23" s="3">
        <f t="shared" si="26"/>
        <v>0.625</v>
      </c>
      <c r="AF23" s="3">
        <f t="shared" si="27"/>
        <v>1.25</v>
      </c>
      <c r="AG23" s="3">
        <f t="shared" si="28"/>
        <v>2.5</v>
      </c>
      <c r="AH23" s="3">
        <f t="shared" si="29"/>
        <v>6.25</v>
      </c>
    </row>
    <row r="24" spans="1:34" ht="16.5" x14ac:dyDescent="0.2">
      <c r="A24" s="3">
        <v>21</v>
      </c>
      <c r="B24" s="3">
        <v>103</v>
      </c>
      <c r="C24" s="4" t="s">
        <v>94</v>
      </c>
      <c r="D24" s="4" t="s">
        <v>161</v>
      </c>
      <c r="E24" s="3">
        <v>5</v>
      </c>
      <c r="F24" s="3">
        <v>260</v>
      </c>
      <c r="G24" s="3">
        <v>150</v>
      </c>
      <c r="H24" s="4" t="s">
        <v>127</v>
      </c>
      <c r="I24" s="4" t="s">
        <v>116</v>
      </c>
      <c r="J24" s="3">
        <v>0</v>
      </c>
      <c r="K24" s="3">
        <v>87</v>
      </c>
      <c r="L24" s="3"/>
      <c r="M24" s="3"/>
      <c r="N24" s="3"/>
      <c r="O24" s="3"/>
      <c r="P24" s="3"/>
      <c r="Q24" s="3"/>
      <c r="R24" s="4" t="s">
        <v>116</v>
      </c>
      <c r="S24" s="3">
        <v>0</v>
      </c>
      <c r="T24" s="3">
        <v>35</v>
      </c>
      <c r="U24" s="3"/>
      <c r="V24" s="3"/>
      <c r="W24" s="3"/>
      <c r="X24" s="3"/>
      <c r="Y24" s="3"/>
      <c r="Z24" s="3"/>
      <c r="AD24" s="3">
        <f t="shared" si="25"/>
        <v>1.4000000000000001</v>
      </c>
      <c r="AE24" s="3">
        <f t="shared" si="26"/>
        <v>0.875</v>
      </c>
      <c r="AF24" s="3">
        <f t="shared" si="27"/>
        <v>1.75</v>
      </c>
      <c r="AG24" s="3">
        <f t="shared" si="28"/>
        <v>3.5</v>
      </c>
      <c r="AH24" s="3">
        <f t="shared" si="29"/>
        <v>8.75</v>
      </c>
    </row>
    <row r="25" spans="1:34" ht="16.5" x14ac:dyDescent="0.2">
      <c r="A25" s="3">
        <v>22</v>
      </c>
      <c r="B25" s="3">
        <v>103</v>
      </c>
      <c r="C25" s="4" t="s">
        <v>95</v>
      </c>
      <c r="D25" s="4" t="s">
        <v>161</v>
      </c>
      <c r="E25" s="3">
        <v>6</v>
      </c>
      <c r="F25" s="3">
        <v>360</v>
      </c>
      <c r="G25" s="3">
        <v>150</v>
      </c>
      <c r="H25" s="4" t="s">
        <v>127</v>
      </c>
      <c r="I25" s="4" t="s">
        <v>116</v>
      </c>
      <c r="J25" s="3">
        <v>0</v>
      </c>
      <c r="K25" s="3">
        <v>100</v>
      </c>
      <c r="L25" s="3"/>
      <c r="M25" s="3"/>
      <c r="N25" s="3"/>
      <c r="O25" s="3"/>
      <c r="P25" s="3"/>
      <c r="Q25" s="3"/>
      <c r="R25" s="4" t="s">
        <v>116</v>
      </c>
      <c r="S25" s="3">
        <v>0</v>
      </c>
      <c r="T25" s="3">
        <v>40</v>
      </c>
      <c r="U25" s="3"/>
      <c r="V25" s="3"/>
      <c r="W25" s="3"/>
      <c r="X25" s="3"/>
      <c r="Y25" s="3"/>
      <c r="Z25" s="3"/>
      <c r="AD25" s="3">
        <f t="shared" si="25"/>
        <v>1.6</v>
      </c>
      <c r="AE25" s="3">
        <f t="shared" si="26"/>
        <v>1</v>
      </c>
      <c r="AF25" s="3">
        <f t="shared" si="27"/>
        <v>2</v>
      </c>
      <c r="AG25" s="3">
        <f t="shared" si="28"/>
        <v>4</v>
      </c>
      <c r="AH25" s="3">
        <f t="shared" si="29"/>
        <v>10</v>
      </c>
    </row>
    <row r="26" spans="1:34" ht="16.5" x14ac:dyDescent="0.2">
      <c r="A26" s="3">
        <v>23</v>
      </c>
      <c r="B26" s="3">
        <v>103</v>
      </c>
      <c r="C26" s="4" t="s">
        <v>96</v>
      </c>
      <c r="D26" s="4" t="s">
        <v>161</v>
      </c>
      <c r="E26" s="3">
        <v>7</v>
      </c>
      <c r="F26" s="3">
        <v>560</v>
      </c>
      <c r="G26" s="3">
        <v>150</v>
      </c>
      <c r="H26" s="4" t="s">
        <v>127</v>
      </c>
      <c r="I26" s="4" t="s">
        <v>116</v>
      </c>
      <c r="J26" s="3">
        <v>0</v>
      </c>
      <c r="K26" s="3">
        <v>125</v>
      </c>
      <c r="L26" s="3"/>
      <c r="M26" s="3"/>
      <c r="N26" s="3"/>
      <c r="O26" s="3"/>
      <c r="P26" s="3"/>
      <c r="Q26" s="3"/>
      <c r="R26" s="4" t="s">
        <v>116</v>
      </c>
      <c r="S26" s="3">
        <v>0</v>
      </c>
      <c r="T26" s="3">
        <v>50</v>
      </c>
      <c r="U26" s="3"/>
      <c r="V26" s="3"/>
      <c r="W26" s="3"/>
      <c r="X26" s="3"/>
      <c r="Y26" s="3"/>
      <c r="Z26" s="3"/>
      <c r="AD26" s="3">
        <f t="shared" si="25"/>
        <v>2</v>
      </c>
      <c r="AE26" s="3">
        <f t="shared" si="26"/>
        <v>1.25</v>
      </c>
      <c r="AF26" s="3">
        <f t="shared" si="27"/>
        <v>2.5</v>
      </c>
      <c r="AG26" s="3">
        <f t="shared" si="28"/>
        <v>5</v>
      </c>
      <c r="AH26" s="3">
        <f t="shared" si="29"/>
        <v>12.5</v>
      </c>
    </row>
    <row r="27" spans="1:34" ht="16.5" x14ac:dyDescent="0.2">
      <c r="A27" s="3">
        <v>24</v>
      </c>
      <c r="B27" s="3">
        <v>103</v>
      </c>
      <c r="C27" s="4" t="s">
        <v>97</v>
      </c>
      <c r="D27" s="4" t="s">
        <v>161</v>
      </c>
      <c r="E27" s="3">
        <v>8</v>
      </c>
      <c r="F27" s="3">
        <v>860</v>
      </c>
      <c r="G27" s="3">
        <v>150</v>
      </c>
      <c r="H27" s="4" t="s">
        <v>127</v>
      </c>
      <c r="I27" s="4" t="s">
        <v>116</v>
      </c>
      <c r="J27" s="3">
        <v>0</v>
      </c>
      <c r="K27" s="3">
        <v>150</v>
      </c>
      <c r="L27" s="3"/>
      <c r="M27" s="3"/>
      <c r="N27" s="3"/>
      <c r="O27" s="3"/>
      <c r="P27" s="3"/>
      <c r="Q27" s="3"/>
      <c r="R27" s="4" t="s">
        <v>116</v>
      </c>
      <c r="S27" s="3">
        <v>0</v>
      </c>
      <c r="T27" s="3">
        <v>60</v>
      </c>
      <c r="U27" s="3"/>
      <c r="V27" s="3"/>
      <c r="W27" s="3"/>
      <c r="X27" s="3"/>
      <c r="Y27" s="3"/>
      <c r="Z27" s="3"/>
      <c r="AD27" s="3">
        <f t="shared" si="25"/>
        <v>2.4</v>
      </c>
      <c r="AE27" s="3">
        <f t="shared" si="26"/>
        <v>1.5</v>
      </c>
      <c r="AF27" s="3">
        <f t="shared" si="27"/>
        <v>3</v>
      </c>
      <c r="AG27" s="3">
        <f t="shared" si="28"/>
        <v>6</v>
      </c>
      <c r="AH27" s="3">
        <f t="shared" si="29"/>
        <v>15</v>
      </c>
    </row>
    <row r="28" spans="1:34" ht="16.5" x14ac:dyDescent="0.2">
      <c r="A28" s="3">
        <v>25</v>
      </c>
      <c r="B28" s="3">
        <v>104</v>
      </c>
      <c r="C28" s="3" t="s">
        <v>98</v>
      </c>
      <c r="D28" s="4" t="s">
        <v>161</v>
      </c>
      <c r="E28" s="3">
        <v>1</v>
      </c>
      <c r="F28" s="3">
        <v>50</v>
      </c>
      <c r="G28" s="3">
        <v>150</v>
      </c>
      <c r="H28" s="4" t="s">
        <v>127</v>
      </c>
      <c r="I28" s="4" t="s">
        <v>143</v>
      </c>
      <c r="J28" s="3">
        <v>0</v>
      </c>
      <c r="K28" s="3">
        <v>25</v>
      </c>
      <c r="L28" s="3"/>
      <c r="M28" s="3"/>
      <c r="N28" s="3"/>
      <c r="O28" s="3"/>
      <c r="P28" s="3"/>
      <c r="Q28" s="3"/>
      <c r="R28" s="4" t="s">
        <v>143</v>
      </c>
      <c r="S28" s="3">
        <v>0</v>
      </c>
      <c r="T28" s="3">
        <v>10</v>
      </c>
      <c r="U28" s="3"/>
      <c r="V28" s="3"/>
      <c r="W28" s="3"/>
      <c r="X28" s="3"/>
      <c r="Y28" s="3"/>
      <c r="Z28" s="3"/>
      <c r="AD28" s="3">
        <f t="shared" si="25"/>
        <v>0.4</v>
      </c>
      <c r="AE28" s="3">
        <f t="shared" si="26"/>
        <v>0.25</v>
      </c>
      <c r="AF28" s="3">
        <f t="shared" si="27"/>
        <v>0.5</v>
      </c>
      <c r="AG28" s="3">
        <f t="shared" si="28"/>
        <v>1</v>
      </c>
      <c r="AH28" s="3">
        <f t="shared" si="29"/>
        <v>2.5</v>
      </c>
    </row>
    <row r="29" spans="1:34" ht="16.5" x14ac:dyDescent="0.2">
      <c r="A29" s="3">
        <v>26</v>
      </c>
      <c r="B29" s="3">
        <v>104</v>
      </c>
      <c r="C29" s="3" t="s">
        <v>99</v>
      </c>
      <c r="D29" s="4" t="s">
        <v>161</v>
      </c>
      <c r="E29" s="3">
        <v>2</v>
      </c>
      <c r="F29" s="3">
        <v>80</v>
      </c>
      <c r="G29" s="3">
        <v>150</v>
      </c>
      <c r="H29" s="4" t="s">
        <v>127</v>
      </c>
      <c r="I29" s="4" t="s">
        <v>143</v>
      </c>
      <c r="J29" s="3">
        <v>0</v>
      </c>
      <c r="K29" s="3">
        <v>50</v>
      </c>
      <c r="L29" s="3"/>
      <c r="M29" s="3"/>
      <c r="N29" s="3"/>
      <c r="O29" s="3"/>
      <c r="P29" s="3"/>
      <c r="Q29" s="3"/>
      <c r="R29" s="4" t="s">
        <v>143</v>
      </c>
      <c r="S29" s="3">
        <v>0</v>
      </c>
      <c r="T29" s="3">
        <v>20</v>
      </c>
      <c r="U29" s="3"/>
      <c r="V29" s="3"/>
      <c r="W29" s="3"/>
      <c r="X29" s="3"/>
      <c r="Y29" s="3"/>
      <c r="Z29" s="3"/>
      <c r="AD29" s="3">
        <f t="shared" si="25"/>
        <v>0.8</v>
      </c>
      <c r="AE29" s="3">
        <f t="shared" si="26"/>
        <v>0.5</v>
      </c>
      <c r="AF29" s="3">
        <f t="shared" si="27"/>
        <v>1</v>
      </c>
      <c r="AG29" s="3">
        <f t="shared" si="28"/>
        <v>2</v>
      </c>
      <c r="AH29" s="3">
        <f t="shared" si="29"/>
        <v>5</v>
      </c>
    </row>
    <row r="30" spans="1:34" ht="16.5" x14ac:dyDescent="0.2">
      <c r="A30" s="3">
        <v>27</v>
      </c>
      <c r="B30" s="3">
        <v>104</v>
      </c>
      <c r="C30" s="3" t="s">
        <v>100</v>
      </c>
      <c r="D30" s="4" t="s">
        <v>161</v>
      </c>
      <c r="E30" s="3">
        <v>3</v>
      </c>
      <c r="F30" s="3">
        <v>120</v>
      </c>
      <c r="G30" s="3">
        <v>150</v>
      </c>
      <c r="H30" s="4" t="s">
        <v>127</v>
      </c>
      <c r="I30" s="4" t="s">
        <v>144</v>
      </c>
      <c r="J30" s="3">
        <v>0</v>
      </c>
      <c r="K30" s="3">
        <v>37</v>
      </c>
      <c r="L30" s="3"/>
      <c r="M30" s="3"/>
      <c r="N30" s="3"/>
      <c r="O30" s="3"/>
      <c r="P30" s="3"/>
      <c r="Q30" s="3"/>
      <c r="R30" s="4" t="s">
        <v>144</v>
      </c>
      <c r="S30" s="3">
        <v>0</v>
      </c>
      <c r="T30" s="3">
        <v>15</v>
      </c>
      <c r="U30" s="3"/>
      <c r="V30" s="3"/>
      <c r="W30" s="3"/>
      <c r="X30" s="3"/>
      <c r="Y30" s="3"/>
      <c r="Z30" s="3"/>
      <c r="AD30" s="3">
        <f t="shared" si="25"/>
        <v>0.6</v>
      </c>
      <c r="AE30" s="3">
        <f t="shared" si="26"/>
        <v>0.375</v>
      </c>
      <c r="AF30" s="3">
        <f t="shared" si="27"/>
        <v>0.75</v>
      </c>
      <c r="AG30" s="3">
        <f t="shared" si="28"/>
        <v>1.5</v>
      </c>
      <c r="AH30" s="3">
        <f t="shared" si="29"/>
        <v>3.75</v>
      </c>
    </row>
    <row r="31" spans="1:34" ht="16.5" x14ac:dyDescent="0.2">
      <c r="A31" s="3">
        <v>28</v>
      </c>
      <c r="B31" s="3">
        <v>104</v>
      </c>
      <c r="C31" s="3" t="s">
        <v>101</v>
      </c>
      <c r="D31" s="4" t="s">
        <v>161</v>
      </c>
      <c r="E31" s="3">
        <v>4</v>
      </c>
      <c r="F31" s="3">
        <v>170</v>
      </c>
      <c r="G31" s="3">
        <v>150</v>
      </c>
      <c r="H31" s="4" t="s">
        <v>127</v>
      </c>
      <c r="I31" s="4" t="s">
        <v>144</v>
      </c>
      <c r="J31" s="3">
        <v>0</v>
      </c>
      <c r="K31" s="3">
        <v>62</v>
      </c>
      <c r="L31" s="3"/>
      <c r="M31" s="3"/>
      <c r="N31" s="3"/>
      <c r="O31" s="3"/>
      <c r="P31" s="3"/>
      <c r="Q31" s="3"/>
      <c r="R31" s="4" t="s">
        <v>144</v>
      </c>
      <c r="S31" s="3">
        <v>0</v>
      </c>
      <c r="T31" s="3">
        <v>25</v>
      </c>
      <c r="U31" s="3"/>
      <c r="V31" s="3"/>
      <c r="W31" s="3"/>
      <c r="X31" s="3"/>
      <c r="Y31" s="3"/>
      <c r="Z31" s="3"/>
      <c r="AD31" s="3">
        <f t="shared" si="25"/>
        <v>1</v>
      </c>
      <c r="AE31" s="3">
        <f t="shared" si="26"/>
        <v>0.625</v>
      </c>
      <c r="AF31" s="3">
        <f t="shared" si="27"/>
        <v>1.25</v>
      </c>
      <c r="AG31" s="3">
        <f t="shared" si="28"/>
        <v>2.5</v>
      </c>
      <c r="AH31" s="3">
        <f t="shared" si="29"/>
        <v>6.25</v>
      </c>
    </row>
    <row r="32" spans="1:34" ht="16.5" x14ac:dyDescent="0.2">
      <c r="A32" s="3">
        <v>29</v>
      </c>
      <c r="B32" s="3">
        <v>104</v>
      </c>
      <c r="C32" s="3" t="s">
        <v>102</v>
      </c>
      <c r="D32" s="4" t="s">
        <v>161</v>
      </c>
      <c r="E32" s="3">
        <v>5</v>
      </c>
      <c r="F32" s="3">
        <v>270</v>
      </c>
      <c r="G32" s="3">
        <v>150</v>
      </c>
      <c r="H32" s="4" t="s">
        <v>127</v>
      </c>
      <c r="I32" s="4" t="s">
        <v>144</v>
      </c>
      <c r="J32" s="3">
        <v>0</v>
      </c>
      <c r="K32" s="3">
        <v>100</v>
      </c>
      <c r="L32" s="3"/>
      <c r="M32" s="3"/>
      <c r="N32" s="3"/>
      <c r="O32" s="3"/>
      <c r="P32" s="3"/>
      <c r="Q32" s="3"/>
      <c r="R32" s="4" t="s">
        <v>144</v>
      </c>
      <c r="S32" s="3">
        <v>0</v>
      </c>
      <c r="T32" s="3">
        <v>40</v>
      </c>
      <c r="U32" s="3"/>
      <c r="V32" s="3"/>
      <c r="W32" s="3"/>
      <c r="X32" s="3"/>
      <c r="Y32" s="3"/>
      <c r="Z32" s="3"/>
      <c r="AD32" s="3">
        <f t="shared" si="25"/>
        <v>1.6</v>
      </c>
      <c r="AE32" s="3">
        <f t="shared" si="26"/>
        <v>1</v>
      </c>
      <c r="AF32" s="3">
        <f t="shared" si="27"/>
        <v>2</v>
      </c>
      <c r="AG32" s="3">
        <f t="shared" si="28"/>
        <v>4</v>
      </c>
      <c r="AH32" s="3">
        <f t="shared" si="29"/>
        <v>10</v>
      </c>
    </row>
    <row r="33" spans="1:34" ht="16.5" x14ac:dyDescent="0.2">
      <c r="A33" s="3">
        <v>30</v>
      </c>
      <c r="B33" s="3">
        <v>104</v>
      </c>
      <c r="C33" s="3" t="s">
        <v>103</v>
      </c>
      <c r="D33" s="4" t="s">
        <v>161</v>
      </c>
      <c r="E33" s="3">
        <v>6</v>
      </c>
      <c r="F33" s="3">
        <v>370</v>
      </c>
      <c r="G33" s="3">
        <v>150</v>
      </c>
      <c r="H33" s="4" t="s">
        <v>127</v>
      </c>
      <c r="I33" s="4" t="s">
        <v>145</v>
      </c>
      <c r="J33" s="3">
        <v>0</v>
      </c>
      <c r="K33" s="3">
        <v>50</v>
      </c>
      <c r="L33" s="3"/>
      <c r="M33" s="3"/>
      <c r="N33" s="3"/>
      <c r="O33" s="3"/>
      <c r="P33" s="3"/>
      <c r="Q33" s="3"/>
      <c r="R33" s="4" t="s">
        <v>145</v>
      </c>
      <c r="S33" s="3">
        <v>0</v>
      </c>
      <c r="T33" s="3">
        <v>20</v>
      </c>
      <c r="U33" s="3"/>
      <c r="V33" s="3"/>
      <c r="W33" s="3"/>
      <c r="X33" s="3"/>
      <c r="Y33" s="3"/>
      <c r="Z33" s="3"/>
      <c r="AD33" s="3">
        <f t="shared" si="25"/>
        <v>0.8</v>
      </c>
      <c r="AE33" s="3">
        <f t="shared" si="26"/>
        <v>0.5</v>
      </c>
      <c r="AF33" s="3">
        <f t="shared" si="27"/>
        <v>1</v>
      </c>
      <c r="AG33" s="3">
        <f t="shared" si="28"/>
        <v>2</v>
      </c>
      <c r="AH33" s="3">
        <f t="shared" si="29"/>
        <v>5</v>
      </c>
    </row>
    <row r="34" spans="1:34" ht="16.5" x14ac:dyDescent="0.2">
      <c r="A34" s="3">
        <v>31</v>
      </c>
      <c r="B34" s="3">
        <v>104</v>
      </c>
      <c r="C34" s="3" t="s">
        <v>104</v>
      </c>
      <c r="D34" s="4" t="s">
        <v>161</v>
      </c>
      <c r="E34" s="3">
        <v>7</v>
      </c>
      <c r="F34" s="3">
        <v>570</v>
      </c>
      <c r="G34" s="3">
        <v>150</v>
      </c>
      <c r="H34" s="4" t="s">
        <v>127</v>
      </c>
      <c r="I34" s="4" t="s">
        <v>145</v>
      </c>
      <c r="J34" s="3">
        <v>0</v>
      </c>
      <c r="K34" s="3">
        <v>75</v>
      </c>
      <c r="L34" s="3"/>
      <c r="M34" s="3"/>
      <c r="N34" s="3"/>
      <c r="O34" s="3"/>
      <c r="P34" s="3"/>
      <c r="Q34" s="3"/>
      <c r="R34" s="4" t="s">
        <v>145</v>
      </c>
      <c r="S34" s="3">
        <v>0</v>
      </c>
      <c r="T34" s="3">
        <v>30</v>
      </c>
      <c r="U34" s="3"/>
      <c r="V34" s="3"/>
      <c r="W34" s="3"/>
      <c r="X34" s="3"/>
      <c r="Y34" s="3"/>
      <c r="Z34" s="3"/>
      <c r="AD34" s="3">
        <f t="shared" si="25"/>
        <v>1.2</v>
      </c>
      <c r="AE34" s="3">
        <f t="shared" si="26"/>
        <v>0.75</v>
      </c>
      <c r="AF34" s="3">
        <f t="shared" si="27"/>
        <v>1.5</v>
      </c>
      <c r="AG34" s="3">
        <f t="shared" si="28"/>
        <v>3</v>
      </c>
      <c r="AH34" s="3">
        <f t="shared" si="29"/>
        <v>7.5</v>
      </c>
    </row>
    <row r="35" spans="1:34" ht="16.5" x14ac:dyDescent="0.2">
      <c r="A35" s="3">
        <v>32</v>
      </c>
      <c r="B35" s="3">
        <v>104</v>
      </c>
      <c r="C35" s="3" t="s">
        <v>105</v>
      </c>
      <c r="D35" s="4" t="s">
        <v>161</v>
      </c>
      <c r="E35" s="3">
        <v>8</v>
      </c>
      <c r="F35" s="3">
        <v>870</v>
      </c>
      <c r="G35" s="3">
        <v>150</v>
      </c>
      <c r="H35" s="4" t="s">
        <v>127</v>
      </c>
      <c r="I35" s="4" t="s">
        <v>174</v>
      </c>
      <c r="J35" s="3">
        <v>0</v>
      </c>
      <c r="K35" s="3">
        <v>50</v>
      </c>
      <c r="L35" s="3"/>
      <c r="M35" s="3"/>
      <c r="N35" s="3"/>
      <c r="O35" s="3"/>
      <c r="P35" s="3"/>
      <c r="Q35" s="3"/>
      <c r="R35" s="4" t="s">
        <v>174</v>
      </c>
      <c r="S35" s="3">
        <v>0</v>
      </c>
      <c r="T35" s="3">
        <v>20</v>
      </c>
      <c r="U35" s="3"/>
      <c r="V35" s="3"/>
      <c r="W35" s="3"/>
      <c r="X35" s="3"/>
      <c r="Y35" s="3"/>
      <c r="Z35" s="3"/>
      <c r="AD35" s="3">
        <f t="shared" si="25"/>
        <v>0.8</v>
      </c>
      <c r="AE35" s="3">
        <f t="shared" si="26"/>
        <v>0.5</v>
      </c>
      <c r="AF35" s="3">
        <f t="shared" si="27"/>
        <v>1</v>
      </c>
      <c r="AG35" s="3">
        <f t="shared" si="28"/>
        <v>2</v>
      </c>
      <c r="AH35" s="3">
        <f t="shared" si="29"/>
        <v>5</v>
      </c>
    </row>
    <row r="36" spans="1:34" ht="16.5" x14ac:dyDescent="0.2">
      <c r="A36" s="3">
        <v>33</v>
      </c>
      <c r="B36" s="3">
        <v>105</v>
      </c>
      <c r="C36" s="4" t="s">
        <v>106</v>
      </c>
      <c r="D36" s="4" t="s">
        <v>161</v>
      </c>
      <c r="E36" s="3">
        <v>1</v>
      </c>
      <c r="F36" s="3">
        <v>60</v>
      </c>
      <c r="G36" s="3">
        <v>150</v>
      </c>
      <c r="H36" s="4" t="s">
        <v>127</v>
      </c>
      <c r="I36" s="3" t="s">
        <v>175</v>
      </c>
      <c r="J36" s="3">
        <v>0</v>
      </c>
      <c r="K36" s="3">
        <v>12</v>
      </c>
      <c r="L36" s="3"/>
      <c r="M36" s="3"/>
      <c r="N36" s="3"/>
      <c r="O36" s="3"/>
      <c r="P36" s="3"/>
      <c r="Q36" s="3"/>
      <c r="R36" s="3" t="s">
        <v>175</v>
      </c>
      <c r="S36" s="3">
        <v>0</v>
      </c>
      <c r="T36" s="3">
        <v>5</v>
      </c>
      <c r="U36" s="3"/>
      <c r="V36" s="3"/>
      <c r="W36" s="3"/>
      <c r="X36" s="3"/>
      <c r="Y36" s="3"/>
      <c r="Z36" s="3"/>
      <c r="AD36" s="3">
        <f t="shared" ref="AD36:AD37" si="30">T36*1000^S36*0.08/2</f>
        <v>0.2</v>
      </c>
      <c r="AE36" s="3">
        <f t="shared" ref="AE36:AE37" si="31">T36*1000^S36*0.05/2</f>
        <v>0.125</v>
      </c>
      <c r="AF36" s="3">
        <f t="shared" ref="AF36:AF37" si="32">T36*1000^S36*0.1/2</f>
        <v>0.25</v>
      </c>
      <c r="AG36" s="3">
        <f t="shared" ref="AG36:AG37" si="33">T36*1000^S36*0.2/2</f>
        <v>0.5</v>
      </c>
      <c r="AH36" s="3">
        <f t="shared" ref="AH36:AH37" si="34">T36*1000^S36*0.5/2</f>
        <v>1.25</v>
      </c>
    </row>
    <row r="37" spans="1:34" ht="16.5" x14ac:dyDescent="0.2">
      <c r="A37" s="3">
        <v>34</v>
      </c>
      <c r="B37" s="3">
        <v>105</v>
      </c>
      <c r="C37" s="4" t="s">
        <v>107</v>
      </c>
      <c r="D37" s="4" t="s">
        <v>161</v>
      </c>
      <c r="E37" s="3">
        <v>2</v>
      </c>
      <c r="F37" s="3">
        <v>90</v>
      </c>
      <c r="G37" s="3">
        <v>150</v>
      </c>
      <c r="H37" s="4" t="s">
        <v>127</v>
      </c>
      <c r="I37" s="3" t="s">
        <v>175</v>
      </c>
      <c r="J37" s="3">
        <v>0</v>
      </c>
      <c r="K37" s="3">
        <v>25</v>
      </c>
      <c r="L37" s="3"/>
      <c r="M37" s="3"/>
      <c r="N37" s="3"/>
      <c r="O37" s="3"/>
      <c r="P37" s="3"/>
      <c r="Q37" s="3"/>
      <c r="R37" s="3" t="s">
        <v>175</v>
      </c>
      <c r="S37" s="3">
        <v>0</v>
      </c>
      <c r="T37" s="3">
        <v>10</v>
      </c>
      <c r="U37" s="3"/>
      <c r="V37" s="3"/>
      <c r="W37" s="3"/>
      <c r="X37" s="3"/>
      <c r="Y37" s="3"/>
      <c r="Z37" s="3"/>
      <c r="AD37" s="3">
        <f t="shared" si="30"/>
        <v>0.4</v>
      </c>
      <c r="AE37" s="3">
        <f t="shared" si="31"/>
        <v>0.25</v>
      </c>
      <c r="AF37" s="3">
        <f t="shared" si="32"/>
        <v>0.5</v>
      </c>
      <c r="AG37" s="3">
        <f t="shared" si="33"/>
        <v>1</v>
      </c>
      <c r="AH37" s="3">
        <f t="shared" si="34"/>
        <v>2.5</v>
      </c>
    </row>
    <row r="38" spans="1:34" ht="16.5" x14ac:dyDescent="0.2">
      <c r="A38" s="3">
        <v>35</v>
      </c>
      <c r="B38" s="3">
        <v>105</v>
      </c>
      <c r="C38" s="4" t="s">
        <v>108</v>
      </c>
      <c r="D38" s="4" t="s">
        <v>161</v>
      </c>
      <c r="E38" s="3">
        <v>3</v>
      </c>
      <c r="F38" s="3">
        <v>130</v>
      </c>
      <c r="G38" s="3">
        <v>150</v>
      </c>
      <c r="H38" s="4" t="s">
        <v>127</v>
      </c>
      <c r="I38" s="3" t="s">
        <v>175</v>
      </c>
      <c r="J38" s="3">
        <v>0</v>
      </c>
      <c r="K38" s="3">
        <v>50</v>
      </c>
      <c r="L38" s="3"/>
      <c r="M38" s="3"/>
      <c r="N38" s="3"/>
      <c r="O38" s="3"/>
      <c r="P38" s="3"/>
      <c r="Q38" s="3"/>
      <c r="R38" s="3" t="s">
        <v>175</v>
      </c>
      <c r="S38" s="3">
        <v>0</v>
      </c>
      <c r="T38" s="3">
        <v>20</v>
      </c>
      <c r="U38" s="3"/>
      <c r="V38" s="3"/>
      <c r="W38" s="3"/>
      <c r="X38" s="3"/>
      <c r="Y38" s="3"/>
      <c r="Z38" s="3"/>
      <c r="AD38" s="3">
        <f t="shared" ref="AD38:AD43" si="35">T38*1000^S38*0.08/2</f>
        <v>0.8</v>
      </c>
      <c r="AE38" s="3">
        <f t="shared" ref="AE38:AE43" si="36">T38*1000^S38*0.05/2</f>
        <v>0.5</v>
      </c>
      <c r="AF38" s="3">
        <f t="shared" ref="AF38:AF43" si="37">T38*1000^S38*0.1/2</f>
        <v>1</v>
      </c>
      <c r="AG38" s="3">
        <f t="shared" ref="AG38:AG43" si="38">T38*1000^S38*0.2/2</f>
        <v>2</v>
      </c>
      <c r="AH38" s="3">
        <f t="shared" ref="AH38:AH43" si="39">T38*1000^S38*0.5/2</f>
        <v>5</v>
      </c>
    </row>
    <row r="39" spans="1:34" ht="16.5" x14ac:dyDescent="0.2">
      <c r="A39" s="3">
        <v>36</v>
      </c>
      <c r="B39" s="3">
        <v>105</v>
      </c>
      <c r="C39" s="4" t="s">
        <v>109</v>
      </c>
      <c r="D39" s="4" t="s">
        <v>161</v>
      </c>
      <c r="E39" s="3">
        <v>4</v>
      </c>
      <c r="F39" s="3">
        <v>180</v>
      </c>
      <c r="G39" s="3">
        <v>150</v>
      </c>
      <c r="H39" s="4" t="s">
        <v>127</v>
      </c>
      <c r="I39" s="3" t="s">
        <v>175</v>
      </c>
      <c r="J39" s="3">
        <v>0</v>
      </c>
      <c r="K39" s="3">
        <v>62</v>
      </c>
      <c r="L39" s="3"/>
      <c r="M39" s="3"/>
      <c r="N39" s="3"/>
      <c r="O39" s="3"/>
      <c r="P39" s="3"/>
      <c r="Q39" s="3"/>
      <c r="R39" s="3" t="s">
        <v>175</v>
      </c>
      <c r="S39" s="3">
        <v>0</v>
      </c>
      <c r="T39" s="3">
        <v>25</v>
      </c>
      <c r="U39" s="3"/>
      <c r="V39" s="3"/>
      <c r="W39" s="3"/>
      <c r="X39" s="3"/>
      <c r="Y39" s="3"/>
      <c r="Z39" s="3"/>
      <c r="AD39" s="3">
        <f t="shared" si="35"/>
        <v>1</v>
      </c>
      <c r="AE39" s="3">
        <f t="shared" si="36"/>
        <v>0.625</v>
      </c>
      <c r="AF39" s="3">
        <f t="shared" si="37"/>
        <v>1.25</v>
      </c>
      <c r="AG39" s="3">
        <f t="shared" si="38"/>
        <v>2.5</v>
      </c>
      <c r="AH39" s="3">
        <f t="shared" si="39"/>
        <v>6.25</v>
      </c>
    </row>
    <row r="40" spans="1:34" ht="16.5" x14ac:dyDescent="0.2">
      <c r="A40" s="3">
        <v>37</v>
      </c>
      <c r="B40" s="3">
        <v>105</v>
      </c>
      <c r="C40" s="4" t="s">
        <v>110</v>
      </c>
      <c r="D40" s="4" t="s">
        <v>161</v>
      </c>
      <c r="E40" s="3">
        <v>5</v>
      </c>
      <c r="F40" s="3">
        <v>280</v>
      </c>
      <c r="G40" s="3">
        <v>150</v>
      </c>
      <c r="H40" s="4" t="s">
        <v>127</v>
      </c>
      <c r="I40" s="3" t="s">
        <v>175</v>
      </c>
      <c r="J40" s="3">
        <v>0</v>
      </c>
      <c r="K40" s="3">
        <v>87</v>
      </c>
      <c r="L40" s="3"/>
      <c r="M40" s="3"/>
      <c r="N40" s="3"/>
      <c r="O40" s="3"/>
      <c r="P40" s="3"/>
      <c r="Q40" s="3"/>
      <c r="R40" s="3" t="s">
        <v>175</v>
      </c>
      <c r="S40" s="3">
        <v>0</v>
      </c>
      <c r="T40" s="3">
        <v>35</v>
      </c>
      <c r="U40" s="3"/>
      <c r="V40" s="3"/>
      <c r="W40" s="3"/>
      <c r="X40" s="3"/>
      <c r="Y40" s="3"/>
      <c r="Z40" s="3"/>
      <c r="AD40" s="3">
        <f t="shared" si="35"/>
        <v>1.4000000000000001</v>
      </c>
      <c r="AE40" s="3">
        <f t="shared" si="36"/>
        <v>0.875</v>
      </c>
      <c r="AF40" s="3">
        <f t="shared" si="37"/>
        <v>1.75</v>
      </c>
      <c r="AG40" s="3">
        <f t="shared" si="38"/>
        <v>3.5</v>
      </c>
      <c r="AH40" s="3">
        <f t="shared" si="39"/>
        <v>8.75</v>
      </c>
    </row>
    <row r="41" spans="1:34" ht="16.5" x14ac:dyDescent="0.2">
      <c r="A41" s="3">
        <v>38</v>
      </c>
      <c r="B41" s="3">
        <v>105</v>
      </c>
      <c r="C41" s="4" t="s">
        <v>111</v>
      </c>
      <c r="D41" s="4" t="s">
        <v>161</v>
      </c>
      <c r="E41" s="3">
        <v>6</v>
      </c>
      <c r="F41" s="3">
        <v>380</v>
      </c>
      <c r="G41" s="3">
        <v>150</v>
      </c>
      <c r="H41" s="4" t="s">
        <v>127</v>
      </c>
      <c r="I41" s="3" t="s">
        <v>175</v>
      </c>
      <c r="J41" s="3">
        <v>0</v>
      </c>
      <c r="K41" s="3">
        <v>100</v>
      </c>
      <c r="L41" s="3"/>
      <c r="M41" s="3"/>
      <c r="N41" s="3"/>
      <c r="O41" s="3"/>
      <c r="P41" s="3"/>
      <c r="Q41" s="3"/>
      <c r="R41" s="3" t="s">
        <v>175</v>
      </c>
      <c r="S41" s="3">
        <v>0</v>
      </c>
      <c r="T41" s="3">
        <v>40</v>
      </c>
      <c r="U41" s="3"/>
      <c r="V41" s="3"/>
      <c r="W41" s="3"/>
      <c r="X41" s="3"/>
      <c r="Y41" s="3"/>
      <c r="Z41" s="3"/>
      <c r="AD41" s="3">
        <f t="shared" si="35"/>
        <v>1.6</v>
      </c>
      <c r="AE41" s="3">
        <f t="shared" si="36"/>
        <v>1</v>
      </c>
      <c r="AF41" s="3">
        <f t="shared" si="37"/>
        <v>2</v>
      </c>
      <c r="AG41" s="3">
        <f t="shared" si="38"/>
        <v>4</v>
      </c>
      <c r="AH41" s="3">
        <f t="shared" si="39"/>
        <v>10</v>
      </c>
    </row>
    <row r="42" spans="1:34" ht="16.5" x14ac:dyDescent="0.2">
      <c r="A42" s="3">
        <v>39</v>
      </c>
      <c r="B42" s="3">
        <v>105</v>
      </c>
      <c r="C42" s="4" t="s">
        <v>112</v>
      </c>
      <c r="D42" s="4" t="s">
        <v>161</v>
      </c>
      <c r="E42" s="3">
        <v>7</v>
      </c>
      <c r="F42" s="3">
        <v>580</v>
      </c>
      <c r="G42" s="3">
        <v>150</v>
      </c>
      <c r="H42" s="4" t="s">
        <v>127</v>
      </c>
      <c r="I42" s="3" t="s">
        <v>175</v>
      </c>
      <c r="J42" s="3">
        <v>0</v>
      </c>
      <c r="K42" s="3">
        <v>125</v>
      </c>
      <c r="L42" s="3"/>
      <c r="M42" s="3"/>
      <c r="N42" s="3"/>
      <c r="O42" s="3"/>
      <c r="P42" s="3"/>
      <c r="Q42" s="3"/>
      <c r="R42" s="3" t="s">
        <v>175</v>
      </c>
      <c r="S42" s="3">
        <v>0</v>
      </c>
      <c r="T42" s="3">
        <v>50</v>
      </c>
      <c r="U42" s="3"/>
      <c r="V42" s="3"/>
      <c r="W42" s="3"/>
      <c r="X42" s="3"/>
      <c r="Y42" s="3"/>
      <c r="Z42" s="3"/>
      <c r="AD42" s="3">
        <f t="shared" si="35"/>
        <v>2</v>
      </c>
      <c r="AE42" s="3">
        <f t="shared" si="36"/>
        <v>1.25</v>
      </c>
      <c r="AF42" s="3">
        <f t="shared" si="37"/>
        <v>2.5</v>
      </c>
      <c r="AG42" s="3">
        <f t="shared" si="38"/>
        <v>5</v>
      </c>
      <c r="AH42" s="3">
        <f t="shared" si="39"/>
        <v>12.5</v>
      </c>
    </row>
    <row r="43" spans="1:34" ht="16.5" x14ac:dyDescent="0.2">
      <c r="A43" s="3">
        <v>40</v>
      </c>
      <c r="B43" s="3">
        <v>105</v>
      </c>
      <c r="C43" s="4" t="s">
        <v>113</v>
      </c>
      <c r="D43" s="4" t="s">
        <v>161</v>
      </c>
      <c r="E43" s="3">
        <v>8</v>
      </c>
      <c r="F43" s="3">
        <v>880</v>
      </c>
      <c r="G43" s="3">
        <v>150</v>
      </c>
      <c r="H43" s="4" t="s">
        <v>127</v>
      </c>
      <c r="I43" s="3" t="s">
        <v>175</v>
      </c>
      <c r="J43" s="3">
        <v>0</v>
      </c>
      <c r="K43" s="3">
        <v>150</v>
      </c>
      <c r="L43" s="3"/>
      <c r="M43" s="3"/>
      <c r="N43" s="3"/>
      <c r="O43" s="3"/>
      <c r="P43" s="3"/>
      <c r="Q43" s="3"/>
      <c r="R43" s="3" t="s">
        <v>175</v>
      </c>
      <c r="S43" s="3">
        <v>0</v>
      </c>
      <c r="T43" s="3">
        <v>60</v>
      </c>
      <c r="U43" s="3"/>
      <c r="V43" s="3"/>
      <c r="W43" s="3"/>
      <c r="X43" s="3"/>
      <c r="Y43" s="3"/>
      <c r="Z43" s="3"/>
      <c r="AD43" s="3">
        <f t="shared" si="35"/>
        <v>2.4</v>
      </c>
      <c r="AE43" s="3">
        <f t="shared" si="36"/>
        <v>1.5</v>
      </c>
      <c r="AF43" s="3">
        <f t="shared" si="37"/>
        <v>3</v>
      </c>
      <c r="AG43" s="3">
        <f t="shared" si="38"/>
        <v>6</v>
      </c>
      <c r="AH43" s="3">
        <f t="shared" si="39"/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D778-BB92-4FA9-86D4-F7B90F08A8B6}">
  <dimension ref="A1:I8"/>
  <sheetViews>
    <sheetView tabSelected="1" workbookViewId="0">
      <selection activeCell="D2" sqref="D2"/>
    </sheetView>
  </sheetViews>
  <sheetFormatPr defaultRowHeight="14.25" x14ac:dyDescent="0.2"/>
  <cols>
    <col min="3" max="3" width="12" customWidth="1"/>
    <col min="4" max="4" width="15.375" customWidth="1"/>
    <col min="5" max="5" width="12" customWidth="1"/>
    <col min="6" max="6" width="13.125" customWidth="1"/>
    <col min="7" max="7" width="13.375" customWidth="1"/>
    <col min="8" max="8" width="9.625" customWidth="1"/>
    <col min="9" max="9" width="15.625" customWidth="1"/>
    <col min="17" max="17" width="22.125" customWidth="1"/>
    <col min="18" max="18" width="22.25" customWidth="1"/>
    <col min="19" max="19" width="22.375" customWidth="1"/>
    <col min="20" max="20" width="21.625" customWidth="1"/>
    <col min="21" max="21" width="25.125" customWidth="1"/>
    <col min="22" max="22" width="23.5" customWidth="1"/>
    <col min="23" max="23" width="19.875" customWidth="1"/>
    <col min="24" max="24" width="23.75" customWidth="1"/>
    <col min="25" max="26" width="23.25" customWidth="1"/>
    <col min="27" max="27" width="22.25" customWidth="1"/>
    <col min="28" max="28" width="23" customWidth="1"/>
    <col min="29" max="29" width="21" customWidth="1"/>
    <col min="30" max="30" width="22.5" customWidth="1"/>
    <col min="31" max="32" width="20.625" customWidth="1"/>
    <col min="33" max="33" width="25.625" customWidth="1"/>
    <col min="34" max="34" width="23.375" customWidth="1"/>
  </cols>
  <sheetData>
    <row r="1" spans="1:9" ht="15" x14ac:dyDescent="0.2">
      <c r="A1" s="5" t="s">
        <v>7</v>
      </c>
      <c r="B1" s="5" t="s">
        <v>12</v>
      </c>
      <c r="C1" s="5" t="s">
        <v>18</v>
      </c>
      <c r="D1" s="5" t="s">
        <v>184</v>
      </c>
      <c r="E1" s="5" t="s">
        <v>119</v>
      </c>
      <c r="F1" s="5" t="s">
        <v>59</v>
      </c>
      <c r="G1" s="5" t="s">
        <v>57</v>
      </c>
      <c r="H1" s="5" t="s">
        <v>55</v>
      </c>
      <c r="I1" s="6" t="s">
        <v>53</v>
      </c>
    </row>
    <row r="2" spans="1:9" x14ac:dyDescent="0.2">
      <c r="A2" t="s">
        <v>58</v>
      </c>
      <c r="B2" t="s">
        <v>11</v>
      </c>
      <c r="C2" t="s">
        <v>20</v>
      </c>
      <c r="D2" t="s">
        <v>177</v>
      </c>
      <c r="E2" t="s">
        <v>120</v>
      </c>
      <c r="F2" t="s">
        <v>58</v>
      </c>
      <c r="G2" t="s">
        <v>58</v>
      </c>
      <c r="H2" t="s">
        <v>58</v>
      </c>
      <c r="I2" t="s">
        <v>60</v>
      </c>
    </row>
    <row r="3" spans="1:9" ht="15" x14ac:dyDescent="0.2">
      <c r="A3" s="2" t="s">
        <v>54</v>
      </c>
      <c r="B3" s="2" t="s">
        <v>56</v>
      </c>
      <c r="C3" s="2" t="s">
        <v>19</v>
      </c>
      <c r="D3" s="2" t="s">
        <v>178</v>
      </c>
      <c r="E3" s="2" t="s">
        <v>121</v>
      </c>
      <c r="F3" s="2" t="s">
        <v>64</v>
      </c>
      <c r="G3" s="2" t="s">
        <v>63</v>
      </c>
      <c r="H3" s="2" t="s">
        <v>61</v>
      </c>
      <c r="I3" s="2" t="s">
        <v>62</v>
      </c>
    </row>
    <row r="4" spans="1:9" ht="16.5" x14ac:dyDescent="0.2">
      <c r="A4" s="3">
        <v>1</v>
      </c>
      <c r="B4" s="3">
        <v>101</v>
      </c>
      <c r="C4" s="3" t="s">
        <v>65</v>
      </c>
      <c r="D4" s="4" t="s">
        <v>179</v>
      </c>
      <c r="E4" s="3" t="s">
        <v>122</v>
      </c>
      <c r="F4" s="3">
        <v>20</v>
      </c>
      <c r="G4" s="3">
        <v>30</v>
      </c>
      <c r="H4" s="3">
        <v>3</v>
      </c>
      <c r="I4" s="4" t="s">
        <v>69</v>
      </c>
    </row>
    <row r="5" spans="1:9" ht="16.5" x14ac:dyDescent="0.2">
      <c r="A5" s="3">
        <v>2</v>
      </c>
      <c r="B5" s="3">
        <v>102</v>
      </c>
      <c r="C5" s="3" t="s">
        <v>66</v>
      </c>
      <c r="D5" s="4" t="s">
        <v>180</v>
      </c>
      <c r="E5" s="3" t="s">
        <v>123</v>
      </c>
      <c r="F5" s="3">
        <v>20</v>
      </c>
      <c r="G5" s="3">
        <v>40</v>
      </c>
      <c r="H5" s="3">
        <v>3</v>
      </c>
      <c r="I5" s="4" t="s">
        <v>70</v>
      </c>
    </row>
    <row r="6" spans="1:9" ht="16.5" x14ac:dyDescent="0.2">
      <c r="A6" s="3">
        <v>3</v>
      </c>
      <c r="B6" s="3">
        <v>103</v>
      </c>
      <c r="C6" s="3" t="s">
        <v>67</v>
      </c>
      <c r="D6" s="4" t="s">
        <v>181</v>
      </c>
      <c r="E6" s="3" t="s">
        <v>124</v>
      </c>
      <c r="F6" s="3">
        <v>40</v>
      </c>
      <c r="G6" s="3">
        <v>50</v>
      </c>
      <c r="H6" s="3">
        <v>3</v>
      </c>
      <c r="I6" s="4" t="s">
        <v>71</v>
      </c>
    </row>
    <row r="7" spans="1:9" ht="16.5" x14ac:dyDescent="0.2">
      <c r="A7" s="3">
        <v>4</v>
      </c>
      <c r="B7" s="3">
        <v>104</v>
      </c>
      <c r="C7" s="3" t="s">
        <v>68</v>
      </c>
      <c r="D7" s="4" t="s">
        <v>182</v>
      </c>
      <c r="E7" s="3" t="s">
        <v>125</v>
      </c>
      <c r="F7" s="3">
        <v>50</v>
      </c>
      <c r="G7" s="3">
        <v>70</v>
      </c>
      <c r="H7" s="3">
        <v>3</v>
      </c>
      <c r="I7" s="4" t="s">
        <v>72</v>
      </c>
    </row>
    <row r="8" spans="1:9" ht="16.5" x14ac:dyDescent="0.2">
      <c r="A8" s="3">
        <v>5</v>
      </c>
      <c r="B8" s="3">
        <v>105</v>
      </c>
      <c r="C8" s="4" t="s">
        <v>89</v>
      </c>
      <c r="D8" s="4" t="s">
        <v>183</v>
      </c>
      <c r="E8" s="4" t="s">
        <v>126</v>
      </c>
      <c r="F8" s="3">
        <v>80</v>
      </c>
      <c r="G8" s="3">
        <v>90</v>
      </c>
      <c r="H8" s="3">
        <v>3</v>
      </c>
      <c r="I8" s="4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日常本</vt:lpstr>
      <vt:lpstr>日常本类型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2019-01-04T08:36:39Z</dcterms:modified>
</cp:coreProperties>
</file>