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新挂机派遣" sheetId="76" r:id="rId1"/>
    <sheet name="材料价值" sheetId="79" r:id="rId2"/>
    <sheet name="DropGroup" sheetId="77" r:id="rId3"/>
    <sheet name="Drop" sheetId="78" r:id="rId4"/>
    <sheet name="属性表" sheetId="38" state="hidden" r:id="rId5"/>
    <sheet name="军阶数值" sheetId="42" state="hidden" r:id="rId6"/>
    <sheet name="突破数值备份" sheetId="49" state="hidden" r:id="rId7"/>
    <sheet name="关卡思路" sheetId="36" state="hidden" r:id="rId8"/>
  </sheets>
  <definedNames>
    <definedName name="卡牌类型名" localSheetId="0">#REF!</definedName>
    <definedName name="卡牌类型名">#REF!</definedName>
    <definedName name="品质名称" localSheetId="0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42" l="1"/>
  <c r="H11" i="42" l="1"/>
  <c r="B2" i="42" l="1"/>
  <c r="I11" i="42" s="1"/>
  <c r="H12" i="42"/>
  <c r="B34" i="49"/>
  <c r="C5" i="49"/>
  <c r="B35" i="49" s="1"/>
  <c r="I9" i="42" l="1"/>
  <c r="I10" i="42"/>
  <c r="H13" i="42"/>
  <c r="I12" i="42"/>
  <c r="C6" i="49"/>
  <c r="H14" i="42" l="1"/>
  <c r="I13" i="42"/>
  <c r="B36" i="49"/>
  <c r="C7" i="49"/>
  <c r="H15" i="42" l="1"/>
  <c r="I14" i="42"/>
  <c r="B37" i="49"/>
  <c r="C8" i="49"/>
  <c r="H16" i="42" l="1"/>
  <c r="I15" i="42"/>
  <c r="B38" i="49"/>
  <c r="C9" i="49"/>
  <c r="H17" i="42" l="1"/>
  <c r="I16" i="42"/>
  <c r="B39" i="49"/>
  <c r="C10" i="49"/>
  <c r="H18" i="42" l="1"/>
  <c r="I17" i="42"/>
  <c r="B40" i="49"/>
  <c r="C11" i="49"/>
  <c r="H19" i="42" l="1"/>
  <c r="I18" i="42"/>
  <c r="B41" i="49"/>
  <c r="C12" i="49"/>
  <c r="H20" i="42" l="1"/>
  <c r="I19" i="42"/>
  <c r="B42" i="49"/>
  <c r="C13" i="49"/>
  <c r="H21" i="42" l="1"/>
  <c r="I20" i="42"/>
  <c r="B43" i="49"/>
  <c r="C14" i="49"/>
  <c r="H22" i="42" l="1"/>
  <c r="I21" i="42"/>
  <c r="B44" i="49"/>
  <c r="C15" i="49"/>
  <c r="H23" i="42" l="1"/>
  <c r="I22" i="42"/>
  <c r="B45" i="49"/>
  <c r="C17" i="49"/>
  <c r="H24" i="42" l="1"/>
  <c r="I23" i="42"/>
  <c r="B46" i="49"/>
  <c r="C18" i="49"/>
  <c r="H25" i="42" l="1"/>
  <c r="I24" i="42"/>
  <c r="B47" i="49"/>
  <c r="C19" i="49"/>
  <c r="H26" i="42" l="1"/>
  <c r="I25" i="42"/>
  <c r="B48" i="49"/>
  <c r="C20" i="49"/>
  <c r="H27" i="42" l="1"/>
  <c r="I26" i="42"/>
  <c r="B49" i="49"/>
  <c r="C21" i="49"/>
  <c r="H28" i="42" l="1"/>
  <c r="I27" i="42"/>
  <c r="C22" i="49"/>
  <c r="B50" i="49"/>
  <c r="H29" i="42" l="1"/>
  <c r="I28" i="42"/>
  <c r="B51" i="49"/>
  <c r="C23" i="49"/>
  <c r="H30" i="42" l="1"/>
  <c r="I29" i="42"/>
  <c r="B52" i="49"/>
  <c r="C24" i="49"/>
  <c r="H31" i="42" l="1"/>
  <c r="I30" i="42"/>
  <c r="B53" i="49"/>
  <c r="C25" i="49"/>
  <c r="H32" i="42" l="1"/>
  <c r="I31" i="42"/>
  <c r="B54" i="49"/>
  <c r="C26" i="49"/>
  <c r="H33" i="42" l="1"/>
  <c r="I32" i="42"/>
  <c r="B55" i="49"/>
  <c r="C27" i="49"/>
  <c r="H34" i="42" l="1"/>
  <c r="I33" i="42"/>
  <c r="B56" i="49"/>
  <c r="C28" i="49"/>
  <c r="H35" i="42" l="1"/>
  <c r="I34" i="42"/>
  <c r="B57" i="49"/>
  <c r="C29" i="49"/>
  <c r="B58" i="49" s="1"/>
  <c r="H36" i="42" l="1"/>
  <c r="I35" i="42"/>
  <c r="H37" i="42" l="1"/>
  <c r="I36" i="42"/>
  <c r="I37" i="42" l="1"/>
  <c r="H5" i="42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1.必然获得
2.组内随机一个
3.组内按Weight为总权重的随机获得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金币加成</t>
        </r>
      </text>
    </comment>
  </commentList>
</comments>
</file>

<file path=xl/sharedStrings.xml><?xml version="1.0" encoding="utf-8"?>
<sst xmlns="http://schemas.openxmlformats.org/spreadsheetml/2006/main" count="392" uniqueCount="352">
  <si>
    <t>护盾</t>
    <phoneticPr fontId="2" type="noConversion"/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</si>
  <si>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</si>
  <si>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</si>
  <si>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</si>
  <si>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</si>
  <si>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</si>
  <si>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</si>
  <si>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</si>
  <si>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</si>
  <si>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</si>
  <si>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</si>
  <si>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</si>
  <si>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</si>
  <si>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</si>
  <si>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id</t>
    <phoneticPr fontId="2" type="noConversion"/>
  </si>
  <si>
    <t>name</t>
    <phoneticPr fontId="2" type="noConversion"/>
  </si>
  <si>
    <t>cname</t>
    <phoneticPr fontId="2" type="noConversion"/>
  </si>
  <si>
    <t>divid</t>
    <phoneticPr fontId="2" type="noConversion"/>
  </si>
  <si>
    <t>bsFac</t>
    <phoneticPr fontId="2" type="noConversion"/>
  </si>
  <si>
    <t>isShow</t>
    <phoneticPr fontId="2" type="noConversion"/>
  </si>
  <si>
    <t>iniVal[1][1]</t>
    <phoneticPr fontId="2" type="noConversion"/>
  </si>
  <si>
    <t>iniVal[1][2]</t>
    <phoneticPr fontId="2" type="noConversion"/>
  </si>
  <si>
    <t>iniVal[1][3]</t>
    <phoneticPr fontId="2" type="noConversion"/>
  </si>
  <si>
    <t>int:&lt;&gt;</t>
    <phoneticPr fontId="2" type="noConversion"/>
  </si>
  <si>
    <t>string:&lt;&gt;</t>
    <phoneticPr fontId="2" type="noConversion"/>
  </si>
  <si>
    <t>float:&lt;&gt;</t>
    <phoneticPr fontId="2" type="noConversion"/>
  </si>
  <si>
    <t>bool:&lt;&gt;</t>
    <phoneticPr fontId="2" type="noConversion"/>
  </si>
  <si>
    <t>字段名</t>
    <phoneticPr fontId="2" type="noConversion"/>
  </si>
  <si>
    <t>中文名</t>
    <phoneticPr fontId="2" type="noConversion"/>
  </si>
  <si>
    <t>分母</t>
    <phoneticPr fontId="2" type="noConversion"/>
  </si>
  <si>
    <t>战斗力系数</t>
    <phoneticPr fontId="2" type="noConversion"/>
  </si>
  <si>
    <t>是否显示</t>
    <phoneticPr fontId="2" type="noConversion"/>
  </si>
  <si>
    <t>初始值</t>
    <phoneticPr fontId="2" type="noConversion"/>
  </si>
  <si>
    <t>atk</t>
    <phoneticPr fontId="2" type="noConversion"/>
  </si>
  <si>
    <t>攻击力</t>
    <phoneticPr fontId="2" type="noConversion"/>
  </si>
  <si>
    <t>hp</t>
    <phoneticPr fontId="2" type="noConversion"/>
  </si>
  <si>
    <t>耐久</t>
    <phoneticPr fontId="2" type="noConversion"/>
  </si>
  <si>
    <t>def</t>
    <phoneticPr fontId="2" type="noConversion"/>
  </si>
  <si>
    <t>防御力</t>
    <phoneticPr fontId="2" type="noConversion"/>
  </si>
  <si>
    <t>shield</t>
    <phoneticPr fontId="2" type="noConversion"/>
  </si>
  <si>
    <t>shieldRg</t>
    <phoneticPr fontId="2" type="noConversion"/>
  </si>
  <si>
    <t>护盾回复</t>
    <phoneticPr fontId="2" type="noConversion"/>
  </si>
  <si>
    <t>iniEnergy</t>
    <phoneticPr fontId="2" type="noConversion"/>
  </si>
  <si>
    <t>初始能量</t>
    <phoneticPr fontId="2" type="noConversion"/>
  </si>
  <si>
    <t>energyRg</t>
    <phoneticPr fontId="2" type="noConversion"/>
  </si>
  <si>
    <t>能量恢复</t>
    <phoneticPr fontId="2" type="noConversion"/>
  </si>
  <si>
    <t>dmgInc</t>
    <phoneticPr fontId="2" type="noConversion"/>
  </si>
  <si>
    <t>伤害提升</t>
    <phoneticPr fontId="2" type="noConversion"/>
  </si>
  <si>
    <t>dmgDec</t>
    <phoneticPr fontId="2" type="noConversion"/>
  </si>
  <si>
    <t>伤害降低</t>
    <phoneticPr fontId="2" type="noConversion"/>
  </si>
  <si>
    <t>gready</t>
    <phoneticPr fontId="2" type="noConversion"/>
  </si>
  <si>
    <t>贪婪</t>
    <phoneticPr fontId="2" type="noConversion"/>
  </si>
  <si>
    <t>lucky</t>
    <phoneticPr fontId="2" type="noConversion"/>
  </si>
  <si>
    <t>幸运</t>
    <phoneticPr fontId="2" type="noConversion"/>
  </si>
  <si>
    <t>crit</t>
    <phoneticPr fontId="2" type="noConversion"/>
  </si>
  <si>
    <t>暴击</t>
    <phoneticPr fontId="2" type="noConversion"/>
  </si>
  <si>
    <t>deCrit</t>
    <phoneticPr fontId="2" type="noConversion"/>
  </si>
  <si>
    <t>抗暴</t>
    <phoneticPr fontId="2" type="noConversion"/>
  </si>
  <si>
    <t>block</t>
    <phoneticPr fontId="2" type="noConversion"/>
  </si>
  <si>
    <t>格挡</t>
    <phoneticPr fontId="2" type="noConversion"/>
  </si>
  <si>
    <t>dash</t>
    <phoneticPr fontId="2" type="noConversion"/>
  </si>
  <si>
    <t>冲击</t>
    <phoneticPr fontId="2" type="noConversion"/>
  </si>
  <si>
    <t>atkSpeed</t>
    <phoneticPr fontId="2" type="noConversion"/>
  </si>
  <si>
    <t>攻速</t>
    <phoneticPr fontId="2" type="noConversion"/>
  </si>
  <si>
    <t>critHit</t>
    <phoneticPr fontId="2" type="noConversion"/>
  </si>
  <si>
    <t>暴伤</t>
    <phoneticPr fontId="2" type="noConversion"/>
  </si>
  <si>
    <t>critRat</t>
    <phoneticPr fontId="2" type="noConversion"/>
  </si>
  <si>
    <t>暴击率</t>
    <phoneticPr fontId="2" type="noConversion"/>
  </si>
  <si>
    <t>deCritRat</t>
    <phoneticPr fontId="2" type="noConversion"/>
  </si>
  <si>
    <t>抗暴率</t>
    <phoneticPr fontId="2" type="noConversion"/>
  </si>
  <si>
    <t>blockRat</t>
    <phoneticPr fontId="2" type="noConversion"/>
  </si>
  <si>
    <t>格挡率</t>
    <phoneticPr fontId="2" type="noConversion"/>
  </si>
  <si>
    <t>dashRat</t>
    <phoneticPr fontId="2" type="noConversion"/>
  </si>
  <si>
    <t>冲击率</t>
    <phoneticPr fontId="2" type="noConversion"/>
  </si>
  <si>
    <t>vulnerable</t>
    <phoneticPr fontId="2" type="noConversion"/>
  </si>
  <si>
    <t>易伤</t>
    <phoneticPr fontId="2" type="noConversion"/>
  </si>
  <si>
    <t>skillEffect</t>
    <phoneticPr fontId="2" type="noConversion"/>
  </si>
  <si>
    <t>技能伤害(效果)</t>
    <phoneticPr fontId="2" type="noConversion"/>
  </si>
  <si>
    <t>升级属性</t>
    <phoneticPr fontId="2" type="noConversion"/>
  </si>
  <si>
    <t>upVal</t>
    <phoneticPr fontId="2" type="noConversion"/>
  </si>
  <si>
    <t>回合数</t>
    <phoneticPr fontId="2" type="noConversion"/>
  </si>
  <si>
    <t>护盾回满</t>
    <phoneticPr fontId="2" type="noConversion"/>
  </si>
  <si>
    <t>突破等级</t>
    <phoneticPr fontId="2" type="noConversion"/>
  </si>
  <si>
    <t>暴击率提升10%</t>
  </si>
  <si>
    <t>初始怒气提升50</t>
  </si>
  <si>
    <t>格挡率提升20%</t>
  </si>
  <si>
    <t>释放大招后，僚炮攻速提升100%，持续7秒。</t>
  </si>
  <si>
    <t>耐久百分比提升40%</t>
  </si>
  <si>
    <t>暴击伤害提升50%</t>
  </si>
  <si>
    <t>怒气恢复速度25%</t>
  </si>
  <si>
    <t>减伤10%</t>
  </si>
  <si>
    <t>等级限制</t>
    <phoneticPr fontId="2" type="noConversion"/>
  </si>
  <si>
    <t>系数</t>
    <phoneticPr fontId="2" type="noConversion"/>
  </si>
  <si>
    <t>突破效果-主舰</t>
    <phoneticPr fontId="2" type="noConversion"/>
  </si>
  <si>
    <t>发射速度提升35%</t>
  </si>
  <si>
    <t>耐久百分比提升30%</t>
  </si>
  <si>
    <t>格挡后，回复怒气2，5秒CD</t>
  </si>
  <si>
    <t>暴击后，导弹伤害提升50%，持续5秒，10秒CD。</t>
  </si>
  <si>
    <t>释放大招后主舰暴击率提升25%，持续7秒</t>
  </si>
  <si>
    <t>怒气技能伤害(效果)提升50%</t>
  </si>
  <si>
    <t>突破效果-僚炮1</t>
    <phoneticPr fontId="2" type="noConversion"/>
  </si>
  <si>
    <t>突破效果-僚炮2</t>
    <phoneticPr fontId="2" type="noConversion"/>
  </si>
  <si>
    <t>暴击率10%</t>
  </si>
  <si>
    <t>初始怒气50</t>
  </si>
  <si>
    <t>发射速度35%</t>
  </si>
  <si>
    <t>护盾百分比30%</t>
  </si>
  <si>
    <t>暴击伤害50%</t>
  </si>
  <si>
    <t>释放大招后主舰格挡率提升提升25%，持续7秒</t>
  </si>
  <si>
    <t>怒气技能伤害（效果）提升提升50%</t>
  </si>
  <si>
    <t>防御提升5M</t>
    <phoneticPr fontId="2" type="noConversion"/>
  </si>
  <si>
    <t>暴击伤害提升50%</t>
    <phoneticPr fontId="2" type="noConversion"/>
  </si>
  <si>
    <t>怒气技能伤害提升50%</t>
    <phoneticPr fontId="2" type="noConversion"/>
  </si>
  <si>
    <t>主炮攻击力提升10M</t>
    <phoneticPr fontId="2" type="noConversion"/>
  </si>
  <si>
    <t>导弹炮攻击力提升10M</t>
    <phoneticPr fontId="2" type="noConversion"/>
  </si>
  <si>
    <t>耐久提升300M</t>
    <phoneticPr fontId="2" type="noConversion"/>
  </si>
  <si>
    <t>暴击伤害</t>
    <phoneticPr fontId="2" type="noConversion"/>
  </si>
  <si>
    <t>抗暴等级提升2000</t>
    <phoneticPr fontId="2" type="noConversion"/>
  </si>
  <si>
    <t>格挡等级提升2000</t>
    <phoneticPr fontId="2" type="noConversion"/>
  </si>
  <si>
    <t>暴击等级提升3000</t>
    <phoneticPr fontId="2" type="noConversion"/>
  </si>
  <si>
    <t>护盾提升250M</t>
    <phoneticPr fontId="2" type="noConversion"/>
  </si>
  <si>
    <t>暴击后攻击力提升20M，持续5秒</t>
    <phoneticPr fontId="2" type="noConversion"/>
  </si>
  <si>
    <t>暴击后回复耐久10M</t>
    <phoneticPr fontId="2" type="noConversion"/>
  </si>
  <si>
    <t>暴击后护盾回复10M</t>
    <phoneticPr fontId="2" type="noConversion"/>
  </si>
  <si>
    <t>暴伤减免提升50%</t>
    <phoneticPr fontId="2" type="noConversion"/>
  </si>
  <si>
    <t>护盾百分比提升30%</t>
    <phoneticPr fontId="2" type="noConversion"/>
  </si>
  <si>
    <t>暴击后，目标所受伤害提升30%</t>
    <phoneticPr fontId="2" type="noConversion"/>
  </si>
  <si>
    <t>暴击后，目标造成伤害降低20%</t>
    <phoneticPr fontId="2" type="noConversion"/>
  </si>
  <si>
    <t>暴击后，激光伤害提升50%，持续5秒，10秒CD</t>
    <phoneticPr fontId="2" type="noConversion"/>
  </si>
  <si>
    <t>暴击后，导弹炮和激光炮发射速度提升20%，持续3秒，10秒CD</t>
    <phoneticPr fontId="2" type="noConversion"/>
  </si>
  <si>
    <t>格挡后，暴击等级提升30%，持续2秒，10秒CD。</t>
    <phoneticPr fontId="2" type="noConversion"/>
  </si>
  <si>
    <t>格挡后，暴击等级提升30%，持续3秒，10秒CD。</t>
    <phoneticPr fontId="2" type="noConversion"/>
  </si>
  <si>
    <t>格挡后，暴击等级提升30%，持续3秒，10秒CD</t>
    <phoneticPr fontId="2" type="noConversion"/>
  </si>
  <si>
    <t>伤害提升20%</t>
    <phoneticPr fontId="2" type="noConversion"/>
  </si>
  <si>
    <t>耐久提升20%</t>
    <phoneticPr fontId="2" type="noConversion"/>
  </si>
  <si>
    <t>冲击等级提升3000</t>
    <phoneticPr fontId="2" type="noConversion"/>
  </si>
  <si>
    <t>被格挡后，冲击率提升20%，持续5秒，10秒CD。</t>
    <phoneticPr fontId="2" type="noConversion"/>
  </si>
  <si>
    <t>被格挡后，伤害提升50%，持续5秒，10秒CD</t>
    <phoneticPr fontId="2" type="noConversion"/>
  </si>
  <si>
    <t>需要攒满150怒气才能放怒气技能，怒气技能效果翻倍</t>
    <phoneticPr fontId="2" type="noConversion"/>
  </si>
  <si>
    <t>释放怒气技能后，暴击伤害提升100%，持续5秒。</t>
    <phoneticPr fontId="2" type="noConversion"/>
  </si>
  <si>
    <t>释放怒气技能后，暴击率提升30%，持续5秒。</t>
    <phoneticPr fontId="2" type="noConversion"/>
  </si>
  <si>
    <t>释放怒气技能后，导弹炮和激光炮伤害提升50%，持续5秒。</t>
    <phoneticPr fontId="2" type="noConversion"/>
  </si>
  <si>
    <t>被暴击后，回复3点怒气，5秒CD</t>
    <phoneticPr fontId="2" type="noConversion"/>
  </si>
  <si>
    <t>被暴击后，免伤提升30%，持续3秒，10秒CD。</t>
    <phoneticPr fontId="2" type="noConversion"/>
  </si>
  <si>
    <t>被暴击后，格挡提升30%，持续3秒，10秒CD</t>
    <phoneticPr fontId="2" type="noConversion"/>
  </si>
  <si>
    <t>暴击率提升10%</t>
    <phoneticPr fontId="2" type="noConversion"/>
  </si>
  <si>
    <t>军阶等级</t>
    <phoneticPr fontId="2" type="noConversion"/>
  </si>
  <si>
    <t>新兵</t>
  </si>
  <si>
    <t>2等兵</t>
  </si>
  <si>
    <t>1等兵</t>
  </si>
  <si>
    <t>下士</t>
  </si>
  <si>
    <t>中士</t>
  </si>
  <si>
    <t>参谋军士</t>
  </si>
  <si>
    <t>上士</t>
  </si>
  <si>
    <t>1级士官</t>
  </si>
  <si>
    <t>2级士官</t>
  </si>
  <si>
    <t>3级士官</t>
  </si>
  <si>
    <t>1级准尉</t>
  </si>
  <si>
    <t>2级准尉</t>
  </si>
  <si>
    <t>3级准尉</t>
  </si>
  <si>
    <t>4级准尉</t>
  </si>
  <si>
    <t>5级准尉</t>
  </si>
  <si>
    <t>少尉</t>
  </si>
  <si>
    <t>中尉</t>
  </si>
  <si>
    <t>上尉</t>
  </si>
  <si>
    <t>少校</t>
  </si>
  <si>
    <t>中校</t>
  </si>
  <si>
    <t>上校</t>
  </si>
  <si>
    <t>准将</t>
  </si>
  <si>
    <t>少将</t>
  </si>
  <si>
    <t>中将</t>
  </si>
  <si>
    <t>上将</t>
  </si>
  <si>
    <t>军阶名</t>
    <phoneticPr fontId="2" type="noConversion"/>
  </si>
  <si>
    <t>导弹炮1突</t>
    <phoneticPr fontId="2" type="noConversion"/>
  </si>
  <si>
    <t>主舰2突</t>
    <phoneticPr fontId="2" type="noConversion"/>
  </si>
  <si>
    <t>1星元帅</t>
    <phoneticPr fontId="2" type="noConversion"/>
  </si>
  <si>
    <t>2星元帅</t>
  </si>
  <si>
    <t>3星元帅</t>
  </si>
  <si>
    <t>4星元帅</t>
  </si>
  <si>
    <t>5星元帅</t>
  </si>
  <si>
    <t>军神</t>
    <phoneticPr fontId="2" type="noConversion"/>
  </si>
  <si>
    <t>主舰3突</t>
    <phoneticPr fontId="2" type="noConversion"/>
  </si>
  <si>
    <t>加成</t>
    <phoneticPr fontId="2" type="noConversion"/>
  </si>
  <si>
    <t>全体5突</t>
    <phoneticPr fontId="2" type="noConversion"/>
  </si>
  <si>
    <t>全体6突</t>
    <phoneticPr fontId="2" type="noConversion"/>
  </si>
  <si>
    <t>全体7突</t>
    <phoneticPr fontId="2" type="noConversion"/>
  </si>
  <si>
    <t>全体8突</t>
    <phoneticPr fontId="2" type="noConversion"/>
  </si>
  <si>
    <t>全体9突</t>
    <phoneticPr fontId="2" type="noConversion"/>
  </si>
  <si>
    <t>全体10突</t>
    <phoneticPr fontId="2" type="noConversion"/>
  </si>
  <si>
    <t>全体11突</t>
    <phoneticPr fontId="2" type="noConversion"/>
  </si>
  <si>
    <t>全体12突</t>
    <phoneticPr fontId="2" type="noConversion"/>
  </si>
  <si>
    <t>主炮和僚机攻击力提升200</t>
    <phoneticPr fontId="2" type="noConversion"/>
  </si>
  <si>
    <t>提升护盾回复40</t>
    <phoneticPr fontId="2" type="noConversion"/>
  </si>
  <si>
    <t>技能周期</t>
    <phoneticPr fontId="2" type="noConversion"/>
  </si>
  <si>
    <t>初始技能</t>
    <phoneticPr fontId="2" type="noConversion"/>
  </si>
  <si>
    <t>主舰伤害</t>
    <phoneticPr fontId="2" type="noConversion"/>
  </si>
  <si>
    <t>导弹伤害</t>
    <phoneticPr fontId="2" type="noConversion"/>
  </si>
  <si>
    <t>激光炮伤害</t>
    <phoneticPr fontId="2" type="noConversion"/>
  </si>
  <si>
    <t>伤害提升25%</t>
    <phoneticPr fontId="2" type="noConversion"/>
  </si>
  <si>
    <t>生存</t>
    <phoneticPr fontId="2" type="noConversion"/>
  </si>
  <si>
    <t>暴击额外</t>
    <phoneticPr fontId="2" type="noConversion"/>
  </si>
  <si>
    <t>技能伤害</t>
    <phoneticPr fontId="2" type="noConversion"/>
  </si>
  <si>
    <t>防御力提升100</t>
    <phoneticPr fontId="2" type="noConversion"/>
  </si>
  <si>
    <t>伤害提升25%</t>
    <phoneticPr fontId="2" type="noConversion"/>
  </si>
  <si>
    <t>全团伤害提升20%</t>
    <phoneticPr fontId="2" type="noConversion"/>
  </si>
  <si>
    <t>整体输出</t>
    <phoneticPr fontId="2" type="noConversion"/>
  </si>
  <si>
    <t>完整版突破</t>
    <phoneticPr fontId="2" type="noConversion"/>
  </si>
  <si>
    <t>解锁激光炮</t>
    <phoneticPr fontId="2" type="noConversion"/>
  </si>
  <si>
    <t>主舰升级到10级</t>
    <phoneticPr fontId="2" type="noConversion"/>
  </si>
  <si>
    <t>主舰突破1级</t>
    <phoneticPr fontId="2" type="noConversion"/>
  </si>
  <si>
    <t>释放两次核子过载</t>
    <phoneticPr fontId="2" type="noConversion"/>
  </si>
  <si>
    <t>进行一次装备抽</t>
    <phoneticPr fontId="2" type="noConversion"/>
  </si>
  <si>
    <t>通关第3章</t>
    <phoneticPr fontId="2" type="noConversion"/>
  </si>
  <si>
    <t>通关第4章</t>
  </si>
  <si>
    <t>通关第5章</t>
  </si>
  <si>
    <t>通关第6章</t>
  </si>
  <si>
    <t>晶片总等级到5级</t>
    <phoneticPr fontId="2" type="noConversion"/>
  </si>
  <si>
    <t>核能到1级</t>
    <phoneticPr fontId="2" type="noConversion"/>
  </si>
  <si>
    <t>通关第2章</t>
    <phoneticPr fontId="2" type="noConversion"/>
  </si>
  <si>
    <t>进行1次装备合成</t>
    <phoneticPr fontId="2" type="noConversion"/>
  </si>
  <si>
    <t>装备全体2阶以上</t>
    <phoneticPr fontId="2" type="noConversion"/>
  </si>
  <si>
    <t>装备强化到80</t>
    <phoneticPr fontId="2" type="noConversion"/>
  </si>
  <si>
    <t>战机强化到80</t>
    <phoneticPr fontId="2" type="noConversion"/>
  </si>
  <si>
    <t>装备全体精炼+1</t>
    <phoneticPr fontId="2" type="noConversion"/>
  </si>
  <si>
    <t>核能全体1级</t>
    <phoneticPr fontId="2" type="noConversion"/>
  </si>
  <si>
    <t>进行3次装备5连抽</t>
    <phoneticPr fontId="2" type="noConversion"/>
  </si>
  <si>
    <t>进行3次符文5连抽</t>
    <phoneticPr fontId="2" type="noConversion"/>
  </si>
  <si>
    <t>通关第8章</t>
    <phoneticPr fontId="2" type="noConversion"/>
  </si>
  <si>
    <t>通关第10章</t>
    <phoneticPr fontId="2" type="noConversion"/>
  </si>
  <si>
    <t>通关第12章</t>
    <phoneticPr fontId="2" type="noConversion"/>
  </si>
  <si>
    <t>通关第15章</t>
    <phoneticPr fontId="2" type="noConversion"/>
  </si>
  <si>
    <t>通关第20章</t>
    <phoneticPr fontId="2" type="noConversion"/>
  </si>
  <si>
    <t>通关第18章</t>
    <phoneticPr fontId="2" type="noConversion"/>
  </si>
  <si>
    <t>通关第25章</t>
    <phoneticPr fontId="2" type="noConversion"/>
  </si>
  <si>
    <t>通关第30章</t>
    <phoneticPr fontId="2" type="noConversion"/>
  </si>
  <si>
    <t>通关第35章</t>
    <phoneticPr fontId="2" type="noConversion"/>
  </si>
  <si>
    <t>通关第40章</t>
  </si>
  <si>
    <t>通关第45章</t>
  </si>
  <si>
    <t>通关第50章</t>
  </si>
  <si>
    <t>通关第55章</t>
  </si>
  <si>
    <t>通关第60章</t>
  </si>
  <si>
    <t>通关第65章</t>
  </si>
  <si>
    <t>通关第70章</t>
  </si>
  <si>
    <t>通关第75章</t>
  </si>
  <si>
    <t>通关第80章</t>
  </si>
  <si>
    <t>通关第85章</t>
  </si>
  <si>
    <t>通关第90章</t>
  </si>
  <si>
    <t>通关第95章</t>
  </si>
  <si>
    <t>通关第100章</t>
  </si>
  <si>
    <t>通关第22章</t>
    <phoneticPr fontId="2" type="noConversion"/>
  </si>
  <si>
    <t>通关第28章</t>
    <phoneticPr fontId="2" type="noConversion"/>
  </si>
  <si>
    <t>装备强化到100</t>
    <phoneticPr fontId="2" type="noConversion"/>
  </si>
  <si>
    <t>装备强化到120</t>
    <phoneticPr fontId="2" type="noConversion"/>
  </si>
  <si>
    <t>战机强化到120</t>
    <phoneticPr fontId="2" type="noConversion"/>
  </si>
  <si>
    <t>装备强化到150</t>
    <phoneticPr fontId="2" type="noConversion"/>
  </si>
  <si>
    <t>装备强化到180</t>
    <phoneticPr fontId="2" type="noConversion"/>
  </si>
  <si>
    <t>战机强化到180</t>
    <phoneticPr fontId="2" type="noConversion"/>
  </si>
  <si>
    <t>装备强化到200</t>
    <phoneticPr fontId="2" type="noConversion"/>
  </si>
  <si>
    <t>装备强化到220</t>
    <phoneticPr fontId="2" type="noConversion"/>
  </si>
  <si>
    <t>战机强化到220</t>
    <phoneticPr fontId="2" type="noConversion"/>
  </si>
  <si>
    <t>装备强化到250</t>
    <phoneticPr fontId="2" type="noConversion"/>
  </si>
  <si>
    <t>战机强化到250</t>
    <phoneticPr fontId="2" type="noConversion"/>
  </si>
  <si>
    <t>装备强化到280</t>
    <phoneticPr fontId="2" type="noConversion"/>
  </si>
  <si>
    <t>装备强化到300</t>
    <phoneticPr fontId="2" type="noConversion"/>
  </si>
  <si>
    <t>战机强化到300</t>
    <phoneticPr fontId="2" type="noConversion"/>
  </si>
  <si>
    <t>装备强化到350</t>
    <phoneticPr fontId="2" type="noConversion"/>
  </si>
  <si>
    <t>装备强化到400</t>
    <phoneticPr fontId="2" type="noConversion"/>
  </si>
  <si>
    <t>战机强化到400</t>
    <phoneticPr fontId="2" type="noConversion"/>
  </si>
  <si>
    <t>装备强化到450</t>
    <phoneticPr fontId="2" type="noConversion"/>
  </si>
  <si>
    <t>装备强化到500</t>
    <phoneticPr fontId="2" type="noConversion"/>
  </si>
  <si>
    <t>战机强化到500</t>
    <phoneticPr fontId="2" type="noConversion"/>
  </si>
  <si>
    <t>装备强化到550</t>
    <phoneticPr fontId="2" type="noConversion"/>
  </si>
  <si>
    <t>装备强化到600</t>
    <phoneticPr fontId="2" type="noConversion"/>
  </si>
  <si>
    <t>战机强化到600</t>
    <phoneticPr fontId="2" type="noConversion"/>
  </si>
  <si>
    <t>装备强化到650</t>
    <phoneticPr fontId="2" type="noConversion"/>
  </si>
  <si>
    <t>装备强化到700</t>
    <phoneticPr fontId="2" type="noConversion"/>
  </si>
  <si>
    <t>战机强化到700</t>
    <phoneticPr fontId="2" type="noConversion"/>
  </si>
  <si>
    <t>装备强化到750</t>
    <phoneticPr fontId="2" type="noConversion"/>
  </si>
  <si>
    <t>装备强化到800</t>
    <phoneticPr fontId="2" type="noConversion"/>
  </si>
  <si>
    <t>战机强化到800</t>
    <phoneticPr fontId="2" type="noConversion"/>
  </si>
  <si>
    <t>装备强化到850</t>
    <phoneticPr fontId="2" type="noConversion"/>
  </si>
  <si>
    <t>战机强化到850</t>
    <phoneticPr fontId="2" type="noConversion"/>
  </si>
  <si>
    <t>装备强化到900</t>
    <phoneticPr fontId="2" type="noConversion"/>
  </si>
  <si>
    <t>战机强化到900</t>
    <phoneticPr fontId="2" type="noConversion"/>
  </si>
  <si>
    <t>装备强化到950</t>
    <phoneticPr fontId="2" type="noConversion"/>
  </si>
  <si>
    <t>战机强化到950</t>
    <phoneticPr fontId="2" type="noConversion"/>
  </si>
  <si>
    <t>装备强化到1000</t>
    <phoneticPr fontId="2" type="noConversion"/>
  </si>
  <si>
    <t>战机强化到1000</t>
    <phoneticPr fontId="2" type="noConversion"/>
  </si>
  <si>
    <t>全体4突</t>
    <phoneticPr fontId="2" type="noConversion"/>
  </si>
  <si>
    <t>花费金币1M</t>
    <phoneticPr fontId="2" type="noConversion"/>
  </si>
  <si>
    <t>花费金币5M</t>
    <phoneticPr fontId="2" type="noConversion"/>
  </si>
  <si>
    <t>装备一件2级晶片</t>
    <phoneticPr fontId="2" type="noConversion"/>
  </si>
  <si>
    <t>条件1</t>
    <phoneticPr fontId="2" type="noConversion"/>
  </si>
  <si>
    <t>条件2</t>
  </si>
  <si>
    <t>条件3</t>
  </si>
  <si>
    <t>条件4</t>
  </si>
  <si>
    <t>核子精华</t>
    <phoneticPr fontId="2" type="noConversion"/>
  </si>
  <si>
    <t>核子精华百分比</t>
    <phoneticPr fontId="2" type="noConversion"/>
  </si>
  <si>
    <t>金币W</t>
    <phoneticPr fontId="2" type="noConversion"/>
  </si>
  <si>
    <t>金币V</t>
    <phoneticPr fontId="2" type="noConversion"/>
  </si>
  <si>
    <t>通过第1章</t>
    <phoneticPr fontId="2" type="noConversion"/>
  </si>
  <si>
    <t>章节</t>
    <phoneticPr fontId="2" type="noConversion"/>
  </si>
  <si>
    <t>ID</t>
    <phoneticPr fontId="2" type="noConversion"/>
  </si>
  <si>
    <t>GroupType</t>
    <phoneticPr fontId="2" type="noConversion"/>
  </si>
  <si>
    <t>#note</t>
    <phoneticPr fontId="2" type="noConversion"/>
  </si>
  <si>
    <t>Weight</t>
    <phoneticPr fontId="2" type="noConversion"/>
  </si>
  <si>
    <t>int:&lt;&gt;</t>
    <phoneticPr fontId="2" type="noConversion"/>
  </si>
  <si>
    <t>int:&lt;&gt;</t>
    <phoneticPr fontId="2" type="noConversion"/>
  </si>
  <si>
    <t>string:&lt;&gt;</t>
    <phoneticPr fontId="2" type="noConversion"/>
  </si>
  <si>
    <t>ID</t>
    <phoneticPr fontId="2" type="noConversion"/>
  </si>
  <si>
    <t>组类型</t>
    <phoneticPr fontId="2" type="noConversion"/>
  </si>
  <si>
    <t>备注</t>
    <phoneticPr fontId="2" type="noConversion"/>
  </si>
  <si>
    <t>组权重</t>
    <phoneticPr fontId="2" type="noConversion"/>
  </si>
  <si>
    <t>ID</t>
    <phoneticPr fontId="2" type="noConversion"/>
  </si>
  <si>
    <t>GroupId</t>
    <phoneticPr fontId="2" type="noConversion"/>
  </si>
  <si>
    <t>#note</t>
    <phoneticPr fontId="2" type="noConversion"/>
  </si>
  <si>
    <t>Item.id</t>
    <phoneticPr fontId="2" type="noConversion"/>
  </si>
  <si>
    <t>Item.type</t>
    <phoneticPr fontId="2" type="noConversion"/>
  </si>
  <si>
    <t>Item.numMin</t>
    <phoneticPr fontId="2" type="noConversion"/>
  </si>
  <si>
    <t>Item.numMax</t>
    <phoneticPr fontId="2" type="noConversion"/>
  </si>
  <si>
    <t>Weight</t>
    <phoneticPr fontId="2" type="noConversion"/>
  </si>
  <si>
    <t>int:&lt;&gt;</t>
    <phoneticPr fontId="2" type="noConversion"/>
  </si>
  <si>
    <t>int:&lt;&gt;</t>
    <phoneticPr fontId="2" type="noConversion"/>
  </si>
  <si>
    <t>string:&lt;&gt;</t>
    <phoneticPr fontId="2" type="noConversion"/>
  </si>
  <si>
    <t>item_id:&lt;&gt;</t>
    <phoneticPr fontId="2" type="noConversion"/>
  </si>
  <si>
    <t>int:&lt;&gt;</t>
    <phoneticPr fontId="2" type="noConversion"/>
  </si>
  <si>
    <t>int:&lt;&gt;</t>
    <phoneticPr fontId="2" type="noConversion"/>
  </si>
  <si>
    <t>ID</t>
    <phoneticPr fontId="2" type="noConversion"/>
  </si>
  <si>
    <t>组ID</t>
    <phoneticPr fontId="2" type="noConversion"/>
  </si>
  <si>
    <t>备注</t>
    <phoneticPr fontId="2" type="noConversion"/>
  </si>
  <si>
    <t>道具ID</t>
    <phoneticPr fontId="2" type="noConversion"/>
  </si>
  <si>
    <t>道具类型</t>
    <phoneticPr fontId="2" type="noConversion"/>
  </si>
  <si>
    <t>道具数量Min</t>
    <phoneticPr fontId="2" type="noConversion"/>
  </si>
  <si>
    <t>道具数量Max</t>
    <phoneticPr fontId="2" type="noConversion"/>
  </si>
  <si>
    <t>权重</t>
    <phoneticPr fontId="2" type="noConversion"/>
  </si>
  <si>
    <t>初级基础</t>
    <phoneticPr fontId="2" type="noConversion"/>
  </si>
  <si>
    <t>中级基础</t>
    <phoneticPr fontId="2" type="noConversion"/>
  </si>
  <si>
    <t>高级基础</t>
    <phoneticPr fontId="2" type="noConversion"/>
  </si>
  <si>
    <t>中级三才</t>
    <phoneticPr fontId="2" type="noConversion"/>
  </si>
  <si>
    <t>高级三才</t>
    <phoneticPr fontId="2" type="noConversion"/>
  </si>
  <si>
    <t>修身</t>
    <phoneticPr fontId="2" type="noConversion"/>
  </si>
  <si>
    <t>数据类型</t>
    <phoneticPr fontId="2" type="noConversion"/>
  </si>
  <si>
    <t>低级基础材料</t>
    <phoneticPr fontId="2" type="noConversion"/>
  </si>
  <si>
    <t>中级基础材料</t>
    <phoneticPr fontId="2" type="noConversion"/>
  </si>
  <si>
    <t>高级基础材料</t>
    <phoneticPr fontId="2" type="noConversion"/>
  </si>
  <si>
    <t>中级三才材料</t>
    <phoneticPr fontId="2" type="noConversion"/>
  </si>
  <si>
    <t>价值</t>
    <phoneticPr fontId="2" type="noConversion"/>
  </si>
  <si>
    <t>产出间隔</t>
    <phoneticPr fontId="2" type="noConversion"/>
  </si>
  <si>
    <t>高级三才材料</t>
    <phoneticPr fontId="2" type="noConversion"/>
  </si>
  <si>
    <t>产出概率</t>
    <phoneticPr fontId="2" type="noConversion"/>
  </si>
  <si>
    <t>产出Min</t>
    <phoneticPr fontId="2" type="noConversion"/>
  </si>
  <si>
    <t>产出Max</t>
    <phoneticPr fontId="2" type="noConversion"/>
  </si>
  <si>
    <t>产率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</si>
</sst>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5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 applyNumberFormat="0" applyFill="0" applyBorder="0" applyAlignment="0" applyProtection="0"/>
    <xf numFmtId="0" fontId="3" fillId="0" borderId="0">
      <alignment horizontal="center" vertical="center"/>
    </xf>
    <xf numFmtId="0" fontId="11" fillId="8" borderId="0" applyNumberFormat="0" applyBorder="0" applyAlignment="0" applyProtection="0">
      <alignment vertical="center"/>
    </xf>
    <xf numFmtId="0" fontId="12" fillId="9" borderId="3" applyNumberFormat="0" applyAlignment="0" applyProtection="0">
      <alignment vertical="center"/>
    </xf>
  </cellStyleXfs>
  <cellXfs count="14">
    <xf numFmtId="0" fontId="0" fillId="0" borderId="0" xfId="0"/>
    <xf numFmtId="0" fontId="5" fillId="2" borderId="0" xfId="9"/>
    <xf numFmtId="0" fontId="4" fillId="4" borderId="2" xfId="5">
      <alignment horizontal="center" vertical="center" shrinkToFit="1"/>
    </xf>
    <xf numFmtId="0" fontId="5" fillId="0" borderId="2" xfId="4">
      <alignment vertical="top" wrapText="1"/>
    </xf>
    <xf numFmtId="0" fontId="3" fillId="0" borderId="0" xfId="11">
      <alignment horizontal="center" vertical="center"/>
    </xf>
    <xf numFmtId="0" fontId="3" fillId="3" borderId="0" xfId="2">
      <alignment horizontal="center" vertical="top"/>
    </xf>
    <xf numFmtId="0" fontId="0" fillId="7" borderId="2" xfId="8" applyFont="1">
      <alignment horizontal="center" vertical="center" wrapText="1"/>
    </xf>
    <xf numFmtId="0" fontId="5" fillId="6" borderId="2" xfId="7">
      <alignment horizontal="center" vertical="center" wrapText="1"/>
    </xf>
    <xf numFmtId="10" fontId="0" fillId="0" borderId="0" xfId="0" applyNumberFormat="1"/>
    <xf numFmtId="0" fontId="0" fillId="0" borderId="0" xfId="0"/>
    <xf numFmtId="0" fontId="1" fillId="0" borderId="0" xfId="1">
      <alignment vertical="center"/>
    </xf>
    <xf numFmtId="0" fontId="5" fillId="0" borderId="2" xfId="4" applyNumberFormat="1">
      <alignment vertical="top" wrapText="1"/>
    </xf>
    <xf numFmtId="9" fontId="0" fillId="0" borderId="0" xfId="0" applyNumberFormat="1"/>
    <xf numFmtId="0" fontId="6" fillId="0" borderId="1" xfId="3">
      <alignment horizontal="center" vertical="center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9" sqref="G19"/>
    </sheetView>
  </sheetViews>
  <sheetFormatPr defaultRowHeight="14.25" x14ac:dyDescent="0.2"/>
  <cols>
    <col min="1" max="1" width="7" style="9" customWidth="1"/>
    <col min="2" max="4" width="9.5" style="9" bestFit="1" customWidth="1"/>
    <col min="5" max="5" width="9.875" style="9" customWidth="1"/>
    <col min="6" max="6" width="10.5" style="9" customWidth="1"/>
    <col min="7" max="7" width="9.5" style="9" customWidth="1"/>
    <col min="8" max="8" width="15.625" style="9" customWidth="1"/>
    <col min="9" max="9" width="10.625" style="9" customWidth="1"/>
    <col min="10" max="10" width="15.625" style="9" customWidth="1"/>
    <col min="11" max="11" width="10.625" style="9" customWidth="1"/>
    <col min="12" max="12" width="15.625" style="9" customWidth="1"/>
    <col min="13" max="13" width="5.625" style="9" customWidth="1"/>
    <col min="14" max="14" width="15.625" style="9" customWidth="1"/>
    <col min="15" max="15" width="5.625" style="9" customWidth="1"/>
    <col min="16" max="16" width="15.625" style="9" customWidth="1"/>
    <col min="17" max="17" width="5.625" style="9" customWidth="1"/>
    <col min="18" max="18" width="15.625" style="9" customWidth="1"/>
    <col min="19" max="19" width="5.625" style="9" customWidth="1"/>
    <col min="20" max="20" width="15.625" style="9" customWidth="1"/>
    <col min="21" max="21" width="5.625" style="9" customWidth="1"/>
    <col min="22" max="22" width="15.625" style="9" customWidth="1"/>
    <col min="23" max="23" width="5.625" style="9" customWidth="1"/>
    <col min="24" max="24" width="15.625" style="9" customWidth="1"/>
    <col min="25" max="25" width="5.625" style="9" customWidth="1"/>
    <col min="26" max="16384" width="9" style="9"/>
  </cols>
  <sheetData>
    <row r="1" spans="1:9" ht="17.25" x14ac:dyDescent="0.2">
      <c r="A1" s="2" t="s">
        <v>300</v>
      </c>
      <c r="B1" s="2" t="s">
        <v>334</v>
      </c>
      <c r="C1" s="2" t="s">
        <v>335</v>
      </c>
      <c r="D1" s="2" t="s">
        <v>336</v>
      </c>
      <c r="E1" s="2" t="s">
        <v>337</v>
      </c>
      <c r="F1" s="2" t="s">
        <v>338</v>
      </c>
      <c r="G1" s="2" t="s">
        <v>339</v>
      </c>
      <c r="I1" s="10"/>
    </row>
    <row r="2" spans="1:9" ht="16.5" x14ac:dyDescent="0.2">
      <c r="A2" s="3">
        <v>1</v>
      </c>
      <c r="B2" s="11">
        <v>1</v>
      </c>
      <c r="C2" s="11"/>
      <c r="D2" s="11"/>
      <c r="E2" s="11"/>
      <c r="F2" s="11"/>
      <c r="G2" s="11"/>
      <c r="I2" s="10"/>
    </row>
    <row r="3" spans="1:9" ht="16.5" x14ac:dyDescent="0.2">
      <c r="A3" s="3">
        <v>2</v>
      </c>
      <c r="B3" s="11">
        <v>2</v>
      </c>
      <c r="C3" s="11"/>
      <c r="D3" s="11"/>
      <c r="E3" s="11"/>
      <c r="F3" s="11"/>
      <c r="G3" s="11"/>
      <c r="I3" s="10"/>
    </row>
    <row r="4" spans="1:9" ht="16.5" x14ac:dyDescent="0.2">
      <c r="A4" s="3">
        <v>3</v>
      </c>
      <c r="B4" s="11">
        <v>2</v>
      </c>
      <c r="C4" s="11">
        <v>1</v>
      </c>
      <c r="D4" s="11"/>
      <c r="E4" s="11"/>
      <c r="F4" s="11"/>
      <c r="G4" s="11"/>
      <c r="I4" s="10"/>
    </row>
    <row r="5" spans="1:9" ht="16.5" x14ac:dyDescent="0.2">
      <c r="A5" s="3">
        <v>4</v>
      </c>
      <c r="B5" s="11">
        <v>1</v>
      </c>
      <c r="C5" s="11">
        <v>2</v>
      </c>
      <c r="D5" s="11"/>
      <c r="E5" s="11">
        <v>1</v>
      </c>
      <c r="F5" s="11"/>
      <c r="G5" s="11"/>
      <c r="I5" s="10"/>
    </row>
    <row r="6" spans="1:9" ht="16.5" x14ac:dyDescent="0.2">
      <c r="A6" s="3">
        <v>5</v>
      </c>
      <c r="B6" s="11">
        <v>1</v>
      </c>
      <c r="C6" s="11">
        <v>2</v>
      </c>
      <c r="D6" s="11"/>
      <c r="E6" s="11">
        <v>1</v>
      </c>
      <c r="F6" s="11"/>
      <c r="G6" s="11"/>
      <c r="I6" s="10"/>
    </row>
    <row r="7" spans="1:9" ht="16.5" x14ac:dyDescent="0.2">
      <c r="A7" s="3">
        <v>6</v>
      </c>
      <c r="B7" s="11"/>
      <c r="C7" s="11">
        <v>2</v>
      </c>
      <c r="D7" s="11">
        <v>1</v>
      </c>
      <c r="E7" s="11">
        <v>1</v>
      </c>
      <c r="F7" s="11"/>
      <c r="G7" s="11"/>
      <c r="I7" s="10"/>
    </row>
    <row r="8" spans="1:9" ht="16.5" x14ac:dyDescent="0.2">
      <c r="A8" s="3">
        <v>7</v>
      </c>
      <c r="B8" s="11"/>
      <c r="C8" s="11">
        <v>2</v>
      </c>
      <c r="D8" s="11">
        <v>1</v>
      </c>
      <c r="E8" s="11">
        <v>1</v>
      </c>
      <c r="F8" s="11">
        <v>1</v>
      </c>
      <c r="G8" s="11"/>
      <c r="I8" s="10"/>
    </row>
    <row r="9" spans="1:9" ht="16.5" x14ac:dyDescent="0.2">
      <c r="A9" s="3">
        <v>8</v>
      </c>
      <c r="B9" s="11"/>
      <c r="C9" s="11">
        <v>1</v>
      </c>
      <c r="D9" s="11">
        <v>2</v>
      </c>
      <c r="E9" s="11">
        <v>2</v>
      </c>
      <c r="F9" s="11">
        <v>1</v>
      </c>
      <c r="G9" s="11">
        <v>1</v>
      </c>
      <c r="I9" s="10"/>
    </row>
    <row r="10" spans="1:9" ht="16.5" x14ac:dyDescent="0.2">
      <c r="A10" s="3">
        <v>9</v>
      </c>
      <c r="B10" s="11"/>
      <c r="C10" s="11">
        <v>1</v>
      </c>
      <c r="D10" s="11">
        <v>2</v>
      </c>
      <c r="E10" s="11">
        <v>1</v>
      </c>
      <c r="F10" s="11">
        <v>1</v>
      </c>
      <c r="G10" s="11">
        <v>1</v>
      </c>
      <c r="I10" s="1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9" sqref="E19"/>
    </sheetView>
  </sheetViews>
  <sheetFormatPr defaultRowHeight="14.25" x14ac:dyDescent="0.2"/>
  <cols>
    <col min="1" max="1" width="10.75" customWidth="1"/>
    <col min="2" max="2" width="13" customWidth="1"/>
    <col min="3" max="4" width="13.375" customWidth="1"/>
    <col min="5" max="5" width="13.625" customWidth="1"/>
    <col min="6" max="7" width="13" customWidth="1"/>
  </cols>
  <sheetData>
    <row r="1" spans="1:6" x14ac:dyDescent="0.2">
      <c r="A1" t="s">
        <v>340</v>
      </c>
      <c r="B1" t="s">
        <v>341</v>
      </c>
      <c r="C1" t="s">
        <v>342</v>
      </c>
      <c r="D1" t="s">
        <v>343</v>
      </c>
      <c r="E1" t="s">
        <v>344</v>
      </c>
      <c r="F1" s="9" t="s">
        <v>347</v>
      </c>
    </row>
    <row r="2" spans="1:6" x14ac:dyDescent="0.2">
      <c r="A2" t="s">
        <v>345</v>
      </c>
      <c r="B2">
        <v>1</v>
      </c>
      <c r="C2">
        <v>2</v>
      </c>
      <c r="D2">
        <v>6</v>
      </c>
      <c r="E2">
        <v>10</v>
      </c>
      <c r="F2">
        <v>25</v>
      </c>
    </row>
    <row r="3" spans="1:6" x14ac:dyDescent="0.2">
      <c r="A3" t="s">
        <v>346</v>
      </c>
      <c r="B3">
        <v>6</v>
      </c>
      <c r="C3" s="9">
        <v>6</v>
      </c>
      <c r="D3" s="9">
        <v>6</v>
      </c>
      <c r="E3">
        <v>20</v>
      </c>
      <c r="F3" s="9">
        <v>20</v>
      </c>
    </row>
    <row r="4" spans="1:6" s="9" customFormat="1" x14ac:dyDescent="0.2">
      <c r="A4" s="9" t="s">
        <v>351</v>
      </c>
      <c r="B4" s="9">
        <v>6</v>
      </c>
      <c r="C4" s="9">
        <v>3</v>
      </c>
      <c r="D4" s="9">
        <v>1</v>
      </c>
      <c r="E4" s="9">
        <v>1</v>
      </c>
      <c r="F4" s="9">
        <v>1</v>
      </c>
    </row>
    <row r="5" spans="1:6" x14ac:dyDescent="0.2">
      <c r="A5" t="s">
        <v>348</v>
      </c>
      <c r="B5" s="12">
        <v>1</v>
      </c>
    </row>
    <row r="6" spans="1:6" x14ac:dyDescent="0.2">
      <c r="A6" t="s">
        <v>349</v>
      </c>
    </row>
    <row r="7" spans="1:6" x14ac:dyDescent="0.2">
      <c r="A7" t="s">
        <v>350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"/>
  <sheetViews>
    <sheetView workbookViewId="0">
      <selection activeCell="M18" sqref="M18"/>
    </sheetView>
  </sheetViews>
  <sheetFormatPr defaultRowHeight="14.25" x14ac:dyDescent="0.2"/>
  <cols>
    <col min="2" max="2" width="14.25" customWidth="1"/>
  </cols>
  <sheetData>
    <row r="1" spans="1:4" ht="15" x14ac:dyDescent="0.2">
      <c r="A1" s="4" t="s">
        <v>301</v>
      </c>
      <c r="B1" s="4" t="s">
        <v>302</v>
      </c>
      <c r="C1" s="4" t="s">
        <v>303</v>
      </c>
      <c r="D1" s="4" t="s">
        <v>304</v>
      </c>
    </row>
    <row r="2" spans="1:4" x14ac:dyDescent="0.2">
      <c r="A2" s="9" t="s">
        <v>305</v>
      </c>
      <c r="B2" s="9" t="s">
        <v>306</v>
      </c>
      <c r="C2" s="9" t="s">
        <v>307</v>
      </c>
      <c r="D2" s="9" t="s">
        <v>305</v>
      </c>
    </row>
    <row r="3" spans="1:4" ht="15" x14ac:dyDescent="0.2">
      <c r="A3" s="5" t="s">
        <v>308</v>
      </c>
      <c r="B3" s="5" t="s">
        <v>309</v>
      </c>
      <c r="C3" s="5" t="s">
        <v>310</v>
      </c>
      <c r="D3" s="5" t="s">
        <v>311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2" sqref="H12"/>
    </sheetView>
  </sheetViews>
  <sheetFormatPr defaultRowHeight="14.25" x14ac:dyDescent="0.2"/>
  <cols>
    <col min="3" max="3" width="23.5" customWidth="1"/>
    <col min="5" max="5" width="12.875" customWidth="1"/>
    <col min="6" max="6" width="14.75" customWidth="1"/>
    <col min="7" max="7" width="16.75" customWidth="1"/>
  </cols>
  <sheetData>
    <row r="1" spans="1:8" ht="15" x14ac:dyDescent="0.2">
      <c r="A1" s="4" t="s">
        <v>312</v>
      </c>
      <c r="B1" s="4" t="s">
        <v>313</v>
      </c>
      <c r="C1" s="4" t="s">
        <v>314</v>
      </c>
      <c r="D1" s="4" t="s">
        <v>315</v>
      </c>
      <c r="E1" s="4" t="s">
        <v>316</v>
      </c>
      <c r="F1" s="4" t="s">
        <v>317</v>
      </c>
      <c r="G1" s="4" t="s">
        <v>318</v>
      </c>
      <c r="H1" s="4" t="s">
        <v>319</v>
      </c>
    </row>
    <row r="2" spans="1:8" x14ac:dyDescent="0.2">
      <c r="A2" s="9" t="s">
        <v>320</v>
      </c>
      <c r="B2" s="9" t="s">
        <v>321</v>
      </c>
      <c r="C2" s="9" t="s">
        <v>322</v>
      </c>
      <c r="D2" s="9" t="s">
        <v>323</v>
      </c>
      <c r="E2" s="9" t="s">
        <v>324</v>
      </c>
      <c r="F2" s="9" t="s">
        <v>325</v>
      </c>
      <c r="G2" s="9" t="s">
        <v>321</v>
      </c>
      <c r="H2" s="9" t="s">
        <v>324</v>
      </c>
    </row>
    <row r="3" spans="1:8" ht="15" x14ac:dyDescent="0.2">
      <c r="A3" s="5" t="s">
        <v>326</v>
      </c>
      <c r="B3" s="5" t="s">
        <v>327</v>
      </c>
      <c r="C3" s="5" t="s">
        <v>328</v>
      </c>
      <c r="D3" s="5" t="s">
        <v>329</v>
      </c>
      <c r="E3" s="5" t="s">
        <v>330</v>
      </c>
      <c r="F3" s="5" t="s">
        <v>331</v>
      </c>
      <c r="G3" s="5" t="s">
        <v>332</v>
      </c>
      <c r="H3" s="5" t="s">
        <v>333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workbookViewId="0">
      <selection activeCell="J37" sqref="J37"/>
    </sheetView>
  </sheetViews>
  <sheetFormatPr defaultRowHeight="14.25" x14ac:dyDescent="0.2"/>
  <cols>
    <col min="2" max="2" width="14.625" customWidth="1"/>
    <col min="3" max="3" width="15.625" customWidth="1"/>
    <col min="5" max="5" width="12" customWidth="1"/>
    <col min="7" max="8" width="12.25" customWidth="1"/>
    <col min="9" max="9" width="11.625" customWidth="1"/>
    <col min="10" max="10" width="11.875" customWidth="1"/>
    <col min="14" max="14" width="9" customWidth="1"/>
  </cols>
  <sheetData>
    <row r="1" spans="1:14" ht="15" x14ac:dyDescent="0.2">
      <c r="A1" s="4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79</v>
      </c>
    </row>
    <row r="2" spans="1:14" ht="16.5" x14ac:dyDescent="0.2">
      <c r="A2" t="s">
        <v>23</v>
      </c>
      <c r="B2" t="s">
        <v>24</v>
      </c>
      <c r="C2" t="s">
        <v>24</v>
      </c>
      <c r="D2" t="s">
        <v>25</v>
      </c>
      <c r="E2" t="s">
        <v>25</v>
      </c>
      <c r="F2" t="s">
        <v>26</v>
      </c>
      <c r="G2" t="s">
        <v>25</v>
      </c>
      <c r="H2" t="s">
        <v>25</v>
      </c>
      <c r="I2" t="s">
        <v>25</v>
      </c>
      <c r="J2" t="s">
        <v>25</v>
      </c>
      <c r="M2" s="6" t="s">
        <v>80</v>
      </c>
      <c r="N2" s="3">
        <v>45</v>
      </c>
    </row>
    <row r="3" spans="1:14" ht="16.5" x14ac:dyDescent="0.2">
      <c r="A3" s="5" t="s">
        <v>1</v>
      </c>
      <c r="B3" s="5" t="s">
        <v>27</v>
      </c>
      <c r="C3" s="5" t="s">
        <v>28</v>
      </c>
      <c r="D3" s="5" t="s">
        <v>29</v>
      </c>
      <c r="E3" s="5" t="s">
        <v>30</v>
      </c>
      <c r="F3" s="5" t="s">
        <v>31</v>
      </c>
      <c r="G3" s="5" t="s">
        <v>32</v>
      </c>
      <c r="H3" s="5" t="s">
        <v>32</v>
      </c>
      <c r="I3" s="5" t="s">
        <v>32</v>
      </c>
      <c r="J3" s="5" t="s">
        <v>78</v>
      </c>
      <c r="M3" s="6" t="s">
        <v>0</v>
      </c>
      <c r="N3" s="3">
        <v>30</v>
      </c>
    </row>
    <row r="4" spans="1:14" ht="16.5" x14ac:dyDescent="0.2">
      <c r="A4" s="3">
        <v>1</v>
      </c>
      <c r="B4" s="3" t="s">
        <v>33</v>
      </c>
      <c r="C4" s="3" t="s">
        <v>34</v>
      </c>
      <c r="D4" s="3">
        <v>1</v>
      </c>
      <c r="E4" s="3">
        <v>10</v>
      </c>
      <c r="F4" s="3" t="b">
        <v>1</v>
      </c>
      <c r="G4" s="3">
        <v>20</v>
      </c>
      <c r="H4" s="3">
        <v>20</v>
      </c>
      <c r="I4" s="3">
        <v>20</v>
      </c>
      <c r="J4" s="3">
        <v>20</v>
      </c>
      <c r="M4" s="6" t="s">
        <v>36</v>
      </c>
      <c r="N4" s="3">
        <v>15</v>
      </c>
    </row>
    <row r="5" spans="1:14" ht="16.5" x14ac:dyDescent="0.2">
      <c r="A5" s="3">
        <v>2</v>
      </c>
      <c r="B5" s="3" t="s">
        <v>35</v>
      </c>
      <c r="C5" s="3" t="s">
        <v>36</v>
      </c>
      <c r="D5" s="3">
        <v>1</v>
      </c>
      <c r="E5" s="3">
        <v>1</v>
      </c>
      <c r="F5" s="3" t="b">
        <v>1</v>
      </c>
      <c r="G5" s="3">
        <v>100</v>
      </c>
      <c r="H5" s="3">
        <v>0</v>
      </c>
      <c r="I5" s="3">
        <v>0</v>
      </c>
      <c r="J5" s="3">
        <v>150</v>
      </c>
      <c r="M5" s="6" t="s">
        <v>81</v>
      </c>
      <c r="N5" s="3">
        <v>6</v>
      </c>
    </row>
    <row r="6" spans="1:14" ht="16.5" x14ac:dyDescent="0.2">
      <c r="A6" s="3">
        <v>3</v>
      </c>
      <c r="B6" s="3" t="s">
        <v>37</v>
      </c>
      <c r="C6" s="3" t="s">
        <v>38</v>
      </c>
      <c r="D6" s="3">
        <v>1</v>
      </c>
      <c r="E6" s="3">
        <v>10</v>
      </c>
      <c r="F6" s="3" t="b">
        <v>1</v>
      </c>
      <c r="G6" s="3">
        <v>10</v>
      </c>
      <c r="H6" s="3">
        <v>0</v>
      </c>
      <c r="I6" s="3">
        <v>0</v>
      </c>
      <c r="J6" s="3">
        <v>10</v>
      </c>
    </row>
    <row r="7" spans="1:14" ht="16.5" x14ac:dyDescent="0.2">
      <c r="A7" s="3">
        <v>4</v>
      </c>
      <c r="B7" s="3" t="s">
        <v>39</v>
      </c>
      <c r="C7" s="3" t="s">
        <v>0</v>
      </c>
      <c r="D7" s="3">
        <v>1</v>
      </c>
      <c r="E7" s="3">
        <v>1</v>
      </c>
      <c r="F7" s="3" t="b">
        <v>1</v>
      </c>
      <c r="G7" s="3">
        <v>150</v>
      </c>
      <c r="H7" s="3">
        <v>75</v>
      </c>
      <c r="I7" s="3">
        <v>75</v>
      </c>
      <c r="J7" s="3">
        <v>150</v>
      </c>
    </row>
    <row r="8" spans="1:14" ht="16.5" x14ac:dyDescent="0.2">
      <c r="A8" s="3">
        <v>5</v>
      </c>
      <c r="B8" s="3" t="s">
        <v>40</v>
      </c>
      <c r="C8" s="3" t="s">
        <v>41</v>
      </c>
      <c r="D8" s="3">
        <v>1</v>
      </c>
      <c r="E8" s="3">
        <v>5</v>
      </c>
      <c r="F8" s="3" t="b">
        <v>1</v>
      </c>
      <c r="G8" s="3">
        <v>3</v>
      </c>
      <c r="H8" s="3">
        <v>1.5</v>
      </c>
      <c r="I8" s="3">
        <v>1.5</v>
      </c>
      <c r="J8" s="3">
        <v>3</v>
      </c>
    </row>
    <row r="9" spans="1:14" ht="16.5" x14ac:dyDescent="0.2">
      <c r="A9" s="3">
        <v>6</v>
      </c>
      <c r="B9" s="3" t="s">
        <v>42</v>
      </c>
      <c r="C9" s="3" t="s">
        <v>43</v>
      </c>
      <c r="D9" s="3">
        <v>1</v>
      </c>
      <c r="E9" s="3">
        <v>0</v>
      </c>
      <c r="F9" s="3" t="b">
        <v>1</v>
      </c>
      <c r="G9" s="3">
        <v>0</v>
      </c>
      <c r="H9" s="3">
        <v>0</v>
      </c>
      <c r="I9" s="3">
        <v>0</v>
      </c>
      <c r="J9" s="3"/>
    </row>
    <row r="10" spans="1:14" ht="16.5" x14ac:dyDescent="0.2">
      <c r="A10" s="3">
        <v>7</v>
      </c>
      <c r="B10" s="3" t="s">
        <v>44</v>
      </c>
      <c r="C10" s="3" t="s">
        <v>45</v>
      </c>
      <c r="D10" s="3">
        <v>1</v>
      </c>
      <c r="E10" s="3">
        <v>0</v>
      </c>
      <c r="F10" s="3" t="b">
        <v>1</v>
      </c>
      <c r="G10" s="3">
        <v>1</v>
      </c>
      <c r="H10" s="3">
        <v>1</v>
      </c>
      <c r="I10" s="3">
        <v>1</v>
      </c>
      <c r="J10" s="3"/>
    </row>
    <row r="11" spans="1:14" ht="16.5" x14ac:dyDescent="0.2">
      <c r="A11" s="3">
        <v>8</v>
      </c>
      <c r="B11" s="3" t="s">
        <v>46</v>
      </c>
      <c r="C11" s="3" t="s">
        <v>47</v>
      </c>
      <c r="D11" s="3">
        <v>10000</v>
      </c>
      <c r="E11" s="3">
        <v>10</v>
      </c>
      <c r="F11" s="3" t="b">
        <v>1</v>
      </c>
      <c r="G11" s="3">
        <v>10000</v>
      </c>
      <c r="H11" s="3">
        <v>10000</v>
      </c>
      <c r="I11" s="3">
        <v>10000</v>
      </c>
      <c r="J11" s="3"/>
    </row>
    <row r="12" spans="1:14" ht="16.5" x14ac:dyDescent="0.2">
      <c r="A12" s="3">
        <v>9</v>
      </c>
      <c r="B12" s="3" t="s">
        <v>48</v>
      </c>
      <c r="C12" s="3" t="s">
        <v>49</v>
      </c>
      <c r="D12" s="3">
        <v>10000</v>
      </c>
      <c r="E12" s="3">
        <v>10</v>
      </c>
      <c r="F12" s="3" t="b">
        <v>1</v>
      </c>
      <c r="G12" s="3">
        <v>10000</v>
      </c>
      <c r="H12" s="3">
        <v>0</v>
      </c>
      <c r="I12" s="3">
        <v>0</v>
      </c>
      <c r="J12" s="3"/>
    </row>
    <row r="13" spans="1:14" ht="16.5" x14ac:dyDescent="0.2">
      <c r="A13" s="3">
        <v>10</v>
      </c>
      <c r="B13" s="3" t="s">
        <v>50</v>
      </c>
      <c r="C13" s="3" t="s">
        <v>51</v>
      </c>
      <c r="D13" s="3">
        <v>10000</v>
      </c>
      <c r="E13" s="3">
        <v>0</v>
      </c>
      <c r="F13" s="3" t="b">
        <v>1</v>
      </c>
      <c r="G13" s="3">
        <v>0</v>
      </c>
      <c r="H13" s="3">
        <v>0</v>
      </c>
      <c r="I13" s="3">
        <v>0</v>
      </c>
      <c r="J13" s="3"/>
    </row>
    <row r="14" spans="1:14" ht="16.5" x14ac:dyDescent="0.2">
      <c r="A14" s="3">
        <v>11</v>
      </c>
      <c r="B14" s="3" t="s">
        <v>52</v>
      </c>
      <c r="C14" s="3" t="s">
        <v>53</v>
      </c>
      <c r="D14" s="3">
        <v>10000</v>
      </c>
      <c r="E14" s="3">
        <v>0</v>
      </c>
      <c r="F14" s="3" t="b">
        <v>1</v>
      </c>
      <c r="G14" s="3">
        <v>0</v>
      </c>
      <c r="H14" s="3">
        <v>0</v>
      </c>
      <c r="I14" s="3">
        <v>0</v>
      </c>
      <c r="J14" s="3"/>
    </row>
    <row r="15" spans="1:14" ht="16.5" x14ac:dyDescent="0.2">
      <c r="A15" s="3">
        <v>12</v>
      </c>
      <c r="B15" s="3" t="s">
        <v>54</v>
      </c>
      <c r="C15" s="3" t="s">
        <v>55</v>
      </c>
      <c r="D15" s="3">
        <v>1</v>
      </c>
      <c r="E15" s="3">
        <v>30</v>
      </c>
      <c r="F15" s="3" t="b">
        <v>1</v>
      </c>
      <c r="G15" s="3">
        <v>0</v>
      </c>
      <c r="H15" s="3">
        <v>0</v>
      </c>
      <c r="I15" s="3">
        <v>0</v>
      </c>
      <c r="J15" s="3"/>
    </row>
    <row r="16" spans="1:14" ht="16.5" x14ac:dyDescent="0.2">
      <c r="A16" s="3">
        <v>13</v>
      </c>
      <c r="B16" s="3" t="s">
        <v>56</v>
      </c>
      <c r="C16" s="3" t="s">
        <v>57</v>
      </c>
      <c r="D16" s="3">
        <v>1</v>
      </c>
      <c r="E16" s="3">
        <v>30</v>
      </c>
      <c r="F16" s="3" t="b">
        <v>1</v>
      </c>
      <c r="G16" s="3">
        <v>0</v>
      </c>
      <c r="H16" s="3">
        <v>0</v>
      </c>
      <c r="I16" s="3">
        <v>0</v>
      </c>
      <c r="J16" s="3"/>
    </row>
    <row r="17" spans="1:10" ht="16.5" x14ac:dyDescent="0.2">
      <c r="A17" s="3">
        <v>14</v>
      </c>
      <c r="B17" s="3" t="s">
        <v>58</v>
      </c>
      <c r="C17" s="3" t="s">
        <v>59</v>
      </c>
      <c r="D17" s="3">
        <v>1</v>
      </c>
      <c r="E17" s="3">
        <v>30</v>
      </c>
      <c r="F17" s="3" t="b">
        <v>1</v>
      </c>
      <c r="G17" s="3">
        <v>0</v>
      </c>
      <c r="H17" s="3">
        <v>0</v>
      </c>
      <c r="I17" s="3">
        <v>0</v>
      </c>
      <c r="J17" s="3"/>
    </row>
    <row r="18" spans="1:10" ht="16.5" x14ac:dyDescent="0.2">
      <c r="A18" s="3">
        <v>15</v>
      </c>
      <c r="B18" s="3" t="s">
        <v>60</v>
      </c>
      <c r="C18" s="3" t="s">
        <v>61</v>
      </c>
      <c r="D18" s="3">
        <v>1</v>
      </c>
      <c r="E18" s="3">
        <v>30</v>
      </c>
      <c r="F18" s="3" t="b">
        <v>1</v>
      </c>
      <c r="G18" s="3">
        <v>0</v>
      </c>
      <c r="H18" s="3">
        <v>0</v>
      </c>
      <c r="I18" s="3">
        <v>0</v>
      </c>
      <c r="J18" s="3"/>
    </row>
    <row r="19" spans="1:10" ht="16.5" x14ac:dyDescent="0.2">
      <c r="A19" s="3">
        <v>16</v>
      </c>
      <c r="B19" s="3" t="s">
        <v>62</v>
      </c>
      <c r="C19" s="3" t="s">
        <v>63</v>
      </c>
      <c r="D19" s="3">
        <v>10000</v>
      </c>
      <c r="E19" s="3">
        <v>0</v>
      </c>
      <c r="F19" s="3" t="b">
        <v>0</v>
      </c>
      <c r="G19" s="3">
        <v>10000</v>
      </c>
      <c r="H19" s="3">
        <v>10000</v>
      </c>
      <c r="I19" s="3">
        <v>10000</v>
      </c>
      <c r="J19" s="3"/>
    </row>
    <row r="20" spans="1:10" ht="16.5" x14ac:dyDescent="0.2">
      <c r="A20" s="3">
        <v>17</v>
      </c>
      <c r="B20" s="3" t="s">
        <v>64</v>
      </c>
      <c r="C20" s="3" t="s">
        <v>65</v>
      </c>
      <c r="D20" s="3">
        <v>10000</v>
      </c>
      <c r="E20" s="3">
        <v>30</v>
      </c>
      <c r="F20" s="3" t="b">
        <v>1</v>
      </c>
      <c r="G20" s="3">
        <v>15000</v>
      </c>
      <c r="H20" s="3">
        <v>15000</v>
      </c>
      <c r="I20" s="3">
        <v>15000</v>
      </c>
      <c r="J20" s="3"/>
    </row>
    <row r="21" spans="1:10" ht="16.5" x14ac:dyDescent="0.2">
      <c r="A21" s="3">
        <v>18</v>
      </c>
      <c r="B21" s="3" t="s">
        <v>66</v>
      </c>
      <c r="C21" s="3" t="s">
        <v>67</v>
      </c>
      <c r="D21" s="3">
        <v>10000</v>
      </c>
      <c r="E21" s="3">
        <v>0</v>
      </c>
      <c r="F21" s="3" t="b">
        <v>0</v>
      </c>
      <c r="G21" s="3">
        <v>3000</v>
      </c>
      <c r="H21" s="3">
        <v>0</v>
      </c>
      <c r="I21" s="3">
        <v>0</v>
      </c>
      <c r="J21" s="3"/>
    </row>
    <row r="22" spans="1:10" ht="16.5" x14ac:dyDescent="0.2">
      <c r="A22" s="3">
        <v>19</v>
      </c>
      <c r="B22" s="3" t="s">
        <v>68</v>
      </c>
      <c r="C22" s="3" t="s">
        <v>69</v>
      </c>
      <c r="D22" s="3">
        <v>10000</v>
      </c>
      <c r="E22" s="3">
        <v>0</v>
      </c>
      <c r="F22" s="3" t="b">
        <v>0</v>
      </c>
      <c r="G22" s="3">
        <v>0</v>
      </c>
      <c r="H22" s="3">
        <v>0</v>
      </c>
      <c r="I22" s="3">
        <v>0</v>
      </c>
      <c r="J22" s="3"/>
    </row>
    <row r="23" spans="1:10" ht="16.5" x14ac:dyDescent="0.2">
      <c r="A23" s="3">
        <v>20</v>
      </c>
      <c r="B23" s="3" t="s">
        <v>70</v>
      </c>
      <c r="C23" s="3" t="s">
        <v>71</v>
      </c>
      <c r="D23" s="3">
        <v>10000</v>
      </c>
      <c r="E23" s="3">
        <v>0</v>
      </c>
      <c r="F23" s="3" t="b">
        <v>0</v>
      </c>
      <c r="G23" s="3">
        <v>0</v>
      </c>
      <c r="H23" s="3">
        <v>0</v>
      </c>
      <c r="I23" s="3">
        <v>0</v>
      </c>
      <c r="J23" s="3"/>
    </row>
    <row r="24" spans="1:10" ht="16.5" x14ac:dyDescent="0.2">
      <c r="A24" s="3">
        <v>21</v>
      </c>
      <c r="B24" s="3" t="s">
        <v>72</v>
      </c>
      <c r="C24" s="3" t="s">
        <v>73</v>
      </c>
      <c r="D24" s="3">
        <v>10000</v>
      </c>
      <c r="E24" s="3">
        <v>0</v>
      </c>
      <c r="F24" s="3" t="b">
        <v>0</v>
      </c>
      <c r="G24" s="3">
        <v>0</v>
      </c>
      <c r="H24" s="3">
        <v>0</v>
      </c>
      <c r="I24" s="3">
        <v>0</v>
      </c>
      <c r="J24" s="3"/>
    </row>
    <row r="25" spans="1:10" ht="16.5" x14ac:dyDescent="0.2">
      <c r="A25" s="3">
        <v>22</v>
      </c>
      <c r="B25" s="3" t="s">
        <v>74</v>
      </c>
      <c r="C25" s="3" t="s">
        <v>75</v>
      </c>
      <c r="D25" s="3">
        <v>10000</v>
      </c>
      <c r="E25" s="3">
        <v>0</v>
      </c>
      <c r="F25" s="3" t="b">
        <v>0</v>
      </c>
      <c r="G25" s="3">
        <v>0</v>
      </c>
      <c r="H25" s="3">
        <v>0</v>
      </c>
      <c r="I25" s="3">
        <v>0</v>
      </c>
      <c r="J25" s="3"/>
    </row>
    <row r="26" spans="1:10" ht="16.5" x14ac:dyDescent="0.2">
      <c r="A26" s="3">
        <v>23</v>
      </c>
      <c r="B26" s="3" t="s">
        <v>76</v>
      </c>
      <c r="C26" s="3" t="s">
        <v>77</v>
      </c>
      <c r="D26" s="3">
        <v>10000</v>
      </c>
      <c r="E26" s="3">
        <v>0</v>
      </c>
      <c r="F26" s="3" t="b">
        <v>0</v>
      </c>
      <c r="G26" s="3">
        <v>10000</v>
      </c>
      <c r="H26" s="3">
        <v>10000</v>
      </c>
      <c r="I26" s="3">
        <v>10000</v>
      </c>
      <c r="J26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7"/>
  <sheetViews>
    <sheetView topLeftCell="A4" workbookViewId="0">
      <selection activeCell="D9" sqref="D9"/>
    </sheetView>
  </sheetViews>
  <sheetFormatPr defaultRowHeight="14.25" x14ac:dyDescent="0.2"/>
  <cols>
    <col min="4" max="4" width="15.375" customWidth="1"/>
    <col min="5" max="5" width="18.875" customWidth="1"/>
    <col min="6" max="6" width="24.25" customWidth="1"/>
    <col min="7" max="7" width="18.75" customWidth="1"/>
    <col min="8" max="8" width="16.375" customWidth="1"/>
    <col min="9" max="9" width="14.625" customWidth="1"/>
  </cols>
  <sheetData>
    <row r="2" spans="1:12" ht="16.5" x14ac:dyDescent="0.2">
      <c r="A2" s="6" t="s">
        <v>295</v>
      </c>
      <c r="B2" s="7" t="e">
        <f>#REF!</f>
        <v>#REF!</v>
      </c>
    </row>
    <row r="5" spans="1:12" x14ac:dyDescent="0.2">
      <c r="F5">
        <v>5.0000000000000001E-4</v>
      </c>
      <c r="G5">
        <v>1.0820000000000001</v>
      </c>
      <c r="H5" s="8">
        <f>SUM(H9:H37)</f>
        <v>1.0183020597921366</v>
      </c>
    </row>
    <row r="6" spans="1:12" ht="15" x14ac:dyDescent="0.2">
      <c r="A6" s="5" t="s">
        <v>145</v>
      </c>
      <c r="B6" s="5" t="s">
        <v>171</v>
      </c>
      <c r="C6" s="5" t="s">
        <v>181</v>
      </c>
      <c r="D6" s="5" t="s">
        <v>291</v>
      </c>
      <c r="E6" s="5" t="s">
        <v>292</v>
      </c>
      <c r="F6" s="5" t="s">
        <v>293</v>
      </c>
      <c r="G6" s="5" t="s">
        <v>294</v>
      </c>
      <c r="H6" s="5" t="s">
        <v>296</v>
      </c>
      <c r="K6" s="5" t="s">
        <v>297</v>
      </c>
      <c r="L6" s="5" t="s">
        <v>298</v>
      </c>
    </row>
    <row r="7" spans="1:12" ht="16.5" x14ac:dyDescent="0.2">
      <c r="A7" s="3">
        <v>0</v>
      </c>
      <c r="B7" s="3" t="s">
        <v>146</v>
      </c>
      <c r="C7" s="3">
        <v>0</v>
      </c>
      <c r="D7" s="3"/>
      <c r="E7" s="3"/>
      <c r="F7" s="3"/>
      <c r="G7" s="3"/>
    </row>
    <row r="8" spans="1:12" ht="16.5" x14ac:dyDescent="0.2">
      <c r="A8" s="3">
        <v>1</v>
      </c>
      <c r="B8" s="3" t="s">
        <v>147</v>
      </c>
      <c r="C8" s="3">
        <v>0.02</v>
      </c>
      <c r="D8" s="3" t="s">
        <v>299</v>
      </c>
      <c r="E8" s="3" t="s">
        <v>207</v>
      </c>
      <c r="F8" s="3" t="s">
        <v>208</v>
      </c>
      <c r="G8" s="3"/>
    </row>
    <row r="9" spans="1:12" ht="16.5" x14ac:dyDescent="0.2">
      <c r="A9" s="3">
        <v>2</v>
      </c>
      <c r="B9" s="3" t="s">
        <v>148</v>
      </c>
      <c r="C9" s="3">
        <v>0.05</v>
      </c>
      <c r="D9" s="3" t="s">
        <v>217</v>
      </c>
      <c r="E9" s="3" t="s">
        <v>172</v>
      </c>
      <c r="F9" s="3" t="s">
        <v>209</v>
      </c>
      <c r="G9" s="3"/>
      <c r="H9" s="8">
        <v>5.0000000000000001E-3</v>
      </c>
      <c r="I9" t="e">
        <f>INT($B$2*H9/10)*10</f>
        <v>#REF!</v>
      </c>
    </row>
    <row r="10" spans="1:12" ht="16.5" x14ac:dyDescent="0.2">
      <c r="A10" s="3">
        <v>3</v>
      </c>
      <c r="B10" s="3" t="s">
        <v>149</v>
      </c>
      <c r="C10" s="3">
        <v>7.0000000000000007E-2</v>
      </c>
      <c r="D10" s="3" t="s">
        <v>211</v>
      </c>
      <c r="E10" s="3" t="s">
        <v>210</v>
      </c>
      <c r="F10" s="3" t="s">
        <v>288</v>
      </c>
      <c r="G10" s="3"/>
      <c r="H10" s="8">
        <f t="shared" ref="H10:H37" si="0">H9*$G$5+$F$5</f>
        <v>5.9100000000000003E-3</v>
      </c>
      <c r="I10" t="e">
        <f t="shared" ref="I10:I37" si="1">INT($B$2*H10/10)*10</f>
        <v>#REF!</v>
      </c>
    </row>
    <row r="11" spans="1:12" ht="16.5" x14ac:dyDescent="0.2">
      <c r="A11" s="3">
        <v>4</v>
      </c>
      <c r="B11" s="3" t="s">
        <v>150</v>
      </c>
      <c r="C11" s="3">
        <v>0.1</v>
      </c>
      <c r="D11" s="3" t="s">
        <v>212</v>
      </c>
      <c r="E11" s="3" t="s">
        <v>216</v>
      </c>
      <c r="F11" s="3" t="s">
        <v>173</v>
      </c>
      <c r="G11" s="3"/>
      <c r="H11" s="8">
        <f t="shared" si="0"/>
        <v>6.8946200000000006E-3</v>
      </c>
      <c r="I11" t="e">
        <f t="shared" si="1"/>
        <v>#REF!</v>
      </c>
    </row>
    <row r="12" spans="1:12" ht="16.5" x14ac:dyDescent="0.2">
      <c r="A12" s="3">
        <v>5</v>
      </c>
      <c r="B12" s="3" t="s">
        <v>151</v>
      </c>
      <c r="C12" s="3">
        <v>0.15</v>
      </c>
      <c r="D12" s="3" t="s">
        <v>213</v>
      </c>
      <c r="E12" s="3" t="s">
        <v>218</v>
      </c>
      <c r="F12" s="3" t="s">
        <v>289</v>
      </c>
      <c r="G12" s="3" t="s">
        <v>290</v>
      </c>
      <c r="H12" s="8">
        <f t="shared" si="0"/>
        <v>7.9599788400000013E-3</v>
      </c>
      <c r="I12" t="e">
        <f t="shared" si="1"/>
        <v>#REF!</v>
      </c>
    </row>
    <row r="13" spans="1:12" ht="16.5" x14ac:dyDescent="0.2">
      <c r="A13" s="3">
        <v>6</v>
      </c>
      <c r="B13" s="3" t="s">
        <v>152</v>
      </c>
      <c r="C13" s="3">
        <v>0.2</v>
      </c>
      <c r="D13" s="3" t="s">
        <v>214</v>
      </c>
      <c r="E13" s="3" t="s">
        <v>215</v>
      </c>
      <c r="F13" s="3" t="s">
        <v>206</v>
      </c>
      <c r="G13" s="3" t="s">
        <v>180</v>
      </c>
      <c r="H13" s="8">
        <f t="shared" si="0"/>
        <v>9.1126971048800017E-3</v>
      </c>
      <c r="I13" t="e">
        <f t="shared" si="1"/>
        <v>#REF!</v>
      </c>
    </row>
    <row r="14" spans="1:12" ht="16.5" x14ac:dyDescent="0.2">
      <c r="A14" s="3">
        <v>7</v>
      </c>
      <c r="B14" s="3" t="s">
        <v>153</v>
      </c>
      <c r="C14" s="3">
        <v>0.25</v>
      </c>
      <c r="D14" s="3" t="s">
        <v>226</v>
      </c>
      <c r="E14" s="3" t="s">
        <v>220</v>
      </c>
      <c r="F14" s="3" t="s">
        <v>221</v>
      </c>
      <c r="G14" s="3" t="s">
        <v>222</v>
      </c>
      <c r="H14" s="8">
        <f t="shared" si="0"/>
        <v>1.0359938267480162E-2</v>
      </c>
      <c r="I14" t="e">
        <f t="shared" si="1"/>
        <v>#REF!</v>
      </c>
    </row>
    <row r="15" spans="1:12" ht="16.5" x14ac:dyDescent="0.2">
      <c r="A15" s="3">
        <v>8</v>
      </c>
      <c r="B15" s="3" t="s">
        <v>154</v>
      </c>
      <c r="C15" s="3">
        <v>0.35</v>
      </c>
      <c r="D15" s="3" t="s">
        <v>227</v>
      </c>
      <c r="E15" s="3" t="s">
        <v>250</v>
      </c>
      <c r="F15" s="3" t="s">
        <v>287</v>
      </c>
      <c r="G15" s="3" t="s">
        <v>223</v>
      </c>
      <c r="H15" s="8">
        <f t="shared" si="0"/>
        <v>1.1709453205413537E-2</v>
      </c>
      <c r="I15" t="e">
        <f t="shared" si="1"/>
        <v>#REF!</v>
      </c>
    </row>
    <row r="16" spans="1:12" ht="16.5" x14ac:dyDescent="0.2">
      <c r="A16" s="3">
        <v>9</v>
      </c>
      <c r="B16" s="3" t="s">
        <v>155</v>
      </c>
      <c r="C16" s="3">
        <v>0.45</v>
      </c>
      <c r="D16" s="3" t="s">
        <v>228</v>
      </c>
      <c r="E16" s="3" t="s">
        <v>251</v>
      </c>
      <c r="F16" s="3" t="s">
        <v>252</v>
      </c>
      <c r="G16" s="3" t="s">
        <v>219</v>
      </c>
      <c r="H16" s="8">
        <f t="shared" si="0"/>
        <v>1.3169628368257448E-2</v>
      </c>
      <c r="I16" t="e">
        <f t="shared" si="1"/>
        <v>#REF!</v>
      </c>
    </row>
    <row r="17" spans="1:9" ht="16.5" x14ac:dyDescent="0.2">
      <c r="A17" s="3">
        <v>10</v>
      </c>
      <c r="B17" s="3" t="s">
        <v>156</v>
      </c>
      <c r="C17" s="3">
        <v>0.5</v>
      </c>
      <c r="D17" s="3" t="s">
        <v>229</v>
      </c>
      <c r="E17" s="3" t="s">
        <v>253</v>
      </c>
      <c r="F17" s="3" t="s">
        <v>182</v>
      </c>
      <c r="G17" s="3" t="s">
        <v>224</v>
      </c>
      <c r="H17" s="8">
        <f t="shared" si="0"/>
        <v>1.4749537894454561E-2</v>
      </c>
      <c r="I17" t="e">
        <f t="shared" si="1"/>
        <v>#REF!</v>
      </c>
    </row>
    <row r="18" spans="1:9" ht="16.5" x14ac:dyDescent="0.2">
      <c r="A18" s="3">
        <v>11</v>
      </c>
      <c r="B18" s="3" t="s">
        <v>157</v>
      </c>
      <c r="C18" s="3">
        <v>0.55000000000000004</v>
      </c>
      <c r="D18" s="3" t="s">
        <v>231</v>
      </c>
      <c r="E18" s="3" t="s">
        <v>254</v>
      </c>
      <c r="F18" s="3" t="s">
        <v>255</v>
      </c>
      <c r="G18" s="3" t="s">
        <v>225</v>
      </c>
      <c r="H18" s="8">
        <f t="shared" si="0"/>
        <v>1.6459000001799836E-2</v>
      </c>
      <c r="I18" t="e">
        <f t="shared" si="1"/>
        <v>#REF!</v>
      </c>
    </row>
    <row r="19" spans="1:9" ht="16.5" x14ac:dyDescent="0.2">
      <c r="A19" s="3">
        <v>12</v>
      </c>
      <c r="B19" s="3" t="s">
        <v>158</v>
      </c>
      <c r="C19" s="3">
        <v>0.6</v>
      </c>
      <c r="D19" s="3" t="s">
        <v>230</v>
      </c>
      <c r="E19" s="3" t="s">
        <v>256</v>
      </c>
      <c r="F19" s="3" t="s">
        <v>183</v>
      </c>
      <c r="G19" s="3"/>
      <c r="H19" s="8">
        <f t="shared" si="0"/>
        <v>1.8308638001947423E-2</v>
      </c>
      <c r="I19" t="e">
        <f t="shared" si="1"/>
        <v>#REF!</v>
      </c>
    </row>
    <row r="20" spans="1:9" ht="16.5" x14ac:dyDescent="0.2">
      <c r="A20" s="3">
        <v>13</v>
      </c>
      <c r="B20" s="3" t="s">
        <v>159</v>
      </c>
      <c r="C20" s="3">
        <v>0.65</v>
      </c>
      <c r="D20" s="3" t="s">
        <v>248</v>
      </c>
      <c r="E20" s="3" t="s">
        <v>257</v>
      </c>
      <c r="F20" s="3" t="s">
        <v>258</v>
      </c>
      <c r="G20" s="3"/>
      <c r="H20" s="8">
        <f t="shared" si="0"/>
        <v>2.0309946318107112E-2</v>
      </c>
      <c r="I20" t="e">
        <f t="shared" si="1"/>
        <v>#REF!</v>
      </c>
    </row>
    <row r="21" spans="1:9" ht="16.5" x14ac:dyDescent="0.2">
      <c r="A21" s="3">
        <v>14</v>
      </c>
      <c r="B21" s="3" t="s">
        <v>160</v>
      </c>
      <c r="C21" s="3">
        <v>0.7</v>
      </c>
      <c r="D21" s="3" t="s">
        <v>232</v>
      </c>
      <c r="E21" s="3" t="s">
        <v>259</v>
      </c>
      <c r="F21" s="3" t="s">
        <v>260</v>
      </c>
      <c r="G21" s="3"/>
      <c r="H21" s="8">
        <f t="shared" si="0"/>
        <v>2.2475361916191896E-2</v>
      </c>
      <c r="I21" t="e">
        <f t="shared" si="1"/>
        <v>#REF!</v>
      </c>
    </row>
    <row r="22" spans="1:9" ht="16.5" x14ac:dyDescent="0.2">
      <c r="A22" s="3">
        <v>15</v>
      </c>
      <c r="B22" s="3" t="s">
        <v>161</v>
      </c>
      <c r="C22" s="3">
        <v>0.75</v>
      </c>
      <c r="D22" s="3" t="s">
        <v>249</v>
      </c>
      <c r="E22" s="3" t="s">
        <v>261</v>
      </c>
      <c r="F22" s="3" t="s">
        <v>184</v>
      </c>
      <c r="G22" s="3"/>
      <c r="H22" s="8">
        <f t="shared" si="0"/>
        <v>2.4818341593319634E-2</v>
      </c>
      <c r="I22" t="e">
        <f t="shared" si="1"/>
        <v>#REF!</v>
      </c>
    </row>
    <row r="23" spans="1:9" ht="16.5" x14ac:dyDescent="0.2">
      <c r="A23" s="3">
        <v>16</v>
      </c>
      <c r="B23" s="3" t="s">
        <v>162</v>
      </c>
      <c r="C23" s="3">
        <v>0.8</v>
      </c>
      <c r="D23" s="3" t="s">
        <v>233</v>
      </c>
      <c r="E23" s="3" t="s">
        <v>262</v>
      </c>
      <c r="F23" s="3" t="s">
        <v>263</v>
      </c>
      <c r="G23" s="3"/>
      <c r="H23" s="8">
        <f t="shared" si="0"/>
        <v>2.7353445603971845E-2</v>
      </c>
      <c r="I23" t="e">
        <f t="shared" si="1"/>
        <v>#REF!</v>
      </c>
    </row>
    <row r="24" spans="1:9" ht="16.5" x14ac:dyDescent="0.2">
      <c r="A24" s="3">
        <v>17</v>
      </c>
      <c r="B24" s="3" t="s">
        <v>163</v>
      </c>
      <c r="C24" s="3">
        <v>0.85</v>
      </c>
      <c r="D24" s="3" t="s">
        <v>234</v>
      </c>
      <c r="E24" s="3" t="s">
        <v>264</v>
      </c>
      <c r="F24" s="3" t="s">
        <v>185</v>
      </c>
      <c r="G24" s="3"/>
      <c r="H24" s="8">
        <f t="shared" si="0"/>
        <v>3.0096428143497538E-2</v>
      </c>
      <c r="I24" t="e">
        <f t="shared" si="1"/>
        <v>#REF!</v>
      </c>
    </row>
    <row r="25" spans="1:9" ht="16.5" x14ac:dyDescent="0.2">
      <c r="A25" s="3">
        <v>18</v>
      </c>
      <c r="B25" s="3" t="s">
        <v>164</v>
      </c>
      <c r="C25" s="3">
        <v>0.9</v>
      </c>
      <c r="D25" s="3" t="s">
        <v>235</v>
      </c>
      <c r="E25" s="3" t="s">
        <v>265</v>
      </c>
      <c r="F25" s="3" t="s">
        <v>266</v>
      </c>
      <c r="G25" s="3"/>
      <c r="H25" s="8">
        <f t="shared" si="0"/>
        <v>3.3064335251264336E-2</v>
      </c>
      <c r="I25" t="e">
        <f t="shared" si="1"/>
        <v>#REF!</v>
      </c>
    </row>
    <row r="26" spans="1:9" ht="16.5" x14ac:dyDescent="0.2">
      <c r="A26" s="3">
        <v>19</v>
      </c>
      <c r="B26" s="3" t="s">
        <v>165</v>
      </c>
      <c r="C26" s="3">
        <v>1</v>
      </c>
      <c r="D26" s="3" t="s">
        <v>236</v>
      </c>
      <c r="E26" s="3" t="s">
        <v>267</v>
      </c>
      <c r="F26" s="3" t="s">
        <v>186</v>
      </c>
      <c r="G26" s="3"/>
      <c r="H26" s="8">
        <f t="shared" si="0"/>
        <v>3.6275610741868011E-2</v>
      </c>
      <c r="I26" t="e">
        <f t="shared" si="1"/>
        <v>#REF!</v>
      </c>
    </row>
    <row r="27" spans="1:9" ht="16.5" x14ac:dyDescent="0.2">
      <c r="A27" s="3">
        <v>20</v>
      </c>
      <c r="B27" s="3" t="s">
        <v>166</v>
      </c>
      <c r="C27" s="3">
        <v>1.1000000000000001</v>
      </c>
      <c r="D27" s="3" t="s">
        <v>237</v>
      </c>
      <c r="E27" s="3" t="s">
        <v>268</v>
      </c>
      <c r="F27" s="3" t="s">
        <v>269</v>
      </c>
      <c r="G27" s="3"/>
      <c r="H27" s="8">
        <f t="shared" si="0"/>
        <v>3.9750210822701193E-2</v>
      </c>
      <c r="I27" t="e">
        <f t="shared" si="1"/>
        <v>#REF!</v>
      </c>
    </row>
    <row r="28" spans="1:9" ht="16.5" x14ac:dyDescent="0.2">
      <c r="A28" s="3">
        <v>21</v>
      </c>
      <c r="B28" s="3" t="s">
        <v>167</v>
      </c>
      <c r="C28" s="3">
        <v>1.2</v>
      </c>
      <c r="D28" s="3" t="s">
        <v>238</v>
      </c>
      <c r="E28" s="3" t="s">
        <v>270</v>
      </c>
      <c r="F28" s="3" t="s">
        <v>187</v>
      </c>
      <c r="G28" s="3"/>
      <c r="H28" s="8">
        <f t="shared" si="0"/>
        <v>4.3509728110162696E-2</v>
      </c>
      <c r="I28" t="e">
        <f t="shared" si="1"/>
        <v>#REF!</v>
      </c>
    </row>
    <row r="29" spans="1:9" ht="16.5" x14ac:dyDescent="0.2">
      <c r="A29" s="3">
        <v>22</v>
      </c>
      <c r="B29" s="3" t="s">
        <v>168</v>
      </c>
      <c r="C29" s="3">
        <v>1.3</v>
      </c>
      <c r="D29" s="3" t="s">
        <v>239</v>
      </c>
      <c r="E29" s="3" t="s">
        <v>271</v>
      </c>
      <c r="F29" s="3" t="s">
        <v>272</v>
      </c>
      <c r="G29" s="3"/>
      <c r="H29" s="8">
        <f t="shared" si="0"/>
        <v>4.7577525815196038E-2</v>
      </c>
      <c r="I29" t="e">
        <f t="shared" si="1"/>
        <v>#REF!</v>
      </c>
    </row>
    <row r="30" spans="1:9" ht="16.5" x14ac:dyDescent="0.2">
      <c r="A30" s="3">
        <v>23</v>
      </c>
      <c r="B30" s="3" t="s">
        <v>169</v>
      </c>
      <c r="C30" s="3">
        <v>1.4</v>
      </c>
      <c r="D30" s="3" t="s">
        <v>240</v>
      </c>
      <c r="E30" s="3" t="s">
        <v>273</v>
      </c>
      <c r="F30" s="3" t="s">
        <v>188</v>
      </c>
      <c r="G30" s="3"/>
      <c r="H30" s="8">
        <f t="shared" si="0"/>
        <v>5.1978882932042114E-2</v>
      </c>
      <c r="I30" t="e">
        <f t="shared" si="1"/>
        <v>#REF!</v>
      </c>
    </row>
    <row r="31" spans="1:9" ht="16.5" x14ac:dyDescent="0.2">
      <c r="A31" s="3">
        <v>24</v>
      </c>
      <c r="B31" s="3" t="s">
        <v>170</v>
      </c>
      <c r="C31" s="3">
        <v>1.5</v>
      </c>
      <c r="D31" s="3" t="s">
        <v>241</v>
      </c>
      <c r="E31" s="3" t="s">
        <v>274</v>
      </c>
      <c r="F31" s="3" t="s">
        <v>275</v>
      </c>
      <c r="G31" s="3"/>
      <c r="H31" s="8">
        <f t="shared" si="0"/>
        <v>5.6741151332469569E-2</v>
      </c>
      <c r="I31" t="e">
        <f t="shared" si="1"/>
        <v>#REF!</v>
      </c>
    </row>
    <row r="32" spans="1:9" ht="16.5" x14ac:dyDescent="0.2">
      <c r="A32" s="3">
        <v>25</v>
      </c>
      <c r="B32" s="3" t="s">
        <v>174</v>
      </c>
      <c r="C32" s="3">
        <v>1.6</v>
      </c>
      <c r="D32" s="3" t="s">
        <v>242</v>
      </c>
      <c r="E32" s="3" t="s">
        <v>276</v>
      </c>
      <c r="F32" s="3" t="s">
        <v>189</v>
      </c>
      <c r="G32" s="3"/>
      <c r="H32" s="8">
        <f t="shared" si="0"/>
        <v>6.1893925741732081E-2</v>
      </c>
      <c r="I32" t="e">
        <f t="shared" si="1"/>
        <v>#REF!</v>
      </c>
    </row>
    <row r="33" spans="1:9" ht="16.5" x14ac:dyDescent="0.2">
      <c r="A33" s="3">
        <v>26</v>
      </c>
      <c r="B33" s="3" t="s">
        <v>175</v>
      </c>
      <c r="C33" s="3">
        <v>1.7</v>
      </c>
      <c r="D33" s="3" t="s">
        <v>243</v>
      </c>
      <c r="E33" s="3" t="s">
        <v>277</v>
      </c>
      <c r="F33" s="3" t="s">
        <v>278</v>
      </c>
      <c r="G33" s="3"/>
      <c r="H33" s="8">
        <f t="shared" si="0"/>
        <v>6.7469227652554115E-2</v>
      </c>
      <c r="I33" t="e">
        <f t="shared" si="1"/>
        <v>#REF!</v>
      </c>
    </row>
    <row r="34" spans="1:9" ht="16.5" x14ac:dyDescent="0.2">
      <c r="A34" s="3">
        <v>27</v>
      </c>
      <c r="B34" s="3" t="s">
        <v>176</v>
      </c>
      <c r="C34" s="3">
        <v>1.8</v>
      </c>
      <c r="D34" s="3" t="s">
        <v>244</v>
      </c>
      <c r="E34" s="3" t="s">
        <v>279</v>
      </c>
      <c r="F34" s="3" t="s">
        <v>280</v>
      </c>
      <c r="G34" s="3"/>
      <c r="H34" s="8">
        <f t="shared" si="0"/>
        <v>7.350170432006356E-2</v>
      </c>
      <c r="I34" t="e">
        <f t="shared" si="1"/>
        <v>#REF!</v>
      </c>
    </row>
    <row r="35" spans="1:9" ht="16.5" x14ac:dyDescent="0.2">
      <c r="A35" s="3">
        <v>28</v>
      </c>
      <c r="B35" s="3" t="s">
        <v>177</v>
      </c>
      <c r="C35" s="3">
        <v>1.9</v>
      </c>
      <c r="D35" s="3" t="s">
        <v>245</v>
      </c>
      <c r="E35" s="3" t="s">
        <v>281</v>
      </c>
      <c r="F35" s="3" t="s">
        <v>282</v>
      </c>
      <c r="G35" s="3"/>
      <c r="H35" s="8">
        <f t="shared" si="0"/>
        <v>8.0028844074308783E-2</v>
      </c>
      <c r="I35" t="e">
        <f t="shared" si="1"/>
        <v>#REF!</v>
      </c>
    </row>
    <row r="36" spans="1:9" ht="16.5" x14ac:dyDescent="0.2">
      <c r="A36" s="3">
        <v>29</v>
      </c>
      <c r="B36" s="3" t="s">
        <v>178</v>
      </c>
      <c r="C36" s="3">
        <v>2</v>
      </c>
      <c r="D36" s="3" t="s">
        <v>246</v>
      </c>
      <c r="E36" s="3" t="s">
        <v>283</v>
      </c>
      <c r="F36" s="3" t="s">
        <v>284</v>
      </c>
      <c r="G36" s="3"/>
      <c r="H36" s="8">
        <f t="shared" si="0"/>
        <v>8.7091209288402111E-2</v>
      </c>
      <c r="I36" t="e">
        <f t="shared" si="1"/>
        <v>#REF!</v>
      </c>
    </row>
    <row r="37" spans="1:9" ht="16.5" x14ac:dyDescent="0.2">
      <c r="A37" s="3">
        <v>30</v>
      </c>
      <c r="B37" s="3" t="s">
        <v>179</v>
      </c>
      <c r="C37" s="3">
        <v>2.25</v>
      </c>
      <c r="D37" s="3" t="s">
        <v>247</v>
      </c>
      <c r="E37" s="3" t="s">
        <v>285</v>
      </c>
      <c r="F37" s="3" t="s">
        <v>286</v>
      </c>
      <c r="G37" s="3"/>
      <c r="H37" s="8">
        <f t="shared" si="0"/>
        <v>9.4732688450051089E-2</v>
      </c>
      <c r="I37" t="e">
        <f t="shared" si="1"/>
        <v>#REF!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workbookViewId="0">
      <selection activeCell="R10" sqref="R10"/>
    </sheetView>
  </sheetViews>
  <sheetFormatPr defaultRowHeight="14.25" x14ac:dyDescent="0.2"/>
  <sheetData>
    <row r="2" spans="1:17" ht="20.25" x14ac:dyDescent="0.2">
      <c r="A2" s="13" t="s">
        <v>205</v>
      </c>
      <c r="B2" s="13"/>
      <c r="C2" s="13"/>
      <c r="D2" s="13"/>
      <c r="E2" s="13"/>
      <c r="F2" s="13"/>
    </row>
    <row r="3" spans="1:17" ht="15" x14ac:dyDescent="0.2">
      <c r="A3" s="5" t="s">
        <v>82</v>
      </c>
      <c r="B3" s="5" t="s">
        <v>91</v>
      </c>
      <c r="C3" s="5" t="s">
        <v>92</v>
      </c>
      <c r="D3" s="5" t="s">
        <v>93</v>
      </c>
      <c r="E3" s="5" t="s">
        <v>100</v>
      </c>
      <c r="F3" s="5" t="s">
        <v>101</v>
      </c>
      <c r="G3" s="5" t="s">
        <v>193</v>
      </c>
      <c r="H3" s="5" t="s">
        <v>192</v>
      </c>
      <c r="I3" s="5" t="s">
        <v>200</v>
      </c>
      <c r="J3" s="5" t="s">
        <v>67</v>
      </c>
      <c r="K3" s="5" t="s">
        <v>115</v>
      </c>
      <c r="L3" s="5" t="s">
        <v>199</v>
      </c>
      <c r="M3" s="5"/>
      <c r="N3" s="5" t="s">
        <v>198</v>
      </c>
      <c r="O3" s="5" t="s">
        <v>194</v>
      </c>
      <c r="P3" s="5" t="s">
        <v>195</v>
      </c>
      <c r="Q3" s="5" t="s">
        <v>196</v>
      </c>
    </row>
    <row r="4" spans="1:17" ht="49.5" x14ac:dyDescent="0.2">
      <c r="A4" s="3">
        <v>1</v>
      </c>
      <c r="B4" s="3">
        <v>5</v>
      </c>
      <c r="C4" s="3">
        <v>1.2</v>
      </c>
      <c r="D4" s="3" t="s">
        <v>190</v>
      </c>
      <c r="E4" s="3" t="s">
        <v>201</v>
      </c>
      <c r="F4" s="3" t="s">
        <v>191</v>
      </c>
      <c r="G4" s="3"/>
      <c r="H4" s="3">
        <v>50</v>
      </c>
      <c r="I4" s="3">
        <v>5</v>
      </c>
      <c r="J4" s="3"/>
      <c r="K4" s="3"/>
      <c r="L4" s="3"/>
      <c r="M4" s="3"/>
      <c r="N4" s="3">
        <v>1</v>
      </c>
      <c r="O4" s="3">
        <v>1</v>
      </c>
      <c r="P4" s="3">
        <v>0.75</v>
      </c>
      <c r="Q4" s="3">
        <v>0.75</v>
      </c>
    </row>
    <row r="5" spans="1:17" ht="33" x14ac:dyDescent="0.2">
      <c r="A5" s="3">
        <v>2</v>
      </c>
      <c r="B5" s="3">
        <v>25</v>
      </c>
      <c r="C5" s="3">
        <f>ROUND(C4*1.2,2)</f>
        <v>1.44</v>
      </c>
      <c r="D5" s="3" t="s">
        <v>83</v>
      </c>
      <c r="E5" s="3" t="s">
        <v>144</v>
      </c>
      <c r="F5" s="3" t="s">
        <v>102</v>
      </c>
      <c r="G5" s="3"/>
      <c r="H5" s="3"/>
      <c r="I5" s="3">
        <v>5</v>
      </c>
      <c r="J5" s="3">
        <v>0.1</v>
      </c>
      <c r="K5" s="3">
        <v>1.5</v>
      </c>
      <c r="L5" s="3"/>
      <c r="M5" s="3"/>
      <c r="N5" s="3">
        <v>1</v>
      </c>
      <c r="O5" s="3">
        <v>1</v>
      </c>
      <c r="P5" s="3">
        <v>0.75</v>
      </c>
      <c r="Q5" s="3">
        <v>0.75</v>
      </c>
    </row>
    <row r="6" spans="1:17" ht="33" x14ac:dyDescent="0.2">
      <c r="A6" s="3">
        <v>3</v>
      </c>
      <c r="B6" s="3">
        <v>50</v>
      </c>
      <c r="C6" s="3">
        <f>ROUND(C5*1.2,2)</f>
        <v>1.73</v>
      </c>
      <c r="D6" s="3" t="s">
        <v>84</v>
      </c>
      <c r="E6" s="3" t="s">
        <v>84</v>
      </c>
      <c r="F6" s="3" t="s">
        <v>103</v>
      </c>
      <c r="G6" s="3">
        <v>0.5</v>
      </c>
      <c r="H6" s="3">
        <v>50</v>
      </c>
      <c r="I6" s="3">
        <v>5</v>
      </c>
      <c r="J6" s="3">
        <v>0.1</v>
      </c>
      <c r="K6" s="3">
        <v>1.5</v>
      </c>
      <c r="L6" s="3"/>
      <c r="M6" s="3"/>
      <c r="N6" s="3">
        <v>1</v>
      </c>
      <c r="O6" s="3">
        <v>1</v>
      </c>
      <c r="P6" s="3">
        <v>0.75</v>
      </c>
      <c r="Q6" s="3">
        <v>0.75</v>
      </c>
    </row>
    <row r="7" spans="1:17" ht="33" x14ac:dyDescent="0.2">
      <c r="A7" s="3">
        <v>4</v>
      </c>
      <c r="B7" s="3">
        <v>80</v>
      </c>
      <c r="C7" s="3">
        <f>ROUND(C6*1.17,2)</f>
        <v>2.02</v>
      </c>
      <c r="D7" s="3" t="s">
        <v>85</v>
      </c>
      <c r="E7" s="3" t="s">
        <v>197</v>
      </c>
      <c r="F7" s="3" t="s">
        <v>197</v>
      </c>
      <c r="G7" s="3"/>
      <c r="H7" s="3"/>
      <c r="I7" s="3">
        <v>5</v>
      </c>
      <c r="J7" s="3">
        <v>0.1</v>
      </c>
      <c r="K7" s="3">
        <v>1.5</v>
      </c>
      <c r="L7" s="3"/>
      <c r="M7" s="3"/>
      <c r="N7" s="3">
        <v>1</v>
      </c>
      <c r="O7" s="3">
        <v>1</v>
      </c>
      <c r="P7" s="3">
        <v>0.94</v>
      </c>
      <c r="Q7" s="3">
        <v>0.94</v>
      </c>
    </row>
    <row r="8" spans="1:17" ht="33" x14ac:dyDescent="0.2">
      <c r="A8" s="3">
        <v>5</v>
      </c>
      <c r="B8" s="3">
        <v>125</v>
      </c>
      <c r="C8" s="3">
        <f>ROUND(C7*1.16,2)</f>
        <v>2.34</v>
      </c>
      <c r="D8" s="3" t="s">
        <v>202</v>
      </c>
      <c r="E8" s="3" t="s">
        <v>94</v>
      </c>
      <c r="F8" s="3" t="s">
        <v>104</v>
      </c>
      <c r="G8" s="3"/>
      <c r="H8" s="3"/>
      <c r="I8" s="3">
        <v>5</v>
      </c>
      <c r="J8" s="3">
        <v>0.1</v>
      </c>
      <c r="K8" s="3">
        <v>1.5</v>
      </c>
      <c r="L8" s="3"/>
      <c r="M8" s="3"/>
      <c r="N8" s="3">
        <v>1</v>
      </c>
      <c r="O8" s="3">
        <v>1.25</v>
      </c>
      <c r="P8" s="3">
        <v>1.25</v>
      </c>
      <c r="Q8" s="3">
        <v>1.25</v>
      </c>
    </row>
    <row r="9" spans="1:17" ht="49.5" x14ac:dyDescent="0.2">
      <c r="A9" s="3">
        <v>6</v>
      </c>
      <c r="B9" s="3">
        <v>180</v>
      </c>
      <c r="C9" s="3">
        <f>ROUND(C8*1.15,2)</f>
        <v>2.69</v>
      </c>
      <c r="D9" s="3" t="s">
        <v>203</v>
      </c>
      <c r="E9" s="3" t="s">
        <v>95</v>
      </c>
      <c r="F9" s="3" t="s">
        <v>105</v>
      </c>
      <c r="G9" s="3"/>
      <c r="H9" s="3"/>
      <c r="I9" s="3">
        <v>5</v>
      </c>
      <c r="J9" s="3">
        <v>0.1</v>
      </c>
      <c r="K9" s="3">
        <v>1.5</v>
      </c>
      <c r="L9" s="3"/>
      <c r="M9" s="3"/>
      <c r="N9" s="3">
        <v>1.3</v>
      </c>
      <c r="O9" s="3">
        <v>1.5</v>
      </c>
      <c r="P9" s="3">
        <v>1.5</v>
      </c>
      <c r="Q9" s="3">
        <v>1.5</v>
      </c>
    </row>
    <row r="10" spans="1:17" ht="99" x14ac:dyDescent="0.2">
      <c r="A10" s="3">
        <v>7</v>
      </c>
      <c r="B10" s="3">
        <v>250</v>
      </c>
      <c r="C10" s="3">
        <f>ROUND(C9*1.155,2)</f>
        <v>3.11</v>
      </c>
      <c r="D10" s="3" t="s">
        <v>86</v>
      </c>
      <c r="E10" s="3" t="s">
        <v>96</v>
      </c>
      <c r="F10" s="3" t="s">
        <v>96</v>
      </c>
      <c r="G10" s="3"/>
      <c r="H10" s="3"/>
      <c r="I10" s="3">
        <v>5</v>
      </c>
      <c r="J10" s="3">
        <v>0.1</v>
      </c>
      <c r="K10" s="3">
        <v>1.5</v>
      </c>
      <c r="L10" s="3">
        <v>0.2</v>
      </c>
      <c r="M10" s="3"/>
      <c r="N10" s="3">
        <v>1.3</v>
      </c>
      <c r="O10" s="3">
        <v>1.5</v>
      </c>
      <c r="P10" s="3">
        <v>1.5</v>
      </c>
      <c r="Q10" s="3">
        <v>1.5</v>
      </c>
    </row>
    <row r="11" spans="1:17" ht="115.5" x14ac:dyDescent="0.2">
      <c r="A11" s="3">
        <v>8</v>
      </c>
      <c r="B11" s="3">
        <v>300</v>
      </c>
      <c r="C11" s="3">
        <f>ROUND(C10*1.1,2)</f>
        <v>3.42</v>
      </c>
      <c r="D11" s="3" t="s">
        <v>87</v>
      </c>
      <c r="E11" s="3" t="s">
        <v>97</v>
      </c>
      <c r="F11" s="3" t="s">
        <v>127</v>
      </c>
      <c r="G11" s="3"/>
      <c r="H11" s="3"/>
      <c r="I11" s="3">
        <v>5</v>
      </c>
      <c r="J11" s="3">
        <v>0.1</v>
      </c>
      <c r="K11" s="3">
        <v>2</v>
      </c>
      <c r="L11" s="3">
        <v>0.2</v>
      </c>
      <c r="M11" s="3"/>
      <c r="N11" s="3">
        <v>1.3</v>
      </c>
      <c r="O11" s="3">
        <v>1.5</v>
      </c>
      <c r="P11" s="3">
        <v>1.5</v>
      </c>
      <c r="Q11" s="3">
        <v>1.5</v>
      </c>
    </row>
    <row r="12" spans="1:17" ht="33" x14ac:dyDescent="0.2">
      <c r="A12" s="3">
        <v>9</v>
      </c>
      <c r="B12" s="3">
        <v>350</v>
      </c>
      <c r="C12" s="3">
        <f>ROUND(C11*1.1,2)</f>
        <v>3.76</v>
      </c>
      <c r="D12" s="3" t="s">
        <v>88</v>
      </c>
      <c r="E12" s="3" t="s">
        <v>88</v>
      </c>
      <c r="F12" s="3" t="s">
        <v>106</v>
      </c>
      <c r="G12" s="3"/>
      <c r="H12" s="3"/>
      <c r="I12" s="3">
        <v>5</v>
      </c>
      <c r="J12" s="3">
        <v>0.1</v>
      </c>
      <c r="K12" s="3">
        <v>2</v>
      </c>
      <c r="L12" s="3">
        <v>0.2</v>
      </c>
      <c r="M12" s="3"/>
      <c r="N12" s="3">
        <v>1.3</v>
      </c>
      <c r="O12" s="3">
        <v>1.5</v>
      </c>
      <c r="P12" s="3">
        <v>1.5</v>
      </c>
      <c r="Q12" s="3">
        <v>1.5</v>
      </c>
    </row>
    <row r="13" spans="1:17" ht="33" x14ac:dyDescent="0.2">
      <c r="A13" s="3">
        <v>10</v>
      </c>
      <c r="B13" s="3">
        <v>400</v>
      </c>
      <c r="C13" s="3">
        <f>ROUND(C12*1.1,2)</f>
        <v>4.1399999999999997</v>
      </c>
      <c r="D13" s="3" t="s">
        <v>89</v>
      </c>
      <c r="E13" s="3" t="s">
        <v>89</v>
      </c>
      <c r="F13" s="3" t="s">
        <v>89</v>
      </c>
      <c r="G13" s="3"/>
      <c r="H13" s="3">
        <v>40</v>
      </c>
      <c r="I13" s="3">
        <v>5</v>
      </c>
      <c r="J13" s="3">
        <v>0.1</v>
      </c>
      <c r="K13" s="3">
        <v>2</v>
      </c>
      <c r="L13" s="3">
        <v>0.2</v>
      </c>
      <c r="M13" s="3"/>
      <c r="N13" s="3">
        <v>1.3</v>
      </c>
      <c r="O13" s="3">
        <v>1.5</v>
      </c>
      <c r="P13" s="3">
        <v>1.5</v>
      </c>
      <c r="Q13" s="3">
        <v>1.5</v>
      </c>
    </row>
    <row r="14" spans="1:17" ht="99" x14ac:dyDescent="0.2">
      <c r="A14" s="3">
        <v>11</v>
      </c>
      <c r="B14" s="3">
        <v>450</v>
      </c>
      <c r="C14" s="3">
        <f>ROUND(C13*1.1,2)</f>
        <v>4.55</v>
      </c>
      <c r="D14" s="3" t="s">
        <v>90</v>
      </c>
      <c r="E14" s="3" t="s">
        <v>98</v>
      </c>
      <c r="F14" s="3" t="s">
        <v>107</v>
      </c>
      <c r="G14" s="3"/>
      <c r="H14" s="3"/>
      <c r="I14" s="3">
        <v>5</v>
      </c>
      <c r="J14" s="3">
        <v>0.1</v>
      </c>
      <c r="K14" s="3">
        <v>2</v>
      </c>
      <c r="L14" s="3">
        <v>0.2</v>
      </c>
      <c r="M14" s="3"/>
      <c r="N14" s="3">
        <v>1.3</v>
      </c>
      <c r="O14" s="3">
        <v>1.5</v>
      </c>
      <c r="P14" s="3">
        <v>1.5</v>
      </c>
      <c r="Q14" s="3">
        <v>1.5</v>
      </c>
    </row>
    <row r="15" spans="1:17" ht="66" x14ac:dyDescent="0.2">
      <c r="A15" s="3">
        <v>12</v>
      </c>
      <c r="B15" s="3">
        <v>500</v>
      </c>
      <c r="C15" s="3">
        <f>ROUND(C14*1.1,2)</f>
        <v>5.01</v>
      </c>
      <c r="D15" s="3" t="s">
        <v>111</v>
      </c>
      <c r="E15" s="3" t="s">
        <v>99</v>
      </c>
      <c r="F15" s="3" t="s">
        <v>108</v>
      </c>
      <c r="G15" s="3"/>
      <c r="H15" s="3"/>
      <c r="I15" s="3">
        <v>7.5</v>
      </c>
      <c r="J15" s="3">
        <v>0.1</v>
      </c>
      <c r="K15" s="3">
        <v>2</v>
      </c>
      <c r="L15" s="3">
        <v>0.2</v>
      </c>
      <c r="M15" s="3"/>
      <c r="N15" s="3">
        <v>1.3</v>
      </c>
      <c r="O15" s="3">
        <v>1.5</v>
      </c>
      <c r="P15" s="3">
        <v>1.5</v>
      </c>
      <c r="Q15" s="3">
        <v>1.5</v>
      </c>
    </row>
    <row r="17" spans="1:7" ht="49.5" x14ac:dyDescent="0.2">
      <c r="A17" s="3">
        <v>13</v>
      </c>
      <c r="B17" s="3">
        <v>550</v>
      </c>
      <c r="C17" s="3">
        <f>ROUND(C15*1.05,2)</f>
        <v>5.26</v>
      </c>
      <c r="D17" s="3" t="s">
        <v>112</v>
      </c>
      <c r="E17" s="3" t="s">
        <v>109</v>
      </c>
      <c r="F17" s="3" t="s">
        <v>119</v>
      </c>
    </row>
    <row r="18" spans="1:7" ht="49.5" x14ac:dyDescent="0.2">
      <c r="A18" s="3">
        <v>14</v>
      </c>
      <c r="B18" s="3">
        <v>600</v>
      </c>
      <c r="C18" s="3">
        <f t="shared" ref="C18:C29" si="0">ROUND(C17*1.05,2)</f>
        <v>5.52</v>
      </c>
      <c r="D18" s="3" t="s">
        <v>114</v>
      </c>
      <c r="E18" s="3" t="s">
        <v>113</v>
      </c>
      <c r="F18" s="3" t="s">
        <v>113</v>
      </c>
    </row>
    <row r="19" spans="1:7" ht="66" x14ac:dyDescent="0.2">
      <c r="A19" s="3">
        <v>15</v>
      </c>
      <c r="B19" s="3">
        <v>650</v>
      </c>
      <c r="C19" s="3">
        <f t="shared" si="0"/>
        <v>5.8</v>
      </c>
      <c r="D19" s="3" t="s">
        <v>120</v>
      </c>
      <c r="E19" s="3" t="s">
        <v>121</v>
      </c>
      <c r="F19" s="3" t="s">
        <v>122</v>
      </c>
    </row>
    <row r="20" spans="1:7" ht="49.5" x14ac:dyDescent="0.2">
      <c r="A20" s="3">
        <v>16</v>
      </c>
      <c r="B20" s="3">
        <v>700</v>
      </c>
      <c r="C20" s="3">
        <f t="shared" si="0"/>
        <v>6.09</v>
      </c>
      <c r="D20" s="3" t="s">
        <v>110</v>
      </c>
      <c r="E20" s="3" t="s">
        <v>116</v>
      </c>
      <c r="F20" s="3" t="s">
        <v>117</v>
      </c>
    </row>
    <row r="21" spans="1:7" ht="49.5" x14ac:dyDescent="0.2">
      <c r="A21" s="3">
        <v>17</v>
      </c>
      <c r="B21" s="3">
        <v>750</v>
      </c>
      <c r="C21" s="3">
        <f t="shared" si="0"/>
        <v>6.39</v>
      </c>
      <c r="D21" s="3" t="s">
        <v>118</v>
      </c>
      <c r="E21" s="3" t="s">
        <v>110</v>
      </c>
      <c r="F21" s="3" t="s">
        <v>110</v>
      </c>
    </row>
    <row r="22" spans="1:7" ht="49.5" x14ac:dyDescent="0.2">
      <c r="A22" s="3">
        <v>18</v>
      </c>
      <c r="B22" s="3">
        <v>800</v>
      </c>
      <c r="C22" s="3">
        <f t="shared" si="0"/>
        <v>6.71</v>
      </c>
      <c r="D22" s="3" t="s">
        <v>123</v>
      </c>
      <c r="E22" s="3" t="s">
        <v>134</v>
      </c>
      <c r="F22" s="3" t="s">
        <v>124</v>
      </c>
    </row>
    <row r="23" spans="1:7" ht="33" x14ac:dyDescent="0.2">
      <c r="A23" s="3">
        <v>19</v>
      </c>
      <c r="B23" s="3">
        <v>850</v>
      </c>
      <c r="C23" s="3">
        <f t="shared" si="0"/>
        <v>7.05</v>
      </c>
      <c r="D23" s="3" t="s">
        <v>133</v>
      </c>
      <c r="E23" s="3" t="s">
        <v>132</v>
      </c>
      <c r="F23" s="3" t="s">
        <v>132</v>
      </c>
    </row>
    <row r="24" spans="1:7" ht="132" x14ac:dyDescent="0.2">
      <c r="A24" s="3">
        <v>20</v>
      </c>
      <c r="B24" s="3">
        <v>900</v>
      </c>
      <c r="C24" s="3">
        <f t="shared" si="0"/>
        <v>7.4</v>
      </c>
      <c r="D24" s="3" t="s">
        <v>128</v>
      </c>
      <c r="E24" s="3" t="s">
        <v>125</v>
      </c>
      <c r="F24" s="3" t="s">
        <v>126</v>
      </c>
    </row>
    <row r="25" spans="1:7" ht="115.5" x14ac:dyDescent="0.2">
      <c r="A25" s="3">
        <v>21</v>
      </c>
      <c r="B25" s="3">
        <v>950</v>
      </c>
      <c r="C25" s="3">
        <f t="shared" si="0"/>
        <v>7.77</v>
      </c>
      <c r="D25" s="3" t="s">
        <v>132</v>
      </c>
      <c r="E25" s="3" t="s">
        <v>135</v>
      </c>
      <c r="F25" s="3" t="s">
        <v>136</v>
      </c>
    </row>
    <row r="26" spans="1:7" ht="115.5" x14ac:dyDescent="0.2">
      <c r="A26" s="3">
        <v>22</v>
      </c>
      <c r="B26" s="3">
        <v>1000</v>
      </c>
      <c r="C26" s="3">
        <f t="shared" si="0"/>
        <v>8.16</v>
      </c>
      <c r="D26" s="3" t="s">
        <v>140</v>
      </c>
      <c r="E26" s="3" t="s">
        <v>138</v>
      </c>
      <c r="F26" s="3" t="s">
        <v>139</v>
      </c>
    </row>
    <row r="27" spans="1:7" ht="115.5" x14ac:dyDescent="0.2">
      <c r="A27" s="3">
        <v>23</v>
      </c>
      <c r="B27" s="3">
        <v>1050</v>
      </c>
      <c r="C27" s="3">
        <f t="shared" si="0"/>
        <v>8.57</v>
      </c>
      <c r="D27" s="3" t="s">
        <v>129</v>
      </c>
      <c r="E27" s="3" t="s">
        <v>130</v>
      </c>
      <c r="F27" s="3" t="s">
        <v>131</v>
      </c>
    </row>
    <row r="28" spans="1:7" ht="115.5" x14ac:dyDescent="0.2">
      <c r="A28" s="3">
        <v>24</v>
      </c>
      <c r="B28" s="3">
        <v>1100</v>
      </c>
      <c r="C28" s="3">
        <f t="shared" si="0"/>
        <v>9</v>
      </c>
      <c r="D28" s="3" t="s">
        <v>141</v>
      </c>
      <c r="E28" s="3" t="s">
        <v>142</v>
      </c>
      <c r="F28" s="3" t="s">
        <v>143</v>
      </c>
    </row>
    <row r="29" spans="1:7" ht="99" x14ac:dyDescent="0.2">
      <c r="A29" s="3">
        <v>25</v>
      </c>
      <c r="B29" s="3">
        <v>1200</v>
      </c>
      <c r="C29" s="3">
        <f t="shared" si="0"/>
        <v>9.4499999999999993</v>
      </c>
      <c r="D29" s="3" t="s">
        <v>137</v>
      </c>
      <c r="E29" s="3" t="s">
        <v>137</v>
      </c>
      <c r="F29" s="3" t="s">
        <v>137</v>
      </c>
    </row>
    <row r="32" spans="1:7" ht="15" x14ac:dyDescent="0.2">
      <c r="A32" s="5" t="s">
        <v>82</v>
      </c>
      <c r="B32" s="5" t="s">
        <v>92</v>
      </c>
      <c r="C32" s="5" t="s">
        <v>194</v>
      </c>
      <c r="D32" s="5" t="s">
        <v>195</v>
      </c>
      <c r="E32" s="5" t="s">
        <v>196</v>
      </c>
      <c r="F32" s="5" t="s">
        <v>198</v>
      </c>
      <c r="G32" s="5" t="s">
        <v>204</v>
      </c>
    </row>
    <row r="33" spans="1:6" x14ac:dyDescent="0.2">
      <c r="A33">
        <v>0</v>
      </c>
      <c r="B33">
        <v>1</v>
      </c>
      <c r="C33">
        <v>1</v>
      </c>
      <c r="D33">
        <v>0.75</v>
      </c>
      <c r="E33">
        <v>0.75</v>
      </c>
      <c r="F33">
        <v>1</v>
      </c>
    </row>
    <row r="34" spans="1:6" x14ac:dyDescent="0.2">
      <c r="A34">
        <v>1</v>
      </c>
      <c r="B34">
        <f t="shared" ref="B34:B45" si="1">C4</f>
        <v>1.2</v>
      </c>
      <c r="C34">
        <v>1</v>
      </c>
      <c r="D34">
        <v>0.75</v>
      </c>
      <c r="E34">
        <v>0.75</v>
      </c>
      <c r="F34">
        <v>1</v>
      </c>
    </row>
    <row r="35" spans="1:6" x14ac:dyDescent="0.2">
      <c r="A35">
        <v>2</v>
      </c>
      <c r="B35">
        <f t="shared" si="1"/>
        <v>1.44</v>
      </c>
      <c r="C35">
        <v>1</v>
      </c>
      <c r="D35">
        <v>0.75</v>
      </c>
      <c r="E35">
        <v>0.75</v>
      </c>
      <c r="F35">
        <v>1</v>
      </c>
    </row>
    <row r="36" spans="1:6" x14ac:dyDescent="0.2">
      <c r="A36">
        <v>3</v>
      </c>
      <c r="B36">
        <f t="shared" si="1"/>
        <v>1.73</v>
      </c>
      <c r="C36">
        <v>1</v>
      </c>
      <c r="D36">
        <v>0.94</v>
      </c>
      <c r="E36">
        <v>0.94</v>
      </c>
      <c r="F36">
        <v>1</v>
      </c>
    </row>
    <row r="37" spans="1:6" x14ac:dyDescent="0.2">
      <c r="A37">
        <v>4</v>
      </c>
      <c r="B37">
        <f t="shared" si="1"/>
        <v>2.02</v>
      </c>
      <c r="C37">
        <v>1.25</v>
      </c>
      <c r="D37">
        <v>1.25</v>
      </c>
      <c r="E37">
        <v>1.25</v>
      </c>
      <c r="F37">
        <v>1</v>
      </c>
    </row>
    <row r="38" spans="1:6" x14ac:dyDescent="0.2">
      <c r="A38">
        <v>5</v>
      </c>
      <c r="B38">
        <f t="shared" si="1"/>
        <v>2.34</v>
      </c>
      <c r="C38">
        <v>1.5</v>
      </c>
      <c r="D38">
        <v>1.5</v>
      </c>
      <c r="E38">
        <v>1.5</v>
      </c>
      <c r="F38">
        <v>1.3</v>
      </c>
    </row>
    <row r="39" spans="1:6" x14ac:dyDescent="0.2">
      <c r="A39">
        <v>6</v>
      </c>
      <c r="B39">
        <f t="shared" si="1"/>
        <v>2.69</v>
      </c>
      <c r="C39">
        <v>1.5</v>
      </c>
      <c r="D39">
        <v>1.5</v>
      </c>
      <c r="E39">
        <v>1.5</v>
      </c>
      <c r="F39">
        <v>1.3</v>
      </c>
    </row>
    <row r="40" spans="1:6" x14ac:dyDescent="0.2">
      <c r="A40">
        <v>7</v>
      </c>
      <c r="B40">
        <f t="shared" si="1"/>
        <v>3.11</v>
      </c>
      <c r="C40">
        <v>1.5</v>
      </c>
      <c r="D40">
        <v>1.5</v>
      </c>
      <c r="E40">
        <v>1.5</v>
      </c>
      <c r="F40">
        <v>1.3</v>
      </c>
    </row>
    <row r="41" spans="1:6" x14ac:dyDescent="0.2">
      <c r="A41">
        <v>8</v>
      </c>
      <c r="B41">
        <f t="shared" si="1"/>
        <v>3.42</v>
      </c>
      <c r="C41">
        <v>1.5</v>
      </c>
      <c r="D41">
        <v>1.5</v>
      </c>
      <c r="E41">
        <v>1.5</v>
      </c>
      <c r="F41">
        <v>1.3</v>
      </c>
    </row>
    <row r="42" spans="1:6" x14ac:dyDescent="0.2">
      <c r="A42">
        <v>9</v>
      </c>
      <c r="B42">
        <f t="shared" si="1"/>
        <v>3.76</v>
      </c>
      <c r="C42">
        <v>1.5</v>
      </c>
      <c r="D42">
        <v>1.5</v>
      </c>
      <c r="E42">
        <v>1.5</v>
      </c>
      <c r="F42">
        <v>1.3</v>
      </c>
    </row>
    <row r="43" spans="1:6" x14ac:dyDescent="0.2">
      <c r="A43">
        <v>10</v>
      </c>
      <c r="B43">
        <f t="shared" si="1"/>
        <v>4.1399999999999997</v>
      </c>
      <c r="C43">
        <v>1.5</v>
      </c>
      <c r="D43">
        <v>1.5</v>
      </c>
      <c r="E43">
        <v>1.5</v>
      </c>
      <c r="F43">
        <v>1.3</v>
      </c>
    </row>
    <row r="44" spans="1:6" x14ac:dyDescent="0.2">
      <c r="A44">
        <v>11</v>
      </c>
      <c r="B44">
        <f t="shared" si="1"/>
        <v>4.55</v>
      </c>
      <c r="C44">
        <v>1.5</v>
      </c>
      <c r="D44">
        <v>1.5</v>
      </c>
      <c r="E44">
        <v>1.5</v>
      </c>
      <c r="F44">
        <v>1.3</v>
      </c>
    </row>
    <row r="45" spans="1:6" x14ac:dyDescent="0.2">
      <c r="A45">
        <v>12</v>
      </c>
      <c r="B45">
        <f t="shared" si="1"/>
        <v>5.01</v>
      </c>
      <c r="C45">
        <v>1.5</v>
      </c>
      <c r="D45">
        <v>1.5</v>
      </c>
      <c r="E45">
        <v>1.5</v>
      </c>
      <c r="F45">
        <v>1.3</v>
      </c>
    </row>
    <row r="46" spans="1:6" x14ac:dyDescent="0.2">
      <c r="A46">
        <v>13</v>
      </c>
      <c r="B46">
        <f t="shared" ref="B46:B58" si="2">C17</f>
        <v>5.26</v>
      </c>
      <c r="C46">
        <v>1.5</v>
      </c>
      <c r="D46">
        <v>1.5</v>
      </c>
      <c r="E46">
        <v>1.5</v>
      </c>
      <c r="F46">
        <v>1.3</v>
      </c>
    </row>
    <row r="47" spans="1:6" x14ac:dyDescent="0.2">
      <c r="A47">
        <v>14</v>
      </c>
      <c r="B47">
        <f t="shared" si="2"/>
        <v>5.52</v>
      </c>
      <c r="C47">
        <v>1.5</v>
      </c>
      <c r="D47">
        <v>1.5</v>
      </c>
      <c r="E47">
        <v>1.5</v>
      </c>
      <c r="F47">
        <v>1.3</v>
      </c>
    </row>
    <row r="48" spans="1:6" x14ac:dyDescent="0.2">
      <c r="A48">
        <v>15</v>
      </c>
      <c r="B48">
        <f t="shared" si="2"/>
        <v>5.8</v>
      </c>
      <c r="C48">
        <v>1.5</v>
      </c>
      <c r="D48">
        <v>1.5</v>
      </c>
      <c r="E48">
        <v>1.5</v>
      </c>
      <c r="F48">
        <v>1.3</v>
      </c>
    </row>
    <row r="49" spans="1:6" x14ac:dyDescent="0.2">
      <c r="A49">
        <v>16</v>
      </c>
      <c r="B49">
        <f t="shared" si="2"/>
        <v>6.09</v>
      </c>
      <c r="C49">
        <v>1.5</v>
      </c>
      <c r="D49">
        <v>1.5</v>
      </c>
      <c r="E49">
        <v>1.5</v>
      </c>
      <c r="F49">
        <v>1.3</v>
      </c>
    </row>
    <row r="50" spans="1:6" x14ac:dyDescent="0.2">
      <c r="A50">
        <v>17</v>
      </c>
      <c r="B50">
        <f t="shared" si="2"/>
        <v>6.39</v>
      </c>
      <c r="C50">
        <v>1.5</v>
      </c>
      <c r="D50">
        <v>1.5</v>
      </c>
      <c r="E50">
        <v>1.5</v>
      </c>
      <c r="F50">
        <v>1.3</v>
      </c>
    </row>
    <row r="51" spans="1:6" x14ac:dyDescent="0.2">
      <c r="A51">
        <v>18</v>
      </c>
      <c r="B51">
        <f t="shared" si="2"/>
        <v>6.71</v>
      </c>
      <c r="C51">
        <v>1.5</v>
      </c>
      <c r="D51">
        <v>1.5</v>
      </c>
      <c r="E51">
        <v>1.5</v>
      </c>
      <c r="F51">
        <v>1.3</v>
      </c>
    </row>
    <row r="52" spans="1:6" x14ac:dyDescent="0.2">
      <c r="A52">
        <v>19</v>
      </c>
      <c r="B52">
        <f t="shared" si="2"/>
        <v>7.05</v>
      </c>
      <c r="C52">
        <v>1.5</v>
      </c>
      <c r="D52">
        <v>1.5</v>
      </c>
      <c r="E52">
        <v>1.5</v>
      </c>
      <c r="F52">
        <v>1.3</v>
      </c>
    </row>
    <row r="53" spans="1:6" x14ac:dyDescent="0.2">
      <c r="A53">
        <v>20</v>
      </c>
      <c r="B53">
        <f t="shared" si="2"/>
        <v>7.4</v>
      </c>
      <c r="C53">
        <v>1.5</v>
      </c>
      <c r="D53">
        <v>1.5</v>
      </c>
      <c r="E53">
        <v>1.5</v>
      </c>
      <c r="F53">
        <v>1.3</v>
      </c>
    </row>
    <row r="54" spans="1:6" x14ac:dyDescent="0.2">
      <c r="A54">
        <v>21</v>
      </c>
      <c r="B54">
        <f t="shared" si="2"/>
        <v>7.77</v>
      </c>
      <c r="C54">
        <v>1.5</v>
      </c>
      <c r="D54">
        <v>1.5</v>
      </c>
      <c r="E54">
        <v>1.5</v>
      </c>
      <c r="F54">
        <v>1.3</v>
      </c>
    </row>
    <row r="55" spans="1:6" x14ac:dyDescent="0.2">
      <c r="A55">
        <v>22</v>
      </c>
      <c r="B55">
        <f t="shared" si="2"/>
        <v>8.16</v>
      </c>
      <c r="C55">
        <v>1.5</v>
      </c>
      <c r="D55">
        <v>1.5</v>
      </c>
      <c r="E55">
        <v>1.5</v>
      </c>
      <c r="F55">
        <v>1.3</v>
      </c>
    </row>
    <row r="56" spans="1:6" x14ac:dyDescent="0.2">
      <c r="A56">
        <v>23</v>
      </c>
      <c r="B56">
        <f t="shared" si="2"/>
        <v>8.57</v>
      </c>
      <c r="C56">
        <v>1.5</v>
      </c>
      <c r="D56">
        <v>1.5</v>
      </c>
      <c r="E56">
        <v>1.5</v>
      </c>
      <c r="F56">
        <v>1.3</v>
      </c>
    </row>
    <row r="57" spans="1:6" x14ac:dyDescent="0.2">
      <c r="A57">
        <v>24</v>
      </c>
      <c r="B57">
        <f t="shared" si="2"/>
        <v>9</v>
      </c>
      <c r="C57">
        <v>1.5</v>
      </c>
      <c r="D57">
        <v>1.5</v>
      </c>
      <c r="E57">
        <v>1.5</v>
      </c>
      <c r="F57">
        <v>1.3</v>
      </c>
    </row>
    <row r="58" spans="1:6" x14ac:dyDescent="0.2">
      <c r="A58">
        <v>25</v>
      </c>
      <c r="B58">
        <f t="shared" si="2"/>
        <v>9.4499999999999993</v>
      </c>
      <c r="C58">
        <v>1.5</v>
      </c>
      <c r="D58">
        <v>1.5</v>
      </c>
      <c r="E58">
        <v>1.5</v>
      </c>
      <c r="F58">
        <v>1.3</v>
      </c>
    </row>
  </sheetData>
  <mergeCells count="1">
    <mergeCell ref="A2:F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" customWidth="1"/>
    <col min="5" max="5" width="110.125" style="1" customWidth="1"/>
    <col min="6" max="9" width="10.625" style="1" customWidth="1"/>
    <col min="10" max="16384" width="9" style="1"/>
  </cols>
  <sheetData>
    <row r="3" spans="1:5" ht="17.25" x14ac:dyDescent="0.3">
      <c r="A3" s="2" t="s">
        <v>1</v>
      </c>
      <c r="B3" s="2" t="s">
        <v>5</v>
      </c>
      <c r="C3" s="2" t="s">
        <v>4</v>
      </c>
      <c r="D3" s="2" t="s">
        <v>2</v>
      </c>
      <c r="E3" s="2" t="s">
        <v>3</v>
      </c>
    </row>
    <row r="4" spans="1:5" x14ac:dyDescent="0.3">
      <c r="A4" s="3"/>
      <c r="B4" s="3" t="s">
        <v>6</v>
      </c>
      <c r="C4" s="3"/>
      <c r="D4" s="3">
        <v>2</v>
      </c>
      <c r="E4" s="3" t="s">
        <v>10</v>
      </c>
    </row>
    <row r="5" spans="1:5" x14ac:dyDescent="0.3">
      <c r="A5" s="3"/>
      <c r="B5" s="3" t="s">
        <v>6</v>
      </c>
      <c r="C5" s="3"/>
      <c r="D5" s="3">
        <v>2</v>
      </c>
      <c r="E5" s="3" t="s">
        <v>11</v>
      </c>
    </row>
    <row r="6" spans="1:5" x14ac:dyDescent="0.3">
      <c r="A6" s="3">
        <v>1</v>
      </c>
      <c r="B6" s="3" t="s">
        <v>6</v>
      </c>
      <c r="C6" s="3"/>
      <c r="D6" s="3">
        <v>3</v>
      </c>
      <c r="E6" s="3" t="s">
        <v>7</v>
      </c>
    </row>
    <row r="7" spans="1:5" x14ac:dyDescent="0.3">
      <c r="A7" s="3">
        <v>2</v>
      </c>
      <c r="B7" s="3" t="s">
        <v>6</v>
      </c>
      <c r="C7" s="3"/>
      <c r="D7" s="3">
        <v>3</v>
      </c>
      <c r="E7" s="3" t="s">
        <v>8</v>
      </c>
    </row>
    <row r="8" spans="1:5" x14ac:dyDescent="0.3">
      <c r="A8" s="3">
        <v>3</v>
      </c>
      <c r="B8" s="3" t="s">
        <v>6</v>
      </c>
      <c r="C8" s="3"/>
      <c r="D8" s="3">
        <v>3</v>
      </c>
      <c r="E8" s="3" t="s">
        <v>9</v>
      </c>
    </row>
    <row r="9" spans="1:5" x14ac:dyDescent="0.3">
      <c r="A9" s="3"/>
      <c r="B9" s="3" t="s">
        <v>6</v>
      </c>
      <c r="C9" s="3"/>
      <c r="D9" s="3">
        <v>5</v>
      </c>
      <c r="E9" s="3" t="s">
        <v>13</v>
      </c>
    </row>
    <row r="10" spans="1:5" x14ac:dyDescent="0.3">
      <c r="A10" s="3"/>
      <c r="B10" s="3" t="s">
        <v>6</v>
      </c>
      <c r="C10" s="3"/>
      <c r="D10" s="3">
        <v>8</v>
      </c>
      <c r="E10" s="3" t="s">
        <v>12</v>
      </c>
    </row>
    <row r="11" spans="1:5" x14ac:dyDescent="0.3">
      <c r="A11" s="3"/>
      <c r="B11" s="3"/>
      <c r="C11" s="3"/>
      <c r="D11" s="3"/>
      <c r="E11" s="3"/>
    </row>
    <row r="12" spans="1:5" x14ac:dyDescent="0.3">
      <c r="A12" s="3"/>
      <c r="B12" s="3"/>
      <c r="C12" s="3"/>
      <c r="D12" s="3"/>
      <c r="E12" s="3"/>
    </row>
    <row r="13" spans="1:5" x14ac:dyDescent="0.3">
      <c r="A13" s="3"/>
      <c r="B13" s="3"/>
      <c r="C13" s="3"/>
      <c r="D13" s="3"/>
      <c r="E13" s="3"/>
    </row>
    <row r="14" spans="1:5" x14ac:dyDescent="0.3">
      <c r="A14" s="3"/>
      <c r="B14" s="3"/>
      <c r="C14" s="3"/>
      <c r="D14" s="3"/>
      <c r="E14" s="3"/>
    </row>
    <row r="15" spans="1:5" x14ac:dyDescent="0.3">
      <c r="A15" s="3"/>
      <c r="B15" s="3"/>
      <c r="C15" s="3"/>
      <c r="D15" s="3"/>
      <c r="E15" s="3"/>
    </row>
    <row r="16" spans="1:5" x14ac:dyDescent="0.3">
      <c r="A16" s="3"/>
      <c r="B16" s="3"/>
      <c r="C16" s="3"/>
      <c r="D16" s="3"/>
      <c r="E16" s="3"/>
    </row>
    <row r="17" spans="1:5" x14ac:dyDescent="0.3">
      <c r="A17" s="3"/>
      <c r="B17" s="3"/>
      <c r="C17" s="3"/>
      <c r="D17" s="3"/>
      <c r="E17" s="3"/>
    </row>
    <row r="18" spans="1:5" x14ac:dyDescent="0.3">
      <c r="A18" s="3"/>
      <c r="B18" s="3"/>
      <c r="C18" s="3"/>
      <c r="D18" s="3"/>
      <c r="E18" s="3"/>
    </row>
    <row r="19" spans="1:5" x14ac:dyDescent="0.3">
      <c r="A19" s="3"/>
      <c r="B19" s="3"/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新挂机派遣</vt:lpstr>
      <vt:lpstr>材料价值</vt:lpstr>
      <vt:lpstr>DropGroup</vt:lpstr>
      <vt:lpstr>Drop</vt:lpstr>
      <vt:lpstr>属性表</vt:lpstr>
      <vt:lpstr>军阶数值</vt:lpstr>
      <vt:lpstr>突破数值备份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2019-03-09T07:41:36Z</dcterms:modified>
</cp:coreProperties>
</file>